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8A721E68-FF9F-4F53-9809-754C83BE6C34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</sheets>
  <definedNames>
    <definedName name="_xlnm._FilterDatabase" localSheetId="6" hidden="1">'D,F등급 명단'!$A$13:$R$35</definedName>
    <definedName name="_xlnm._FilterDatabase" localSheetId="7" hidden="1">'급감속과다 명단'!$A$13:$K$23</definedName>
    <definedName name="_xlnm._FilterDatabase" localSheetId="4" hidden="1">운전자별!$A$4:$BR$4</definedName>
    <definedName name="_xlnm._FilterDatabase" localSheetId="3" hidden="1">차량별!$A$4:$AY$4</definedName>
    <definedName name="_xlnm.Print_Area" localSheetId="7">'급감속과다 명단'!$A$1:$K$13</definedName>
    <definedName name="_xlnm.Print_Area" localSheetId="4">운전자별!$A$1:$R$86</definedName>
    <definedName name="_xlnm.Print_Area" localSheetId="1">종합!$A$1:$L$183</definedName>
    <definedName name="_xlnm.Print_Area" localSheetId="3">차량별!$A$1:$T$43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1" i="12" l="1"/>
  <c r="E171" i="12"/>
  <c r="F171" i="12"/>
  <c r="G171" i="12"/>
  <c r="H171" i="12"/>
  <c r="I171" i="12"/>
  <c r="J171" i="12"/>
  <c r="D172" i="12"/>
  <c r="E172" i="12"/>
  <c r="F172" i="12"/>
  <c r="G172" i="12"/>
  <c r="H172" i="12"/>
  <c r="I172" i="12"/>
  <c r="J172" i="12"/>
  <c r="D173" i="12"/>
  <c r="E173" i="12"/>
  <c r="F173" i="12"/>
  <c r="G173" i="12"/>
  <c r="H173" i="12"/>
  <c r="I173" i="12"/>
  <c r="J173" i="12"/>
  <c r="D174" i="12"/>
  <c r="E174" i="12"/>
  <c r="F174" i="12"/>
  <c r="G174" i="12"/>
  <c r="H174" i="12"/>
  <c r="I174" i="12"/>
  <c r="J174" i="12"/>
  <c r="D175" i="12"/>
  <c r="E175" i="12"/>
  <c r="F175" i="12"/>
  <c r="G175" i="12"/>
  <c r="H175" i="12"/>
  <c r="I175" i="12"/>
  <c r="J175" i="12"/>
  <c r="E170" i="12"/>
  <c r="F170" i="12"/>
  <c r="G170" i="12"/>
  <c r="H170" i="12"/>
  <c r="I170" i="12"/>
  <c r="J170" i="12"/>
  <c r="D170" i="12"/>
  <c r="B174" i="12"/>
  <c r="B172" i="12"/>
  <c r="B171" i="12"/>
  <c r="B170" i="12"/>
  <c r="B60" i="12"/>
  <c r="B173" i="12"/>
  <c r="B175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F43" i="60" l="1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F32" i="60" l="1"/>
  <c r="F16" i="60"/>
  <c r="F40" i="60"/>
  <c r="F24" i="60"/>
  <c r="F11" i="60"/>
  <c r="F38" i="60"/>
  <c r="F30" i="60"/>
  <c r="F22" i="60"/>
  <c r="F35" i="60"/>
  <c r="F18" i="60"/>
  <c r="F15" i="60"/>
  <c r="F36" i="60"/>
  <c r="F28" i="60"/>
  <c r="F20" i="60"/>
  <c r="F12" i="60"/>
  <c r="F13" i="60"/>
  <c r="F31" i="60"/>
  <c r="F41" i="60"/>
  <c r="F33" i="60"/>
  <c r="F25" i="60"/>
  <c r="F17" i="60"/>
  <c r="F29" i="60"/>
  <c r="F34" i="60"/>
  <c r="F39" i="60"/>
  <c r="F14" i="60"/>
  <c r="F37" i="60"/>
  <c r="F21" i="60"/>
  <c r="F42" i="60"/>
  <c r="F26" i="60"/>
  <c r="F23" i="60"/>
  <c r="F27" i="60"/>
  <c r="F19" i="60"/>
  <c r="B6" i="60"/>
  <c r="B7" i="60"/>
  <c r="B8" i="60"/>
  <c r="B9" i="60"/>
  <c r="B10" i="60"/>
  <c r="B5" i="60"/>
  <c r="N61" i="12" a="1"/>
  <c r="N61" i="12" l="1"/>
  <c r="J61" i="12" a="1"/>
  <c r="J61" i="12" l="1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U75" i="12" l="1"/>
  <c r="J10" i="12" l="1"/>
  <c r="J36" i="12" s="1"/>
  <c r="F61" i="12" a="1"/>
  <c r="E61" i="12" a="1"/>
  <c r="G61" i="12" a="1"/>
  <c r="H61" i="12" a="1"/>
  <c r="D61" i="12" a="1"/>
  <c r="I61" i="12" a="1"/>
  <c r="K61" i="12" l="1" a="1"/>
  <c r="K61" i="12" s="1"/>
  <c r="E61" i="12"/>
  <c r="F61" i="12"/>
  <c r="G61" i="12"/>
  <c r="D61" i="12"/>
  <c r="I61" i="12"/>
  <c r="H6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<sst xmlns="http://schemas.openxmlformats.org/spreadsheetml/2006/main" count="2740" uniqueCount="557">
  <si>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</si>
  <si>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</si>
  <si>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</si>
  <si>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</si>
  <si>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</si>
  <si>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</si>
  <si>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</si>
  <si>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</si>
  <si>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</si>
  <si>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</si>
  <si>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</si>
  <si>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</si>
  <si>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</si>
  <si>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</si>
  <si>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</si>
  <si>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</si>
  <si>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</si>
  <si>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</si>
  <si>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</si>
  <si>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</si>
  <si>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</si>
  <si>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</si>
  <si>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</si>
  <si>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</si>
  <si>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</si>
  <si>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</si>
  <si>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</si>
  <si>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</si>
  <si>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</si>
  <si>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</si>
  <si>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</si>
  <si>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</si>
  <si>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</si>
  <si>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</si>
  <si>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</si>
  <si>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</si>
  <si>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</si>
  <si>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</si>
  <si>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</si>
  <si>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</si>
  <si>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</si>
  <si>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</si>
  <si>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</si>
  <si>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</si>
  <si>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</si>
  <si>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</si>
  <si>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</si>
  <si>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</si>
  <si>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</si>
  <si>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</si>
  <si>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</si>
  <si>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</si>
  <si>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</si>
  <si>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</si>
  <si>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</si>
  <si>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</si>
  <si>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</si>
  <si>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</si>
  <si>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</si>
  <si>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</si>
  <si>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</si>
  <si>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</si>
  <si>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</si>
  <si>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</si>
  <si>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</si>
  <si>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</si>
  <si>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</si>
  <si>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</si>
  <si>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</si>
  <si>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</si>
  <si>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</si>
  <si>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</si>
  <si>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</si>
  <si>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</si>
  <si>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</si>
  <si>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</si>
  <si>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</si>
  <si>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</si>
  <si>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</si>
  <si>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</si>
  <si>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</si>
  <si>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</si>
  <si>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</si>
  <si>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</si>
  <si>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</si>
  <si>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</si>
  <si>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</si>
  <si>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</si>
  <si>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</si>
  <si>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</si>
  <si>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</si>
  <si>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</si>
  <si>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</si>
  <si>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</si>
  <si>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</si>
  <si>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</si>
  <si>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</si>
  <si>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</si>
  <si>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</si>
  <si>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</si>
  <si>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</si>
  <si>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</si>
  <si>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</si>
  <si>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</si>
  <si>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</si>
  <si>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</si>
  <si>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</si>
  <si>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</si>
  <si>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</si>
  <si>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</si>
  <si>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</si>
  <si>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</si>
  <si>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</si>
  <si>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</si>
  <si>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</si>
  <si>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</si>
  <si>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</si>
  <si>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강화교통</t>
  </si>
  <si>
    <t>17</t>
  </si>
  <si>
    <t>60-5</t>
  </si>
  <si>
    <t>70</t>
  </si>
  <si>
    <t>71</t>
  </si>
  <si>
    <t>800</t>
  </si>
  <si>
    <t>801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</si>
  <si>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</si>
  <si>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</si>
  <si>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</si>
  <si>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</si>
  <si>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</si>
  <si>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</si>
  <si>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</si>
  <si>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</si>
  <si>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</si>
  <si>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</si>
  <si>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</si>
  <si>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</si>
  <si>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</si>
  <si>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</si>
  <si>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</si>
  <si>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</si>
  <si>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</si>
  <si>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</si>
  <si>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</si>
  <si>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</si>
  <si>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</si>
  <si>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</si>
  <si>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</si>
  <si>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</si>
  <si>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</si>
  <si>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</si>
  <si>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</si>
  <si>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</si>
  <si>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</si>
  <si>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</si>
  <si>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</si>
  <si>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</si>
  <si>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</si>
  <si>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</si>
  <si>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</si>
  <si>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</si>
  <si>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</si>
  <si>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김덕호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</si>
  <si>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</si>
  <si>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</si>
  <si>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</si>
  <si>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</si>
  <si>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</si>
  <si>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</si>
  <si>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</si>
  <si>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</si>
  <si>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</si>
  <si>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김태호</t>
  </si>
  <si>
    <t>70바2504</t>
  </si>
  <si>
    <t>1717</t>
  </si>
  <si>
    <t>70바3719</t>
  </si>
  <si>
    <t>78바3205</t>
  </si>
  <si>
    <t>78바3231</t>
  </si>
  <si>
    <t>78바3232</t>
  </si>
  <si>
    <t>7070</t>
  </si>
  <si>
    <t>78바3202</t>
  </si>
  <si>
    <t>78바3203</t>
  </si>
  <si>
    <t>78바3204</t>
  </si>
  <si>
    <t>78바3213</t>
  </si>
  <si>
    <t>78바3214</t>
  </si>
  <si>
    <t>78바3220</t>
  </si>
  <si>
    <t>78바3222</t>
  </si>
  <si>
    <t>78바3208</t>
  </si>
  <si>
    <t>7171</t>
  </si>
  <si>
    <t>78바3225</t>
  </si>
  <si>
    <t>78바3226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</si>
  <si>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</si>
  <si>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</si>
  <si>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</si>
  <si>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</si>
  <si>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</si>
  <si>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</si>
  <si>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</si>
  <si>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</si>
  <si>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</si>
  <si>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</si>
  <si>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78바3242</t>
  </si>
  <si>
    <t>강화교통800C2</t>
  </si>
  <si>
    <t>강화교통</t>
    <phoneticPr fontId="3" type="noConversion"/>
  </si>
  <si>
    <t>가상현</t>
  </si>
  <si>
    <t>강동원</t>
  </si>
  <si>
    <t>고정복</t>
  </si>
  <si>
    <t>김광운</t>
  </si>
  <si>
    <t>김동진</t>
  </si>
  <si>
    <t>김영민</t>
  </si>
  <si>
    <t>김영소</t>
  </si>
  <si>
    <t>김익순</t>
  </si>
  <si>
    <t>김진태</t>
  </si>
  <si>
    <t>김춘동</t>
  </si>
  <si>
    <t>김태윤</t>
  </si>
  <si>
    <t>문태일</t>
  </si>
  <si>
    <t>박명춘</t>
  </si>
  <si>
    <t>박용규</t>
  </si>
  <si>
    <t>박은서</t>
  </si>
  <si>
    <t>박진철</t>
  </si>
  <si>
    <t>봉찬종</t>
  </si>
  <si>
    <t>송명신</t>
  </si>
  <si>
    <t>신동진</t>
  </si>
  <si>
    <t>신형기</t>
  </si>
  <si>
    <t>오재춘</t>
  </si>
  <si>
    <t>유영호</t>
  </si>
  <si>
    <t>윤경욱</t>
  </si>
  <si>
    <t>이상진</t>
  </si>
  <si>
    <t>이성훈</t>
  </si>
  <si>
    <t>임성주</t>
  </si>
  <si>
    <t>임승준</t>
  </si>
  <si>
    <t>전종한</t>
  </si>
  <si>
    <t>정찬희</t>
  </si>
  <si>
    <t>조성만</t>
  </si>
  <si>
    <t>최종수</t>
  </si>
  <si>
    <t>한재만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</si>
  <si>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</si>
  <si>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</si>
  <si>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</si>
  <si>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</si>
  <si>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</si>
  <si>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</si>
  <si>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</si>
  <si>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고길훈</t>
  </si>
  <si>
    <t>고운성</t>
  </si>
  <si>
    <t>김광제</t>
  </si>
  <si>
    <t>김병철</t>
  </si>
  <si>
    <t>김재화</t>
  </si>
  <si>
    <t>김종만</t>
  </si>
  <si>
    <t>박상석</t>
  </si>
  <si>
    <t>박소열</t>
  </si>
  <si>
    <t>박형규</t>
  </si>
  <si>
    <t>유지홍</t>
  </si>
  <si>
    <t>윤한상</t>
  </si>
  <si>
    <t>이승호</t>
  </si>
  <si>
    <t>이정세</t>
  </si>
  <si>
    <t>정상복</t>
  </si>
  <si>
    <t>정희경</t>
  </si>
  <si>
    <t>조규봉</t>
  </si>
  <si>
    <t>홍성운</t>
  </si>
  <si>
    <t>[TIP!!] 특별관리 운행사원 관리하려면?</t>
  </si>
  <si>
    <t>강화교통70D1</t>
  </si>
  <si>
    <t>강화교통70D2</t>
  </si>
  <si>
    <t>강화교통71F1</t>
  </si>
  <si>
    <t>강화교통800F1</t>
  </si>
  <si>
    <t>고상돈</t>
  </si>
  <si>
    <t>김병준</t>
  </si>
  <si>
    <t>이우철</t>
  </si>
  <si>
    <t>강화교통70F1</t>
  </si>
  <si>
    <t>78바3241</t>
  </si>
  <si>
    <t>정봉진</t>
  </si>
  <si>
    <t>김선기</t>
  </si>
  <si>
    <t>0%(0명)</t>
  </si>
  <si>
    <t>70바3704</t>
  </si>
  <si>
    <t>노영운</t>
  </si>
  <si>
    <t>이제강</t>
  </si>
  <si>
    <t>개선율(유카전)</t>
  </si>
  <si>
    <t>인천전체</t>
  </si>
  <si>
    <t>60-560-5</t>
  </si>
  <si>
    <t>강화교통60-5F1</t>
  </si>
  <si>
    <t>801801</t>
  </si>
  <si>
    <t>강화교통801S1</t>
  </si>
  <si>
    <t>순위</t>
  </si>
  <si>
    <t>78바3234</t>
  </si>
  <si>
    <t>78바3239</t>
  </si>
  <si>
    <t>마창국</t>
  </si>
  <si>
    <t>오흥일</t>
  </si>
  <si>
    <t>이동열</t>
  </si>
  <si>
    <t>D</t>
    <phoneticPr fontId="3" type="noConversion"/>
  </si>
  <si>
    <t>▲</t>
  </si>
  <si>
    <t>70바3702</t>
  </si>
  <si>
    <t>강화교통17C1</t>
  </si>
  <si>
    <t>강화교통17B1</t>
  </si>
  <si>
    <t>강화교통17C2</t>
  </si>
  <si>
    <t>=</t>
  </si>
  <si>
    <t>78바3218</t>
  </si>
  <si>
    <t>강화교통17D2</t>
  </si>
  <si>
    <t>강화교통17D1</t>
  </si>
  <si>
    <t>78바3238</t>
  </si>
  <si>
    <t>78바3207</t>
  </si>
  <si>
    <t>▽</t>
  </si>
  <si>
    <t>강화교통60-5D1</t>
  </si>
  <si>
    <t>78바3201</t>
  </si>
  <si>
    <t>강화교통70C3</t>
  </si>
  <si>
    <t>강화교통70C2</t>
  </si>
  <si>
    <t>강화교통70C4</t>
  </si>
  <si>
    <t>강화교통70C1</t>
  </si>
  <si>
    <t>강화교통71C2</t>
  </si>
  <si>
    <t>강화교통71C1</t>
  </si>
  <si>
    <t>강화교통800B3</t>
  </si>
  <si>
    <t>강화교통800B4</t>
  </si>
  <si>
    <t>문영호</t>
  </si>
  <si>
    <t>박종무</t>
  </si>
  <si>
    <t>손상림</t>
  </si>
  <si>
    <t>이근섭</t>
  </si>
  <si>
    <t>이주영</t>
  </si>
  <si>
    <t>이희동</t>
  </si>
  <si>
    <t>전덕기</t>
  </si>
  <si>
    <t>전판남</t>
  </si>
  <si>
    <t>한정호</t>
  </si>
  <si>
    <t>강화교통17C3</t>
  </si>
  <si>
    <t>강화교통17C5</t>
  </si>
  <si>
    <t>강화교통17C4</t>
  </si>
  <si>
    <t>강화교통60-5D3</t>
  </si>
  <si>
    <t>강화교통60-5D2</t>
  </si>
  <si>
    <t>강화교통70B1</t>
  </si>
  <si>
    <t>강화교통70B2</t>
  </si>
  <si>
    <t>강화교통71D2</t>
  </si>
  <si>
    <t>강화교통800D1</t>
  </si>
  <si>
    <t>강화교통800B5</t>
  </si>
  <si>
    <t>강화교통800D2</t>
  </si>
  <si>
    <t>100%(1명)</t>
  </si>
  <si>
    <t>10%(1명)</t>
  </si>
  <si>
    <t>20%(2명)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</si>
  <si>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</si>
  <si>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</si>
  <si>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</si>
  <si>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</si>
  <si>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</si>
  <si>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</si>
  <si>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</si>
  <si>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1717C</t>
  </si>
  <si>
    <t>800800C</t>
  </si>
  <si>
    <t>60-560-5F</t>
  </si>
  <si>
    <t>60-560-5C</t>
  </si>
  <si>
    <t>강화교통60-5C2</t>
  </si>
  <si>
    <t>801801S</t>
  </si>
  <si>
    <t>7171D</t>
  </si>
  <si>
    <t>7070C</t>
  </si>
  <si>
    <t>800800A</t>
  </si>
  <si>
    <t>강화교통800A3</t>
  </si>
  <si>
    <t>1717D</t>
  </si>
  <si>
    <t>7070B</t>
  </si>
  <si>
    <t>7070F</t>
  </si>
  <si>
    <t>800800D</t>
  </si>
  <si>
    <t>강화교통70C5</t>
  </si>
  <si>
    <t>800800B</t>
  </si>
  <si>
    <t>60-560-5D</t>
  </si>
  <si>
    <t>7171F</t>
  </si>
  <si>
    <t>7070D</t>
  </si>
  <si>
    <t>7171C</t>
  </si>
  <si>
    <t>강화교통71C3</t>
  </si>
  <si>
    <t>강화교통70C7</t>
  </si>
  <si>
    <t>800800F</t>
  </si>
  <si>
    <t>강화교통17D3</t>
  </si>
  <si>
    <t>7171B</t>
  </si>
  <si>
    <t>강화교통71B1</t>
  </si>
  <si>
    <t>강화교통70B3</t>
  </si>
  <si>
    <t>강화교통800A1</t>
  </si>
  <si>
    <t>강화교통60-5C1</t>
  </si>
  <si>
    <t>강화교통71C4</t>
  </si>
  <si>
    <t>강화교통70C6</t>
  </si>
  <si>
    <t>강화교통800A2</t>
  </si>
  <si>
    <t>대비</t>
  </si>
  <si>
    <t>강화교통800C4</t>
  </si>
  <si>
    <t>강화교통800C3</t>
  </si>
  <si>
    <t>강화교통60-5C3</t>
  </si>
  <si>
    <t>7070A</t>
  </si>
  <si>
    <t>강화교통70A1</t>
  </si>
  <si>
    <t>7070S</t>
  </si>
  <si>
    <t>강화교통70S1</t>
  </si>
  <si>
    <t>강화교통800D4</t>
  </si>
  <si>
    <t>강화교통800C5</t>
  </si>
  <si>
    <t>강화교통71B2</t>
  </si>
  <si>
    <t>강화교통800C6</t>
  </si>
  <si>
    <t>강화교통71B3</t>
  </si>
  <si>
    <t>1717S</t>
  </si>
  <si>
    <t>강화교통17S1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</si>
  <si>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</si>
  <si>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</si>
  <si>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</si>
  <si>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</si>
  <si>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</si>
  <si>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</si>
  <si>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</si>
  <si>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</si>
  <si>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</si>
  <si>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</si>
  <si>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</si>
  <si>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</si>
  <si>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</si>
  <si>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6%(6명)</t>
  </si>
  <si>
    <t>40%(4명)</t>
  </si>
  <si>
    <t>30%(3명)</t>
  </si>
  <si>
    <t>50%(5명)</t>
  </si>
  <si>
    <t>20%(1명)</t>
  </si>
  <si>
    <t>80%(4명)</t>
  </si>
  <si>
    <t>강화교통17B2</t>
  </si>
  <si>
    <t>70바3716</t>
  </si>
  <si>
    <t>NEW</t>
  </si>
  <si>
    <t>new</t>
  </si>
  <si>
    <t>78바3209</t>
  </si>
  <si>
    <t>강화교통17B3</t>
  </si>
  <si>
    <t>78바3217</t>
  </si>
  <si>
    <t>78바3206</t>
  </si>
  <si>
    <t>1717B</t>
  </si>
  <si>
    <t>강화교통60-5D4</t>
  </si>
  <si>
    <t>강화교통800C8</t>
  </si>
  <si>
    <t>강화교통17C7</t>
  </si>
  <si>
    <t>김영길</t>
  </si>
  <si>
    <t>김준호</t>
  </si>
  <si>
    <t>박원숙</t>
  </si>
  <si>
    <t>강화교통17D4</t>
  </si>
  <si>
    <t>석주니</t>
  </si>
  <si>
    <t>신대성</t>
  </si>
  <si>
    <t>신문수</t>
  </si>
  <si>
    <t>강화교통800C7</t>
  </si>
  <si>
    <t>윤승현</t>
  </si>
  <si>
    <t>강화교통17C6</t>
  </si>
  <si>
    <t>7171A</t>
  </si>
  <si>
    <t>강화교통71A1</t>
  </si>
  <si>
    <t>이용희</t>
  </si>
  <si>
    <t>이정용</t>
  </si>
  <si>
    <t>이희찬</t>
  </si>
  <si>
    <t>강화교통17D5</t>
  </si>
  <si>
    <t>강화교통60-5C4</t>
  </si>
  <si>
    <t>정연복</t>
  </si>
  <si>
    <t>강화교통800A4</t>
  </si>
  <si>
    <t>25'02</t>
    <phoneticPr fontId="3" type="noConversion"/>
  </si>
  <si>
    <t>분석기간: 25.02.01~25.02.28</t>
    <phoneticPr fontId="3" type="noConversion"/>
  </si>
  <si>
    <t>유카후(25년2월)</t>
  </si>
  <si>
    <t>17위/(32개사)</t>
  </si>
  <si>
    <t>5%(4명)</t>
  </si>
  <si>
    <t>9%(8명)</t>
  </si>
  <si>
    <t>18%(15명)</t>
  </si>
  <si>
    <t>33%(29명)</t>
  </si>
  <si>
    <t>28%(20명)</t>
  </si>
  <si>
    <t>25%(2명)</t>
  </si>
  <si>
    <t>38%(3명)</t>
  </si>
  <si>
    <t>강화교통17A1</t>
  </si>
  <si>
    <t>강화교통70D3</t>
  </si>
  <si>
    <t>50393452447.724</t>
  </si>
  <si>
    <t>1717A</t>
  </si>
  <si>
    <t>50334442728.663</t>
  </si>
  <si>
    <t>강화교통60-5F2</t>
  </si>
  <si>
    <t>50339864358.691</t>
  </si>
  <si>
    <t>5038034383.107</t>
  </si>
  <si>
    <t>50352223168.075</t>
  </si>
  <si>
    <t>50329935698.712</t>
  </si>
  <si>
    <t>강화교통17C8</t>
  </si>
  <si>
    <t>5039722688.321</t>
  </si>
  <si>
    <t>50383682890.14</t>
  </si>
  <si>
    <t>50327241451.167</t>
  </si>
  <si>
    <t>5039192425.878</t>
  </si>
  <si>
    <t>801801C</t>
  </si>
  <si>
    <t>강화교통801C1</t>
  </si>
  <si>
    <t>5037619732.247</t>
  </si>
  <si>
    <t>50340592498.042</t>
  </si>
  <si>
    <t>50379053418.112</t>
  </si>
  <si>
    <t>50351102103.614</t>
  </si>
  <si>
    <t>50316583374.742</t>
  </si>
  <si>
    <t>50341063026.254</t>
  </si>
  <si>
    <t>50346843361.174</t>
  </si>
  <si>
    <t>50310523190.269</t>
  </si>
  <si>
    <t>50360774534.056</t>
  </si>
  <si>
    <t>강화교통801S3</t>
  </si>
  <si>
    <t>50378241503.647</t>
  </si>
  <si>
    <t>50323773655.95</t>
  </si>
  <si>
    <t>김창희</t>
  </si>
  <si>
    <t>5034211860.253</t>
  </si>
  <si>
    <t>50332333136.363</t>
  </si>
  <si>
    <t>50325571916.216</t>
  </si>
  <si>
    <t>50381333448.887</t>
  </si>
  <si>
    <t>강화교통60-5D6</t>
  </si>
  <si>
    <t>50375433249.614</t>
  </si>
  <si>
    <t>50332171954.909</t>
  </si>
  <si>
    <t>5036409727.507</t>
  </si>
  <si>
    <t>50362693296.929</t>
  </si>
  <si>
    <t>503493396.832</t>
  </si>
  <si>
    <t>50347432917.83</t>
  </si>
  <si>
    <t>50367192891.922</t>
  </si>
  <si>
    <t>50341562884.937</t>
  </si>
  <si>
    <t>강화교통800F2</t>
  </si>
  <si>
    <t>50360501203.711</t>
  </si>
  <si>
    <t>50328243760.351</t>
  </si>
  <si>
    <t>50314242250.31</t>
  </si>
  <si>
    <t>50318622758.499</t>
  </si>
  <si>
    <t>5035292380.051</t>
  </si>
  <si>
    <t>강화교통800D3</t>
  </si>
  <si>
    <t>5037713538.902</t>
  </si>
  <si>
    <t>50344052065.826</t>
  </si>
  <si>
    <t>강화교통800D5</t>
  </si>
  <si>
    <t>50382472310.265</t>
  </si>
  <si>
    <t>50345037676.957</t>
  </si>
  <si>
    <t>50343501962.526</t>
  </si>
  <si>
    <t>강화교통17A2</t>
  </si>
  <si>
    <t>50351413231.589</t>
  </si>
  <si>
    <t>강화교통70D4</t>
  </si>
  <si>
    <t>5031722754.766</t>
  </si>
  <si>
    <t>50365553368.003</t>
  </si>
  <si>
    <t>50368603241.535</t>
  </si>
  <si>
    <t>50327412674.962</t>
  </si>
  <si>
    <t>강화교통800D6</t>
  </si>
  <si>
    <t>50330554269.704</t>
  </si>
  <si>
    <t>50325433098.003</t>
  </si>
  <si>
    <t>50314483602.06</t>
  </si>
  <si>
    <t>50359472495.594</t>
  </si>
  <si>
    <t>50358623072.855</t>
  </si>
  <si>
    <t>5036479650.187</t>
  </si>
  <si>
    <t>5034162343.644</t>
  </si>
  <si>
    <t>50399173566.168</t>
  </si>
  <si>
    <t>5033353054.437</t>
  </si>
  <si>
    <t>5037032634.762</t>
  </si>
  <si>
    <t>50329649361.714</t>
  </si>
  <si>
    <t>강화교통60-5D5</t>
  </si>
  <si>
    <t>5036571756.824</t>
  </si>
  <si>
    <t>50357862753.09</t>
  </si>
  <si>
    <t>50353451599.675</t>
  </si>
  <si>
    <t>50360141116.147</t>
  </si>
  <si>
    <t>50391282317.591</t>
  </si>
  <si>
    <t>5038899471.613</t>
  </si>
  <si>
    <t>50354512039.768</t>
  </si>
  <si>
    <t>50398823234.699</t>
  </si>
  <si>
    <t>50374493161.538</t>
  </si>
  <si>
    <t>강화교통71B4</t>
  </si>
  <si>
    <t>50394981421.977</t>
  </si>
  <si>
    <t>50368104426.38</t>
  </si>
  <si>
    <t>503292204.837</t>
  </si>
  <si>
    <t>50385782533.393</t>
  </si>
  <si>
    <t>50343372581.353</t>
  </si>
  <si>
    <t>50391063072.704</t>
  </si>
  <si>
    <t>50310023532.058</t>
  </si>
  <si>
    <t>강화교통71B5</t>
  </si>
  <si>
    <t>50315362224.613</t>
  </si>
  <si>
    <t>50360482684.849</t>
  </si>
  <si>
    <t>50365383271.834</t>
  </si>
  <si>
    <t>5031710708.625</t>
  </si>
  <si>
    <t>50328444558.359</t>
  </si>
  <si>
    <t>50352401917.529</t>
  </si>
  <si>
    <t>50320072578.082</t>
  </si>
  <si>
    <t>[25년 03월] 특별관리 운행사원 명단</t>
  </si>
  <si>
    <t>사원님, 3월에는 꼭 "C등급" 이상 달성 바랍니다.</t>
  </si>
  <si>
    <t>[25.02월 D,F 등급 운행사원]</t>
  </si>
  <si>
    <t>3월 한달간, 연비등급관리 대장에 서명할 수 있도록 적극 활용하십시오.</t>
    <phoneticPr fontId="3" type="noConversion"/>
  </si>
  <si>
    <t>[25년 3월] 급감속관리 명단</t>
    <phoneticPr fontId="3" type="noConversion"/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</si>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</sst>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85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theme="2" tint="-0.499984740745262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0" fontId="55" fillId="0" borderId="0" xfId="0" applyFont="1" applyAlignment="1">
      <alignment horizontal="right"/>
    </xf>
    <xf numFmtId="9" fontId="56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8" xfId="1" applyNumberFormat="1" applyFont="1" applyBorder="1" applyAlignment="1">
      <alignment horizontal="center" vertical="center" wrapText="1"/>
    </xf>
    <xf numFmtId="177" fontId="44" fillId="10" borderId="28" xfId="1" applyNumberFormat="1" applyFont="1" applyFill="1" applyBorder="1" applyAlignment="1">
      <alignment horizontal="center" vertical="center" wrapText="1"/>
    </xf>
    <xf numFmtId="9" fontId="44" fillId="0" borderId="29" xfId="2" applyFont="1" applyBorder="1" applyAlignment="1">
      <alignment horizontal="center" vertical="center"/>
    </xf>
    <xf numFmtId="0" fontId="42" fillId="9" borderId="30" xfId="0" applyFont="1" applyFill="1" applyBorder="1" applyAlignment="1">
      <alignment horizontal="center" vertical="center"/>
    </xf>
    <xf numFmtId="0" fontId="42" fillId="0" borderId="31" xfId="0" applyFont="1" applyBorder="1" applyAlignment="1">
      <alignment horizontal="center" vertical="center" wrapText="1"/>
    </xf>
    <xf numFmtId="185" fontId="42" fillId="10" borderId="31" xfId="0" applyNumberFormat="1" applyFont="1" applyFill="1" applyBorder="1" applyAlignment="1">
      <alignment horizontal="center" vertical="center" wrapText="1"/>
    </xf>
    <xf numFmtId="0" fontId="42" fillId="0" borderId="32" xfId="0" applyFont="1" applyBorder="1" applyAlignment="1">
      <alignment horizontal="center" vertical="center" wrapText="1"/>
    </xf>
    <xf numFmtId="0" fontId="42" fillId="9" borderId="36" xfId="0" applyFont="1" applyFill="1" applyBorder="1" applyAlignment="1">
      <alignment horizontal="center" vertical="center"/>
    </xf>
    <xf numFmtId="0" fontId="42" fillId="0" borderId="37" xfId="0" applyFont="1" applyBorder="1" applyAlignment="1">
      <alignment horizontal="center" vertical="center" wrapText="1"/>
    </xf>
    <xf numFmtId="185" fontId="42" fillId="10" borderId="37" xfId="0" applyNumberFormat="1" applyFont="1" applyFill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58" fillId="9" borderId="33" xfId="0" applyFont="1" applyFill="1" applyBorder="1" applyAlignment="1">
      <alignment horizontal="center" vertical="center"/>
    </xf>
    <xf numFmtId="9" fontId="43" fillId="0" borderId="34" xfId="2" applyFont="1" applyBorder="1" applyAlignment="1">
      <alignment horizontal="center" vertical="center" wrapText="1"/>
    </xf>
    <xf numFmtId="9" fontId="44" fillId="10" borderId="34" xfId="2" applyFont="1" applyFill="1" applyBorder="1" applyAlignment="1">
      <alignment horizontal="center" vertical="center" wrapText="1"/>
    </xf>
    <xf numFmtId="9" fontId="44" fillId="0" borderId="35" xfId="2" applyFont="1" applyBorder="1" applyAlignment="1">
      <alignment horizontal="center" vertical="center"/>
    </xf>
    <xf numFmtId="0" fontId="42" fillId="9" borderId="39" xfId="0" applyFont="1" applyFill="1" applyBorder="1" applyAlignment="1">
      <alignment horizontal="center" vertical="center"/>
    </xf>
    <xf numFmtId="177" fontId="46" fillId="6" borderId="40" xfId="1" applyNumberFormat="1" applyFont="1" applyFill="1" applyBorder="1" applyAlignment="1">
      <alignment horizontal="center" vertical="center" wrapText="1"/>
    </xf>
    <xf numFmtId="177" fontId="46" fillId="10" borderId="40" xfId="1" applyNumberFormat="1" applyFont="1" applyFill="1" applyBorder="1" applyAlignment="1">
      <alignment horizontal="center" vertical="center" wrapText="1"/>
    </xf>
    <xf numFmtId="0" fontId="42" fillId="6" borderId="41" xfId="0" applyFont="1" applyFill="1" applyBorder="1" applyAlignment="1">
      <alignment horizontal="center" vertical="center"/>
    </xf>
    <xf numFmtId="0" fontId="42" fillId="9" borderId="44" xfId="0" applyFont="1" applyFill="1" applyBorder="1" applyAlignment="1">
      <alignment horizontal="center" vertical="center"/>
    </xf>
    <xf numFmtId="0" fontId="42" fillId="10" borderId="45" xfId="0" applyFont="1" applyFill="1" applyBorder="1" applyAlignment="1">
      <alignment horizontal="center" vertical="center" wrapText="1"/>
    </xf>
    <xf numFmtId="0" fontId="42" fillId="10" borderId="46" xfId="0" applyFont="1" applyFill="1" applyBorder="1" applyAlignment="1">
      <alignment horizontal="center" vertical="center" wrapText="1"/>
    </xf>
    <xf numFmtId="0" fontId="58" fillId="9" borderId="42" xfId="0" applyFont="1" applyFill="1" applyBorder="1" applyAlignment="1">
      <alignment horizontal="center" vertical="center"/>
    </xf>
    <xf numFmtId="9" fontId="43" fillId="0" borderId="43" xfId="2" applyFont="1" applyBorder="1" applyAlignment="1">
      <alignment horizontal="center" vertical="center" wrapText="1"/>
    </xf>
    <xf numFmtId="0" fontId="42" fillId="9" borderId="47" xfId="0" applyFont="1" applyFill="1" applyBorder="1" applyAlignment="1">
      <alignment horizontal="center" vertical="center"/>
    </xf>
    <xf numFmtId="185" fontId="72" fillId="0" borderId="48" xfId="0" applyNumberFormat="1" applyFont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8" fillId="14" borderId="0" xfId="0" applyNumberFormat="1" applyFont="1" applyFill="1" applyAlignment="1">
      <alignment horizontal="center" vertical="center" wrapText="1"/>
    </xf>
    <xf numFmtId="193" fontId="42" fillId="9" borderId="27" xfId="0" applyNumberFormat="1" applyFont="1" applyFill="1" applyBorder="1" applyAlignment="1">
      <alignment horizontal="center" vertical="center"/>
    </xf>
    <xf numFmtId="194" fontId="42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4" fillId="0" borderId="0" xfId="569">
      <alignment vertical="center"/>
    </xf>
    <xf numFmtId="0" fontId="60" fillId="2" borderId="0" xfId="569" applyFont="1" applyFill="1">
      <alignment vertical="center"/>
    </xf>
    <xf numFmtId="0" fontId="4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41" fontId="67" fillId="15" borderId="0" xfId="4" applyFont="1" applyFill="1" applyBorder="1" applyAlignment="1">
      <alignment horizontal="center" vertical="center" wrapText="1"/>
    </xf>
    <xf numFmtId="185" fontId="52" fillId="0" borderId="0" xfId="569" applyNumberFormat="1" applyFont="1" applyAlignment="1">
      <alignment horizontal="center" vertical="center"/>
    </xf>
    <xf numFmtId="185" fontId="52" fillId="0" borderId="0" xfId="569" applyNumberFormat="1" applyFont="1" applyAlignment="1">
      <alignment horizontal="left" vertical="center" indent="1"/>
    </xf>
    <xf numFmtId="185" fontId="37" fillId="0" borderId="0" xfId="569" applyNumberFormat="1" applyFont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0" fontId="51" fillId="13" borderId="0" xfId="0" applyFont="1" applyFill="1" applyAlignment="1">
      <alignment horizontal="center" vertical="center"/>
    </xf>
    <xf numFmtId="0" fontId="81" fillId="0" borderId="0" xfId="0" applyFont="1">
      <alignment vertical="center"/>
    </xf>
    <xf numFmtId="9" fontId="81" fillId="0" borderId="0" xfId="2" applyFont="1" applyFill="1" applyBorder="1">
      <alignment vertical="center"/>
    </xf>
    <xf numFmtId="187" fontId="54" fillId="10" borderId="26" xfId="570" applyNumberFormat="1" applyFont="1" applyFill="1" applyBorder="1" applyAlignment="1">
      <alignment horizontal="centerContinuous" vertical="center"/>
    </xf>
    <xf numFmtId="187" fontId="54" fillId="10" borderId="50" xfId="570" applyNumberFormat="1" applyFont="1" applyFill="1" applyBorder="1" applyAlignment="1">
      <alignment horizontal="centerContinuous"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84" fontId="9" fillId="0" borderId="0" xfId="1" applyNumberFormat="1" applyFont="1" applyFill="1" applyBorder="1">
      <alignment vertical="center"/>
    </xf>
    <xf numFmtId="0" fontId="20" fillId="0" borderId="0" xfId="569" applyFont="1">
      <alignment vertical="center"/>
    </xf>
    <xf numFmtId="0" fontId="35" fillId="0" borderId="0" xfId="569" applyFont="1">
      <alignment vertical="center"/>
    </xf>
    <xf numFmtId="9" fontId="20" fillId="0" borderId="0" xfId="570" applyFont="1" applyAlignment="1">
      <alignment horizontal="center" vertical="center"/>
    </xf>
    <xf numFmtId="9" fontId="20" fillId="0" borderId="0" xfId="570" applyFont="1" applyFill="1" applyAlignment="1">
      <alignment horizontal="center" vertical="center"/>
    </xf>
    <xf numFmtId="0" fontId="38" fillId="0" borderId="0" xfId="569" applyFont="1">
      <alignment vertical="center"/>
    </xf>
    <xf numFmtId="0" fontId="77" fillId="0" borderId="0" xfId="569" applyFont="1">
      <alignment vertical="center"/>
    </xf>
    <xf numFmtId="0" fontId="36" fillId="0" borderId="0" xfId="569" applyFont="1">
      <alignment vertical="center"/>
    </xf>
    <xf numFmtId="9" fontId="8" fillId="0" borderId="0" xfId="570" applyFont="1" applyAlignment="1">
      <alignment horizontal="center" vertical="center"/>
    </xf>
    <xf numFmtId="9" fontId="0" fillId="0" borderId="0" xfId="570" applyFont="1" applyFill="1" applyAlignment="1">
      <alignment horizontal="center" vertical="center"/>
    </xf>
    <xf numFmtId="0" fontId="21" fillId="0" borderId="0" xfId="569" applyFont="1">
      <alignment vertical="center"/>
    </xf>
    <xf numFmtId="0" fontId="16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9" fontId="75" fillId="15" borderId="0" xfId="569" applyNumberFormat="1" applyFont="1" applyFill="1" applyAlignment="1">
      <alignment horizontal="center" vertical="center" wrapText="1"/>
    </xf>
    <xf numFmtId="180" fontId="62" fillId="16" borderId="0" xfId="569" applyNumberFormat="1" applyFont="1" applyFill="1" applyAlignment="1">
      <alignment horizontal="center" vertical="center"/>
    </xf>
    <xf numFmtId="183" fontId="33" fillId="16" borderId="0" xfId="569" applyNumberFormat="1" applyFont="1" applyFill="1" applyAlignment="1">
      <alignment horizontal="center" vertical="center"/>
    </xf>
    <xf numFmtId="9" fontId="76" fillId="16" borderId="0" xfId="570" applyFont="1" applyFill="1" applyBorder="1" applyAlignment="1">
      <alignment horizontal="center" vertical="center"/>
    </xf>
    <xf numFmtId="9" fontId="7" fillId="16" borderId="0" xfId="570" applyFont="1" applyFill="1" applyBorder="1" applyAlignment="1">
      <alignment horizontal="center" vertical="center"/>
    </xf>
    <xf numFmtId="190" fontId="7" fillId="16" borderId="0" xfId="569" applyNumberFormat="1" applyFont="1" applyFill="1" applyAlignment="1">
      <alignment horizontal="center" vertical="center"/>
    </xf>
    <xf numFmtId="0" fontId="7" fillId="16" borderId="0" xfId="569" applyFont="1" applyFill="1" applyAlignment="1">
      <alignment horizontal="center" vertical="center"/>
    </xf>
    <xf numFmtId="185" fontId="7" fillId="16" borderId="0" xfId="569" applyNumberFormat="1" applyFont="1" applyFill="1" applyAlignment="1">
      <alignment horizontal="center" vertical="center"/>
    </xf>
    <xf numFmtId="10" fontId="7" fillId="16" borderId="0" xfId="570" applyNumberFormat="1" applyFont="1" applyFill="1" applyBorder="1" applyAlignment="1">
      <alignment horizontal="right" vertical="center"/>
    </xf>
    <xf numFmtId="179" fontId="7" fillId="16" borderId="0" xfId="569" applyNumberFormat="1" applyFont="1" applyFill="1" applyAlignment="1">
      <alignment horizontal="right" vertical="center"/>
    </xf>
    <xf numFmtId="191" fontId="7" fillId="16" borderId="0" xfId="569" applyNumberFormat="1" applyFont="1" applyFill="1" applyAlignment="1">
      <alignment horizontal="right" vertical="center"/>
    </xf>
    <xf numFmtId="192" fontId="7" fillId="16" borderId="0" xfId="569" applyNumberFormat="1" applyFont="1" applyFill="1" applyAlignment="1">
      <alignment horizontal="right" vertical="center"/>
    </xf>
    <xf numFmtId="192" fontId="75" fillId="16" borderId="0" xfId="569" applyNumberFormat="1" applyFont="1" applyFill="1" applyAlignment="1">
      <alignment horizontal="right" vertical="center"/>
    </xf>
    <xf numFmtId="185" fontId="39" fillId="13" borderId="0" xfId="1" applyNumberFormat="1" applyFont="1" applyFill="1" applyBorder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185" fontId="82" fillId="16" borderId="0" xfId="562" applyNumberFormat="1" applyFont="1" applyFill="1">
      <alignment vertical="center"/>
    </xf>
    <xf numFmtId="195" fontId="82" fillId="16" borderId="0" xfId="562" applyNumberFormat="1" applyFont="1" applyFill="1" applyAlignment="1">
      <alignment horizontal="left" vertical="center"/>
    </xf>
    <xf numFmtId="10" fontId="82" fillId="16" borderId="0" xfId="563" applyNumberFormat="1" applyFont="1" applyFill="1" applyBorder="1">
      <alignment vertical="center"/>
    </xf>
    <xf numFmtId="179" fontId="82" fillId="16" borderId="0" xfId="4" applyNumberFormat="1" applyFont="1" applyFill="1" applyBorder="1">
      <alignment vertical="center"/>
    </xf>
    <xf numFmtId="181" fontId="82" fillId="16" borderId="0" xfId="4" applyNumberFormat="1" applyFont="1" applyFill="1" applyBorder="1">
      <alignment vertical="center"/>
    </xf>
    <xf numFmtId="177" fontId="83" fillId="16" borderId="0" xfId="4" applyNumberFormat="1" applyFont="1" applyFill="1" applyBorder="1">
      <alignment vertical="center"/>
    </xf>
    <xf numFmtId="185" fontId="82" fillId="0" borderId="0" xfId="562" applyNumberFormat="1" applyFont="1">
      <alignment vertical="center"/>
    </xf>
    <xf numFmtId="195" fontId="82" fillId="0" borderId="0" xfId="562" applyNumberFormat="1" applyFont="1" applyAlignment="1">
      <alignment horizontal="left" vertical="center"/>
    </xf>
    <xf numFmtId="10" fontId="82" fillId="0" borderId="0" xfId="563" applyNumberFormat="1" applyFont="1" applyFill="1" applyBorder="1">
      <alignment vertical="center"/>
    </xf>
    <xf numFmtId="179" fontId="82" fillId="0" borderId="0" xfId="4" applyNumberFormat="1" applyFont="1" applyFill="1" applyBorder="1">
      <alignment vertical="center"/>
    </xf>
    <xf numFmtId="181" fontId="82" fillId="0" borderId="0" xfId="4" applyNumberFormat="1" applyFont="1" applyFill="1" applyBorder="1">
      <alignment vertical="center"/>
    </xf>
    <xf numFmtId="177" fontId="83" fillId="0" borderId="0" xfId="4" applyNumberFormat="1" applyFont="1" applyFill="1" applyBorder="1">
      <alignment vertical="center"/>
    </xf>
    <xf numFmtId="195" fontId="11" fillId="0" borderId="0" xfId="0" applyNumberFormat="1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12" fillId="0" borderId="0" xfId="569" applyNumberFormat="1" applyFont="1">
      <alignment vertical="center"/>
    </xf>
    <xf numFmtId="41" fontId="30" fillId="0" borderId="0" xfId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4" fillId="7" borderId="0" xfId="569" applyFill="1">
      <alignment vertical="center"/>
    </xf>
    <xf numFmtId="0" fontId="34" fillId="8" borderId="0" xfId="569" applyFont="1" applyFill="1">
      <alignment vertical="center"/>
    </xf>
    <xf numFmtId="9" fontId="8" fillId="8" borderId="0" xfId="570" applyFont="1" applyFill="1" applyAlignment="1">
      <alignment horizontal="center" vertical="center"/>
    </xf>
    <xf numFmtId="0" fontId="4" fillId="8" borderId="0" xfId="569" applyFill="1">
      <alignment vertical="center"/>
    </xf>
    <xf numFmtId="0" fontId="11" fillId="8" borderId="0" xfId="569" applyFont="1" applyFill="1">
      <alignment vertical="center"/>
    </xf>
    <xf numFmtId="0" fontId="1" fillId="0" borderId="0" xfId="571">
      <alignment vertical="center"/>
    </xf>
    <xf numFmtId="49" fontId="62" fillId="15" borderId="0" xfId="571" applyNumberFormat="1" applyFont="1" applyFill="1" applyAlignment="1">
      <alignment horizontal="center" vertical="center" wrapText="1"/>
    </xf>
    <xf numFmtId="49" fontId="39" fillId="15" borderId="0" xfId="571" applyNumberFormat="1" applyFont="1" applyFill="1" applyAlignment="1">
      <alignment horizontal="center" vertical="center" wrapText="1"/>
    </xf>
    <xf numFmtId="9" fontId="67" fillId="15" borderId="0" xfId="572" applyFont="1" applyFill="1" applyBorder="1" applyAlignment="1">
      <alignment horizontal="center" vertical="center" wrapText="1"/>
    </xf>
    <xf numFmtId="49" fontId="67" fillId="15" borderId="0" xfId="571" applyNumberFormat="1" applyFont="1" applyFill="1" applyAlignment="1">
      <alignment horizontal="center" vertical="center" wrapText="1"/>
    </xf>
    <xf numFmtId="41" fontId="67" fillId="15" borderId="0" xfId="573" applyFont="1" applyFill="1" applyBorder="1" applyAlignment="1">
      <alignment horizontal="center" vertical="center" wrapText="1"/>
    </xf>
    <xf numFmtId="191" fontId="84" fillId="16" borderId="0" xfId="569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569" applyNumberFormat="1" applyFont="1" applyAlignment="1">
      <alignment horizontal="left" vertical="center" indent="1"/>
    </xf>
    <xf numFmtId="0" fontId="20" fillId="0" borderId="0" xfId="569" applyFont="1" applyAlignment="1">
      <alignment horizontal="center" vertical="center"/>
    </xf>
  </cellXfs>
  <cellStyles count="574">
    <cellStyle name="나쁨 2" xfId="568" xr:uid="{EBFE0940-9C4E-4ABB-8D96-35993542EFAF}"/>
    <cellStyle name="백분율" xfId="2" builtinId="5"/>
    <cellStyle name="백분율 2" xfId="563" xr:uid="{D6A3D204-8C70-4A7D-BF58-53F115410276}"/>
    <cellStyle name="백분율 2 2" xfId="570" xr:uid="{B2156042-6A9D-4B44-9DEB-FA03B9A49AEB}"/>
    <cellStyle name="백분율 3" xfId="566" xr:uid="{C991B8A9-14EA-492A-A63B-9E1DFF83C5D6}"/>
    <cellStyle name="백분율 4" xfId="572" xr:uid="{67C85DAD-E700-4192-8CC0-0362C5A5131E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3" xr:uid="{D42934B5-CC0F-4104-A09B-63E48D848CF1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50259B5-D9C3-4210-91A5-0A42B3E93CDF}"/>
    <cellStyle name="표준 2 4" xfId="3" xr:uid="{F025CCA9-607F-40C4-B9F4-A4606A80B63C}"/>
    <cellStyle name="표준 3" xfId="565" xr:uid="{60C4FBB4-F171-472B-9713-681973E66964}"/>
    <cellStyle name="표준 4" xfId="571" xr:uid="{3F0CD23A-8617-4625-ACEB-F809E313929B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519-411C-830C-3F7ED3D8AC0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604-45CC-A6C5-DA684621F920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313-4696-8A9B-23EA9BFC4D6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530-4CAA-9734-B196C1207A3C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0F1-4503-88BD-F6604F45396B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647-4B2C-A966-5110D4A08C7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877-4DCF-AA89-4112D0E41694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9AF3-49E9-AB94-E57FBD2A4507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AF3-49E9-AB94-E57FBD2A45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2.3444257506536914</c:v>
                </c:pt>
                <c:pt idx="1">
                  <c:v>2.74782262348708</c:v>
                </c:pt>
                <c:pt idx="2">
                  <c:v>2.7318945532398167</c:v>
                </c:pt>
                <c:pt idx="3">
                  <c:v>2.6420339028428601</c:v>
                </c:pt>
                <c:pt idx="4">
                  <c:v>2.5536375935074802</c:v>
                </c:pt>
                <c:pt idx="5">
                  <c:v>2.4240873861831234</c:v>
                </c:pt>
                <c:pt idx="6">
                  <c:v>2.4262096142314085</c:v>
                </c:pt>
                <c:pt idx="7">
                  <c:v>2.370415934010766</c:v>
                </c:pt>
                <c:pt idx="8">
                  <c:v>2.4341518338398824</c:v>
                </c:pt>
                <c:pt idx="9">
                  <c:v>2.5202440576139149</c:v>
                </c:pt>
                <c:pt idx="10">
                  <c:v>2.5217015164649883</c:v>
                </c:pt>
                <c:pt idx="11">
                  <c:v>2.5654509955899427</c:v>
                </c:pt>
                <c:pt idx="12">
                  <c:v>2.5684679655062097</c:v>
                </c:pt>
                <c:pt idx="13">
                  <c:v>2.5669594932144619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5.3763440860215055E-2</c:v>
                </c:pt>
                <c:pt idx="1">
                  <c:v>8.6021505376344093E-2</c:v>
                </c:pt>
                <c:pt idx="2">
                  <c:v>0.18279569892473119</c:v>
                </c:pt>
                <c:pt idx="3">
                  <c:v>0.33333333333333331</c:v>
                </c:pt>
                <c:pt idx="4">
                  <c:v>0.27956989247311825</c:v>
                </c:pt>
                <c:pt idx="5">
                  <c:v>6.4516129032258063E-2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종합!$M$82:$R$82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종합!$M$81:$R$81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0.375</c:v>
                </c:pt>
                <c:pt idx="5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0.8</c:v>
                </c:pt>
                <c:pt idx="2">
                  <c:v>0.4</c:v>
                </c:pt>
                <c:pt idx="3">
                  <c:v>0.5</c:v>
                </c:pt>
                <c:pt idx="4">
                  <c:v>0.375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0.3</c:v>
                </c:pt>
                <c:pt idx="3">
                  <c:v>0.3</c:v>
                </c:pt>
                <c:pt idx="4">
                  <c:v>0.25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종합!$M$75:$R$75</c:f>
              <c:strCache>
                <c:ptCount val="6"/>
                <c:pt idx="0">
                  <c:v> 801 </c:v>
                </c:pt>
                <c:pt idx="1">
                  <c:v> 71 </c:v>
                </c:pt>
                <c:pt idx="2">
                  <c:v> 17 </c:v>
                </c:pt>
                <c:pt idx="3">
                  <c:v> 800 </c:v>
                </c:pt>
                <c:pt idx="4">
                  <c:v> 70 </c:v>
                </c:pt>
                <c:pt idx="5">
                  <c:v> 60-5 </c:v>
                </c:pt>
              </c:strCache>
            </c:strRef>
          </c:cat>
          <c:val>
            <c:numRef>
              <c:f>종합!$M$76:$P$76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181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26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0853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242507</xdr:colOff>
      <xdr:row>13</xdr:row>
      <xdr:rowOff>168089</xdr:rowOff>
    </xdr:from>
    <xdr:to>
      <xdr:col>6</xdr:col>
      <xdr:colOff>350507</xdr:colOff>
      <xdr:row>13</xdr:row>
      <xdr:rowOff>168089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BA6387E-07DE-4270-8948-12FE14F26609}"/>
            </a:ext>
          </a:extLst>
        </xdr:cNvPr>
        <xdr:cNvCxnSpPr/>
      </xdr:nvCxnSpPr>
      <xdr:spPr>
        <a:xfrm flipV="1">
          <a:off x="4769683" y="4392707"/>
          <a:ext cx="108000" cy="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549902</xdr:colOff>
      <xdr:row>13</xdr:row>
      <xdr:rowOff>257736</xdr:rowOff>
    </xdr:from>
    <xdr:to>
      <xdr:col>6</xdr:col>
      <xdr:colOff>302559</xdr:colOff>
      <xdr:row>15</xdr:row>
      <xdr:rowOff>32346</xdr:rowOff>
    </xdr:to>
    <xdr:sp macro="" textlink="$K$23">
      <xdr:nvSpPr>
        <xdr:cNvPr id="21" name="TextBox 20">
          <a:extLst>
            <a:ext uri="{FF2B5EF4-FFF2-40B4-BE49-F238E27FC236}">
              <a16:creationId xmlns:a16="http://schemas.microsoft.com/office/drawing/2014/main" id="{0D5E696D-9EE1-46CC-9117-BC0EF7F0BA3B}"/>
            </a:ext>
          </a:extLst>
        </xdr:cNvPr>
        <xdr:cNvSpPr txBox="1"/>
      </xdr:nvSpPr>
      <xdr:spPr>
        <a:xfrm>
          <a:off x="4203020" y="4482354"/>
          <a:ext cx="626715" cy="35731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A5F0440-20FC-41DF-AA48-DF9108B9267A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829236</xdr:colOff>
      <xdr:row>12</xdr:row>
      <xdr:rowOff>49405</xdr:rowOff>
    </xdr:from>
    <xdr:to>
      <xdr:col>6</xdr:col>
      <xdr:colOff>791956</xdr:colOff>
      <xdr:row>13</xdr:row>
      <xdr:rowOff>56028</xdr:rowOff>
    </xdr:to>
    <xdr:sp macro="" textlink="$K$24">
      <xdr:nvSpPr>
        <xdr:cNvPr id="17" name="TextBox 16">
          <a:extLst>
            <a:ext uri="{FF2B5EF4-FFF2-40B4-BE49-F238E27FC236}">
              <a16:creationId xmlns:a16="http://schemas.microsoft.com/office/drawing/2014/main" id="{212FBA52-301B-4891-9BD9-B7A53CF96829}"/>
            </a:ext>
          </a:extLst>
        </xdr:cNvPr>
        <xdr:cNvSpPr txBox="1"/>
      </xdr:nvSpPr>
      <xdr:spPr>
        <a:xfrm>
          <a:off x="4482354" y="3982670"/>
          <a:ext cx="836778" cy="2979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300427-97B7-4C99-831A-F73F51AB09F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784410</xdr:colOff>
      <xdr:row>13</xdr:row>
      <xdr:rowOff>235323</xdr:rowOff>
    </xdr:from>
    <xdr:to>
      <xdr:col>6</xdr:col>
      <xdr:colOff>56029</xdr:colOff>
      <xdr:row>14</xdr:row>
      <xdr:rowOff>15970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1E561D82-9628-4CF3-9D00-ED87AC8F0DC4}"/>
            </a:ext>
          </a:extLst>
        </xdr:cNvPr>
        <xdr:cNvCxnSpPr/>
      </xdr:nvCxnSpPr>
      <xdr:spPr>
        <a:xfrm flipV="1">
          <a:off x="4437528" y="4459941"/>
          <a:ext cx="145677" cy="72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76CB875-0CAE-4623-A7D0-41B109789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4B60F3BE-E7CB-44C8-9472-2CB29702CE78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432D519-C85D-4475-96EF-13BD6EC67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8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" style="4" customWidth="1"/>
    <col min="8" max="8" width="19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2"/>
    <col min="28" max="28" width="9.140625" style="31"/>
    <col min="29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2" t="s">
        <v>438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20" t="s">
        <v>38</v>
      </c>
      <c r="D4" s="320"/>
      <c r="E4" s="61" t="s">
        <v>111</v>
      </c>
      <c r="F4" s="61" t="s">
        <v>64</v>
      </c>
      <c r="G4" s="244" t="s">
        <v>114</v>
      </c>
      <c r="H4" s="38"/>
      <c r="I4" s="38"/>
      <c r="J4" s="92" t="s">
        <v>35</v>
      </c>
      <c r="K4" s="92" t="s">
        <v>36</v>
      </c>
    </row>
    <row r="5" spans="1:28" ht="48.75" customHeight="1">
      <c r="B5" s="240" t="s">
        <v>437</v>
      </c>
      <c r="C5" s="321" t="s">
        <v>202</v>
      </c>
      <c r="D5" s="321"/>
      <c r="E5" s="241">
        <v>6</v>
      </c>
      <c r="F5" s="240">
        <v>49</v>
      </c>
      <c r="G5" s="242" t="s">
        <v>69</v>
      </c>
      <c r="H5" s="38"/>
      <c r="I5" s="38"/>
      <c r="J5" s="91" t="s">
        <v>50</v>
      </c>
      <c r="K5" s="90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8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9"/>
      <c r="P9" s="319"/>
    </row>
    <row r="10" spans="1:28" ht="23.25" customHeight="1" thickBot="1">
      <c r="G10" s="6"/>
      <c r="H10" s="193" t="s">
        <v>91</v>
      </c>
      <c r="I10" s="194" t="s">
        <v>92</v>
      </c>
      <c r="J10" s="195" t="str">
        <f>C5</f>
        <v>강화교통</v>
      </c>
      <c r="K10" s="196" t="s">
        <v>93</v>
      </c>
      <c r="X10" s="298"/>
      <c r="Z10" s="39"/>
      <c r="AA10" s="39"/>
      <c r="AB10" s="245"/>
    </row>
    <row r="11" spans="1:28" ht="23.25" customHeight="1" thickTop="1">
      <c r="G11" s="6"/>
      <c r="H11" s="228" t="s">
        <v>397</v>
      </c>
      <c r="I11" s="190">
        <v>2.0099999999999998</v>
      </c>
      <c r="J11" s="191">
        <v>2.3444257506536914</v>
      </c>
      <c r="K11" s="192"/>
      <c r="M11" s="2"/>
      <c r="Y11" s="296"/>
      <c r="Z11" s="249"/>
      <c r="AA11" s="250"/>
      <c r="AB11" s="245"/>
    </row>
    <row r="12" spans="1:28" ht="23.25" customHeight="1">
      <c r="G12" s="6"/>
      <c r="H12" s="229" t="s">
        <v>398</v>
      </c>
      <c r="I12" s="184">
        <v>2.3662575846193561</v>
      </c>
      <c r="J12" s="191">
        <v>2.74782262348708</v>
      </c>
      <c r="K12" s="230">
        <v>0.17206638884635628</v>
      </c>
      <c r="M12" s="250"/>
      <c r="Y12" s="296"/>
      <c r="Z12" s="249"/>
      <c r="AA12" s="250"/>
      <c r="AB12" s="245"/>
    </row>
    <row r="13" spans="1:28" ht="23.25" customHeight="1">
      <c r="G13" s="6"/>
      <c r="H13" s="229" t="s">
        <v>387</v>
      </c>
      <c r="I13" s="184">
        <v>2.37</v>
      </c>
      <c r="J13" s="191">
        <v>2.7318945532398167</v>
      </c>
      <c r="K13" s="231">
        <v>-5.7966151494341922E-3</v>
      </c>
      <c r="M13" s="250"/>
      <c r="Y13" s="296"/>
      <c r="Z13" s="249"/>
      <c r="AA13" s="250"/>
      <c r="AB13" s="245"/>
    </row>
    <row r="14" spans="1:28" ht="23.25" customHeight="1">
      <c r="G14" s="6"/>
      <c r="H14" s="229" t="s">
        <v>388</v>
      </c>
      <c r="I14" s="184">
        <v>2.33</v>
      </c>
      <c r="J14" s="191">
        <v>2.6420339028428601</v>
      </c>
      <c r="K14" s="231">
        <v>-3.2893162106271134E-2</v>
      </c>
      <c r="M14" s="250"/>
      <c r="Y14" s="296"/>
      <c r="Z14" s="249"/>
      <c r="AA14" s="250"/>
      <c r="AB14" s="245"/>
    </row>
    <row r="15" spans="1:28" ht="23.25" customHeight="1">
      <c r="G15" s="6"/>
      <c r="H15" s="229" t="s">
        <v>389</v>
      </c>
      <c r="I15" s="184">
        <v>2.2850259626150282</v>
      </c>
      <c r="J15" s="191">
        <v>2.5536375935074802</v>
      </c>
      <c r="K15" s="231">
        <v>-3.3457674120027203E-2</v>
      </c>
      <c r="M15" s="250"/>
      <c r="Y15" s="296"/>
      <c r="Z15" s="249"/>
      <c r="AA15" s="250"/>
      <c r="AB15" s="245"/>
    </row>
    <row r="16" spans="1:28" ht="23.25" customHeight="1">
      <c r="G16" s="6"/>
      <c r="H16" s="229" t="s">
        <v>390</v>
      </c>
      <c r="I16" s="184">
        <v>2.0664933427553414</v>
      </c>
      <c r="J16" s="191">
        <v>2.4240873861831234</v>
      </c>
      <c r="K16" s="231">
        <v>-5.0731633828438705E-2</v>
      </c>
      <c r="M16" s="250"/>
      <c r="Y16" s="296"/>
      <c r="Z16" s="249"/>
      <c r="AA16" s="250"/>
      <c r="AB16" s="245"/>
    </row>
    <row r="17" spans="2:28" ht="23.25" customHeight="1">
      <c r="G17" s="6"/>
      <c r="H17" s="229" t="s">
        <v>391</v>
      </c>
      <c r="I17" s="184">
        <v>2.13</v>
      </c>
      <c r="J17" s="191">
        <v>2.4262096142314085</v>
      </c>
      <c r="K17" s="231">
        <v>8.7547505934870706E-4</v>
      </c>
      <c r="M17" s="250"/>
      <c r="Y17" s="296"/>
      <c r="Z17" s="249"/>
      <c r="AA17" s="250"/>
      <c r="AB17" s="245"/>
    </row>
    <row r="18" spans="2:28" ht="23.25" customHeight="1">
      <c r="G18" s="6"/>
      <c r="H18" s="229" t="s">
        <v>392</v>
      </c>
      <c r="I18" s="184">
        <v>2.08</v>
      </c>
      <c r="J18" s="191">
        <v>2.370415934010766</v>
      </c>
      <c r="K18" s="231">
        <v>-2.2996232433246333E-2</v>
      </c>
      <c r="M18" s="250"/>
      <c r="Y18" s="296"/>
      <c r="Z18" s="249"/>
      <c r="AA18" s="250"/>
      <c r="AB18" s="245"/>
    </row>
    <row r="19" spans="2:28" ht="23.25" customHeight="1">
      <c r="G19" s="6"/>
      <c r="H19" s="229" t="s">
        <v>393</v>
      </c>
      <c r="I19" s="184">
        <v>2.13</v>
      </c>
      <c r="J19" s="191">
        <v>2.4341518338398824</v>
      </c>
      <c r="K19" s="231">
        <v>2.6888065893682533E-2</v>
      </c>
      <c r="M19" s="250"/>
      <c r="Y19" s="296"/>
      <c r="Z19" s="249"/>
      <c r="AA19" s="250"/>
      <c r="AB19" s="245"/>
    </row>
    <row r="20" spans="2:28" ht="23.25" customHeight="1">
      <c r="G20" s="6"/>
      <c r="H20" s="229" t="s">
        <v>394</v>
      </c>
      <c r="I20" s="184">
        <v>2.25</v>
      </c>
      <c r="J20" s="191">
        <v>2.5202440576139149</v>
      </c>
      <c r="K20" s="231">
        <v>3.5368469040085282E-2</v>
      </c>
      <c r="M20" s="250"/>
      <c r="Y20" s="296"/>
      <c r="Z20" s="249"/>
      <c r="AA20" s="250"/>
      <c r="AB20" s="245"/>
    </row>
    <row r="21" spans="2:28" ht="23.25" customHeight="1">
      <c r="G21" s="6"/>
      <c r="H21" s="229" t="s">
        <v>395</v>
      </c>
      <c r="I21" s="184">
        <v>2.17</v>
      </c>
      <c r="J21" s="191">
        <v>2.5217015164649883</v>
      </c>
      <c r="K21" s="231">
        <v>5.7830067951969433E-4</v>
      </c>
      <c r="M21" s="250"/>
      <c r="Y21" s="296"/>
      <c r="Z21" s="249"/>
      <c r="AA21" s="250"/>
      <c r="AB21" s="245"/>
    </row>
    <row r="22" spans="2:28" ht="23.25" customHeight="1">
      <c r="G22" s="6"/>
      <c r="H22" s="229" t="s">
        <v>396</v>
      </c>
      <c r="I22" s="184">
        <v>2.25</v>
      </c>
      <c r="J22" s="191">
        <v>2.5654509955899427</v>
      </c>
      <c r="K22" s="231">
        <v>1.7349190155654837E-2</v>
      </c>
      <c r="M22" s="250"/>
      <c r="Y22" s="296"/>
      <c r="Z22" s="249"/>
      <c r="AA22" s="250"/>
      <c r="AB22" s="245"/>
    </row>
    <row r="23" spans="2:28" ht="23.25" customHeight="1">
      <c r="G23" s="6"/>
      <c r="H23" s="229" t="s">
        <v>399</v>
      </c>
      <c r="I23" s="184">
        <v>2.27</v>
      </c>
      <c r="J23" s="191">
        <v>2.5684679655062097</v>
      </c>
      <c r="K23" s="231">
        <v>1.1759998228200175E-3</v>
      </c>
      <c r="M23" s="250"/>
      <c r="Y23" s="296"/>
      <c r="Z23" s="249"/>
      <c r="AA23" s="250"/>
      <c r="AB23" s="245"/>
    </row>
    <row r="24" spans="2:28" ht="23.25" customHeight="1">
      <c r="G24" s="6"/>
      <c r="H24" s="229" t="s">
        <v>439</v>
      </c>
      <c r="I24" s="184">
        <v>2.2599999999999998</v>
      </c>
      <c r="J24" s="191">
        <v>2.5669594932144619</v>
      </c>
      <c r="K24" s="231">
        <v>-5.873043043581605E-4</v>
      </c>
      <c r="M24" s="250"/>
      <c r="Y24" s="296"/>
      <c r="Z24" s="249"/>
      <c r="AA24" s="250"/>
      <c r="AB24" s="245"/>
    </row>
    <row r="25" spans="2:28" ht="23.25" customHeight="1">
      <c r="G25" s="6"/>
      <c r="H25" s="243" t="s">
        <v>275</v>
      </c>
      <c r="I25" s="185">
        <v>0.12437810945273631</v>
      </c>
      <c r="J25" s="186">
        <v>9.4920362693816207E-2</v>
      </c>
      <c r="K25" s="187">
        <v>-2.94577467589201E-2</v>
      </c>
      <c r="M25" s="250"/>
      <c r="Y25" s="296"/>
      <c r="Z25" s="249"/>
      <c r="AA25" s="250"/>
      <c r="AB25" s="245"/>
    </row>
    <row r="26" spans="2:28" ht="23.25" customHeight="1">
      <c r="H26" s="188" t="s">
        <v>281</v>
      </c>
      <c r="I26" s="189"/>
      <c r="J26" s="247" t="s">
        <v>440</v>
      </c>
      <c r="K26" s="248"/>
      <c r="M26" s="250"/>
      <c r="X26" s="2"/>
      <c r="Y26" s="2"/>
      <c r="AB26" s="245"/>
    </row>
    <row r="27" spans="2:28" ht="9" customHeight="1">
      <c r="M27" s="250"/>
      <c r="X27" s="2"/>
      <c r="Y27" s="2"/>
      <c r="AB27" s="246"/>
    </row>
    <row r="28" spans="2:28" ht="16.5" customHeight="1">
      <c r="B28" s="51" t="s">
        <v>129</v>
      </c>
      <c r="C28" s="51"/>
      <c r="D28" s="50"/>
      <c r="E28" s="50"/>
      <c r="F28" s="50"/>
      <c r="G28" s="50"/>
      <c r="H28" s="50"/>
      <c r="I28" s="50"/>
      <c r="J28" s="50"/>
      <c r="K28" s="50"/>
      <c r="M28" s="250"/>
      <c r="X28" s="2"/>
      <c r="Y28" s="2"/>
      <c r="AB28" s="246"/>
    </row>
    <row r="29" spans="2:28" ht="27.75" customHeight="1">
      <c r="B29" s="55" t="s">
        <v>62</v>
      </c>
      <c r="C29" s="55" t="s">
        <v>100</v>
      </c>
      <c r="D29" s="55" t="s">
        <v>102</v>
      </c>
      <c r="E29" s="55" t="s">
        <v>103</v>
      </c>
      <c r="F29" s="55" t="s">
        <v>104</v>
      </c>
      <c r="G29" s="55" t="s">
        <v>105</v>
      </c>
      <c r="H29" s="55" t="s">
        <v>6</v>
      </c>
      <c r="I29" s="55" t="s">
        <v>7</v>
      </c>
      <c r="J29" s="55" t="s">
        <v>106</v>
      </c>
      <c r="K29" s="55" t="s">
        <v>72</v>
      </c>
      <c r="M29" s="250"/>
      <c r="X29" s="2"/>
      <c r="Y29" s="2"/>
      <c r="AB29" s="246"/>
    </row>
    <row r="30" spans="2:28" ht="23.25" customHeight="1">
      <c r="B30" s="72" t="s">
        <v>276</v>
      </c>
      <c r="C30" s="73">
        <v>2</v>
      </c>
      <c r="D30" s="74">
        <v>2.6148409044637833E-2</v>
      </c>
      <c r="E30" s="74">
        <v>0.37224024535669703</v>
      </c>
      <c r="F30" s="74">
        <v>0.19216790407386439</v>
      </c>
      <c r="G30" s="75">
        <v>12.827326666230176</v>
      </c>
      <c r="H30" s="76">
        <v>0.59498738809134477</v>
      </c>
      <c r="I30" s="76">
        <v>18.345349689733201</v>
      </c>
      <c r="J30" s="77">
        <v>2.2594863224926089</v>
      </c>
      <c r="K30" s="78" t="s">
        <v>69</v>
      </c>
      <c r="M30" s="250"/>
      <c r="N30" s="299" t="s">
        <v>117</v>
      </c>
      <c r="Y30" s="2"/>
    </row>
    <row r="31" spans="2:28" ht="22.5" customHeight="1">
      <c r="B31" s="225" t="s">
        <v>117</v>
      </c>
      <c r="C31" s="65">
        <v>2</v>
      </c>
      <c r="D31" s="66">
        <v>2.1634676326630461E-2</v>
      </c>
      <c r="E31" s="66">
        <v>0.33978134891404926</v>
      </c>
      <c r="F31" s="66">
        <v>0.21516127847788144</v>
      </c>
      <c r="G31" s="67">
        <v>12.365923076923076</v>
      </c>
      <c r="H31" s="68">
        <v>0.53114201343191392</v>
      </c>
      <c r="I31" s="68">
        <v>16.458275510841869</v>
      </c>
      <c r="J31" s="69">
        <v>2.5669594932144619</v>
      </c>
      <c r="K31" s="70" t="s">
        <v>69</v>
      </c>
      <c r="M31" s="250"/>
      <c r="N31" s="39" t="s">
        <v>69</v>
      </c>
      <c r="O31" s="39">
        <v>82</v>
      </c>
      <c r="Y31" s="2"/>
    </row>
    <row r="32" spans="2:28" ht="22.5" customHeight="1">
      <c r="B32" s="52" t="s">
        <v>372</v>
      </c>
      <c r="C32" s="52"/>
      <c r="D32" s="63">
        <v>-0.17261978387679333</v>
      </c>
      <c r="E32" s="63">
        <v>-8.7198783171723471E-2</v>
      </c>
      <c r="F32" s="63">
        <v>0.11965252217757971</v>
      </c>
      <c r="G32" s="63">
        <v>-3.5970362438949355E-2</v>
      </c>
      <c r="H32" s="63">
        <v>-0.10730542518596897</v>
      </c>
      <c r="I32" s="63">
        <v>-0.10286389797995588</v>
      </c>
      <c r="J32" s="63">
        <v>0.13608100551927937</v>
      </c>
      <c r="K32" s="64" t="s">
        <v>440</v>
      </c>
      <c r="M32" s="2" t="s">
        <v>167</v>
      </c>
      <c r="N32" s="300">
        <v>5.3763440860215055E-2</v>
      </c>
      <c r="O32" s="39">
        <v>4</v>
      </c>
      <c r="X32" s="2"/>
      <c r="Y32" s="2"/>
    </row>
    <row r="33" spans="2:28" ht="22.5" customHeight="1">
      <c r="M33" s="2" t="s">
        <v>168</v>
      </c>
      <c r="N33" s="300">
        <v>8.6021505376344093E-2</v>
      </c>
      <c r="O33" s="39">
        <v>8</v>
      </c>
      <c r="X33" s="2"/>
      <c r="Y33" s="2"/>
    </row>
    <row r="34" spans="2:28" ht="17.25" customHeight="1">
      <c r="B34" s="51" t="s">
        <v>130</v>
      </c>
      <c r="C34" s="51"/>
      <c r="D34" s="50"/>
      <c r="E34" s="50"/>
      <c r="F34" s="50"/>
      <c r="G34" s="50"/>
      <c r="H34" s="50"/>
      <c r="I34" s="50"/>
      <c r="J34" s="50"/>
      <c r="K34" s="50"/>
      <c r="M34" s="2" t="s">
        <v>116</v>
      </c>
      <c r="N34" s="300">
        <v>0.18279569892473119</v>
      </c>
      <c r="O34" s="39">
        <v>15</v>
      </c>
      <c r="X34" s="2"/>
      <c r="Y34" s="2"/>
    </row>
    <row r="35" spans="2:28" ht="22.5" customHeight="1">
      <c r="B35" s="59"/>
      <c r="C35" s="59"/>
      <c r="M35" s="2" t="s">
        <v>169</v>
      </c>
      <c r="N35" s="300">
        <v>0.33333333333333331</v>
      </c>
      <c r="O35" s="39">
        <v>29</v>
      </c>
      <c r="X35" s="2"/>
      <c r="Y35" s="2"/>
    </row>
    <row r="36" spans="2:28" ht="22.5" customHeight="1" thickBot="1">
      <c r="H36" s="197" t="s">
        <v>91</v>
      </c>
      <c r="I36" s="198" t="s">
        <v>92</v>
      </c>
      <c r="J36" s="199" t="str">
        <f>J10</f>
        <v>강화교통</v>
      </c>
      <c r="K36" s="200" t="s">
        <v>115</v>
      </c>
      <c r="M36" s="2" t="s">
        <v>170</v>
      </c>
      <c r="N36" s="300">
        <v>0.27956989247311825</v>
      </c>
      <c r="O36" s="39">
        <v>20</v>
      </c>
      <c r="X36" s="2"/>
      <c r="Y36" s="2"/>
    </row>
    <row r="37" spans="2:28" ht="22.5" customHeight="1" thickTop="1">
      <c r="H37" s="205" t="s">
        <v>109</v>
      </c>
      <c r="I37" s="206" t="s">
        <v>69</v>
      </c>
      <c r="J37" s="207" t="s">
        <v>69</v>
      </c>
      <c r="K37" s="208"/>
      <c r="M37" s="2" t="s">
        <v>76</v>
      </c>
      <c r="N37" s="300">
        <v>6.4516129032258063E-2</v>
      </c>
      <c r="O37" s="39">
        <v>6</v>
      </c>
      <c r="X37" s="2"/>
      <c r="Z37" s="39"/>
      <c r="AA37" s="39"/>
      <c r="AB37" s="245"/>
    </row>
    <row r="38" spans="2:28" ht="21" customHeight="1">
      <c r="H38" s="201" t="s">
        <v>94</v>
      </c>
      <c r="I38" s="202">
        <v>0.11328494793310193</v>
      </c>
      <c r="J38" s="203" t="s">
        <v>441</v>
      </c>
      <c r="K38" s="204">
        <v>-5.9521507072886871E-2</v>
      </c>
      <c r="M38" s="2"/>
      <c r="X38" s="2"/>
      <c r="Z38" s="39"/>
      <c r="AA38" s="39"/>
      <c r="AB38" s="245"/>
    </row>
    <row r="39" spans="2:28" ht="21" customHeight="1">
      <c r="H39" s="176" t="s">
        <v>95</v>
      </c>
      <c r="I39" s="168">
        <v>0.11076049226885452</v>
      </c>
      <c r="J39" s="177" t="s">
        <v>442</v>
      </c>
      <c r="K39" s="178">
        <v>-2.4738986892510431E-2</v>
      </c>
      <c r="L39" s="4"/>
      <c r="M39" s="2"/>
      <c r="X39" s="2"/>
      <c r="Z39" s="39"/>
      <c r="AA39" s="39"/>
      <c r="AB39" s="245"/>
    </row>
    <row r="40" spans="2:28" ht="21" customHeight="1">
      <c r="H40" s="175" t="s">
        <v>96</v>
      </c>
      <c r="I40" s="168">
        <v>0.16503628905017356</v>
      </c>
      <c r="J40" s="177" t="s">
        <v>443</v>
      </c>
      <c r="K40" s="178">
        <v>1.7759409874557625E-2</v>
      </c>
      <c r="L40" s="4"/>
      <c r="M40" s="2"/>
      <c r="X40" s="2"/>
      <c r="Z40" s="39"/>
      <c r="AA40" s="39"/>
      <c r="AB40" s="245"/>
    </row>
    <row r="41" spans="2:28" ht="21" customHeight="1">
      <c r="H41" s="175" t="s">
        <v>99</v>
      </c>
      <c r="I41" s="168">
        <v>0.22278321236983276</v>
      </c>
      <c r="J41" s="177" t="s">
        <v>444</v>
      </c>
      <c r="K41" s="178">
        <v>0.11055012096350056</v>
      </c>
      <c r="L41" s="4"/>
      <c r="M41" s="2"/>
      <c r="X41" s="2"/>
      <c r="Z41" s="39"/>
      <c r="AA41" s="39"/>
      <c r="AB41" s="245"/>
    </row>
    <row r="42" spans="2:28" ht="21" customHeight="1">
      <c r="H42" s="179" t="s">
        <v>97</v>
      </c>
      <c r="I42" s="168">
        <v>0.21931208583149259</v>
      </c>
      <c r="J42" s="177" t="s">
        <v>445</v>
      </c>
      <c r="K42" s="178">
        <v>6.0257806641625666E-2</v>
      </c>
      <c r="L42" s="4"/>
      <c r="M42" s="2"/>
      <c r="X42" s="2"/>
      <c r="Z42" s="39"/>
      <c r="AA42" s="39"/>
      <c r="AB42" s="245"/>
    </row>
    <row r="43" spans="2:28" ht="21" customHeight="1">
      <c r="H43" s="180" t="s">
        <v>98</v>
      </c>
      <c r="I43" s="181">
        <v>0.16882297254654466</v>
      </c>
      <c r="J43" s="182" t="s">
        <v>400</v>
      </c>
      <c r="K43" s="183">
        <v>-0.1043068435142866</v>
      </c>
      <c r="L43" s="4"/>
      <c r="M43" s="2"/>
      <c r="X43" s="2"/>
      <c r="Z43" s="39"/>
      <c r="AA43" s="39"/>
      <c r="AB43" s="245"/>
    </row>
    <row r="44" spans="2:28" ht="22.5" customHeight="1">
      <c r="L44" s="4"/>
      <c r="M44" s="2"/>
      <c r="X44" s="2"/>
      <c r="Z44" s="39"/>
      <c r="AA44" s="39"/>
      <c r="AB44" s="245"/>
    </row>
    <row r="45" spans="2:28" ht="18" customHeight="1">
      <c r="B45" s="51" t="s">
        <v>131</v>
      </c>
      <c r="C45" s="51"/>
      <c r="D45" s="50"/>
      <c r="E45" s="50"/>
      <c r="F45" s="50"/>
      <c r="G45" s="50"/>
      <c r="H45" s="50"/>
      <c r="I45" s="50"/>
      <c r="J45" s="50"/>
      <c r="K45" s="50"/>
      <c r="L45" s="4"/>
      <c r="M45" s="2"/>
      <c r="X45" s="2"/>
      <c r="Z45" s="39"/>
      <c r="AA45" s="39"/>
      <c r="AB45" s="245"/>
    </row>
    <row r="46" spans="2:28" ht="30.75" customHeight="1">
      <c r="B46" s="55" t="s">
        <v>62</v>
      </c>
      <c r="C46" s="55" t="s">
        <v>101</v>
      </c>
      <c r="D46" s="55" t="s">
        <v>102</v>
      </c>
      <c r="E46" s="55" t="s">
        <v>103</v>
      </c>
      <c r="F46" s="55" t="s">
        <v>104</v>
      </c>
      <c r="G46" s="55" t="s">
        <v>105</v>
      </c>
      <c r="H46" s="55" t="s">
        <v>6</v>
      </c>
      <c r="I46" s="55" t="s">
        <v>7</v>
      </c>
      <c r="J46" s="55" t="s">
        <v>106</v>
      </c>
      <c r="K46" s="55" t="s">
        <v>72</v>
      </c>
      <c r="L46" s="4"/>
      <c r="M46" s="2"/>
      <c r="N46" s="39" t="s">
        <v>124</v>
      </c>
      <c r="X46" s="2"/>
      <c r="Z46" s="39"/>
      <c r="AA46" s="39"/>
      <c r="AB46" s="245"/>
    </row>
    <row r="47" spans="2:28" ht="22.5" customHeight="1">
      <c r="B47" s="283" t="s">
        <v>117</v>
      </c>
      <c r="C47" s="284">
        <v>2401</v>
      </c>
      <c r="D47" s="285">
        <v>4.2636604954168753E-2</v>
      </c>
      <c r="E47" s="285">
        <v>0.38520910928165225</v>
      </c>
      <c r="F47" s="285">
        <v>0.2132860243389979</v>
      </c>
      <c r="G47" s="286">
        <v>15.62693939393939</v>
      </c>
      <c r="H47" s="287">
        <v>1.7760055058155042</v>
      </c>
      <c r="I47" s="287">
        <v>35.271237836398321</v>
      </c>
      <c r="J47" s="288">
        <v>2.353119973900911</v>
      </c>
      <c r="K47" s="79" t="s">
        <v>70</v>
      </c>
      <c r="L47" s="4"/>
      <c r="M47" s="2"/>
      <c r="N47" s="39">
        <v>1</v>
      </c>
      <c r="X47" s="2"/>
      <c r="Z47" s="39"/>
      <c r="AA47" s="39"/>
      <c r="AB47" s="245"/>
    </row>
    <row r="48" spans="2:28" ht="22.5" customHeight="1">
      <c r="B48" s="289" t="s">
        <v>117</v>
      </c>
      <c r="C48" s="290">
        <v>2402</v>
      </c>
      <c r="D48" s="291">
        <v>2.6993414269870002E-2</v>
      </c>
      <c r="E48" s="291">
        <v>0.29894716807730226</v>
      </c>
      <c r="F48" s="291">
        <v>0.18367495663218253</v>
      </c>
      <c r="G48" s="292">
        <v>11.197463414634147</v>
      </c>
      <c r="H48" s="293">
        <v>0.50476317605928678</v>
      </c>
      <c r="I48" s="293">
        <v>10.58911825925553</v>
      </c>
      <c r="J48" s="294">
        <v>2.7445162607845668</v>
      </c>
      <c r="K48" s="70" t="s">
        <v>68</v>
      </c>
      <c r="M48" s="2"/>
      <c r="N48" s="39">
        <v>4</v>
      </c>
      <c r="X48" s="2"/>
      <c r="Z48" s="39"/>
      <c r="AA48" s="39"/>
      <c r="AB48" s="245"/>
    </row>
    <row r="49" spans="2:28" ht="22.5" customHeight="1">
      <c r="B49" s="289" t="s">
        <v>117</v>
      </c>
      <c r="C49" s="290">
        <v>2403</v>
      </c>
      <c r="D49" s="291">
        <v>1.1495152902474839E-2</v>
      </c>
      <c r="E49" s="291">
        <v>0.30505848986534334</v>
      </c>
      <c r="F49" s="291">
        <v>0.20246034028059001</v>
      </c>
      <c r="G49" s="292">
        <v>11.183979166666667</v>
      </c>
      <c r="H49" s="293">
        <v>0.39211466551350277</v>
      </c>
      <c r="I49" s="293">
        <v>13.510418444330757</v>
      </c>
      <c r="J49" s="294">
        <v>2.7357451632855105</v>
      </c>
      <c r="K49" s="70" t="s">
        <v>68</v>
      </c>
      <c r="M49" s="2"/>
      <c r="N49" s="39">
        <v>4</v>
      </c>
      <c r="X49" s="2"/>
      <c r="Z49" s="39"/>
      <c r="AA49" s="39"/>
      <c r="AB49" s="245"/>
    </row>
    <row r="50" spans="2:28" ht="22.5" customHeight="1">
      <c r="B50" s="289" t="s">
        <v>117</v>
      </c>
      <c r="C50" s="290">
        <v>2404</v>
      </c>
      <c r="D50" s="291">
        <v>1.0260421855725227E-2</v>
      </c>
      <c r="E50" s="291">
        <v>0.30864820680969679</v>
      </c>
      <c r="F50" s="291">
        <v>0.21594884535443426</v>
      </c>
      <c r="G50" s="292">
        <v>11.919866666666669</v>
      </c>
      <c r="H50" s="293">
        <v>0.63068668539598305</v>
      </c>
      <c r="I50" s="293">
        <v>15.493604298174189</v>
      </c>
      <c r="J50" s="294">
        <v>2.6420339028428601</v>
      </c>
      <c r="K50" s="70" t="s">
        <v>69</v>
      </c>
      <c r="M50" s="2"/>
      <c r="N50" s="39">
        <v>3</v>
      </c>
      <c r="X50" s="2"/>
      <c r="Z50" s="39"/>
      <c r="AA50" s="39"/>
      <c r="AB50" s="245"/>
    </row>
    <row r="51" spans="2:28" ht="22.5" customHeight="1">
      <c r="B51" s="289" t="s">
        <v>117</v>
      </c>
      <c r="C51" s="290">
        <v>2405</v>
      </c>
      <c r="D51" s="291">
        <v>1.1407295803761876E-2</v>
      </c>
      <c r="E51" s="291">
        <v>0.3110337077800146</v>
      </c>
      <c r="F51" s="291">
        <v>0.2189607857430747</v>
      </c>
      <c r="G51" s="292">
        <v>12.783954545454547</v>
      </c>
      <c r="H51" s="293">
        <v>0.39143281326685847</v>
      </c>
      <c r="I51" s="293">
        <v>18.297255067762137</v>
      </c>
      <c r="J51" s="294">
        <v>2.5573965261116522</v>
      </c>
      <c r="K51" s="70" t="s">
        <v>69</v>
      </c>
      <c r="M51" s="2"/>
      <c r="N51" s="39">
        <v>3</v>
      </c>
      <c r="X51" s="2"/>
      <c r="Z51" s="39"/>
      <c r="AA51" s="39"/>
      <c r="AB51" s="245"/>
    </row>
    <row r="52" spans="2:28" ht="22.5" customHeight="1">
      <c r="B52" s="289" t="s">
        <v>117</v>
      </c>
      <c r="C52" s="290">
        <v>2406</v>
      </c>
      <c r="D52" s="291">
        <v>1.240740302319519E-2</v>
      </c>
      <c r="E52" s="291">
        <v>0.31454146553048723</v>
      </c>
      <c r="F52" s="291">
        <v>0.21365581909728903</v>
      </c>
      <c r="G52" s="292">
        <v>14.134255813953486</v>
      </c>
      <c r="H52" s="293">
        <v>0.37643231034796054</v>
      </c>
      <c r="I52" s="293">
        <v>22.50914746728494</v>
      </c>
      <c r="J52" s="294">
        <v>2.4239591632996063</v>
      </c>
      <c r="K52" s="70" t="s">
        <v>67</v>
      </c>
      <c r="M52" s="2"/>
      <c r="N52" s="39">
        <v>2</v>
      </c>
      <c r="X52" s="2"/>
      <c r="Z52" s="39"/>
      <c r="AA52" s="39"/>
      <c r="AB52" s="245"/>
    </row>
    <row r="53" spans="2:28" ht="22.5" customHeight="1">
      <c r="B53" s="289" t="s">
        <v>117</v>
      </c>
      <c r="C53" s="290">
        <v>2407</v>
      </c>
      <c r="D53" s="291">
        <v>1.375254418749435E-2</v>
      </c>
      <c r="E53" s="291">
        <v>0.30776615197911206</v>
      </c>
      <c r="F53" s="291">
        <v>0.21456092304092422</v>
      </c>
      <c r="G53" s="292">
        <v>14.589953488372091</v>
      </c>
      <c r="H53" s="293">
        <v>0.31135636858106935</v>
      </c>
      <c r="I53" s="293">
        <v>22.345443858237456</v>
      </c>
      <c r="J53" s="294">
        <v>2.4270216770598303</v>
      </c>
      <c r="K53" s="70" t="s">
        <v>67</v>
      </c>
      <c r="M53" s="2"/>
      <c r="N53" s="39">
        <v>2</v>
      </c>
      <c r="X53" s="2"/>
      <c r="Z53" s="39"/>
      <c r="AA53" s="39"/>
      <c r="AB53" s="245"/>
    </row>
    <row r="54" spans="2:28" ht="22.5" customHeight="1">
      <c r="B54" s="289" t="s">
        <v>117</v>
      </c>
      <c r="C54" s="290">
        <v>2408</v>
      </c>
      <c r="D54" s="291">
        <v>1.8868569484833089E-2</v>
      </c>
      <c r="E54" s="291">
        <v>0.30336967089413236</v>
      </c>
      <c r="F54" s="291">
        <v>0.20867532740606667</v>
      </c>
      <c r="G54" s="292">
        <v>15.527789473684209</v>
      </c>
      <c r="H54" s="293">
        <v>0.29663847917782521</v>
      </c>
      <c r="I54" s="293">
        <v>23.455143455997671</v>
      </c>
      <c r="J54" s="294">
        <v>2.370415934010766</v>
      </c>
      <c r="K54" s="70" t="s">
        <v>67</v>
      </c>
      <c r="M54" s="2"/>
      <c r="N54" s="39">
        <v>2</v>
      </c>
      <c r="X54" s="2"/>
      <c r="Z54" s="39"/>
      <c r="AA54" s="39"/>
      <c r="AB54" s="245"/>
    </row>
    <row r="55" spans="2:28" ht="22.5" customHeight="1">
      <c r="B55" s="289" t="s">
        <v>117</v>
      </c>
      <c r="C55" s="290">
        <v>2409</v>
      </c>
      <c r="D55" s="291">
        <v>1.4847554745893134E-2</v>
      </c>
      <c r="E55" s="291">
        <v>0.30616676304837648</v>
      </c>
      <c r="F55" s="291">
        <v>0.21615871680952059</v>
      </c>
      <c r="G55" s="292">
        <v>14.788615384615387</v>
      </c>
      <c r="H55" s="293">
        <v>0.37302187618126703</v>
      </c>
      <c r="I55" s="293">
        <v>24.981275047859452</v>
      </c>
      <c r="J55" s="294">
        <v>2.4341518338398824</v>
      </c>
      <c r="K55" s="70" t="s">
        <v>287</v>
      </c>
      <c r="M55" s="2"/>
      <c r="N55" s="39">
        <v>2</v>
      </c>
      <c r="X55" s="2"/>
      <c r="Z55" s="39"/>
      <c r="AA55" s="39"/>
      <c r="AB55" s="245"/>
    </row>
    <row r="56" spans="2:28" ht="22.5" customHeight="1">
      <c r="B56" s="289" t="s">
        <v>117</v>
      </c>
      <c r="C56" s="290">
        <v>2410</v>
      </c>
      <c r="D56" s="291">
        <v>1.4028122716005783E-2</v>
      </c>
      <c r="E56" s="291">
        <v>0.31286352518614474</v>
      </c>
      <c r="F56" s="291">
        <v>0.2313220230131198</v>
      </c>
      <c r="G56" s="292">
        <v>13.378173913043478</v>
      </c>
      <c r="H56" s="293">
        <v>0.47092584537595467</v>
      </c>
      <c r="I56" s="293">
        <v>26.503706577758731</v>
      </c>
      <c r="J56" s="294">
        <v>2.5202440576139149</v>
      </c>
      <c r="K56" s="70" t="s">
        <v>67</v>
      </c>
      <c r="M56" s="2"/>
      <c r="N56" s="39">
        <v>2</v>
      </c>
      <c r="X56" s="2"/>
      <c r="Z56" s="39"/>
      <c r="AA56" s="39"/>
      <c r="AB56" s="245"/>
    </row>
    <row r="57" spans="2:28" ht="22.5" customHeight="1">
      <c r="B57" s="289" t="s">
        <v>117</v>
      </c>
      <c r="C57" s="290">
        <v>2411</v>
      </c>
      <c r="D57" s="291">
        <v>1.52631543220004E-2</v>
      </c>
      <c r="E57" s="291">
        <v>0.32007315451496271</v>
      </c>
      <c r="F57" s="291">
        <v>0.23239811668845914</v>
      </c>
      <c r="G57" s="292">
        <v>13.119111111111112</v>
      </c>
      <c r="H57" s="293">
        <v>0.69256524039614953</v>
      </c>
      <c r="I57" s="293">
        <v>27.293734948563991</v>
      </c>
      <c r="J57" s="294">
        <v>2.5217015164649883</v>
      </c>
      <c r="K57" s="70" t="s">
        <v>69</v>
      </c>
      <c r="M57" s="2"/>
      <c r="N57" s="39">
        <v>3</v>
      </c>
      <c r="X57" s="2"/>
      <c r="Z57" s="39"/>
      <c r="AA57" s="39"/>
      <c r="AB57" s="245"/>
    </row>
    <row r="58" spans="2:28" ht="22.5" customHeight="1">
      <c r="B58" s="289" t="s">
        <v>117</v>
      </c>
      <c r="C58" s="290">
        <v>2412</v>
      </c>
      <c r="D58" s="291">
        <v>2.0377423726183706E-2</v>
      </c>
      <c r="E58" s="291">
        <v>0.32332452690695102</v>
      </c>
      <c r="F58" s="291">
        <v>0.22800616808547003</v>
      </c>
      <c r="G58" s="292">
        <v>13.088048780487805</v>
      </c>
      <c r="H58" s="293">
        <v>0.676752901821008</v>
      </c>
      <c r="I58" s="293">
        <v>21.226983452691464</v>
      </c>
      <c r="J58" s="294">
        <v>2.5654509955899427</v>
      </c>
      <c r="K58" s="70" t="s">
        <v>69</v>
      </c>
      <c r="M58" s="2"/>
      <c r="N58" s="39">
        <v>3</v>
      </c>
      <c r="X58" s="2"/>
      <c r="Z58" s="39"/>
      <c r="AA58" s="39"/>
      <c r="AB58" s="245"/>
    </row>
    <row r="59" spans="2:28" ht="22.5" customHeight="1">
      <c r="B59" s="289" t="s">
        <v>117</v>
      </c>
      <c r="C59" s="290">
        <v>2501</v>
      </c>
      <c r="D59" s="291">
        <v>2.226403085168004E-2</v>
      </c>
      <c r="E59" s="291">
        <v>0.328979745681588</v>
      </c>
      <c r="F59" s="291">
        <v>0.22089109383490049</v>
      </c>
      <c r="G59" s="292">
        <v>12.400585365853658</v>
      </c>
      <c r="H59" s="293">
        <v>0.62966119619331817</v>
      </c>
      <c r="I59" s="293">
        <v>16.480558897329665</v>
      </c>
      <c r="J59" s="294">
        <v>2.5684679655062097</v>
      </c>
      <c r="K59" s="70" t="s">
        <v>69</v>
      </c>
      <c r="M59" s="2"/>
      <c r="N59" s="39">
        <v>3</v>
      </c>
      <c r="X59" s="2"/>
      <c r="Z59" s="39"/>
      <c r="AA59" s="39"/>
      <c r="AB59" s="245"/>
    </row>
    <row r="60" spans="2:28" ht="22.5" customHeight="1">
      <c r="B60" s="297" t="str">
        <f t="shared" ref="B60" si="0">$C$5</f>
        <v>강화교통</v>
      </c>
      <c r="C60" s="290">
        <v>2502</v>
      </c>
      <c r="D60" s="291">
        <v>2.1634676326630461E-2</v>
      </c>
      <c r="E60" s="291">
        <v>0.33978134891404926</v>
      </c>
      <c r="F60" s="291">
        <v>0.21516127847788144</v>
      </c>
      <c r="G60" s="292">
        <v>12.365923076923076</v>
      </c>
      <c r="H60" s="293">
        <v>0.53114201343191392</v>
      </c>
      <c r="I60" s="293">
        <v>16.458275510841869</v>
      </c>
      <c r="J60" s="294">
        <v>2.5669594932144619</v>
      </c>
      <c r="K60" s="70" t="s">
        <v>69</v>
      </c>
      <c r="M60" s="2"/>
      <c r="N60" s="39">
        <v>3</v>
      </c>
      <c r="X60" s="2"/>
      <c r="Z60" s="39"/>
      <c r="AA60" s="39"/>
      <c r="AB60" s="245"/>
    </row>
    <row r="61" spans="2:28" ht="25.5" customHeight="1">
      <c r="B61" s="52" t="s">
        <v>107</v>
      </c>
      <c r="C61" s="52"/>
      <c r="D61" s="63" cm="1">
        <f t="array" aca="1" ref="D61" ca="1">(INDIRECT(ADDRESS(ROW()-1,COLUMN()))/INDIRECT(ADDRESS(ROW()-2,COLUMN())))-1</f>
        <v>-2.8267770972931761E-2</v>
      </c>
      <c r="E61" s="63" cm="1">
        <f t="array" aca="1" ref="E61" ca="1">(INDIRECT(ADDRESS(ROW()-1,COLUMN()))/INDIRECT(ADDRESS(ROW()-2,COLUMN())))-1</f>
        <v>3.2833642113991646E-2</v>
      </c>
      <c r="F61" s="63" cm="1">
        <f t="array" aca="1" ref="F61" ca="1">(INDIRECT(ADDRESS(ROW()-1,COLUMN()))/INDIRECT(ADDRESS(ROW()-2,COLUMN())))-1</f>
        <v>-2.5939549021843589E-2</v>
      </c>
      <c r="G61" s="63" cm="1">
        <f t="array" aca="1" ref="G61" ca="1">(INDIRECT(ADDRESS(ROW()-1,COLUMN()))/INDIRECT(ADDRESS(ROW()-2,COLUMN())))-1</f>
        <v>-2.7952139280479349E-3</v>
      </c>
      <c r="H61" s="63" cm="1">
        <f t="array" aca="1" ref="H61" ca="1">(INDIRECT(ADDRESS(ROW()-1,COLUMN()))/INDIRECT(ADDRESS(ROW()-2,COLUMN())))-1</f>
        <v>-0.15646379887630391</v>
      </c>
      <c r="I61" s="63" cm="1">
        <f t="array" aca="1" ref="I61" ca="1">(INDIRECT(ADDRESS(ROW()-1,COLUMN()))/INDIRECT(ADDRESS(ROW()-2,COLUMN())))-1</f>
        <v>-1.3521013836130802E-3</v>
      </c>
      <c r="J61" s="63" cm="1">
        <f t="array" aca="1" ref="J61" ca="1">(INDIRECT(ADDRESS(ROW()-1,COLUMN()))/INDIRECT(ADDRESS(ROW()-2,COLUMN())))-1</f>
        <v>-5.873043043581605E-4</v>
      </c>
      <c r="K61" s="71" t="str" cm="1">
        <f t="array" aca="1" ref="K61" ca="1">_xlfn.IFS(N61=0,"등급유지",N61&gt;0,N61&amp;"등급 상승",N61&lt;0,N61&amp;"등급 하락")</f>
        <v>등급유지</v>
      </c>
      <c r="M61" s="301"/>
      <c r="N61" s="39" cm="1">
        <f t="array" aca="1" ref="N61" ca="1">(INDIRECT(ADDRESS(ROW()-1,COLUMN()))-INDIRECT(ADDRESS(ROW()-2,COLUMN())))</f>
        <v>0</v>
      </c>
      <c r="O61" s="39" t="s">
        <v>125</v>
      </c>
      <c r="X61" s="302"/>
      <c r="Z61" s="251"/>
      <c r="AA61" s="39"/>
      <c r="AB61" s="245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1"/>
      <c r="N62" s="2"/>
      <c r="O62" s="2"/>
      <c r="X62" s="302"/>
      <c r="Z62" s="251"/>
      <c r="AA62" s="39"/>
      <c r="AB62" s="245"/>
    </row>
    <row r="63" spans="2:28" ht="18" customHeight="1">
      <c r="B63" s="51" t="s">
        <v>132</v>
      </c>
      <c r="C63" s="51"/>
      <c r="D63" s="50"/>
      <c r="E63" s="50"/>
      <c r="F63" s="50"/>
      <c r="G63" s="50"/>
      <c r="H63" s="50"/>
      <c r="I63" s="50"/>
      <c r="J63" s="50"/>
      <c r="K63" s="50"/>
      <c r="M63" s="301"/>
      <c r="X63" s="302"/>
      <c r="Z63" s="251"/>
      <c r="AA63" s="39"/>
      <c r="AB63" s="245"/>
    </row>
    <row r="64" spans="2:28" ht="21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301"/>
      <c r="X64" s="302"/>
      <c r="Z64" s="251"/>
      <c r="AA64" s="39"/>
      <c r="AB64" s="245"/>
    </row>
    <row r="65" spans="2:27" ht="25.5" customHeight="1">
      <c r="B65" s="47"/>
      <c r="C65" s="47"/>
      <c r="D65" s="48"/>
      <c r="E65" s="48"/>
      <c r="F65" s="48"/>
      <c r="G65" s="48"/>
      <c r="H65" s="48"/>
      <c r="I65" s="48"/>
      <c r="J65" s="48"/>
      <c r="K65" s="48"/>
      <c r="M65" s="301"/>
      <c r="N65" s="302"/>
      <c r="P65" s="251"/>
      <c r="AA65" s="252"/>
    </row>
    <row r="66" spans="2:27" ht="25.5" customHeight="1">
      <c r="B66" s="47"/>
      <c r="C66" s="47"/>
      <c r="D66" s="48"/>
      <c r="M66" s="301"/>
      <c r="N66" s="302"/>
      <c r="P66" s="251"/>
      <c r="AA66" s="252"/>
    </row>
    <row r="67" spans="2:27" ht="25.5" customHeight="1">
      <c r="B67" s="47"/>
      <c r="C67" s="47"/>
      <c r="D67" s="48"/>
      <c r="M67" s="301"/>
      <c r="N67" s="302"/>
      <c r="P67" s="251"/>
      <c r="AA67" s="252"/>
    </row>
    <row r="68" spans="2:27" ht="25.5" customHeight="1">
      <c r="B68" s="47"/>
      <c r="C68" s="47"/>
      <c r="D68" s="48"/>
      <c r="M68" s="301"/>
      <c r="N68" s="302"/>
      <c r="P68" s="251"/>
      <c r="AA68" s="252"/>
    </row>
    <row r="69" spans="2:27" ht="25.5" customHeight="1">
      <c r="B69" s="47"/>
      <c r="C69" s="47"/>
      <c r="D69" s="48"/>
      <c r="M69" s="301"/>
      <c r="N69" s="302"/>
      <c r="P69" s="251"/>
      <c r="AA69" s="252"/>
    </row>
    <row r="70" spans="2:27" ht="25.5" customHeight="1">
      <c r="B70" s="47"/>
      <c r="C70" s="47"/>
      <c r="D70" s="48"/>
      <c r="M70" s="301"/>
      <c r="N70" s="302"/>
      <c r="P70" s="251"/>
      <c r="AA70" s="252"/>
    </row>
    <row r="71" spans="2:27" ht="25.5" customHeight="1">
      <c r="B71" s="47"/>
      <c r="C71" s="47"/>
      <c r="D71" s="48"/>
      <c r="M71" s="301"/>
      <c r="N71" s="302"/>
      <c r="P71" s="251"/>
      <c r="AA71" s="252"/>
    </row>
    <row r="72" spans="2:27" ht="25.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01"/>
      <c r="N72" s="302"/>
      <c r="P72" s="251"/>
      <c r="AA72" s="252"/>
    </row>
    <row r="73" spans="2:27" ht="25.5" customHeight="1">
      <c r="B73" s="47"/>
      <c r="C73" s="47"/>
      <c r="D73" s="48"/>
      <c r="E73" s="48"/>
      <c r="F73" s="48"/>
      <c r="G73" s="48"/>
      <c r="H73" s="48"/>
      <c r="I73" s="48"/>
      <c r="J73" s="48"/>
      <c r="K73" s="48"/>
      <c r="M73" s="301"/>
      <c r="N73" s="302"/>
      <c r="P73" s="251"/>
      <c r="AA73" s="252"/>
    </row>
    <row r="74" spans="2:27" ht="25.5" customHeight="1" thickBot="1">
      <c r="B74" s="209" t="s">
        <v>91</v>
      </c>
      <c r="C74" s="210" t="s">
        <v>123</v>
      </c>
      <c r="D74" s="210" t="s">
        <v>121</v>
      </c>
      <c r="E74" s="210" t="s">
        <v>118</v>
      </c>
      <c r="F74" s="210" t="s">
        <v>122</v>
      </c>
      <c r="G74" s="210" t="s">
        <v>120</v>
      </c>
      <c r="H74" s="210" t="s">
        <v>119</v>
      </c>
      <c r="I74" s="210"/>
      <c r="J74" s="210"/>
      <c r="K74" s="211"/>
      <c r="M74" s="303">
        <v>1</v>
      </c>
      <c r="N74" s="304">
        <v>2</v>
      </c>
      <c r="O74" s="304">
        <v>3</v>
      </c>
      <c r="P74" s="303">
        <v>4</v>
      </c>
      <c r="Q74" s="304">
        <v>5</v>
      </c>
      <c r="R74" s="304">
        <v>6</v>
      </c>
      <c r="S74" s="303">
        <v>7</v>
      </c>
      <c r="T74" s="304">
        <v>8</v>
      </c>
      <c r="U74" s="305"/>
      <c r="AA74" s="252"/>
    </row>
    <row r="75" spans="2:27" ht="25.5" customHeight="1" thickTop="1">
      <c r="B75" s="214" t="s">
        <v>109</v>
      </c>
      <c r="C75" s="215" t="s">
        <v>71</v>
      </c>
      <c r="D75" s="216" t="s">
        <v>69</v>
      </c>
      <c r="E75" s="216" t="s">
        <v>69</v>
      </c>
      <c r="F75" s="216" t="s">
        <v>69</v>
      </c>
      <c r="G75" s="216" t="s">
        <v>69</v>
      </c>
      <c r="H75" s="216" t="s">
        <v>67</v>
      </c>
      <c r="I75" s="216"/>
      <c r="J75" s="216"/>
      <c r="K75" s="216"/>
      <c r="M75" s="303" t="s">
        <v>123</v>
      </c>
      <c r="N75" s="303" t="s">
        <v>121</v>
      </c>
      <c r="O75" s="303" t="s">
        <v>118</v>
      </c>
      <c r="P75" s="303" t="s">
        <v>122</v>
      </c>
      <c r="Q75" s="303" t="s">
        <v>120</v>
      </c>
      <c r="R75" s="303" t="s">
        <v>119</v>
      </c>
      <c r="S75" s="303" t="s">
        <v>162</v>
      </c>
      <c r="T75" s="303" t="s">
        <v>162</v>
      </c>
      <c r="U75" s="301">
        <f t="shared" ref="U75" si="1">K74</f>
        <v>0</v>
      </c>
      <c r="AA75" s="252"/>
    </row>
    <row r="76" spans="2:27" ht="25.5" customHeight="1">
      <c r="B76" s="212" t="s">
        <v>94</v>
      </c>
      <c r="C76" s="202" t="s">
        <v>330</v>
      </c>
      <c r="D76" s="202" t="s">
        <v>271</v>
      </c>
      <c r="E76" s="202" t="s">
        <v>271</v>
      </c>
      <c r="F76" s="202" t="s">
        <v>271</v>
      </c>
      <c r="G76" s="202" t="s">
        <v>271</v>
      </c>
      <c r="H76" s="202" t="s">
        <v>271</v>
      </c>
      <c r="I76" s="202"/>
      <c r="J76" s="202"/>
      <c r="K76" s="213"/>
      <c r="M76" s="301"/>
      <c r="N76" s="302"/>
      <c r="P76" s="251"/>
      <c r="AA76" s="252"/>
    </row>
    <row r="77" spans="2:27" ht="25.5" customHeight="1">
      <c r="B77" s="167" t="s">
        <v>95</v>
      </c>
      <c r="C77" s="169" t="s">
        <v>271</v>
      </c>
      <c r="D77" s="169" t="s">
        <v>271</v>
      </c>
      <c r="E77" s="169" t="s">
        <v>331</v>
      </c>
      <c r="F77" s="169" t="s">
        <v>271</v>
      </c>
      <c r="G77" s="169" t="s">
        <v>271</v>
      </c>
      <c r="H77" s="169" t="s">
        <v>271</v>
      </c>
      <c r="I77" s="169"/>
      <c r="J77" s="169"/>
      <c r="K77" s="170"/>
      <c r="M77" s="306">
        <v>1</v>
      </c>
      <c r="N77" s="306">
        <v>0</v>
      </c>
      <c r="O77" s="306">
        <v>0</v>
      </c>
      <c r="P77" s="306">
        <v>0</v>
      </c>
      <c r="Q77" s="306">
        <v>0</v>
      </c>
      <c r="R77" s="306">
        <v>0</v>
      </c>
      <c r="S77" s="306"/>
      <c r="T77" s="306"/>
      <c r="AA77" s="252"/>
    </row>
    <row r="78" spans="2:27" ht="25.5" customHeight="1">
      <c r="B78" s="166" t="s">
        <v>96</v>
      </c>
      <c r="C78" s="169" t="s">
        <v>271</v>
      </c>
      <c r="D78" s="169" t="s">
        <v>404</v>
      </c>
      <c r="E78" s="169" t="s">
        <v>402</v>
      </c>
      <c r="F78" s="169" t="s">
        <v>402</v>
      </c>
      <c r="G78" s="169" t="s">
        <v>446</v>
      </c>
      <c r="H78" s="169" t="s">
        <v>271</v>
      </c>
      <c r="I78" s="169"/>
      <c r="J78" s="169"/>
      <c r="K78" s="170"/>
      <c r="M78" s="306">
        <v>0</v>
      </c>
      <c r="N78" s="306">
        <v>0</v>
      </c>
      <c r="O78" s="306">
        <v>0.1</v>
      </c>
      <c r="P78" s="306">
        <v>0</v>
      </c>
      <c r="Q78" s="306">
        <v>0</v>
      </c>
      <c r="R78" s="306">
        <v>0</v>
      </c>
      <c r="S78" s="306"/>
      <c r="T78" s="306"/>
      <c r="AA78" s="252"/>
    </row>
    <row r="79" spans="2:27" ht="25.5" customHeight="1">
      <c r="B79" s="166" t="s">
        <v>99</v>
      </c>
      <c r="C79" s="169" t="s">
        <v>271</v>
      </c>
      <c r="D79" s="169" t="s">
        <v>405</v>
      </c>
      <c r="E79" s="169" t="s">
        <v>401</v>
      </c>
      <c r="F79" s="169" t="s">
        <v>403</v>
      </c>
      <c r="G79" s="169" t="s">
        <v>447</v>
      </c>
      <c r="H79" s="169" t="s">
        <v>404</v>
      </c>
      <c r="I79" s="169"/>
      <c r="J79" s="169"/>
      <c r="K79" s="170"/>
      <c r="M79" s="306">
        <v>0</v>
      </c>
      <c r="N79" s="306">
        <v>0.2</v>
      </c>
      <c r="O79" s="306">
        <v>0.3</v>
      </c>
      <c r="P79" s="306">
        <v>0.3</v>
      </c>
      <c r="Q79" s="306">
        <v>0.25</v>
      </c>
      <c r="R79" s="306">
        <v>0</v>
      </c>
      <c r="S79" s="306"/>
      <c r="T79" s="306"/>
      <c r="AA79" s="252"/>
    </row>
    <row r="80" spans="2:27" ht="25.5" customHeight="1">
      <c r="B80" s="171" t="s">
        <v>97</v>
      </c>
      <c r="C80" s="169" t="s">
        <v>271</v>
      </c>
      <c r="D80" s="169" t="s">
        <v>271</v>
      </c>
      <c r="E80" s="169" t="s">
        <v>332</v>
      </c>
      <c r="F80" s="169" t="s">
        <v>332</v>
      </c>
      <c r="G80" s="169" t="s">
        <v>447</v>
      </c>
      <c r="H80" s="169" t="s">
        <v>405</v>
      </c>
      <c r="I80" s="169"/>
      <c r="J80" s="169"/>
      <c r="K80" s="170"/>
      <c r="M80" s="306">
        <v>0</v>
      </c>
      <c r="N80" s="306">
        <v>0.8</v>
      </c>
      <c r="O80" s="306">
        <v>0.4</v>
      </c>
      <c r="P80" s="306">
        <v>0.5</v>
      </c>
      <c r="Q80" s="306">
        <v>0.375</v>
      </c>
      <c r="R80" s="306">
        <v>0.2</v>
      </c>
      <c r="S80" s="306"/>
      <c r="T80" s="306"/>
      <c r="AA80" s="252"/>
    </row>
    <row r="81" spans="2:27" ht="25.5" customHeight="1">
      <c r="B81" s="172" t="s">
        <v>98</v>
      </c>
      <c r="C81" s="173" t="s">
        <v>271</v>
      </c>
      <c r="D81" s="173" t="s">
        <v>271</v>
      </c>
      <c r="E81" s="173" t="s">
        <v>271</v>
      </c>
      <c r="F81" s="173" t="s">
        <v>271</v>
      </c>
      <c r="G81" s="173" t="s">
        <v>271</v>
      </c>
      <c r="H81" s="173" t="s">
        <v>271</v>
      </c>
      <c r="I81" s="173"/>
      <c r="J81" s="173"/>
      <c r="K81" s="174"/>
      <c r="M81" s="306">
        <v>0</v>
      </c>
      <c r="N81" s="306">
        <v>0</v>
      </c>
      <c r="O81" s="306">
        <v>0.2</v>
      </c>
      <c r="P81" s="306">
        <v>0.2</v>
      </c>
      <c r="Q81" s="306">
        <v>0.375</v>
      </c>
      <c r="R81" s="306">
        <v>0.8</v>
      </c>
      <c r="S81" s="306"/>
      <c r="T81" s="306"/>
      <c r="AA81" s="252"/>
    </row>
    <row r="82" spans="2:27" ht="15.75" customHeight="1">
      <c r="B82" s="47"/>
      <c r="C82" s="47"/>
      <c r="D82" s="48"/>
      <c r="E82" s="48"/>
      <c r="F82" s="48"/>
      <c r="G82" s="48"/>
      <c r="H82" s="48"/>
      <c r="I82" s="48"/>
      <c r="J82" s="48"/>
      <c r="K82" s="48"/>
      <c r="M82" s="306">
        <v>0</v>
      </c>
      <c r="N82" s="306">
        <v>0</v>
      </c>
      <c r="O82" s="306">
        <v>0</v>
      </c>
      <c r="P82" s="306">
        <v>0</v>
      </c>
      <c r="Q82" s="306">
        <v>0</v>
      </c>
      <c r="R82" s="306">
        <v>0</v>
      </c>
      <c r="S82" s="306"/>
      <c r="T82" s="306"/>
      <c r="AA82" s="252"/>
    </row>
    <row r="83" spans="2:27" ht="17.25" customHeight="1">
      <c r="B83" s="51" t="s">
        <v>133</v>
      </c>
      <c r="C83" s="51"/>
      <c r="D83" s="50"/>
      <c r="E83" s="50"/>
      <c r="F83" s="50"/>
      <c r="G83" s="50"/>
      <c r="H83" s="50"/>
      <c r="I83" s="50"/>
      <c r="J83" s="50"/>
      <c r="K83" s="50"/>
      <c r="M83" s="301"/>
      <c r="N83" s="302"/>
      <c r="P83" s="251"/>
      <c r="AA83" s="252"/>
    </row>
    <row r="84" spans="2:27" ht="30.75" customHeight="1">
      <c r="B84" s="55" t="s">
        <v>75</v>
      </c>
      <c r="C84" s="55" t="s">
        <v>101</v>
      </c>
      <c r="D84" s="55" t="s">
        <v>102</v>
      </c>
      <c r="E84" s="55" t="s">
        <v>103</v>
      </c>
      <c r="F84" s="55" t="s">
        <v>104</v>
      </c>
      <c r="G84" s="55" t="s">
        <v>105</v>
      </c>
      <c r="H84" s="55" t="s">
        <v>6</v>
      </c>
      <c r="I84" s="55" t="s">
        <v>7</v>
      </c>
      <c r="J84" s="55" t="s">
        <v>106</v>
      </c>
      <c r="K84" s="55" t="s">
        <v>108</v>
      </c>
      <c r="M84" s="301"/>
      <c r="N84" s="302"/>
      <c r="P84" s="251"/>
      <c r="AA84" s="252"/>
    </row>
    <row r="85" spans="2:27" ht="20.25" customHeight="1">
      <c r="B85" s="83" t="s">
        <v>123</v>
      </c>
      <c r="C85" s="295">
        <v>2401</v>
      </c>
      <c r="D85" s="84">
        <v>0</v>
      </c>
      <c r="E85" s="84">
        <v>0</v>
      </c>
      <c r="F85" s="84">
        <v>0</v>
      </c>
      <c r="G85" s="85">
        <v>0</v>
      </c>
      <c r="H85" s="86">
        <v>0</v>
      </c>
      <c r="I85" s="86">
        <v>0</v>
      </c>
      <c r="J85" s="87">
        <v>0</v>
      </c>
      <c r="K85" s="70"/>
      <c r="M85" s="301"/>
      <c r="N85" s="302"/>
      <c r="P85" s="251"/>
      <c r="AA85" s="252"/>
    </row>
    <row r="86" spans="2:27" ht="20.25" customHeight="1">
      <c r="B86" s="83" t="s">
        <v>123</v>
      </c>
      <c r="C86" s="295">
        <v>2402</v>
      </c>
      <c r="D86" s="84">
        <v>0</v>
      </c>
      <c r="E86" s="84">
        <v>0</v>
      </c>
      <c r="F86" s="84">
        <v>0</v>
      </c>
      <c r="G86" s="85">
        <v>0</v>
      </c>
      <c r="H86" s="86">
        <v>0</v>
      </c>
      <c r="I86" s="86">
        <v>0</v>
      </c>
      <c r="J86" s="87">
        <v>0</v>
      </c>
      <c r="K86" s="70"/>
      <c r="M86" s="301"/>
      <c r="N86" s="302"/>
      <c r="P86" s="251"/>
      <c r="AA86" s="252"/>
    </row>
    <row r="87" spans="2:27" ht="20.25" customHeight="1">
      <c r="B87" s="83" t="s">
        <v>123</v>
      </c>
      <c r="C87" s="295">
        <v>2403</v>
      </c>
      <c r="D87" s="84">
        <v>2.09534027952601E-2</v>
      </c>
      <c r="E87" s="84">
        <v>0.28829462231492053</v>
      </c>
      <c r="F87" s="84">
        <v>0.22068922328307436</v>
      </c>
      <c r="G87" s="85">
        <v>10.528</v>
      </c>
      <c r="H87" s="86">
        <v>0.316130538127187</v>
      </c>
      <c r="I87" s="86">
        <v>8.0763825573921828</v>
      </c>
      <c r="J87" s="87">
        <v>2.9371680234236792</v>
      </c>
      <c r="K87" s="70"/>
      <c r="M87" s="301"/>
      <c r="N87" s="302"/>
      <c r="P87" s="251"/>
      <c r="AA87" s="252"/>
    </row>
    <row r="88" spans="2:27" ht="20.25" customHeight="1">
      <c r="B88" s="83" t="s">
        <v>123</v>
      </c>
      <c r="C88" s="295">
        <v>2404</v>
      </c>
      <c r="D88" s="84">
        <v>2.0179983363482982E-2</v>
      </c>
      <c r="E88" s="84">
        <v>0.28446654997099718</v>
      </c>
      <c r="F88" s="84">
        <v>0.25025896671217257</v>
      </c>
      <c r="G88" s="85">
        <v>10.542999999999999</v>
      </c>
      <c r="H88" s="86">
        <v>0.69880339745109266</v>
      </c>
      <c r="I88" s="86">
        <v>11.672200498050282</v>
      </c>
      <c r="J88" s="87">
        <v>2.9429111080477588</v>
      </c>
      <c r="K88" s="70"/>
      <c r="M88" s="301"/>
      <c r="N88" s="302"/>
      <c r="P88" s="251"/>
      <c r="AA88" s="252"/>
    </row>
    <row r="89" spans="2:27" ht="20.25" customHeight="1">
      <c r="B89" s="83" t="s">
        <v>123</v>
      </c>
      <c r="C89" s="295">
        <v>2405</v>
      </c>
      <c r="D89" s="84">
        <v>2.7474283815461811E-2</v>
      </c>
      <c r="E89" s="84">
        <v>0.29200802274357895</v>
      </c>
      <c r="F89" s="84">
        <v>0.26398020710821057</v>
      </c>
      <c r="G89" s="85">
        <v>11.01</v>
      </c>
      <c r="H89" s="86">
        <v>0.83097108119913654</v>
      </c>
      <c r="I89" s="86">
        <v>15.326799942117407</v>
      </c>
      <c r="J89" s="87">
        <v>2.9324222975675496</v>
      </c>
      <c r="K89" s="70"/>
      <c r="M89" s="301"/>
      <c r="N89" s="302"/>
      <c r="P89" s="251"/>
      <c r="AA89" s="252"/>
    </row>
    <row r="90" spans="2:27" ht="20.25" customHeight="1">
      <c r="B90" s="83" t="s">
        <v>123</v>
      </c>
      <c r="C90" s="295">
        <v>2406</v>
      </c>
      <c r="D90" s="84">
        <v>3.6487735101631051E-2</v>
      </c>
      <c r="E90" s="84">
        <v>0.28474587773074128</v>
      </c>
      <c r="F90" s="84">
        <v>0.25688026842402373</v>
      </c>
      <c r="G90" s="85">
        <v>11.587999999999999</v>
      </c>
      <c r="H90" s="86">
        <v>0.76576773784939323</v>
      </c>
      <c r="I90" s="86">
        <v>16.908770453927005</v>
      </c>
      <c r="J90" s="87">
        <v>2.8658849744672432</v>
      </c>
      <c r="K90" s="70"/>
      <c r="M90" s="301"/>
      <c r="N90" s="302"/>
      <c r="P90" s="251"/>
      <c r="AA90" s="252"/>
    </row>
    <row r="91" spans="2:27" ht="20.25" customHeight="1">
      <c r="B91" s="83" t="s">
        <v>123</v>
      </c>
      <c r="C91" s="295">
        <v>2407</v>
      </c>
      <c r="D91" s="84">
        <v>4.1725765628170132E-2</v>
      </c>
      <c r="E91" s="84">
        <v>0.2864602001298453</v>
      </c>
      <c r="F91" s="84">
        <v>0.2607927256135476</v>
      </c>
      <c r="G91" s="85">
        <v>11.63</v>
      </c>
      <c r="H91" s="86">
        <v>0.70728552243720355</v>
      </c>
      <c r="I91" s="86">
        <v>14.258575159771285</v>
      </c>
      <c r="J91" s="87">
        <v>2.8497720010515439</v>
      </c>
      <c r="K91" s="70"/>
      <c r="M91" s="301"/>
      <c r="N91" s="302"/>
      <c r="P91" s="251"/>
      <c r="AA91" s="252"/>
    </row>
    <row r="92" spans="2:27" ht="20.25" customHeight="1">
      <c r="B92" s="83" t="s">
        <v>123</v>
      </c>
      <c r="C92" s="295">
        <v>2408</v>
      </c>
      <c r="D92" s="84">
        <v>6.8881915375957434E-2</v>
      </c>
      <c r="E92" s="84">
        <v>0.29512006263641699</v>
      </c>
      <c r="F92" s="84">
        <v>0.25146306963118575</v>
      </c>
      <c r="G92" s="85">
        <v>12.968999999999999</v>
      </c>
      <c r="H92" s="86">
        <v>0.56974124942184212</v>
      </c>
      <c r="I92" s="86">
        <v>17.005913050924683</v>
      </c>
      <c r="J92" s="87">
        <v>2.7007885397582854</v>
      </c>
      <c r="K92" s="70"/>
      <c r="M92" s="301"/>
      <c r="N92" s="302"/>
      <c r="P92" s="251"/>
      <c r="AA92" s="252"/>
    </row>
    <row r="93" spans="2:27" ht="20.25" customHeight="1">
      <c r="B93" s="83" t="s">
        <v>123</v>
      </c>
      <c r="C93" s="295">
        <v>2409</v>
      </c>
      <c r="D93" s="84">
        <v>3.1266537049930127E-2</v>
      </c>
      <c r="E93" s="84">
        <v>0.29474284878586787</v>
      </c>
      <c r="F93" s="84">
        <v>0.27427614622783481</v>
      </c>
      <c r="G93" s="85">
        <v>11.744999999999999</v>
      </c>
      <c r="H93" s="86">
        <v>1.0455727834417119</v>
      </c>
      <c r="I93" s="86">
        <v>16.785177362751767</v>
      </c>
      <c r="J93" s="87">
        <v>2.8275084566582245</v>
      </c>
      <c r="K93" s="70"/>
      <c r="M93" s="301"/>
      <c r="N93" s="302"/>
      <c r="P93" s="251"/>
      <c r="AA93" s="252"/>
    </row>
    <row r="94" spans="2:27" ht="20.25" customHeight="1">
      <c r="B94" s="83" t="s">
        <v>123</v>
      </c>
      <c r="C94" s="295">
        <v>2410</v>
      </c>
      <c r="D94" s="84">
        <v>2.1766462685331747E-2</v>
      </c>
      <c r="E94" s="84">
        <v>0.2921944222225144</v>
      </c>
      <c r="F94" s="84">
        <v>0.27218868215457076</v>
      </c>
      <c r="G94" s="85">
        <v>10.167</v>
      </c>
      <c r="H94" s="86">
        <v>1.027308253634535</v>
      </c>
      <c r="I94" s="86">
        <v>12.202885891303682</v>
      </c>
      <c r="J94" s="87">
        <v>3.0253587606437282</v>
      </c>
      <c r="K94" s="70"/>
      <c r="M94" s="301"/>
      <c r="N94" s="302"/>
      <c r="P94" s="251"/>
      <c r="AA94" s="252"/>
    </row>
    <row r="95" spans="2:27" ht="20.25" customHeight="1">
      <c r="B95" s="83" t="s">
        <v>123</v>
      </c>
      <c r="C95" s="295">
        <v>2411</v>
      </c>
      <c r="D95" s="84">
        <v>2.0293417086150036E-2</v>
      </c>
      <c r="E95" s="84">
        <v>0.29794921375040562</v>
      </c>
      <c r="F95" s="84">
        <v>0.29628918493462736</v>
      </c>
      <c r="G95" s="85">
        <v>10.388</v>
      </c>
      <c r="H95" s="86">
        <v>1.8063354204312592</v>
      </c>
      <c r="I95" s="86">
        <v>17.059834526295226</v>
      </c>
      <c r="J95" s="87">
        <v>3.0562736241236279</v>
      </c>
      <c r="K95" s="70"/>
      <c r="M95" s="301"/>
      <c r="N95" s="302"/>
      <c r="P95" s="251"/>
      <c r="AA95" s="252"/>
    </row>
    <row r="96" spans="2:27" ht="20.25" customHeight="1">
      <c r="B96" s="83" t="s">
        <v>123</v>
      </c>
      <c r="C96" s="295">
        <v>2412</v>
      </c>
      <c r="D96" s="84">
        <v>2.7343631224346437E-2</v>
      </c>
      <c r="E96" s="84">
        <v>0.30461349188023207</v>
      </c>
      <c r="F96" s="84">
        <v>0.29644983081854909</v>
      </c>
      <c r="G96" s="85">
        <v>10.997999999999999</v>
      </c>
      <c r="H96" s="86">
        <v>2.2155541283332361</v>
      </c>
      <c r="I96" s="86">
        <v>13.814631623724884</v>
      </c>
      <c r="J96" s="87">
        <v>3.0262195288688267</v>
      </c>
      <c r="K96" s="70"/>
      <c r="M96" s="301"/>
      <c r="N96" s="302"/>
      <c r="P96" s="251"/>
      <c r="AA96" s="252"/>
    </row>
    <row r="97" spans="2:27" ht="20.25" customHeight="1">
      <c r="B97" s="83" t="s">
        <v>123</v>
      </c>
      <c r="C97" s="295">
        <v>2501</v>
      </c>
      <c r="D97" s="84">
        <v>2.8211767301205164E-2</v>
      </c>
      <c r="E97" s="84">
        <v>0.31635382022741948</v>
      </c>
      <c r="F97" s="84">
        <v>0.27722148316905182</v>
      </c>
      <c r="G97" s="85">
        <v>11.137</v>
      </c>
      <c r="H97" s="86">
        <v>1.819566692936661</v>
      </c>
      <c r="I97" s="86">
        <v>12.745714767349591</v>
      </c>
      <c r="J97" s="87">
        <v>2.9847738917440778</v>
      </c>
      <c r="K97" s="70"/>
      <c r="M97" s="301"/>
      <c r="N97" s="302"/>
      <c r="P97" s="251"/>
      <c r="AA97" s="252"/>
    </row>
    <row r="98" spans="2:27" ht="20.25" customHeight="1">
      <c r="B98" s="83" t="s">
        <v>123</v>
      </c>
      <c r="C98" s="295">
        <v>2502</v>
      </c>
      <c r="D98" s="84">
        <v>1.348261750526329E-2</v>
      </c>
      <c r="E98" s="84">
        <v>0.3315412554322838</v>
      </c>
      <c r="F98" s="84">
        <v>0.27505570284869824</v>
      </c>
      <c r="G98" s="85">
        <v>11.29</v>
      </c>
      <c r="H98" s="86">
        <v>1.5913807922870113</v>
      </c>
      <c r="I98" s="86">
        <v>10.217388041388197</v>
      </c>
      <c r="J98" s="87">
        <v>2.954626584799549</v>
      </c>
      <c r="K98" s="70" t="s">
        <v>71</v>
      </c>
      <c r="M98" s="301"/>
      <c r="N98" s="302"/>
      <c r="P98" s="251"/>
      <c r="AA98" s="252"/>
    </row>
    <row r="99" spans="2:27" ht="20.25" customHeight="1">
      <c r="B99" s="83" t="s">
        <v>121</v>
      </c>
      <c r="C99" s="295">
        <v>2401</v>
      </c>
      <c r="D99" s="84">
        <v>4.2328006140400443E-2</v>
      </c>
      <c r="E99" s="84">
        <v>0.37653062967013973</v>
      </c>
      <c r="F99" s="84">
        <v>0.22900255513361881</v>
      </c>
      <c r="G99" s="85">
        <v>15.931833333333335</v>
      </c>
      <c r="H99" s="86">
        <v>1.5081109064760621</v>
      </c>
      <c r="I99" s="86">
        <v>31.915489922271739</v>
      </c>
      <c r="J99" s="87">
        <v>2.5752482808383221</v>
      </c>
      <c r="K99" s="70"/>
      <c r="M99" s="301"/>
      <c r="N99" s="302"/>
      <c r="P99" s="251"/>
      <c r="AA99" s="252"/>
    </row>
    <row r="100" spans="2:27" ht="20.25" customHeight="1">
      <c r="B100" s="83" t="s">
        <v>121</v>
      </c>
      <c r="C100" s="295">
        <v>2402</v>
      </c>
      <c r="D100" s="84">
        <v>3.1880151399612096E-2</v>
      </c>
      <c r="E100" s="84">
        <v>0.25778459600907228</v>
      </c>
      <c r="F100" s="84">
        <v>0.19733410573742433</v>
      </c>
      <c r="G100" s="85">
        <v>11.858000000000001</v>
      </c>
      <c r="H100" s="86">
        <v>0.41289536887725919</v>
      </c>
      <c r="I100" s="86">
        <v>10.322384221931481</v>
      </c>
      <c r="J100" s="87">
        <v>2.9166783925800952</v>
      </c>
      <c r="K100" s="70"/>
      <c r="M100" s="301"/>
      <c r="N100" s="302"/>
      <c r="P100" s="251"/>
      <c r="AA100" s="252"/>
    </row>
    <row r="101" spans="2:27" ht="20.25" customHeight="1">
      <c r="B101" s="83" t="s">
        <v>121</v>
      </c>
      <c r="C101" s="295">
        <v>2403</v>
      </c>
      <c r="D101" s="84">
        <v>1.0957475315330447E-2</v>
      </c>
      <c r="E101" s="84">
        <v>0.26335785558597657</v>
      </c>
      <c r="F101" s="84">
        <v>0.21046909259704441</v>
      </c>
      <c r="G101" s="85">
        <v>11.792444444444444</v>
      </c>
      <c r="H101" s="86">
        <v>9.1892266556886024E-2</v>
      </c>
      <c r="I101" s="86">
        <v>16.196907035195547</v>
      </c>
      <c r="J101" s="87">
        <v>2.9472950386551688</v>
      </c>
      <c r="K101" s="70"/>
      <c r="M101" s="301"/>
      <c r="N101" s="302"/>
      <c r="P101" s="251"/>
      <c r="AA101" s="252"/>
    </row>
    <row r="102" spans="2:27" ht="20.25" customHeight="1">
      <c r="B102" s="83" t="s">
        <v>121</v>
      </c>
      <c r="C102" s="295">
        <v>2404</v>
      </c>
      <c r="D102" s="84">
        <v>1.0416468151325093E-2</v>
      </c>
      <c r="E102" s="84">
        <v>0.2642860462759174</v>
      </c>
      <c r="F102" s="84">
        <v>0.22337261020319044</v>
      </c>
      <c r="G102" s="85">
        <v>12.548444444444446</v>
      </c>
      <c r="H102" s="86">
        <v>1.1630744929222376</v>
      </c>
      <c r="I102" s="86">
        <v>16.092225991916273</v>
      </c>
      <c r="J102" s="87">
        <v>2.8187726696438533</v>
      </c>
      <c r="K102" s="70"/>
      <c r="M102" s="301"/>
      <c r="N102" s="302"/>
      <c r="P102" s="251"/>
      <c r="AA102" s="252"/>
    </row>
    <row r="103" spans="2:27" ht="20.25" customHeight="1">
      <c r="B103" s="83" t="s">
        <v>121</v>
      </c>
      <c r="C103" s="295">
        <v>2405</v>
      </c>
      <c r="D103" s="84">
        <v>1.0742127574024447E-2</v>
      </c>
      <c r="E103" s="84">
        <v>0.26402604627971638</v>
      </c>
      <c r="F103" s="84">
        <v>0.22924176083356596</v>
      </c>
      <c r="G103" s="85">
        <v>12.989624999999998</v>
      </c>
      <c r="H103" s="86">
        <v>3.1489252861753567E-2</v>
      </c>
      <c r="I103" s="86">
        <v>14.554880311882703</v>
      </c>
      <c r="J103" s="87">
        <v>2.748497486792755</v>
      </c>
      <c r="K103" s="70"/>
      <c r="M103" s="301"/>
      <c r="N103" s="302"/>
      <c r="P103" s="251"/>
      <c r="AA103" s="252"/>
    </row>
    <row r="104" spans="2:27" ht="20.25" customHeight="1">
      <c r="B104" s="83" t="s">
        <v>121</v>
      </c>
      <c r="C104" s="295">
        <v>2406</v>
      </c>
      <c r="D104" s="84">
        <v>1.2056913043475096E-2</v>
      </c>
      <c r="E104" s="84">
        <v>0.26669860067931767</v>
      </c>
      <c r="F104" s="84">
        <v>0.22492233855427626</v>
      </c>
      <c r="G104" s="85">
        <v>14.495500000000002</v>
      </c>
      <c r="H104" s="86">
        <v>4.4987038398763751E-2</v>
      </c>
      <c r="I104" s="86">
        <v>18.332860819473353</v>
      </c>
      <c r="J104" s="87">
        <v>2.5796976097666979</v>
      </c>
      <c r="K104" s="70"/>
      <c r="M104" s="301"/>
      <c r="N104" s="302"/>
      <c r="P104" s="251"/>
      <c r="AA104" s="252"/>
    </row>
    <row r="105" spans="2:27" ht="20.25" customHeight="1">
      <c r="B105" s="83" t="s">
        <v>121</v>
      </c>
      <c r="C105" s="295">
        <v>2407</v>
      </c>
      <c r="D105" s="84">
        <v>1.2546588959897074E-2</v>
      </c>
      <c r="E105" s="84">
        <v>0.2694032783831663</v>
      </c>
      <c r="F105" s="84">
        <v>0.21096039886574558</v>
      </c>
      <c r="G105" s="85">
        <v>14.893125</v>
      </c>
      <c r="H105" s="86">
        <v>6.1196634674665976E-2</v>
      </c>
      <c r="I105" s="86">
        <v>17.123058368774185</v>
      </c>
      <c r="J105" s="87">
        <v>2.5319012957922848</v>
      </c>
      <c r="K105" s="70"/>
      <c r="M105" s="301"/>
      <c r="N105" s="302"/>
      <c r="P105" s="251"/>
      <c r="AA105" s="252"/>
    </row>
    <row r="106" spans="2:27" ht="20.25" customHeight="1">
      <c r="B106" s="83" t="s">
        <v>121</v>
      </c>
      <c r="C106" s="295">
        <v>2408</v>
      </c>
      <c r="D106" s="84">
        <v>1.6426440485894062E-2</v>
      </c>
      <c r="E106" s="84">
        <v>0.27173336650918606</v>
      </c>
      <c r="F106" s="84">
        <v>0.20750919635363407</v>
      </c>
      <c r="G106" s="85">
        <v>15.736875</v>
      </c>
      <c r="H106" s="86">
        <v>0.14475751591211858</v>
      </c>
      <c r="I106" s="86">
        <v>19.186695215847021</v>
      </c>
      <c r="J106" s="87">
        <v>2.4473570642119031</v>
      </c>
      <c r="K106" s="70"/>
      <c r="M106" s="301"/>
      <c r="N106" s="302"/>
      <c r="P106" s="251"/>
      <c r="AA106" s="252"/>
    </row>
    <row r="107" spans="2:27" ht="20.25" customHeight="1">
      <c r="B107" s="83" t="s">
        <v>121</v>
      </c>
      <c r="C107" s="295">
        <v>2409</v>
      </c>
      <c r="D107" s="84">
        <v>1.3542639501676244E-2</v>
      </c>
      <c r="E107" s="84">
        <v>0.27704132966826295</v>
      </c>
      <c r="F107" s="84">
        <v>0.21529112449711313</v>
      </c>
      <c r="G107" s="85">
        <v>15.41675</v>
      </c>
      <c r="H107" s="86">
        <v>0.22483908566937422</v>
      </c>
      <c r="I107" s="86">
        <v>23.58346409548491</v>
      </c>
      <c r="J107" s="87">
        <v>2.4817106476484807</v>
      </c>
      <c r="K107" s="70"/>
      <c r="M107" s="301"/>
      <c r="N107" s="302"/>
      <c r="P107" s="251"/>
      <c r="AA107" s="252"/>
    </row>
    <row r="108" spans="2:27" ht="20.25" customHeight="1">
      <c r="B108" s="83" t="s">
        <v>121</v>
      </c>
      <c r="C108" s="295">
        <v>2410</v>
      </c>
      <c r="D108" s="84">
        <v>1.2123701388259148E-2</v>
      </c>
      <c r="E108" s="84">
        <v>0.27963452791872273</v>
      </c>
      <c r="F108" s="84">
        <v>0.23574213323150783</v>
      </c>
      <c r="G108" s="85">
        <v>14.529777777777777</v>
      </c>
      <c r="H108" s="86">
        <v>0.49886686404798386</v>
      </c>
      <c r="I108" s="86">
        <v>29.064896252688371</v>
      </c>
      <c r="J108" s="87">
        <v>2.6287498588284062</v>
      </c>
      <c r="K108" s="70"/>
      <c r="M108" s="301"/>
      <c r="N108" s="302"/>
      <c r="P108" s="251"/>
      <c r="AA108" s="252"/>
    </row>
    <row r="109" spans="2:27" ht="20.25" customHeight="1">
      <c r="B109" s="83" t="s">
        <v>121</v>
      </c>
      <c r="C109" s="295">
        <v>2411</v>
      </c>
      <c r="D109" s="84">
        <v>1.5607795603290998E-2</v>
      </c>
      <c r="E109" s="84">
        <v>0.27349176183424878</v>
      </c>
      <c r="F109" s="84">
        <v>0.23649219908117586</v>
      </c>
      <c r="G109" s="85">
        <v>13.9765</v>
      </c>
      <c r="H109" s="86">
        <v>0.63980267311611239</v>
      </c>
      <c r="I109" s="86">
        <v>28.458012017754054</v>
      </c>
      <c r="J109" s="87">
        <v>2.6976328044383586</v>
      </c>
      <c r="K109" s="70"/>
      <c r="M109" s="301"/>
      <c r="N109" s="302"/>
      <c r="P109" s="251"/>
      <c r="AA109" s="252"/>
    </row>
    <row r="110" spans="2:27" ht="20.25" customHeight="1">
      <c r="B110" s="83" t="s">
        <v>121</v>
      </c>
      <c r="C110" s="295">
        <v>2412</v>
      </c>
      <c r="D110" s="84">
        <v>1.6750210720905476E-2</v>
      </c>
      <c r="E110" s="84">
        <v>0.27241053252486314</v>
      </c>
      <c r="F110" s="84">
        <v>0.23145596956678458</v>
      </c>
      <c r="G110" s="85">
        <v>13.498125</v>
      </c>
      <c r="H110" s="86">
        <v>0.53605956895880691</v>
      </c>
      <c r="I110" s="86">
        <v>20.996903892181521</v>
      </c>
      <c r="J110" s="87">
        <v>2.784446177162081</v>
      </c>
      <c r="K110" s="70"/>
      <c r="M110" s="301"/>
      <c r="N110" s="302"/>
      <c r="P110" s="251"/>
      <c r="AA110" s="252"/>
    </row>
    <row r="111" spans="2:27" ht="20.25" customHeight="1">
      <c r="B111" s="83" t="s">
        <v>121</v>
      </c>
      <c r="C111" s="295">
        <v>2501</v>
      </c>
      <c r="D111" s="84">
        <v>1.6609082848941588E-2</v>
      </c>
      <c r="E111" s="84">
        <v>0.27271473957616793</v>
      </c>
      <c r="F111" s="84">
        <v>0.22827256479132824</v>
      </c>
      <c r="G111" s="85">
        <v>12.497999999999999</v>
      </c>
      <c r="H111" s="86">
        <v>0.47730406843191764</v>
      </c>
      <c r="I111" s="86">
        <v>14.682782295572324</v>
      </c>
      <c r="J111" s="87">
        <v>2.8769154063215105</v>
      </c>
      <c r="K111" s="70"/>
      <c r="M111" s="301"/>
      <c r="N111" s="302"/>
      <c r="P111" s="251"/>
      <c r="AA111" s="252"/>
    </row>
    <row r="112" spans="2:27" ht="20.25" customHeight="1">
      <c r="B112" s="83" t="s">
        <v>121</v>
      </c>
      <c r="C112" s="295">
        <v>2502</v>
      </c>
      <c r="D112" s="84">
        <v>1.9316844132894612E-2</v>
      </c>
      <c r="E112" s="84">
        <v>0.26962589854584612</v>
      </c>
      <c r="F112" s="84">
        <v>0.21769217945227204</v>
      </c>
      <c r="G112" s="85">
        <v>12.2498</v>
      </c>
      <c r="H112" s="86">
        <v>0.19781092910891984</v>
      </c>
      <c r="I112" s="86">
        <v>13.41859201385698</v>
      </c>
      <c r="J112" s="87">
        <v>2.9143962562272887</v>
      </c>
      <c r="K112" s="70" t="s">
        <v>69</v>
      </c>
      <c r="M112" s="301"/>
      <c r="N112" s="302"/>
      <c r="P112" s="251"/>
      <c r="AA112" s="252"/>
    </row>
    <row r="113" spans="2:27" ht="20.25" customHeight="1">
      <c r="B113" s="83" t="s">
        <v>118</v>
      </c>
      <c r="C113" s="295">
        <v>2401</v>
      </c>
      <c r="D113" s="84">
        <v>3.7385393452812193E-2</v>
      </c>
      <c r="E113" s="84">
        <v>0.3997876907543193</v>
      </c>
      <c r="F113" s="84">
        <v>0.19763366342163138</v>
      </c>
      <c r="G113" s="85">
        <v>13.441299999999998</v>
      </c>
      <c r="H113" s="86">
        <v>1.8188644749736302</v>
      </c>
      <c r="I113" s="86">
        <v>27.273811766508949</v>
      </c>
      <c r="J113" s="87">
        <v>2.0302525168505143</v>
      </c>
      <c r="K113" s="70"/>
      <c r="M113" s="301"/>
      <c r="N113" s="302"/>
      <c r="P113" s="251"/>
      <c r="AA113" s="252"/>
    </row>
    <row r="114" spans="2:27" ht="20.25" customHeight="1">
      <c r="B114" s="83" t="s">
        <v>118</v>
      </c>
      <c r="C114" s="295">
        <v>2402</v>
      </c>
      <c r="D114" s="84">
        <v>1.9236943596912404E-2</v>
      </c>
      <c r="E114" s="84">
        <v>0.35404014718983895</v>
      </c>
      <c r="F114" s="84">
        <v>0.1399807889186962</v>
      </c>
      <c r="G114" s="85">
        <v>9.1807999999999996</v>
      </c>
      <c r="H114" s="86">
        <v>0.11689744091863059</v>
      </c>
      <c r="I114" s="86">
        <v>5.1138733820536935</v>
      </c>
      <c r="J114" s="87">
        <v>2.394994428062541</v>
      </c>
      <c r="K114" s="70"/>
      <c r="M114" s="301"/>
      <c r="N114" s="302"/>
      <c r="P114" s="251"/>
      <c r="AA114" s="252"/>
    </row>
    <row r="115" spans="2:27" ht="20.25" customHeight="1">
      <c r="B115" s="83" t="s">
        <v>118</v>
      </c>
      <c r="C115" s="295">
        <v>2403</v>
      </c>
      <c r="D115" s="84">
        <v>9.4677116034051975E-3</v>
      </c>
      <c r="E115" s="84">
        <v>0.35758332155680161</v>
      </c>
      <c r="F115" s="84">
        <v>0.14208043441959167</v>
      </c>
      <c r="G115" s="85">
        <v>9.5292727272727262</v>
      </c>
      <c r="H115" s="86">
        <v>0.13304570296259674</v>
      </c>
      <c r="I115" s="86">
        <v>4.8530740720193712</v>
      </c>
      <c r="J115" s="87">
        <v>2.3915914854168268</v>
      </c>
      <c r="K115" s="70"/>
      <c r="M115" s="301"/>
      <c r="N115" s="302"/>
      <c r="P115" s="251"/>
      <c r="AA115" s="252"/>
    </row>
    <row r="116" spans="2:27" ht="20.25" customHeight="1">
      <c r="B116" s="83" t="s">
        <v>118</v>
      </c>
      <c r="C116" s="295">
        <v>2404</v>
      </c>
      <c r="D116" s="84">
        <v>8.6879734028893277E-3</v>
      </c>
      <c r="E116" s="84">
        <v>0.36205304803291738</v>
      </c>
      <c r="F116" s="84">
        <v>0.16207579207118436</v>
      </c>
      <c r="G116" s="85">
        <v>10.290800000000001</v>
      </c>
      <c r="H116" s="86">
        <v>0.18596197597562647</v>
      </c>
      <c r="I116" s="86">
        <v>5.8460667787289182</v>
      </c>
      <c r="J116" s="87">
        <v>2.2846601440357603</v>
      </c>
      <c r="K116" s="70"/>
      <c r="M116" s="301"/>
      <c r="N116" s="302"/>
      <c r="P116" s="251"/>
      <c r="AA116" s="252"/>
    </row>
    <row r="117" spans="2:27" ht="20.25" customHeight="1">
      <c r="B117" s="83" t="s">
        <v>118</v>
      </c>
      <c r="C117" s="295">
        <v>2405</v>
      </c>
      <c r="D117" s="84">
        <v>9.4562495149130184E-3</v>
      </c>
      <c r="E117" s="84">
        <v>0.36469975324742337</v>
      </c>
      <c r="F117" s="84">
        <v>0.15958440913385208</v>
      </c>
      <c r="G117" s="85">
        <v>11.021333333333333</v>
      </c>
      <c r="H117" s="86">
        <v>0.21658141931760064</v>
      </c>
      <c r="I117" s="86">
        <v>8.6831100694748056</v>
      </c>
      <c r="J117" s="87">
        <v>2.1999340572660713</v>
      </c>
      <c r="K117" s="70"/>
      <c r="M117" s="301"/>
      <c r="N117" s="302"/>
      <c r="P117" s="251"/>
      <c r="AA117" s="252"/>
    </row>
    <row r="118" spans="2:27" ht="20.25" customHeight="1">
      <c r="B118" s="83" t="s">
        <v>118</v>
      </c>
      <c r="C118" s="295">
        <v>2406</v>
      </c>
      <c r="D118" s="84">
        <v>1.0087044936106907E-2</v>
      </c>
      <c r="E118" s="84">
        <v>0.37107365684419519</v>
      </c>
      <c r="F118" s="84">
        <v>0.15950602540436901</v>
      </c>
      <c r="G118" s="85">
        <v>12.634666666666668</v>
      </c>
      <c r="H118" s="86">
        <v>0.25525248022409097</v>
      </c>
      <c r="I118" s="86">
        <v>11.502426451496799</v>
      </c>
      <c r="J118" s="87">
        <v>2.0300483449911209</v>
      </c>
      <c r="K118" s="70"/>
      <c r="M118" s="301"/>
      <c r="N118" s="302"/>
      <c r="P118" s="251"/>
      <c r="AA118" s="252"/>
    </row>
    <row r="119" spans="2:27" ht="20.25" customHeight="1">
      <c r="B119" s="83" t="s">
        <v>118</v>
      </c>
      <c r="C119" s="295">
        <v>2407</v>
      </c>
      <c r="D119" s="84">
        <v>1.2743514320379167E-2</v>
      </c>
      <c r="E119" s="84">
        <v>0.37028628847050371</v>
      </c>
      <c r="F119" s="84">
        <v>0.15948455393555996</v>
      </c>
      <c r="G119" s="85">
        <v>13.193375</v>
      </c>
      <c r="H119" s="86">
        <v>0.26295542784455062</v>
      </c>
      <c r="I119" s="86">
        <v>10.205174937776606</v>
      </c>
      <c r="J119" s="87">
        <v>1.9785054683736771</v>
      </c>
      <c r="K119" s="70"/>
      <c r="M119" s="301"/>
      <c r="N119" s="302"/>
      <c r="P119" s="251"/>
      <c r="AA119" s="252"/>
    </row>
    <row r="120" spans="2:27" ht="20.25" customHeight="1">
      <c r="B120" s="83" t="s">
        <v>118</v>
      </c>
      <c r="C120" s="295">
        <v>2408</v>
      </c>
      <c r="D120" s="84">
        <v>1.7863167459033741E-2</v>
      </c>
      <c r="E120" s="84">
        <v>0.36986353679731193</v>
      </c>
      <c r="F120" s="84">
        <v>0.16271972828738063</v>
      </c>
      <c r="G120" s="85">
        <v>13.155666666666667</v>
      </c>
      <c r="H120" s="86">
        <v>0.10664318620691247</v>
      </c>
      <c r="I120" s="86">
        <v>7.6871963390816083</v>
      </c>
      <c r="J120" s="87">
        <v>1.9401692144820286</v>
      </c>
      <c r="K120" s="70"/>
      <c r="M120" s="301"/>
      <c r="N120" s="302"/>
      <c r="P120" s="251"/>
      <c r="AA120" s="252"/>
    </row>
    <row r="121" spans="2:27" ht="20.25" customHeight="1">
      <c r="B121" s="83" t="s">
        <v>118</v>
      </c>
      <c r="C121" s="295">
        <v>2409</v>
      </c>
      <c r="D121" s="84">
        <v>1.638045239479077E-2</v>
      </c>
      <c r="E121" s="84">
        <v>0.3719033468898002</v>
      </c>
      <c r="F121" s="84">
        <v>0.18046826445292263</v>
      </c>
      <c r="G121" s="85">
        <v>12.893600000000001</v>
      </c>
      <c r="H121" s="86">
        <v>0.18587555327548211</v>
      </c>
      <c r="I121" s="86">
        <v>8.3981954525376921</v>
      </c>
      <c r="J121" s="87">
        <v>1.9434980638707544</v>
      </c>
      <c r="K121" s="70"/>
      <c r="M121" s="301"/>
      <c r="N121" s="302"/>
      <c r="P121" s="251"/>
      <c r="AA121" s="252"/>
    </row>
    <row r="122" spans="2:27" ht="20.25" customHeight="1">
      <c r="B122" s="83" t="s">
        <v>118</v>
      </c>
      <c r="C122" s="295">
        <v>2410</v>
      </c>
      <c r="D122" s="84">
        <v>1.3600918464445713E-2</v>
      </c>
      <c r="E122" s="84">
        <v>0.36557226613372501</v>
      </c>
      <c r="F122" s="84">
        <v>0.18650606068918732</v>
      </c>
      <c r="G122" s="85">
        <v>11.289099999999999</v>
      </c>
      <c r="H122" s="86">
        <v>0.26977148385076666</v>
      </c>
      <c r="I122" s="86">
        <v>7.9991791672154289</v>
      </c>
      <c r="J122" s="87">
        <v>2.1771978334723938</v>
      </c>
      <c r="K122" s="70"/>
      <c r="M122" s="301"/>
      <c r="N122" s="302"/>
      <c r="P122" s="251"/>
      <c r="AA122" s="252"/>
    </row>
    <row r="123" spans="2:27" ht="20.25" customHeight="1">
      <c r="B123" s="83" t="s">
        <v>118</v>
      </c>
      <c r="C123" s="295">
        <v>2411</v>
      </c>
      <c r="D123" s="84">
        <v>1.4960673915667858E-2</v>
      </c>
      <c r="E123" s="84">
        <v>0.37243373250970491</v>
      </c>
      <c r="F123" s="84">
        <v>0.1818414592312004</v>
      </c>
      <c r="G123" s="85">
        <v>11.4682</v>
      </c>
      <c r="H123" s="86">
        <v>0.47333109578062577</v>
      </c>
      <c r="I123" s="86">
        <v>9.9070256308170972</v>
      </c>
      <c r="J123" s="87">
        <v>2.1836889753404525</v>
      </c>
      <c r="K123" s="70"/>
      <c r="M123" s="301"/>
      <c r="N123" s="302"/>
      <c r="P123" s="251"/>
      <c r="AA123" s="252"/>
    </row>
    <row r="124" spans="2:27" ht="20.25" customHeight="1">
      <c r="B124" s="83" t="s">
        <v>118</v>
      </c>
      <c r="C124" s="295">
        <v>2412</v>
      </c>
      <c r="D124" s="84">
        <v>2.2082840936730814E-2</v>
      </c>
      <c r="E124" s="84">
        <v>0.37765606125078827</v>
      </c>
      <c r="F124" s="84">
        <v>0.18316333058372944</v>
      </c>
      <c r="G124" s="85">
        <v>11.48342857142857</v>
      </c>
      <c r="H124" s="86">
        <v>0.63443360176532326</v>
      </c>
      <c r="I124" s="86">
        <v>8.7919965182910538</v>
      </c>
      <c r="J124" s="87">
        <v>2.199141773948512</v>
      </c>
      <c r="K124" s="70"/>
      <c r="M124" s="301"/>
      <c r="N124" s="302"/>
      <c r="P124" s="251"/>
      <c r="AA124" s="252"/>
    </row>
    <row r="125" spans="2:27" ht="20.25" customHeight="1">
      <c r="B125" s="83" t="s">
        <v>118</v>
      </c>
      <c r="C125" s="295">
        <v>2501</v>
      </c>
      <c r="D125" s="84">
        <v>2.5588488475294196E-2</v>
      </c>
      <c r="E125" s="84">
        <v>0.37295010868356604</v>
      </c>
      <c r="F125" s="84">
        <v>0.17573997871291788</v>
      </c>
      <c r="G125" s="85">
        <v>11.0038</v>
      </c>
      <c r="H125" s="86">
        <v>0.52061044698571757</v>
      </c>
      <c r="I125" s="86">
        <v>7.5262162444674381</v>
      </c>
      <c r="J125" s="87">
        <v>2.2268099945215489</v>
      </c>
      <c r="K125" s="70"/>
      <c r="M125" s="301"/>
      <c r="N125" s="302"/>
      <c r="P125" s="251"/>
      <c r="AA125" s="252"/>
    </row>
    <row r="126" spans="2:27" ht="20.25" customHeight="1">
      <c r="B126" s="83" t="s">
        <v>118</v>
      </c>
      <c r="C126" s="295">
        <v>2502</v>
      </c>
      <c r="D126" s="84">
        <v>2.3245339764223875E-2</v>
      </c>
      <c r="E126" s="84">
        <v>0.37538043808472377</v>
      </c>
      <c r="F126" s="84">
        <v>0.16919026194260395</v>
      </c>
      <c r="G126" s="85">
        <v>10.478899999999999</v>
      </c>
      <c r="H126" s="86">
        <v>0.49021959236133816</v>
      </c>
      <c r="I126" s="86">
        <v>5.4612182657798201</v>
      </c>
      <c r="J126" s="87">
        <v>2.2531085761993133</v>
      </c>
      <c r="K126" s="70" t="s">
        <v>69</v>
      </c>
      <c r="M126" s="301"/>
      <c r="N126" s="302"/>
      <c r="P126" s="251"/>
      <c r="AA126" s="252"/>
    </row>
    <row r="127" spans="2:27" ht="20.25" customHeight="1">
      <c r="B127" s="83" t="s">
        <v>122</v>
      </c>
      <c r="C127" s="295">
        <v>2401</v>
      </c>
      <c r="D127" s="84">
        <v>6.7540032938470135E-2</v>
      </c>
      <c r="E127" s="84">
        <v>0.33982032761402914</v>
      </c>
      <c r="F127" s="84">
        <v>0.20153781342126417</v>
      </c>
      <c r="G127" s="85">
        <v>16.700666666666667</v>
      </c>
      <c r="H127" s="86">
        <v>1.3021532732064058</v>
      </c>
      <c r="I127" s="86">
        <v>34.5662505251155</v>
      </c>
      <c r="J127" s="87">
        <v>2.2895305200742753</v>
      </c>
      <c r="K127" s="70"/>
      <c r="M127" s="301"/>
      <c r="N127" s="302"/>
      <c r="P127" s="251"/>
      <c r="AA127" s="252"/>
    </row>
    <row r="128" spans="2:27" ht="20.25" customHeight="1">
      <c r="B128" s="83" t="s">
        <v>122</v>
      </c>
      <c r="C128" s="295">
        <v>2402</v>
      </c>
      <c r="D128" s="84">
        <v>1.5415287761709251E-2</v>
      </c>
      <c r="E128" s="84">
        <v>0.33132041445748234</v>
      </c>
      <c r="F128" s="84">
        <v>0.20206499702924025</v>
      </c>
      <c r="G128" s="85">
        <v>11.531166666666666</v>
      </c>
      <c r="H128" s="86">
        <v>0.64516282576385775</v>
      </c>
      <c r="I128" s="86">
        <v>17.350578927542681</v>
      </c>
      <c r="J128" s="87">
        <v>2.4953196635521189</v>
      </c>
      <c r="K128" s="70"/>
      <c r="M128" s="301"/>
      <c r="N128" s="302"/>
      <c r="P128" s="251"/>
      <c r="AA128" s="252"/>
    </row>
    <row r="129" spans="2:27" ht="20.25" customHeight="1">
      <c r="B129" s="83" t="s">
        <v>122</v>
      </c>
      <c r="C129" s="295">
        <v>2403</v>
      </c>
      <c r="D129" s="84">
        <v>9.6133279944367392E-3</v>
      </c>
      <c r="E129" s="84">
        <v>0.34102808423219938</v>
      </c>
      <c r="F129" s="84">
        <v>0.23208566854943347</v>
      </c>
      <c r="G129" s="85">
        <v>11.802272727272729</v>
      </c>
      <c r="H129" s="86">
        <v>0.6160736171070571</v>
      </c>
      <c r="I129" s="86">
        <v>19.436028072692181</v>
      </c>
      <c r="J129" s="87">
        <v>2.4914278267205208</v>
      </c>
      <c r="K129" s="70"/>
      <c r="M129" s="301"/>
      <c r="N129" s="302"/>
      <c r="P129" s="251"/>
      <c r="AA129" s="252"/>
    </row>
    <row r="130" spans="2:27" ht="20.25" customHeight="1">
      <c r="B130" s="83" t="s">
        <v>122</v>
      </c>
      <c r="C130" s="295">
        <v>2404</v>
      </c>
      <c r="D130" s="84">
        <v>8.6167966104935337E-3</v>
      </c>
      <c r="E130" s="84">
        <v>0.34703095341092177</v>
      </c>
      <c r="F130" s="84">
        <v>0.25192982354425225</v>
      </c>
      <c r="G130" s="85">
        <v>12.3264</v>
      </c>
      <c r="H130" s="86">
        <v>0.80145537475158091</v>
      </c>
      <c r="I130" s="86">
        <v>24.050482139353822</v>
      </c>
      <c r="J130" s="87">
        <v>2.4485369712149079</v>
      </c>
      <c r="K130" s="70"/>
      <c r="M130" s="301"/>
      <c r="N130" s="302"/>
      <c r="P130" s="251"/>
      <c r="AA130" s="252"/>
    </row>
    <row r="131" spans="2:27" ht="20.25" customHeight="1">
      <c r="B131" s="83" t="s">
        <v>122</v>
      </c>
      <c r="C131" s="295">
        <v>2405</v>
      </c>
      <c r="D131" s="84">
        <v>8.4118907557172874E-3</v>
      </c>
      <c r="E131" s="84">
        <v>0.34742120649590336</v>
      </c>
      <c r="F131" s="84">
        <v>0.25406789426678839</v>
      </c>
      <c r="G131" s="85">
        <v>12.43418181818182</v>
      </c>
      <c r="H131" s="86">
        <v>0.86935664904715537</v>
      </c>
      <c r="I131" s="86">
        <v>25.975361366493619</v>
      </c>
      <c r="J131" s="87">
        <v>2.4474776293163427</v>
      </c>
      <c r="K131" s="70"/>
      <c r="M131" s="301"/>
      <c r="N131" s="302"/>
      <c r="P131" s="251"/>
      <c r="AA131" s="252"/>
    </row>
    <row r="132" spans="2:27" ht="20.25" customHeight="1">
      <c r="B132" s="83" t="s">
        <v>122</v>
      </c>
      <c r="C132" s="295">
        <v>2406</v>
      </c>
      <c r="D132" s="84">
        <v>9.1283024634727788E-3</v>
      </c>
      <c r="E132" s="84">
        <v>0.350827301312089</v>
      </c>
      <c r="F132" s="84">
        <v>0.24893225849553155</v>
      </c>
      <c r="G132" s="85">
        <v>13.321454545454545</v>
      </c>
      <c r="H132" s="86">
        <v>0.81627561128336301</v>
      </c>
      <c r="I132" s="86">
        <v>29.708191857928526</v>
      </c>
      <c r="J132" s="87">
        <v>2.3639417187196337</v>
      </c>
      <c r="K132" s="70"/>
      <c r="M132" s="301"/>
      <c r="N132" s="302"/>
      <c r="P132" s="251"/>
      <c r="AA132" s="252"/>
    </row>
    <row r="133" spans="2:27" ht="20.25" customHeight="1">
      <c r="B133" s="83" t="s">
        <v>122</v>
      </c>
      <c r="C133" s="295">
        <v>2407</v>
      </c>
      <c r="D133" s="84">
        <v>1.0466889478889138E-2</v>
      </c>
      <c r="E133" s="84">
        <v>0.35107394577824652</v>
      </c>
      <c r="F133" s="84">
        <v>0.24777688936652548</v>
      </c>
      <c r="G133" s="85">
        <v>13.855083333333333</v>
      </c>
      <c r="H133" s="86">
        <v>0.74352082687882937</v>
      </c>
      <c r="I133" s="86">
        <v>28.754859804726902</v>
      </c>
      <c r="J133" s="87">
        <v>2.3109431865359862</v>
      </c>
      <c r="K133" s="70"/>
      <c r="M133" s="301"/>
      <c r="N133" s="302"/>
      <c r="P133" s="251"/>
      <c r="AA133" s="252"/>
    </row>
    <row r="134" spans="2:27" ht="20.25" customHeight="1">
      <c r="B134" s="83" t="s">
        <v>122</v>
      </c>
      <c r="C134" s="295">
        <v>2408</v>
      </c>
      <c r="D134" s="84">
        <v>1.4281880955654455E-2</v>
      </c>
      <c r="E134" s="84">
        <v>0.35042587028938815</v>
      </c>
      <c r="F134" s="84">
        <v>0.23738517545280152</v>
      </c>
      <c r="G134" s="85">
        <v>14.724416666666665</v>
      </c>
      <c r="H134" s="86">
        <v>0.58182060174375061</v>
      </c>
      <c r="I134" s="86">
        <v>28.23074137666622</v>
      </c>
      <c r="J134" s="87">
        <v>2.2305441621993376</v>
      </c>
      <c r="K134" s="70"/>
      <c r="M134" s="301"/>
      <c r="N134" s="302"/>
      <c r="P134" s="251"/>
      <c r="AA134" s="252"/>
    </row>
    <row r="135" spans="2:27" ht="20.25" customHeight="1">
      <c r="B135" s="83" t="s">
        <v>122</v>
      </c>
      <c r="C135" s="295">
        <v>2409</v>
      </c>
      <c r="D135" s="84">
        <v>1.0952860296228974E-2</v>
      </c>
      <c r="E135" s="84">
        <v>0.34899093316550323</v>
      </c>
      <c r="F135" s="84">
        <v>0.24669274551565359</v>
      </c>
      <c r="G135" s="85">
        <v>13.878272727272728</v>
      </c>
      <c r="H135" s="86">
        <v>0.6754282583220963</v>
      </c>
      <c r="I135" s="86">
        <v>29.873817345137152</v>
      </c>
      <c r="J135" s="87">
        <v>2.300252931010343</v>
      </c>
      <c r="K135" s="70"/>
      <c r="M135" s="301"/>
      <c r="N135" s="302"/>
      <c r="P135" s="251"/>
      <c r="AA135" s="252"/>
    </row>
    <row r="136" spans="2:27" ht="20.25" customHeight="1">
      <c r="B136" s="83" t="s">
        <v>122</v>
      </c>
      <c r="C136" s="295">
        <v>2410</v>
      </c>
      <c r="D136" s="84">
        <v>9.4282292711086353E-3</v>
      </c>
      <c r="E136" s="84">
        <v>0.34797182940683852</v>
      </c>
      <c r="F136" s="84">
        <v>0.25955635176604575</v>
      </c>
      <c r="G136" s="85">
        <v>12.555818181818182</v>
      </c>
      <c r="H136" s="86">
        <v>0.97070679353964973</v>
      </c>
      <c r="I136" s="86">
        <v>31.364220809538288</v>
      </c>
      <c r="J136" s="87">
        <v>2.4272957142705103</v>
      </c>
      <c r="K136" s="70"/>
      <c r="M136" s="301"/>
      <c r="N136" s="302"/>
      <c r="P136" s="251"/>
      <c r="AA136" s="252"/>
    </row>
    <row r="137" spans="2:27" ht="20.25" customHeight="1">
      <c r="B137" s="83" t="s">
        <v>122</v>
      </c>
      <c r="C137" s="295">
        <v>2411</v>
      </c>
      <c r="D137" s="84">
        <v>1.1502617748768368E-2</v>
      </c>
      <c r="E137" s="84">
        <v>0.34920551496155294</v>
      </c>
      <c r="F137" s="84">
        <v>0.25971033342294608</v>
      </c>
      <c r="G137" s="85">
        <v>12.449636363636364</v>
      </c>
      <c r="H137" s="86">
        <v>1.1883297749458408</v>
      </c>
      <c r="I137" s="86">
        <v>33.882898539542708</v>
      </c>
      <c r="J137" s="87">
        <v>2.4608430101061867</v>
      </c>
      <c r="K137" s="70"/>
      <c r="M137" s="301"/>
      <c r="N137" s="302"/>
      <c r="P137" s="251"/>
      <c r="AA137" s="252"/>
    </row>
    <row r="138" spans="2:27" ht="20.25" customHeight="1">
      <c r="B138" s="83" t="s">
        <v>122</v>
      </c>
      <c r="C138" s="295">
        <v>2412</v>
      </c>
      <c r="D138" s="84">
        <v>2.0179553468306695E-2</v>
      </c>
      <c r="E138" s="84">
        <v>0.3689442807334648</v>
      </c>
      <c r="F138" s="84">
        <v>0.24802927119927337</v>
      </c>
      <c r="G138" s="85">
        <v>12.373636363636365</v>
      </c>
      <c r="H138" s="86">
        <v>0.87796771236420768</v>
      </c>
      <c r="I138" s="86">
        <v>21.154001032528026</v>
      </c>
      <c r="J138" s="87">
        <v>2.4041842112320322</v>
      </c>
      <c r="K138" s="70"/>
      <c r="M138" s="301"/>
      <c r="N138" s="302"/>
      <c r="P138" s="251"/>
      <c r="AA138" s="252"/>
    </row>
    <row r="139" spans="2:27" ht="20.25" customHeight="1">
      <c r="B139" s="83" t="s">
        <v>122</v>
      </c>
      <c r="C139" s="295">
        <v>2501</v>
      </c>
      <c r="D139" s="84">
        <v>2.1950888168153094E-2</v>
      </c>
      <c r="E139" s="84">
        <v>0.36857457538396271</v>
      </c>
      <c r="F139" s="84">
        <v>0.24365788686175827</v>
      </c>
      <c r="G139" s="85">
        <v>11.922700000000001</v>
      </c>
      <c r="H139" s="86">
        <v>0.92872169110861635</v>
      </c>
      <c r="I139" s="86">
        <v>18.076650373645503</v>
      </c>
      <c r="J139" s="87">
        <v>2.4077850703605188</v>
      </c>
      <c r="K139" s="70"/>
      <c r="M139" s="301"/>
      <c r="N139" s="302"/>
      <c r="P139" s="251"/>
      <c r="AA139" s="252"/>
    </row>
    <row r="140" spans="2:27" ht="20.25" customHeight="1">
      <c r="B140" s="83" t="s">
        <v>122</v>
      </c>
      <c r="C140" s="295">
        <v>2502</v>
      </c>
      <c r="D140" s="84">
        <v>1.9943536379892528E-2</v>
      </c>
      <c r="E140" s="84">
        <v>0.37889065035575414</v>
      </c>
      <c r="F140" s="84">
        <v>0.23916119445037604</v>
      </c>
      <c r="G140" s="85">
        <v>12.2094</v>
      </c>
      <c r="H140" s="86">
        <v>0.83863662424677876</v>
      </c>
      <c r="I140" s="86">
        <v>18.385610421210185</v>
      </c>
      <c r="J140" s="87">
        <v>2.3952016012238748</v>
      </c>
      <c r="K140" s="70" t="s">
        <v>69</v>
      </c>
      <c r="M140" s="301"/>
      <c r="N140" s="302"/>
      <c r="P140" s="251"/>
      <c r="AA140" s="252"/>
    </row>
    <row r="141" spans="2:27" ht="20.25" customHeight="1">
      <c r="B141" s="83" t="s">
        <v>120</v>
      </c>
      <c r="C141" s="295">
        <v>2401</v>
      </c>
      <c r="D141" s="84">
        <v>3.5789859337506967E-2</v>
      </c>
      <c r="E141" s="84">
        <v>0.39484042657606505</v>
      </c>
      <c r="F141" s="84">
        <v>0.2292739656849411</v>
      </c>
      <c r="G141" s="85">
        <v>16.741199999999999</v>
      </c>
      <c r="H141" s="86">
        <v>2.2317264785181141</v>
      </c>
      <c r="I141" s="86">
        <v>48.363112690608219</v>
      </c>
      <c r="J141" s="87">
        <v>2.28370863003971</v>
      </c>
      <c r="K141" s="70"/>
    </row>
    <row r="142" spans="2:27" ht="20.25" customHeight="1">
      <c r="B142" s="83" t="s">
        <v>120</v>
      </c>
      <c r="C142" s="295">
        <v>2402</v>
      </c>
      <c r="D142" s="84">
        <v>3.2190574596779695E-2</v>
      </c>
      <c r="E142" s="84">
        <v>0.28910687242610966</v>
      </c>
      <c r="F142" s="84">
        <v>0.2094034546988453</v>
      </c>
      <c r="G142" s="85">
        <v>11.942818181818183</v>
      </c>
      <c r="H142" s="86">
        <v>0.75119186881082889</v>
      </c>
      <c r="I142" s="86">
        <v>12.596999248959301</v>
      </c>
      <c r="J142" s="87">
        <v>2.7137832707718963</v>
      </c>
      <c r="K142" s="70"/>
    </row>
    <row r="143" spans="2:27" ht="20.25" customHeight="1">
      <c r="B143" s="83" t="s">
        <v>120</v>
      </c>
      <c r="C143" s="295">
        <v>2403</v>
      </c>
      <c r="D143" s="84">
        <v>1.260001590303138E-2</v>
      </c>
      <c r="E143" s="84">
        <v>0.29035941868971471</v>
      </c>
      <c r="F143" s="84">
        <v>0.2191781927226025</v>
      </c>
      <c r="G143" s="85">
        <v>11.713909090909089</v>
      </c>
      <c r="H143" s="86">
        <v>0.68741049587305969</v>
      </c>
      <c r="I143" s="86">
        <v>13.288957036315233</v>
      </c>
      <c r="J143" s="87">
        <v>2.714144391021569</v>
      </c>
      <c r="K143" s="70"/>
    </row>
    <row r="144" spans="2:27" ht="20.25" customHeight="1">
      <c r="B144" s="83" t="s">
        <v>120</v>
      </c>
      <c r="C144" s="295">
        <v>2404</v>
      </c>
      <c r="D144" s="84">
        <v>1.055994334932695E-2</v>
      </c>
      <c r="E144" s="84">
        <v>0.28972548811990706</v>
      </c>
      <c r="F144" s="84">
        <v>0.22955678222397788</v>
      </c>
      <c r="G144" s="85">
        <v>12.222818181818184</v>
      </c>
      <c r="H144" s="86">
        <v>0.50494224029200174</v>
      </c>
      <c r="I144" s="86">
        <v>15.998696245041319</v>
      </c>
      <c r="J144" s="87">
        <v>2.6484986318671813</v>
      </c>
      <c r="K144" s="70"/>
    </row>
    <row r="145" spans="2:11" ht="20.25" customHeight="1">
      <c r="B145" s="83" t="s">
        <v>120</v>
      </c>
      <c r="C145" s="295">
        <v>2405</v>
      </c>
      <c r="D145" s="84">
        <v>1.2172057798553342E-2</v>
      </c>
      <c r="E145" s="84">
        <v>0.2993861882329048</v>
      </c>
      <c r="F145" s="84">
        <v>0.22638999088039499</v>
      </c>
      <c r="G145" s="85">
        <v>13.941555555555556</v>
      </c>
      <c r="H145" s="86">
        <v>0.53899293885563049</v>
      </c>
      <c r="I145" s="86">
        <v>20.638506064979179</v>
      </c>
      <c r="J145" s="87">
        <v>2.4406723458331512</v>
      </c>
      <c r="K145" s="70"/>
    </row>
    <row r="146" spans="2:11" ht="20.25" customHeight="1">
      <c r="B146" s="83" t="s">
        <v>120</v>
      </c>
      <c r="C146" s="295">
        <v>2406</v>
      </c>
      <c r="D146" s="84">
        <v>1.1277793166099764E-2</v>
      </c>
      <c r="E146" s="84">
        <v>0.30467613906270236</v>
      </c>
      <c r="F146" s="84">
        <v>0.21336025251737772</v>
      </c>
      <c r="G146" s="85">
        <v>15.465666666666667</v>
      </c>
      <c r="H146" s="86">
        <v>0.38459379185843523</v>
      </c>
      <c r="I146" s="86">
        <v>26.567929652437353</v>
      </c>
      <c r="J146" s="87">
        <v>2.2951188530449964</v>
      </c>
      <c r="K146" s="70"/>
    </row>
    <row r="147" spans="2:11" ht="20.25" customHeight="1">
      <c r="B147" s="83" t="s">
        <v>120</v>
      </c>
      <c r="C147" s="295">
        <v>2407</v>
      </c>
      <c r="D147" s="84">
        <v>1.173493002937508E-2</v>
      </c>
      <c r="E147" s="84">
        <v>0.30165092809687405</v>
      </c>
      <c r="F147" s="84">
        <v>0.20805748967634893</v>
      </c>
      <c r="G147" s="85">
        <v>15.811</v>
      </c>
      <c r="H147" s="86">
        <v>0.11351018371302733</v>
      </c>
      <c r="I147" s="86">
        <v>24.124252573833399</v>
      </c>
      <c r="J147" s="87">
        <v>2.2696797479549038</v>
      </c>
      <c r="K147" s="70"/>
    </row>
    <row r="148" spans="2:11" ht="20.25" customHeight="1">
      <c r="B148" s="83" t="s">
        <v>120</v>
      </c>
      <c r="C148" s="295">
        <v>2408</v>
      </c>
      <c r="D148" s="84">
        <v>1.5389247113688406E-2</v>
      </c>
      <c r="E148" s="84">
        <v>0.30021833667424541</v>
      </c>
      <c r="F148" s="84">
        <v>0.20244939986722582</v>
      </c>
      <c r="G148" s="85">
        <v>16.599444444444444</v>
      </c>
      <c r="H148" s="86">
        <v>0.26861642057357116</v>
      </c>
      <c r="I148" s="86">
        <v>26.275864079961739</v>
      </c>
      <c r="J148" s="87">
        <v>2.1874696094602597</v>
      </c>
      <c r="K148" s="70"/>
    </row>
    <row r="149" spans="2:11" ht="20.25" customHeight="1">
      <c r="B149" s="83" t="s">
        <v>120</v>
      </c>
      <c r="C149" s="295">
        <v>2409</v>
      </c>
      <c r="D149" s="84">
        <v>1.2307356055959394E-2</v>
      </c>
      <c r="E149" s="84">
        <v>0.30629561348624618</v>
      </c>
      <c r="F149" s="84">
        <v>0.2041380447206462</v>
      </c>
      <c r="G149" s="85">
        <v>15.84866666666667</v>
      </c>
      <c r="H149" s="86">
        <v>0.30386163508515579</v>
      </c>
      <c r="I149" s="86">
        <v>27.294371371524118</v>
      </c>
      <c r="J149" s="87">
        <v>2.2773861336019259</v>
      </c>
      <c r="K149" s="70"/>
    </row>
    <row r="150" spans="2:11" ht="20.25" customHeight="1">
      <c r="B150" s="83" t="s">
        <v>120</v>
      </c>
      <c r="C150" s="295">
        <v>2410</v>
      </c>
      <c r="D150" s="84">
        <v>1.5156285568739552E-2</v>
      </c>
      <c r="E150" s="84">
        <v>0.30623095973299985</v>
      </c>
      <c r="F150" s="84">
        <v>0.23049549004975767</v>
      </c>
      <c r="G150" s="85">
        <v>14.466222222222221</v>
      </c>
      <c r="H150" s="86">
        <v>7.9138847323407646E-2</v>
      </c>
      <c r="I150" s="86">
        <v>29.140362472611848</v>
      </c>
      <c r="J150" s="87">
        <v>2.3757874881878265</v>
      </c>
      <c r="K150" s="70"/>
    </row>
    <row r="151" spans="2:11" ht="20.25" customHeight="1">
      <c r="B151" s="83" t="s">
        <v>120</v>
      </c>
      <c r="C151" s="295">
        <v>2411</v>
      </c>
      <c r="D151" s="84">
        <v>1.6311316969442383E-2</v>
      </c>
      <c r="E151" s="84">
        <v>0.30596878621111079</v>
      </c>
      <c r="F151" s="84">
        <v>0.23429111660794338</v>
      </c>
      <c r="G151" s="85">
        <v>13.943100000000001</v>
      </c>
      <c r="H151" s="86">
        <v>0.32154001551056538</v>
      </c>
      <c r="I151" s="86">
        <v>29.577744202292294</v>
      </c>
      <c r="J151" s="87">
        <v>2.420815944409922</v>
      </c>
      <c r="K151" s="70"/>
    </row>
    <row r="152" spans="2:11" ht="20.25" customHeight="1">
      <c r="B152" s="83" t="s">
        <v>120</v>
      </c>
      <c r="C152" s="295">
        <v>2412</v>
      </c>
      <c r="D152" s="84">
        <v>1.8734190886535228E-2</v>
      </c>
      <c r="E152" s="84">
        <v>0.31443309377791179</v>
      </c>
      <c r="F152" s="84">
        <v>0.22011168249076712</v>
      </c>
      <c r="G152" s="85">
        <v>13.774099999999999</v>
      </c>
      <c r="H152" s="86">
        <v>0.5538524478257939</v>
      </c>
      <c r="I152" s="86">
        <v>25.541805813504663</v>
      </c>
      <c r="J152" s="87">
        <v>2.4568158170682488</v>
      </c>
      <c r="K152" s="70"/>
    </row>
    <row r="153" spans="2:11" ht="20.25" customHeight="1">
      <c r="B153" s="83" t="s">
        <v>120</v>
      </c>
      <c r="C153" s="295">
        <v>2501</v>
      </c>
      <c r="D153" s="84">
        <v>1.8982111039363099E-2</v>
      </c>
      <c r="E153" s="84">
        <v>0.30802737398960917</v>
      </c>
      <c r="F153" s="84">
        <v>0.22283134050294132</v>
      </c>
      <c r="G153" s="85">
        <v>13.40711111111111</v>
      </c>
      <c r="H153" s="86">
        <v>0.48571320406071783</v>
      </c>
      <c r="I153" s="86">
        <v>21.406074778961635</v>
      </c>
      <c r="J153" s="87">
        <v>2.5300277910232181</v>
      </c>
      <c r="K153" s="70"/>
    </row>
    <row r="154" spans="2:11" ht="20.25" customHeight="1">
      <c r="B154" s="83" t="s">
        <v>120</v>
      </c>
      <c r="C154" s="295">
        <v>2502</v>
      </c>
      <c r="D154" s="84">
        <v>1.9900051905584148E-2</v>
      </c>
      <c r="E154" s="84">
        <v>0.32261144072145664</v>
      </c>
      <c r="F154" s="84">
        <v>0.22830910935618234</v>
      </c>
      <c r="G154" s="85">
        <v>13.669250000000002</v>
      </c>
      <c r="H154" s="86">
        <v>0.42483541859912211</v>
      </c>
      <c r="I154" s="86">
        <v>23.139156182947673</v>
      </c>
      <c r="J154" s="87">
        <v>2.5077110560120981</v>
      </c>
      <c r="K154" s="70" t="s">
        <v>69</v>
      </c>
    </row>
    <row r="155" spans="2:11" ht="20.25" customHeight="1">
      <c r="B155" s="83" t="s">
        <v>119</v>
      </c>
      <c r="C155" s="295">
        <v>2401</v>
      </c>
      <c r="D155" s="84">
        <v>6.7738017455630212E-2</v>
      </c>
      <c r="E155" s="84">
        <v>0.34797721945572146</v>
      </c>
      <c r="F155" s="84">
        <v>0.18942810701110424</v>
      </c>
      <c r="G155" s="85">
        <v>17.042749999999998</v>
      </c>
      <c r="H155" s="86">
        <v>1.3336011128702665</v>
      </c>
      <c r="I155" s="86">
        <v>28.141820930738945</v>
      </c>
      <c r="J155" s="87">
        <v>3.0889005477523361</v>
      </c>
      <c r="K155" s="70"/>
    </row>
    <row r="156" spans="2:11" ht="20.25" customHeight="1">
      <c r="B156" s="83" t="s">
        <v>119</v>
      </c>
      <c r="C156" s="295">
        <v>2402</v>
      </c>
      <c r="D156" s="84">
        <v>3.9094079374313619E-2</v>
      </c>
      <c r="E156" s="84">
        <v>0.21001603211607003</v>
      </c>
      <c r="F156" s="84">
        <v>0.1595939455802429</v>
      </c>
      <c r="G156" s="85">
        <v>12.0016</v>
      </c>
      <c r="H156" s="86">
        <v>0.63153604179610412</v>
      </c>
      <c r="I156" s="86">
        <v>9.7329507668865283</v>
      </c>
      <c r="J156" s="87">
        <v>3.5006546970100865</v>
      </c>
      <c r="K156" s="70"/>
    </row>
    <row r="157" spans="2:11" ht="20.25" customHeight="1">
      <c r="B157" s="83" t="s">
        <v>119</v>
      </c>
      <c r="C157" s="295">
        <v>2403</v>
      </c>
      <c r="D157" s="84">
        <v>1.7321943243670462E-2</v>
      </c>
      <c r="E157" s="84">
        <v>0.20209855934973373</v>
      </c>
      <c r="F157" s="84">
        <v>0.1733791446109238</v>
      </c>
      <c r="G157" s="85">
        <v>11.334200000000001</v>
      </c>
      <c r="H157" s="86">
        <v>0.2293572250714522</v>
      </c>
      <c r="I157" s="86">
        <v>10.915912159091718</v>
      </c>
      <c r="J157" s="87">
        <v>3.5755667283772872</v>
      </c>
      <c r="K157" s="70"/>
    </row>
    <row r="158" spans="2:11" ht="20.25" customHeight="1">
      <c r="B158" s="83" t="s">
        <v>119</v>
      </c>
      <c r="C158" s="295">
        <v>2404</v>
      </c>
      <c r="D158" s="84">
        <v>1.5850559328889884E-2</v>
      </c>
      <c r="E158" s="84">
        <v>0.21468041830123974</v>
      </c>
      <c r="F158" s="84">
        <v>0.18816830646650232</v>
      </c>
      <c r="G158" s="85">
        <v>13.073</v>
      </c>
      <c r="H158" s="86">
        <v>8.0312113098254229E-2</v>
      </c>
      <c r="I158" s="86">
        <v>15.113549876008507</v>
      </c>
      <c r="J158" s="87">
        <v>3.3833699911286628</v>
      </c>
      <c r="K158" s="70"/>
    </row>
    <row r="159" spans="2:11" ht="20.25" customHeight="1">
      <c r="B159" s="83" t="s">
        <v>119</v>
      </c>
      <c r="C159" s="295">
        <v>2405</v>
      </c>
      <c r="D159" s="84">
        <v>1.8205266469485833E-2</v>
      </c>
      <c r="E159" s="84">
        <v>0.22383054219949797</v>
      </c>
      <c r="F159" s="84">
        <v>0.19292807715658944</v>
      </c>
      <c r="G159" s="85">
        <v>14.354166666666666</v>
      </c>
      <c r="H159" s="86">
        <v>3.5045972235529417E-2</v>
      </c>
      <c r="I159" s="86">
        <v>19.382369644705296</v>
      </c>
      <c r="J159" s="87">
        <v>3.1475960233532359</v>
      </c>
      <c r="K159" s="70"/>
    </row>
    <row r="160" spans="2:11" ht="20.25" customHeight="1">
      <c r="B160" s="83" t="s">
        <v>119</v>
      </c>
      <c r="C160" s="295">
        <v>2406</v>
      </c>
      <c r="D160" s="84">
        <v>2.2052890458608438E-2</v>
      </c>
      <c r="E160" s="84">
        <v>0.22396228770665558</v>
      </c>
      <c r="F160" s="84">
        <v>0.18543196848130092</v>
      </c>
      <c r="G160" s="85">
        <v>16.156399999999998</v>
      </c>
      <c r="H160" s="86">
        <v>0.13411902354661465</v>
      </c>
      <c r="I160" s="86">
        <v>22.409467465183738</v>
      </c>
      <c r="J160" s="87">
        <v>2.9812655609207659</v>
      </c>
      <c r="K160" s="70"/>
    </row>
    <row r="161" spans="2:11" ht="20.25" customHeight="1">
      <c r="B161" s="83" t="s">
        <v>119</v>
      </c>
      <c r="C161" s="295">
        <v>2407</v>
      </c>
      <c r="D161" s="84">
        <v>2.247165580672195E-2</v>
      </c>
      <c r="E161" s="84">
        <v>0.22381876031447479</v>
      </c>
      <c r="F161" s="84">
        <v>0.18086431320809551</v>
      </c>
      <c r="G161" s="85">
        <v>16.497199999999999</v>
      </c>
      <c r="H161" s="86">
        <v>7.7450739225213117E-2</v>
      </c>
      <c r="I161" s="86">
        <v>22.787354449435529</v>
      </c>
      <c r="J161" s="87">
        <v>2.9471353421443167</v>
      </c>
      <c r="K161" s="70"/>
    </row>
    <row r="162" spans="2:11" ht="20.25" customHeight="1">
      <c r="B162" s="83" t="s">
        <v>119</v>
      </c>
      <c r="C162" s="295">
        <v>2408</v>
      </c>
      <c r="D162" s="84">
        <v>2.7800447414364032E-2</v>
      </c>
      <c r="E162" s="84">
        <v>0.22523377896679739</v>
      </c>
      <c r="F162" s="84">
        <v>0.17316685711960383</v>
      </c>
      <c r="G162" s="85">
        <v>17.127400000000002</v>
      </c>
      <c r="H162" s="86">
        <v>6.6108238136858302E-2</v>
      </c>
      <c r="I162" s="86">
        <v>23.060757070074072</v>
      </c>
      <c r="J162" s="87">
        <v>2.8587119977279869</v>
      </c>
      <c r="K162" s="70"/>
    </row>
    <row r="163" spans="2:11" ht="20.25" customHeight="1">
      <c r="B163" s="83" t="s">
        <v>119</v>
      </c>
      <c r="C163" s="295">
        <v>2409</v>
      </c>
      <c r="D163" s="84">
        <v>2.5197916522312066E-2</v>
      </c>
      <c r="E163" s="84">
        <v>0.22614008276605554</v>
      </c>
      <c r="F163" s="84">
        <v>0.17903436509500245</v>
      </c>
      <c r="G163" s="85">
        <v>16.381999999999998</v>
      </c>
      <c r="H163" s="86">
        <v>7.325303006209323E-2</v>
      </c>
      <c r="I163" s="86">
        <v>22.490660040685921</v>
      </c>
      <c r="J163" s="87">
        <v>2.9187022664992526</v>
      </c>
      <c r="K163" s="70"/>
    </row>
    <row r="164" spans="2:11" ht="20.25" customHeight="1">
      <c r="B164" s="83" t="s">
        <v>119</v>
      </c>
      <c r="C164" s="295">
        <v>2410</v>
      </c>
      <c r="D164" s="84">
        <v>2.3866989932502976E-2</v>
      </c>
      <c r="E164" s="84">
        <v>0.23534600649539303</v>
      </c>
      <c r="F164" s="84">
        <v>0.20470477654501959</v>
      </c>
      <c r="G164" s="85">
        <v>15.543333333333331</v>
      </c>
      <c r="H164" s="86">
        <v>0.22076751654167229</v>
      </c>
      <c r="I164" s="86">
        <v>27.072568300045589</v>
      </c>
      <c r="J164" s="87">
        <v>2.9774820391301398</v>
      </c>
      <c r="K164" s="70"/>
    </row>
    <row r="165" spans="2:11" ht="20.25" customHeight="1">
      <c r="B165" s="83" t="s">
        <v>119</v>
      </c>
      <c r="C165" s="295">
        <v>2411</v>
      </c>
      <c r="D165" s="84">
        <v>2.2524652946308919E-2</v>
      </c>
      <c r="E165" s="84">
        <v>0.24364289327071473</v>
      </c>
      <c r="F165" s="84">
        <v>0.20541880058912179</v>
      </c>
      <c r="G165" s="85">
        <v>15.420199999999999</v>
      </c>
      <c r="H165" s="86">
        <v>0.35261899000145214</v>
      </c>
      <c r="I165" s="86">
        <v>30.697306970954003</v>
      </c>
      <c r="J165" s="87">
        <v>2.9792307386343335</v>
      </c>
      <c r="K165" s="70"/>
    </row>
    <row r="166" spans="2:11" ht="20.25" customHeight="1">
      <c r="B166" s="83" t="s">
        <v>119</v>
      </c>
      <c r="C166" s="295">
        <v>2412</v>
      </c>
      <c r="D166" s="84">
        <v>2.8960299663357034E-2</v>
      </c>
      <c r="E166" s="84">
        <v>0.2473727964191903</v>
      </c>
      <c r="F166" s="84">
        <v>0.20660230594867382</v>
      </c>
      <c r="G166" s="85">
        <v>15.847999999999999</v>
      </c>
      <c r="H166" s="86">
        <v>0.31712847282564721</v>
      </c>
      <c r="I166" s="86">
        <v>24.25343407392667</v>
      </c>
      <c r="J166" s="87">
        <v>3.0108972294409608</v>
      </c>
      <c r="K166" s="70"/>
    </row>
    <row r="167" spans="2:11" ht="20.25" customHeight="1">
      <c r="B167" s="83" t="s">
        <v>119</v>
      </c>
      <c r="C167" s="295">
        <v>2501</v>
      </c>
      <c r="D167" s="84">
        <v>3.2836099240282204E-2</v>
      </c>
      <c r="E167" s="84">
        <v>0.25625271200743049</v>
      </c>
      <c r="F167" s="84">
        <v>0.19634407026264664</v>
      </c>
      <c r="G167" s="85">
        <v>14.474</v>
      </c>
      <c r="H167" s="86">
        <v>0.27081940725882298</v>
      </c>
      <c r="I167" s="86">
        <v>18.56057658585468</v>
      </c>
      <c r="J167" s="87">
        <v>3.0842440967312363</v>
      </c>
      <c r="K167" s="70"/>
    </row>
    <row r="168" spans="2:11" ht="20.25" customHeight="1">
      <c r="B168" s="83" t="s">
        <v>119</v>
      </c>
      <c r="C168" s="295">
        <v>2502</v>
      </c>
      <c r="D168" s="84">
        <v>3.0479657367213371E-2</v>
      </c>
      <c r="E168" s="84">
        <v>0.28202698655027125</v>
      </c>
      <c r="F168" s="84">
        <v>0.18868368883538383</v>
      </c>
      <c r="G168" s="85">
        <v>14.699000000000002</v>
      </c>
      <c r="H168" s="86">
        <v>0.26951214397792111</v>
      </c>
      <c r="I168" s="86">
        <v>20.359501493210622</v>
      </c>
      <c r="J168" s="87">
        <v>3.0726717610896421</v>
      </c>
      <c r="K168" s="70" t="s">
        <v>67</v>
      </c>
    </row>
    <row r="169" spans="2:11" ht="20.25" customHeight="1">
      <c r="B169" s="81" t="s">
        <v>127</v>
      </c>
      <c r="C169" s="80"/>
      <c r="D169" s="81"/>
      <c r="E169" s="81"/>
      <c r="F169" s="81"/>
      <c r="G169" s="81"/>
      <c r="H169" s="81"/>
      <c r="I169" s="81"/>
      <c r="J169" s="81"/>
      <c r="K169" s="80"/>
    </row>
    <row r="170" spans="2:11" ht="20.25" customHeight="1">
      <c r="B170" s="226" t="str">
        <f>C74</f>
        <v>801</v>
      </c>
      <c r="C170" s="53"/>
      <c r="D170" s="82">
        <f>(SUMIFS(D$85:D$168,$B$85:$B$168,$B170,$C$85:$C$168,MAX($C$85:$C$168))/SUMIFS(D$85:D$168,$B$85:$B$168,$B170,$C$85:$C$168,MAX($C$85:$C$168)-1))-1</f>
        <v>-0.52209241763144232</v>
      </c>
      <c r="E170" s="82">
        <f t="shared" ref="E170:J175" si="2">(SUMIFS(E$85:E$168,$B$85:$B$168,$B170,$C$85:$C$168,MAX($C$85:$C$168))/SUMIFS(E$85:E$168,$B$85:$B$168,$B170,$C$85:$C$168,MAX($C$85:$C$168)-1))-1</f>
        <v>4.8007750290312456E-2</v>
      </c>
      <c r="F170" s="82">
        <f t="shared" si="2"/>
        <v>-7.812454848720618E-3</v>
      </c>
      <c r="G170" s="82">
        <f t="shared" si="2"/>
        <v>1.3737990482176388E-2</v>
      </c>
      <c r="H170" s="82">
        <f t="shared" si="2"/>
        <v>-0.12540672542283826</v>
      </c>
      <c r="I170" s="82">
        <f t="shared" si="2"/>
        <v>-0.19836680579406585</v>
      </c>
      <c r="J170" s="82">
        <f t="shared" si="2"/>
        <v>-1.0100365400513844E-2</v>
      </c>
      <c r="K170" s="54"/>
    </row>
    <row r="171" spans="2:11" ht="20.25" customHeight="1">
      <c r="B171" s="41" t="str">
        <f>D74</f>
        <v>71</v>
      </c>
      <c r="C171" s="53"/>
      <c r="D171" s="82">
        <f t="shared" ref="D171:D175" si="3">(SUMIFS(D$85:D$168,$B$85:$B$168,$B171,$C$85:$C$168,MAX($C$85:$C$168))/SUMIFS(D$85:D$168,$B$85:$B$168,$B171,$C$85:$C$168,MAX($C$85:$C$168)-1))-1</f>
        <v>0.16302894678652136</v>
      </c>
      <c r="E171" s="82">
        <f t="shared" si="2"/>
        <v>-1.1326270942018879E-2</v>
      </c>
      <c r="F171" s="82">
        <f t="shared" si="2"/>
        <v>-4.6349789554115284E-2</v>
      </c>
      <c r="G171" s="82">
        <f t="shared" si="2"/>
        <v>-1.9859177468394829E-2</v>
      </c>
      <c r="H171" s="82">
        <f t="shared" si="2"/>
        <v>-0.58556622037858141</v>
      </c>
      <c r="I171" s="82">
        <f t="shared" si="2"/>
        <v>-8.6100185664168549E-2</v>
      </c>
      <c r="J171" s="82">
        <f t="shared" si="2"/>
        <v>1.3028137644722104E-2</v>
      </c>
      <c r="K171" s="54"/>
    </row>
    <row r="172" spans="2:11" ht="20.25" customHeight="1">
      <c r="B172" s="41" t="str">
        <f>E74</f>
        <v>17</v>
      </c>
      <c r="C172" s="53"/>
      <c r="D172" s="82">
        <f t="shared" si="3"/>
        <v>-9.1570422900619564E-2</v>
      </c>
      <c r="E172" s="82">
        <f t="shared" si="2"/>
        <v>6.5165000480527091E-3</v>
      </c>
      <c r="F172" s="82">
        <f t="shared" si="2"/>
        <v>-3.7269361350118824E-2</v>
      </c>
      <c r="G172" s="82">
        <f t="shared" si="2"/>
        <v>-4.7701703048038002E-2</v>
      </c>
      <c r="H172" s="82">
        <f t="shared" si="2"/>
        <v>-5.8375422161309642E-2</v>
      </c>
      <c r="I172" s="82">
        <f t="shared" si="2"/>
        <v>-0.27437398974625649</v>
      </c>
      <c r="J172" s="82">
        <f t="shared" si="2"/>
        <v>1.1809980080233595E-2</v>
      </c>
      <c r="K172" s="54"/>
    </row>
    <row r="173" spans="2:11" ht="20.25" customHeight="1">
      <c r="B173" s="41" t="str">
        <f>F74</f>
        <v>800</v>
      </c>
      <c r="C173" s="53"/>
      <c r="D173" s="82">
        <f t="shared" si="3"/>
        <v>-9.1447406268183817E-2</v>
      </c>
      <c r="E173" s="82">
        <f t="shared" si="2"/>
        <v>2.798911173144436E-2</v>
      </c>
      <c r="F173" s="82">
        <f t="shared" si="2"/>
        <v>-1.8454942991168122E-2</v>
      </c>
      <c r="G173" s="82">
        <f t="shared" si="2"/>
        <v>2.4046566633396882E-2</v>
      </c>
      <c r="H173" s="82">
        <f t="shared" si="2"/>
        <v>-9.6998990897157689E-2</v>
      </c>
      <c r="I173" s="82">
        <f t="shared" si="2"/>
        <v>1.7091664726509581E-2</v>
      </c>
      <c r="J173" s="82">
        <f t="shared" si="2"/>
        <v>-5.2261596317481063E-3</v>
      </c>
      <c r="K173" s="54"/>
    </row>
    <row r="174" spans="2:11" ht="20.25" customHeight="1">
      <c r="B174" s="41" t="str">
        <f>G74</f>
        <v>70</v>
      </c>
      <c r="C174" s="53"/>
      <c r="D174" s="82">
        <f t="shared" si="3"/>
        <v>4.8358207594377589E-2</v>
      </c>
      <c r="E174" s="82">
        <f t="shared" si="2"/>
        <v>4.7346658002997755E-2</v>
      </c>
      <c r="F174" s="82">
        <f t="shared" si="2"/>
        <v>2.4582578199625837E-2</v>
      </c>
      <c r="G174" s="82">
        <f t="shared" si="2"/>
        <v>1.9552227673540035E-2</v>
      </c>
      <c r="H174" s="82">
        <f t="shared" si="2"/>
        <v>-0.12533689624378741</v>
      </c>
      <c r="I174" s="82">
        <f t="shared" si="2"/>
        <v>8.0962129763713087E-2</v>
      </c>
      <c r="J174" s="82">
        <f t="shared" si="2"/>
        <v>-8.8207469855872134E-3</v>
      </c>
      <c r="K174" s="54"/>
    </row>
    <row r="175" spans="2:11" ht="20.25" customHeight="1">
      <c r="B175" s="41" t="str">
        <f>H74</f>
        <v>60-5</v>
      </c>
      <c r="C175" s="53"/>
      <c r="D175" s="82">
        <f t="shared" si="3"/>
        <v>-7.1763757802815742E-2</v>
      </c>
      <c r="E175" s="82">
        <f t="shared" si="2"/>
        <v>0.10058147030300857</v>
      </c>
      <c r="F175" s="82">
        <f t="shared" si="2"/>
        <v>-3.9015089261496994E-2</v>
      </c>
      <c r="G175" s="82">
        <f t="shared" si="2"/>
        <v>1.5545115379300922E-2</v>
      </c>
      <c r="H175" s="82">
        <f t="shared" si="2"/>
        <v>-4.8270664725755807E-3</v>
      </c>
      <c r="I175" s="82">
        <f t="shared" si="2"/>
        <v>9.6921822392464607E-2</v>
      </c>
      <c r="J175" s="82">
        <f t="shared" si="2"/>
        <v>-3.7520816377208943E-3</v>
      </c>
      <c r="K175" s="54"/>
    </row>
    <row r="176" spans="2:11" ht="20.25" customHeight="1" thickBot="1"/>
    <row r="177" spans="2:9" ht="17.25" thickTop="1">
      <c r="B177" s="25" t="s">
        <v>51</v>
      </c>
      <c r="C177" s="25"/>
      <c r="D177" s="25"/>
      <c r="E177" s="25"/>
      <c r="F177" s="165" t="s">
        <v>77</v>
      </c>
      <c r="G177" s="42"/>
      <c r="H177" s="25"/>
      <c r="I177" s="25"/>
    </row>
    <row r="178" spans="2:9">
      <c r="B178" s="26" t="s">
        <v>33</v>
      </c>
      <c r="C178" s="26" t="s">
        <v>52</v>
      </c>
      <c r="D178" s="26"/>
      <c r="E178" s="26"/>
      <c r="F178" s="88" t="s">
        <v>78</v>
      </c>
      <c r="G178" s="43"/>
      <c r="H178" s="45" t="s">
        <v>81</v>
      </c>
      <c r="I178" s="45"/>
    </row>
    <row r="179" spans="2:9">
      <c r="B179" s="26" t="s">
        <v>34</v>
      </c>
      <c r="C179" s="26" t="s">
        <v>53</v>
      </c>
      <c r="D179" s="26"/>
      <c r="E179" s="26"/>
      <c r="F179" s="88" t="s">
        <v>79</v>
      </c>
      <c r="G179" s="43"/>
      <c r="H179" s="45" t="s">
        <v>82</v>
      </c>
      <c r="I179" s="45"/>
    </row>
    <row r="180" spans="2:9">
      <c r="B180" s="26" t="s">
        <v>4</v>
      </c>
      <c r="C180" s="26" t="s">
        <v>54</v>
      </c>
      <c r="D180" s="26"/>
      <c r="E180" s="26"/>
      <c r="F180" s="88" t="s">
        <v>80</v>
      </c>
      <c r="G180" s="43"/>
      <c r="H180" s="45" t="s">
        <v>83</v>
      </c>
      <c r="I180" s="45"/>
    </row>
    <row r="181" spans="2:9">
      <c r="B181" s="26" t="s">
        <v>5</v>
      </c>
      <c r="C181" s="26" t="s">
        <v>55</v>
      </c>
      <c r="D181" s="26"/>
      <c r="E181" s="26"/>
      <c r="F181" s="88" t="s">
        <v>87</v>
      </c>
      <c r="G181" s="43"/>
      <c r="H181" s="45" t="s">
        <v>84</v>
      </c>
      <c r="I181" s="45"/>
    </row>
    <row r="182" spans="2:9">
      <c r="B182" s="26" t="s">
        <v>56</v>
      </c>
      <c r="C182" s="26" t="s">
        <v>57</v>
      </c>
      <c r="D182" s="26"/>
      <c r="E182" s="26"/>
      <c r="F182" s="88" t="s">
        <v>88</v>
      </c>
      <c r="G182" s="43"/>
      <c r="H182" s="45" t="s">
        <v>85</v>
      </c>
      <c r="I182" s="45"/>
    </row>
    <row r="183" spans="2:9" ht="17.25" thickBot="1">
      <c r="B183" s="27" t="s">
        <v>58</v>
      </c>
      <c r="C183" s="27" t="s">
        <v>59</v>
      </c>
      <c r="D183" s="27"/>
      <c r="E183" s="27"/>
      <c r="F183" s="89" t="s">
        <v>89</v>
      </c>
      <c r="G183" s="44"/>
      <c r="H183" s="46" t="s">
        <v>86</v>
      </c>
      <c r="I183" s="46"/>
    </row>
    <row r="184" spans="2:9" ht="17.25" thickTop="1"/>
    <row r="185" spans="2:9" ht="6.75" customHeight="1"/>
  </sheetData>
  <mergeCells count="3">
    <mergeCell ref="O9:P9"/>
    <mergeCell ref="C4:D4"/>
    <mergeCell ref="C5:D5"/>
  </mergeCells>
  <phoneticPr fontId="3" type="noConversion"/>
  <conditionalFormatting sqref="B85:K167">
    <cfRule type="expression" dxfId="43" priority="15">
      <formula>$B85&lt;&gt;$B86</formula>
    </cfRule>
  </conditionalFormatting>
  <conditionalFormatting sqref="B168:K168">
    <cfRule type="expression" dxfId="42" priority="82">
      <formula>$B168&lt;&gt;#REF!</formula>
    </cfRule>
  </conditionalFormatting>
  <conditionalFormatting sqref="C75:K75">
    <cfRule type="containsText" dxfId="41" priority="17" operator="containsText" text="F">
      <formula>NOT(ISERROR(SEARCH("F",C75)))</formula>
    </cfRule>
    <cfRule type="containsText" dxfId="40" priority="18" operator="containsText" text="D">
      <formula>NOT(ISERROR(SEARCH("D",C75)))</formula>
    </cfRule>
    <cfRule type="containsText" dxfId="39" priority="19" operator="containsText" text="S">
      <formula>NOT(ISERROR(SEARCH("S",C75)))</formula>
    </cfRule>
    <cfRule type="containsText" dxfId="38" priority="20" operator="containsText" text="A">
      <formula>NOT(ISERROR(SEARCH("A",C75)))</formula>
    </cfRule>
  </conditionalFormatting>
  <conditionalFormatting sqref="D62:K62 D64:K65 D66:D71 D72:K73 D82:K82 D169:K169 K170:K175">
    <cfRule type="containsText" dxfId="37" priority="75" operator="containsText" text="악화">
      <formula>NOT(ISERROR(SEARCH("악화",D62)))</formula>
    </cfRule>
  </conditionalFormatting>
  <conditionalFormatting sqref="D62:K62 D64:K65 D72:K73 D82:K82 D169:K169 K170:K175 D66:D71">
    <cfRule type="containsText" dxfId="36" priority="74" operator="containsText" text="개선">
      <formula>NOT(ISERROR(SEARCH("개선",D62)))</formula>
    </cfRule>
  </conditionalFormatting>
  <conditionalFormatting sqref="G4:G5">
    <cfRule type="containsText" dxfId="35" priority="8" operator="containsText" text="S">
      <formula>NOT(ISERROR(SEARCH("S",G4)))</formula>
    </cfRule>
    <cfRule type="containsText" dxfId="34" priority="9" operator="containsText" text="A">
      <formula>NOT(ISERROR(SEARCH("A",G4)))</formula>
    </cfRule>
  </conditionalFormatting>
  <conditionalFormatting sqref="G5">
    <cfRule type="containsText" dxfId="33" priority="6" operator="containsText" text="F">
      <formula>NOT(ISERROR(SEARCH("F",G5)))</formula>
    </cfRule>
    <cfRule type="containsText" dxfId="32" priority="7" operator="containsText" text="D">
      <formula>NOT(ISERROR(SEARCH("D",G5)))</formula>
    </cfRule>
  </conditionalFormatting>
  <conditionalFormatting sqref="J26 K76:K1048576">
    <cfRule type="containsText" dxfId="31" priority="2" operator="containsText" text="D">
      <formula>NOT(ISERROR(SEARCH("D",J26)))</formula>
    </cfRule>
    <cfRule type="containsText" dxfId="30" priority="3" operator="containsText" text="F">
      <formula>NOT(ISERROR(SEARCH("F",J26)))</formula>
    </cfRule>
    <cfRule type="containsText" dxfId="29" priority="4" operator="containsText" text="S">
      <formula>NOT(ISERROR(SEARCH("S",J26)))</formula>
    </cfRule>
    <cfRule type="containsText" dxfId="28" priority="5" operator="containsText" text="A">
      <formula>NOT(ISERROR(SEARCH("A",J26)))</formula>
    </cfRule>
  </conditionalFormatting>
  <conditionalFormatting sqref="K1:K25 K28:K32 K34:K74">
    <cfRule type="containsText" dxfId="27" priority="27" operator="containsText" text="D">
      <formula>NOT(ISERROR(SEARCH("D",K1)))</formula>
    </cfRule>
    <cfRule type="containsText" dxfId="26" priority="28" operator="containsText" text="F">
      <formula>NOT(ISERROR(SEARCH("F",K1)))</formula>
    </cfRule>
    <cfRule type="containsText" dxfId="25" priority="29" operator="containsText" text="S">
      <formula>NOT(ISERROR(SEARCH("S",K1)))</formula>
    </cfRule>
    <cfRule type="containsText" dxfId="24" priority="30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2" max="11" man="1"/>
  </rowBreaks>
  <ignoredErrors>
    <ignoredError sqref="B169:B17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3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3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D170:J175</xm:sqref>
        </x14:conditionalFormatting>
        <x14:conditionalFormatting xmlns:xm="http://schemas.microsoft.com/office/excel/2006/main">
          <x14:cfRule type="iconSet" priority="34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3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40" t="s">
        <v>155</v>
      </c>
      <c r="B3" s="40"/>
      <c r="C3" s="19"/>
      <c r="D3" s="19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143</v>
      </c>
      <c r="C4" s="131" t="s">
        <v>1</v>
      </c>
      <c r="D4" s="131" t="s">
        <v>10</v>
      </c>
      <c r="E4" s="132" t="s">
        <v>142</v>
      </c>
      <c r="F4" s="119" t="s">
        <v>45</v>
      </c>
      <c r="G4" s="142" t="s">
        <v>145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126</v>
      </c>
      <c r="BB4" t="s">
        <v>134</v>
      </c>
      <c r="BC4" t="s">
        <v>135</v>
      </c>
      <c r="BD4" t="s">
        <v>113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6" t="str">
        <f>W5</f>
        <v>강화교통</v>
      </c>
      <c r="B5" s="125" t="str">
        <f>X5</f>
        <v>17</v>
      </c>
      <c r="C5" s="137" t="str">
        <f>Y5</f>
        <v>70바2504</v>
      </c>
      <c r="D5" s="125" t="str">
        <f>Z5</f>
        <v>대형</v>
      </c>
      <c r="E5" s="122" t="str">
        <f>AZ5</f>
        <v>B</v>
      </c>
      <c r="F5" s="144">
        <f>G5/H5</f>
        <v>0.94115384615384612</v>
      </c>
      <c r="G5" s="145">
        <f>AE5</f>
        <v>2.4470000000000001</v>
      </c>
      <c r="H5" s="146">
        <f>AF5</f>
        <v>2.6</v>
      </c>
      <c r="I5" s="147">
        <f>AC5</f>
        <v>5957.7219999999998</v>
      </c>
      <c r="J5" s="148">
        <f>AI5/AH5</f>
        <v>2.6993909331088434E-2</v>
      </c>
      <c r="K5" s="148">
        <f>AJ5/AH5</f>
        <v>0.36835337244466648</v>
      </c>
      <c r="L5" s="148">
        <f>AK5/AC5</f>
        <v>0.14821101085280583</v>
      </c>
      <c r="M5" s="149">
        <f>AG5</f>
        <v>9.3550000000000004</v>
      </c>
      <c r="N5" s="150">
        <f>IF(AW5=0,AT5,"속도계이상")</f>
        <v>1.7000000000000001E-2</v>
      </c>
      <c r="O5" s="150">
        <f>IF(AW5=0,AU5,"속도계이상")</f>
        <v>3.81</v>
      </c>
      <c r="P5" s="151">
        <f>AQ5/60</f>
        <v>0</v>
      </c>
      <c r="Q5" s="152">
        <f>AN5</f>
        <v>70</v>
      </c>
      <c r="R5" s="153">
        <f>AC5/(AH5-AI5-AJ5)</f>
        <v>23.821190774374806</v>
      </c>
      <c r="S5" s="138">
        <f>IF(AW5=0,AL5,"속도계이상")</f>
        <v>1</v>
      </c>
      <c r="T5" s="138">
        <f>IF(AW5=0,AM5,"속도계이상")</f>
        <v>227</v>
      </c>
      <c r="U5" t="s">
        <v>117</v>
      </c>
      <c r="V5" s="5" t="s">
        <v>118</v>
      </c>
      <c r="W5" t="s">
        <v>117</v>
      </c>
      <c r="X5" s="5" t="s">
        <v>118</v>
      </c>
      <c r="Y5" t="s">
        <v>172</v>
      </c>
      <c r="Z5" t="s">
        <v>141</v>
      </c>
      <c r="AA5" t="s">
        <v>48</v>
      </c>
      <c r="AB5">
        <v>503</v>
      </c>
      <c r="AC5" s="1">
        <v>5957.7219999999998</v>
      </c>
      <c r="AD5" s="1">
        <v>2434.578</v>
      </c>
      <c r="AE5" s="28">
        <v>2.4470000000000001</v>
      </c>
      <c r="AF5">
        <v>2.6</v>
      </c>
      <c r="AG5">
        <v>9.3550000000000004</v>
      </c>
      <c r="AH5">
        <v>413.62878799999999</v>
      </c>
      <c r="AI5">
        <v>11.165457999999999</v>
      </c>
      <c r="AJ5">
        <v>152.361559</v>
      </c>
      <c r="AK5">
        <v>883</v>
      </c>
      <c r="AL5">
        <v>1</v>
      </c>
      <c r="AM5">
        <v>227</v>
      </c>
      <c r="AN5">
        <v>70</v>
      </c>
      <c r="AO5">
        <v>14.403547</v>
      </c>
      <c r="AP5">
        <v>165.6</v>
      </c>
      <c r="AQ5">
        <v>0</v>
      </c>
      <c r="AR5">
        <v>53</v>
      </c>
      <c r="AS5">
        <v>17097</v>
      </c>
      <c r="AT5">
        <v>1.7000000000000001E-2</v>
      </c>
      <c r="AU5">
        <v>3.81</v>
      </c>
      <c r="AV5">
        <v>47730</v>
      </c>
      <c r="AW5">
        <v>0</v>
      </c>
      <c r="AX5" s="29">
        <v>0.56000000000000005</v>
      </c>
      <c r="AY5">
        <v>0.94115384615384612</v>
      </c>
      <c r="AZ5" t="s">
        <v>68</v>
      </c>
      <c r="BA5" t="s">
        <v>173</v>
      </c>
      <c r="BB5">
        <v>1</v>
      </c>
      <c r="BC5" t="s">
        <v>291</v>
      </c>
      <c r="BD5">
        <v>6</v>
      </c>
      <c r="BE5">
        <v>46509.768999999993</v>
      </c>
      <c r="BF5">
        <v>0.12809614255448143</v>
      </c>
      <c r="BG5">
        <v>0.12055817724262155</v>
      </c>
      <c r="BH5">
        <v>266595.36699999997</v>
      </c>
      <c r="BI5">
        <v>2.2347432616861646E-2</v>
      </c>
      <c r="BJ5">
        <v>2.1032372159023247E-2</v>
      </c>
      <c r="BK5">
        <v>1</v>
      </c>
      <c r="BL5" t="s">
        <v>68</v>
      </c>
      <c r="BM5">
        <v>0</v>
      </c>
      <c r="BN5" t="s">
        <v>293</v>
      </c>
    </row>
    <row r="6" spans="1:66">
      <c r="A6" s="133" t="str">
        <f t="shared" ref="A6:A7" si="0">W6</f>
        <v>강화교통</v>
      </c>
      <c r="B6" s="109" t="str">
        <f t="shared" ref="B6:B42" si="1">X6</f>
        <v>17</v>
      </c>
      <c r="C6" s="134" t="str">
        <f t="shared" ref="C6:C7" si="2">Y6</f>
        <v>70바3702</v>
      </c>
      <c r="D6" s="109" t="str">
        <f t="shared" ref="D6:D7" si="3">Z6</f>
        <v>대형</v>
      </c>
      <c r="E6" s="106" t="str">
        <f>AZ6</f>
        <v>B</v>
      </c>
      <c r="F6" s="154">
        <f>G6/H6</f>
        <v>0.91320000000000001</v>
      </c>
      <c r="G6" s="155">
        <f>AE6</f>
        <v>2.2829999999999999</v>
      </c>
      <c r="H6" s="156">
        <f>AF6</f>
        <v>2.5</v>
      </c>
      <c r="I6" s="157">
        <f t="shared" ref="I6:I7" si="4">AC6</f>
        <v>5319.94</v>
      </c>
      <c r="J6" s="158">
        <f t="shared" ref="J6:J7" si="5">AI6/AH6</f>
        <v>1.8811973754142997E-2</v>
      </c>
      <c r="K6" s="158">
        <f t="shared" ref="K6:K7" si="6">AJ6/AH6</f>
        <v>0.38555870243259643</v>
      </c>
      <c r="L6" s="158">
        <f t="shared" ref="L6:L7" si="7">AK6/AC6</f>
        <v>0.12518938183513348</v>
      </c>
      <c r="M6" s="159">
        <f t="shared" ref="M6:M7" si="8">AG6</f>
        <v>10.106999999999999</v>
      </c>
      <c r="N6" s="160">
        <f t="shared" ref="N6:N7" si="9">IF(AW6=0,AT6,"속도계이상")</f>
        <v>0.996</v>
      </c>
      <c r="O6" s="160">
        <f t="shared" ref="O6:O7" si="10">IF(AW6=0,AU6,"속도계이상")</f>
        <v>3.9470000000000001</v>
      </c>
      <c r="P6" s="161">
        <f t="shared" ref="P6:P7" si="11">AQ6/60</f>
        <v>0</v>
      </c>
      <c r="Q6" s="162">
        <f t="shared" ref="Q6:Q7" si="12">AN6</f>
        <v>71</v>
      </c>
      <c r="R6" s="163">
        <f t="shared" ref="R6:R7" si="13">AC6/(AH6-AI6-AJ6)</f>
        <v>24.109514007488777</v>
      </c>
      <c r="S6" s="135">
        <f t="shared" ref="S6:S7" si="14">IF(AW6=0,AL6,"속도계이상")</f>
        <v>53</v>
      </c>
      <c r="T6" s="135">
        <f t="shared" ref="T6:T7" si="15">IF(AW6=0,AM6,"속도계이상")</f>
        <v>210</v>
      </c>
      <c r="U6" t="s">
        <v>117</v>
      </c>
      <c r="V6" s="5" t="s">
        <v>118</v>
      </c>
      <c r="W6" t="s">
        <v>117</v>
      </c>
      <c r="X6" s="5" t="s">
        <v>118</v>
      </c>
      <c r="Y6" t="s">
        <v>289</v>
      </c>
      <c r="Z6" t="s">
        <v>141</v>
      </c>
      <c r="AA6" t="s">
        <v>48</v>
      </c>
      <c r="AB6">
        <v>503</v>
      </c>
      <c r="AC6" s="1">
        <v>5319.94</v>
      </c>
      <c r="AD6" s="1">
        <v>2329.8939999999998</v>
      </c>
      <c r="AE6" s="28">
        <v>2.2829999999999999</v>
      </c>
      <c r="AF6">
        <v>2.5</v>
      </c>
      <c r="AG6">
        <v>10.106999999999999</v>
      </c>
      <c r="AH6">
        <v>370.46075500000001</v>
      </c>
      <c r="AI6">
        <v>6.9690979999999998</v>
      </c>
      <c r="AJ6">
        <v>142.83436800000001</v>
      </c>
      <c r="AK6">
        <v>666</v>
      </c>
      <c r="AL6">
        <v>53</v>
      </c>
      <c r="AM6">
        <v>210</v>
      </c>
      <c r="AN6">
        <v>71</v>
      </c>
      <c r="AO6">
        <v>14.360333000000001</v>
      </c>
      <c r="AP6">
        <v>433.8</v>
      </c>
      <c r="AQ6">
        <v>0</v>
      </c>
      <c r="AR6">
        <v>78</v>
      </c>
      <c r="AS6">
        <v>25247</v>
      </c>
      <c r="AT6">
        <v>0.996</v>
      </c>
      <c r="AU6">
        <v>3.9470000000000001</v>
      </c>
      <c r="AV6">
        <v>43321</v>
      </c>
      <c r="AW6">
        <v>0</v>
      </c>
      <c r="AX6" s="29">
        <v>0.54</v>
      </c>
      <c r="AY6">
        <v>0.91320000000000001</v>
      </c>
      <c r="AZ6" t="s">
        <v>68</v>
      </c>
      <c r="BA6" t="s">
        <v>173</v>
      </c>
      <c r="BB6">
        <v>2</v>
      </c>
      <c r="BC6" t="s">
        <v>406</v>
      </c>
      <c r="BD6">
        <v>6</v>
      </c>
      <c r="BE6">
        <v>46509.768999999993</v>
      </c>
      <c r="BF6">
        <v>0.11438328149942005</v>
      </c>
      <c r="BG6">
        <v>0.10445481266527039</v>
      </c>
      <c r="BH6">
        <v>266595.36699999997</v>
      </c>
      <c r="BI6">
        <v>1.9955110472718755E-2</v>
      </c>
      <c r="BJ6">
        <v>1.8223006883686766E-2</v>
      </c>
      <c r="BK6">
        <v>1</v>
      </c>
      <c r="BL6" t="s">
        <v>68</v>
      </c>
      <c r="BM6">
        <v>0</v>
      </c>
      <c r="BN6" t="s">
        <v>293</v>
      </c>
    </row>
    <row r="7" spans="1:66">
      <c r="A7" s="136" t="str">
        <f t="shared" si="0"/>
        <v>강화교통</v>
      </c>
      <c r="B7" s="125" t="str">
        <f t="shared" si="1"/>
        <v>17</v>
      </c>
      <c r="C7" s="137" t="str">
        <f t="shared" si="2"/>
        <v>70바3716</v>
      </c>
      <c r="D7" s="125" t="str">
        <f t="shared" si="3"/>
        <v>대형</v>
      </c>
      <c r="E7" s="122" t="str">
        <f t="shared" ref="E7:E42" si="16">AZ7</f>
        <v>C</v>
      </c>
      <c r="F7" s="144">
        <f t="shared" ref="F7:F42" si="17">G7/H7</f>
        <v>0.87439999999999996</v>
      </c>
      <c r="G7" s="145">
        <f t="shared" ref="G7:G42" si="18">AE7</f>
        <v>2.1859999999999999</v>
      </c>
      <c r="H7" s="146">
        <f t="shared" ref="H7:H42" si="19">AF7</f>
        <v>2.5</v>
      </c>
      <c r="I7" s="147">
        <f t="shared" si="4"/>
        <v>3652.2370000000001</v>
      </c>
      <c r="J7" s="148">
        <f t="shared" si="5"/>
        <v>4.6876162258275247E-2</v>
      </c>
      <c r="K7" s="148">
        <f t="shared" si="6"/>
        <v>0.36515989415449063</v>
      </c>
      <c r="L7" s="148">
        <f t="shared" si="7"/>
        <v>0.12321215737094827</v>
      </c>
      <c r="M7" s="149">
        <f t="shared" si="8"/>
        <v>11.055999999999999</v>
      </c>
      <c r="N7" s="150">
        <f t="shared" si="9"/>
        <v>0.16400000000000001</v>
      </c>
      <c r="O7" s="150">
        <f t="shared" si="10"/>
        <v>5.0380000000000003</v>
      </c>
      <c r="P7" s="151">
        <f t="shared" si="11"/>
        <v>0</v>
      </c>
      <c r="Q7" s="152">
        <f t="shared" si="12"/>
        <v>69</v>
      </c>
      <c r="R7" s="153">
        <f t="shared" si="13"/>
        <v>24.371117986051853</v>
      </c>
      <c r="S7" s="138">
        <f t="shared" si="14"/>
        <v>6</v>
      </c>
      <c r="T7" s="138">
        <f t="shared" si="15"/>
        <v>184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407</v>
      </c>
      <c r="Z7" s="4" t="s">
        <v>141</v>
      </c>
      <c r="AA7" s="4" t="s">
        <v>48</v>
      </c>
      <c r="AB7" s="4">
        <v>503</v>
      </c>
      <c r="AC7" s="4">
        <v>3652.2370000000001</v>
      </c>
      <c r="AD7" s="4">
        <v>1670.3869999999999</v>
      </c>
      <c r="AE7" s="4">
        <v>2.1859999999999999</v>
      </c>
      <c r="AF7" s="4">
        <v>2.5</v>
      </c>
      <c r="AG7" s="4">
        <v>11.055999999999999</v>
      </c>
      <c r="AH7" s="4">
        <v>254.87826699999999</v>
      </c>
      <c r="AI7" s="4">
        <v>11.947715000000001</v>
      </c>
      <c r="AJ7" s="4">
        <v>93.071320999999998</v>
      </c>
      <c r="AK7" s="4">
        <v>450</v>
      </c>
      <c r="AL7" s="4">
        <v>6</v>
      </c>
      <c r="AM7" s="4">
        <v>184</v>
      </c>
      <c r="AN7" s="4">
        <v>69</v>
      </c>
      <c r="AO7" s="4">
        <v>14.329338</v>
      </c>
      <c r="AP7" s="4">
        <v>80.599999999999994</v>
      </c>
      <c r="AQ7" s="4">
        <v>0</v>
      </c>
      <c r="AR7" s="4">
        <v>34</v>
      </c>
      <c r="AS7" s="4">
        <v>9854</v>
      </c>
      <c r="AT7" s="4">
        <v>0.16400000000000001</v>
      </c>
      <c r="AU7" s="4">
        <v>5.0380000000000003</v>
      </c>
      <c r="AV7" s="4">
        <v>28400</v>
      </c>
      <c r="AW7" s="4">
        <v>0</v>
      </c>
      <c r="AX7" s="30">
        <v>0.54</v>
      </c>
      <c r="AY7">
        <v>0.87439999999999996</v>
      </c>
      <c r="AZ7" t="s">
        <v>69</v>
      </c>
      <c r="BA7" t="s">
        <v>173</v>
      </c>
      <c r="BB7">
        <v>1</v>
      </c>
      <c r="BC7" t="s">
        <v>290</v>
      </c>
      <c r="BD7">
        <v>4</v>
      </c>
      <c r="BE7">
        <v>46509.768999999993</v>
      </c>
      <c r="BF7">
        <v>7.8526233918727928E-2</v>
      </c>
      <c r="BG7">
        <v>6.8663338938535698E-2</v>
      </c>
      <c r="BH7">
        <v>266595.36699999997</v>
      </c>
      <c r="BI7">
        <v>1.3699551650498114E-2</v>
      </c>
      <c r="BJ7">
        <v>1.197888796319555E-2</v>
      </c>
      <c r="BK7">
        <v>1</v>
      </c>
      <c r="BL7" t="s">
        <v>69</v>
      </c>
      <c r="BM7">
        <v>0</v>
      </c>
      <c r="BN7" t="s">
        <v>293</v>
      </c>
    </row>
    <row r="8" spans="1:66">
      <c r="A8" s="133" t="str">
        <f t="shared" ref="A8:A42" si="20">W8</f>
        <v>강화교통</v>
      </c>
      <c r="B8" s="109" t="str">
        <f t="shared" si="1"/>
        <v>17</v>
      </c>
      <c r="C8" s="134" t="str">
        <f t="shared" ref="C8:C42" si="21">Y8</f>
        <v>70바3719</v>
      </c>
      <c r="D8" s="109" t="str">
        <f t="shared" ref="D8:D42" si="22">Z8</f>
        <v>대형</v>
      </c>
      <c r="E8" s="106" t="str">
        <f t="shared" si="16"/>
        <v>D</v>
      </c>
      <c r="F8" s="154">
        <f t="shared" si="17"/>
        <v>0.84703703703703692</v>
      </c>
      <c r="G8" s="155">
        <f t="shared" si="18"/>
        <v>2.2869999999999999</v>
      </c>
      <c r="H8" s="156">
        <f t="shared" si="19"/>
        <v>2.7</v>
      </c>
      <c r="I8" s="157">
        <f t="shared" ref="I8:I42" si="23">AC8</f>
        <v>5698.7120000000004</v>
      </c>
      <c r="J8" s="158">
        <f t="shared" ref="J8:J42" si="24">AI8/AH8</f>
        <v>2.5315352310166656E-2</v>
      </c>
      <c r="K8" s="158">
        <f t="shared" ref="K8:K42" si="25">AJ8/AH8</f>
        <v>0.38305977751902193</v>
      </c>
      <c r="L8" s="158">
        <f t="shared" ref="L8:L42" si="26">AK8/AC8</f>
        <v>0.28638050141856614</v>
      </c>
      <c r="M8" s="159">
        <f t="shared" ref="M8:M42" si="27">AG8</f>
        <v>10.31</v>
      </c>
      <c r="N8" s="160">
        <f t="shared" ref="N8:N42" si="28">IF(AW8=0,AT8,"속도계이상")</f>
        <v>0.82499999999999996</v>
      </c>
      <c r="O8" s="160">
        <f t="shared" ref="O8:O42" si="29">IF(AW8=0,AU8,"속도계이상")</f>
        <v>6.335</v>
      </c>
      <c r="P8" s="161">
        <f t="shared" ref="P8:P42" si="30">AQ8/60</f>
        <v>0</v>
      </c>
      <c r="Q8" s="162">
        <f t="shared" ref="Q8:Q42" si="31">AN8</f>
        <v>72</v>
      </c>
      <c r="R8" s="163">
        <f t="shared" ref="R8:R42" si="32">AC8/(AH8-AI8-AJ8)</f>
        <v>24.441780222001171</v>
      </c>
      <c r="S8" s="135">
        <f t="shared" ref="S8:S42" si="33">IF(AW8=0,AL8,"속도계이상")</f>
        <v>47</v>
      </c>
      <c r="T8" s="135">
        <f t="shared" ref="T8:T42" si="34">IF(AW8=0,AM8,"속도계이상")</f>
        <v>361</v>
      </c>
      <c r="U8" t="s">
        <v>117</v>
      </c>
      <c r="V8" s="5" t="s">
        <v>118</v>
      </c>
      <c r="W8" t="s">
        <v>117</v>
      </c>
      <c r="X8" s="5" t="s">
        <v>118</v>
      </c>
      <c r="Y8" t="s">
        <v>174</v>
      </c>
      <c r="Z8" t="s">
        <v>141</v>
      </c>
      <c r="AA8" t="s">
        <v>48</v>
      </c>
      <c r="AB8">
        <v>503</v>
      </c>
      <c r="AC8" s="1">
        <v>5698.7120000000004</v>
      </c>
      <c r="AD8" s="1">
        <v>2491.2649999999999</v>
      </c>
      <c r="AE8" s="28">
        <v>2.2869999999999999</v>
      </c>
      <c r="AF8">
        <v>2.7</v>
      </c>
      <c r="AG8">
        <v>10.31</v>
      </c>
      <c r="AH8">
        <v>394.09184900000002</v>
      </c>
      <c r="AI8">
        <v>9.9765739999999994</v>
      </c>
      <c r="AJ8">
        <v>150.960736</v>
      </c>
      <c r="AK8">
        <v>1632</v>
      </c>
      <c r="AL8">
        <v>47</v>
      </c>
      <c r="AM8">
        <v>361</v>
      </c>
      <c r="AN8">
        <v>72</v>
      </c>
      <c r="AO8">
        <v>14.460364999999999</v>
      </c>
      <c r="AP8">
        <v>109.2</v>
      </c>
      <c r="AQ8">
        <v>0</v>
      </c>
      <c r="AR8">
        <v>54</v>
      </c>
      <c r="AS8">
        <v>28554</v>
      </c>
      <c r="AT8">
        <v>0.82499999999999996</v>
      </c>
      <c r="AU8">
        <v>6.335</v>
      </c>
      <c r="AV8">
        <v>0</v>
      </c>
      <c r="AW8">
        <v>0</v>
      </c>
      <c r="AX8" s="29">
        <v>0.54</v>
      </c>
      <c r="AY8">
        <v>0.84703703703703692</v>
      </c>
      <c r="AZ8" t="s">
        <v>67</v>
      </c>
      <c r="BA8" t="s">
        <v>173</v>
      </c>
      <c r="BB8">
        <v>1</v>
      </c>
      <c r="BC8" t="s">
        <v>296</v>
      </c>
      <c r="BD8">
        <v>1</v>
      </c>
      <c r="BE8">
        <v>46509.768999999993</v>
      </c>
      <c r="BF8">
        <v>0.122527204983538</v>
      </c>
      <c r="BG8">
        <v>0.10378508066568569</v>
      </c>
      <c r="BH8">
        <v>266595.36699999997</v>
      </c>
      <c r="BI8">
        <v>2.1375885350625772E-2</v>
      </c>
      <c r="BJ8">
        <v>1.8106166591437458E-2</v>
      </c>
      <c r="BK8">
        <v>1</v>
      </c>
      <c r="BL8" t="s">
        <v>67</v>
      </c>
      <c r="BM8">
        <v>0</v>
      </c>
      <c r="BN8" t="s">
        <v>293</v>
      </c>
    </row>
    <row r="9" spans="1:66">
      <c r="A9" s="136" t="str">
        <f t="shared" si="20"/>
        <v>강화교통</v>
      </c>
      <c r="B9" s="125" t="str">
        <f t="shared" si="1"/>
        <v>17</v>
      </c>
      <c r="C9" s="137" t="str">
        <f t="shared" si="21"/>
        <v>78바3209</v>
      </c>
      <c r="D9" s="125" t="str">
        <f t="shared" si="22"/>
        <v>대형</v>
      </c>
      <c r="E9" s="122" t="str">
        <f t="shared" si="16"/>
        <v>B</v>
      </c>
      <c r="F9" s="144">
        <f t="shared" si="17"/>
        <v>0.91222222222222216</v>
      </c>
      <c r="G9" s="145">
        <f t="shared" si="18"/>
        <v>2.4630000000000001</v>
      </c>
      <c r="H9" s="146">
        <f t="shared" si="19"/>
        <v>2.7</v>
      </c>
      <c r="I9" s="147">
        <f t="shared" si="23"/>
        <v>4744.0020000000004</v>
      </c>
      <c r="J9" s="148">
        <f t="shared" si="24"/>
        <v>2.0341417375716157E-2</v>
      </c>
      <c r="K9" s="148">
        <f t="shared" si="25"/>
        <v>0.36077742923220912</v>
      </c>
      <c r="L9" s="148">
        <f t="shared" si="26"/>
        <v>0.13258847698630818</v>
      </c>
      <c r="M9" s="149">
        <f t="shared" si="27"/>
        <v>8.7949999999999999</v>
      </c>
      <c r="N9" s="150">
        <f t="shared" si="28"/>
        <v>8.4000000000000005E-2</v>
      </c>
      <c r="O9" s="150">
        <f t="shared" si="29"/>
        <v>3.984</v>
      </c>
      <c r="P9" s="151">
        <f t="shared" si="30"/>
        <v>0</v>
      </c>
      <c r="Q9" s="152">
        <f t="shared" si="31"/>
        <v>75</v>
      </c>
      <c r="R9" s="153">
        <f t="shared" si="32"/>
        <v>24.018731808153618</v>
      </c>
      <c r="S9" s="138">
        <f t="shared" si="33"/>
        <v>4</v>
      </c>
      <c r="T9" s="138">
        <f t="shared" si="34"/>
        <v>189</v>
      </c>
      <c r="U9" t="s">
        <v>117</v>
      </c>
      <c r="V9" s="5" t="s">
        <v>118</v>
      </c>
      <c r="W9" t="s">
        <v>117</v>
      </c>
      <c r="X9" s="5" t="s">
        <v>118</v>
      </c>
      <c r="Y9" t="s">
        <v>410</v>
      </c>
      <c r="Z9" t="s">
        <v>141</v>
      </c>
      <c r="AA9" t="s">
        <v>48</v>
      </c>
      <c r="AB9">
        <v>503</v>
      </c>
      <c r="AC9" s="1">
        <v>4744.0020000000004</v>
      </c>
      <c r="AD9" s="1">
        <v>1925.8320000000001</v>
      </c>
      <c r="AE9" s="28">
        <v>2.4630000000000001</v>
      </c>
      <c r="AF9">
        <v>2.7</v>
      </c>
      <c r="AG9">
        <v>8.7949999999999999</v>
      </c>
      <c r="AH9">
        <v>319.14462400000002</v>
      </c>
      <c r="AI9">
        <v>6.491854</v>
      </c>
      <c r="AJ9">
        <v>115.14017699999999</v>
      </c>
      <c r="AK9">
        <v>629</v>
      </c>
      <c r="AL9">
        <v>4</v>
      </c>
      <c r="AM9">
        <v>189</v>
      </c>
      <c r="AN9">
        <v>75</v>
      </c>
      <c r="AO9">
        <v>14.864739999999999</v>
      </c>
      <c r="AP9">
        <v>153.30000000000001</v>
      </c>
      <c r="AQ9">
        <v>0</v>
      </c>
      <c r="AR9">
        <v>12</v>
      </c>
      <c r="AS9">
        <v>7912</v>
      </c>
      <c r="AT9">
        <v>8.4000000000000005E-2</v>
      </c>
      <c r="AU9">
        <v>3.984</v>
      </c>
      <c r="AV9">
        <v>41286</v>
      </c>
      <c r="AW9">
        <v>0</v>
      </c>
      <c r="AX9" s="29">
        <v>0.54</v>
      </c>
      <c r="AY9">
        <v>0.91222222222222216</v>
      </c>
      <c r="AZ9" t="s">
        <v>68</v>
      </c>
      <c r="BA9" t="s">
        <v>173</v>
      </c>
      <c r="BB9">
        <v>3</v>
      </c>
      <c r="BC9" t="s">
        <v>411</v>
      </c>
      <c r="BD9">
        <v>5</v>
      </c>
      <c r="BE9">
        <v>46509.768999999993</v>
      </c>
      <c r="BF9">
        <v>0.10200011958777953</v>
      </c>
      <c r="BG9">
        <v>9.3046775757296654E-2</v>
      </c>
      <c r="BH9">
        <v>266595.36699999997</v>
      </c>
      <c r="BI9">
        <v>1.7794765353142842E-2</v>
      </c>
      <c r="BJ9">
        <v>1.6232780394366968E-2</v>
      </c>
      <c r="BK9">
        <v>1</v>
      </c>
      <c r="BL9" t="s">
        <v>68</v>
      </c>
      <c r="BM9">
        <v>0</v>
      </c>
      <c r="BN9" t="s">
        <v>293</v>
      </c>
    </row>
    <row r="10" spans="1:66">
      <c r="A10" s="133" t="str">
        <f t="shared" si="20"/>
        <v>강화교통</v>
      </c>
      <c r="B10" s="109" t="str">
        <f t="shared" si="1"/>
        <v>17</v>
      </c>
      <c r="C10" s="134" t="str">
        <f t="shared" si="21"/>
        <v>78바3217</v>
      </c>
      <c r="D10" s="109" t="str">
        <f t="shared" si="22"/>
        <v>대형</v>
      </c>
      <c r="E10" s="106" t="str">
        <f t="shared" si="16"/>
        <v>C</v>
      </c>
      <c r="F10" s="154">
        <f t="shared" si="17"/>
        <v>0.85499999999999987</v>
      </c>
      <c r="G10" s="155">
        <f t="shared" si="18"/>
        <v>2.2229999999999999</v>
      </c>
      <c r="H10" s="156">
        <f t="shared" si="19"/>
        <v>2.6</v>
      </c>
      <c r="I10" s="157">
        <f t="shared" si="23"/>
        <v>4039.6309999999999</v>
      </c>
      <c r="J10" s="158">
        <f t="shared" si="24"/>
        <v>2.0804484454872933E-2</v>
      </c>
      <c r="K10" s="158">
        <f t="shared" si="25"/>
        <v>0.38739606168460383</v>
      </c>
      <c r="L10" s="158">
        <f t="shared" si="26"/>
        <v>0.2054643109729577</v>
      </c>
      <c r="M10" s="159">
        <f t="shared" si="27"/>
        <v>11.18</v>
      </c>
      <c r="N10" s="160">
        <f t="shared" si="28"/>
        <v>0.371</v>
      </c>
      <c r="O10" s="160">
        <f t="shared" si="29"/>
        <v>8.0950000000000006</v>
      </c>
      <c r="P10" s="161">
        <f t="shared" si="30"/>
        <v>0</v>
      </c>
      <c r="Q10" s="162">
        <f t="shared" si="31"/>
        <v>79</v>
      </c>
      <c r="R10" s="163">
        <f t="shared" si="32"/>
        <v>24.942529693737654</v>
      </c>
      <c r="S10" s="135">
        <f t="shared" si="33"/>
        <v>15</v>
      </c>
      <c r="T10" s="135">
        <f t="shared" si="34"/>
        <v>327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412</v>
      </c>
      <c r="Z10" s="4" t="s">
        <v>141</v>
      </c>
      <c r="AA10" s="4" t="s">
        <v>48</v>
      </c>
      <c r="AB10" s="4">
        <v>503</v>
      </c>
      <c r="AC10" s="4">
        <v>4039.6309999999999</v>
      </c>
      <c r="AD10" s="4">
        <v>1817.586</v>
      </c>
      <c r="AE10" s="4">
        <v>2.2229999999999999</v>
      </c>
      <c r="AF10" s="4">
        <v>2.6</v>
      </c>
      <c r="AG10" s="4">
        <v>11.18</v>
      </c>
      <c r="AH10" s="4">
        <v>273.66965099999999</v>
      </c>
      <c r="AI10" s="4">
        <v>5.6935560000000001</v>
      </c>
      <c r="AJ10" s="4">
        <v>106.018545</v>
      </c>
      <c r="AK10" s="4">
        <v>830</v>
      </c>
      <c r="AL10" s="4">
        <v>15</v>
      </c>
      <c r="AM10" s="4">
        <v>327</v>
      </c>
      <c r="AN10" s="4">
        <v>79</v>
      </c>
      <c r="AO10" s="4">
        <v>14.760975</v>
      </c>
      <c r="AP10" s="4">
        <v>637.4</v>
      </c>
      <c r="AQ10" s="4">
        <v>0</v>
      </c>
      <c r="AR10" s="4">
        <v>35</v>
      </c>
      <c r="AS10" s="4">
        <v>12079</v>
      </c>
      <c r="AT10" s="4">
        <v>0.371</v>
      </c>
      <c r="AU10" s="4">
        <v>8.0950000000000006</v>
      </c>
      <c r="AV10" s="4">
        <v>33609</v>
      </c>
      <c r="AW10" s="4">
        <v>0</v>
      </c>
      <c r="AX10" s="30">
        <v>0.54</v>
      </c>
      <c r="AY10">
        <v>0.85499999999999987</v>
      </c>
      <c r="AZ10" t="s">
        <v>69</v>
      </c>
      <c r="BA10" t="s">
        <v>173</v>
      </c>
      <c r="BB10">
        <v>3</v>
      </c>
      <c r="BC10" t="s">
        <v>319</v>
      </c>
      <c r="BD10">
        <v>4</v>
      </c>
      <c r="BE10">
        <v>46509.768999999993</v>
      </c>
      <c r="BF10">
        <v>8.6855537811851971E-2</v>
      </c>
      <c r="BG10">
        <v>7.4261484829133417E-2</v>
      </c>
      <c r="BH10">
        <v>266595.36699999997</v>
      </c>
      <c r="BI10">
        <v>1.5152667675578924E-2</v>
      </c>
      <c r="BJ10">
        <v>1.2955530862619979E-2</v>
      </c>
      <c r="BK10">
        <v>1</v>
      </c>
      <c r="BL10" t="s">
        <v>69</v>
      </c>
      <c r="BM10">
        <v>0</v>
      </c>
      <c r="BN10" t="s">
        <v>293</v>
      </c>
    </row>
    <row r="11" spans="1:66">
      <c r="A11" s="136" t="str">
        <f t="shared" si="20"/>
        <v>강화교통</v>
      </c>
      <c r="B11" s="125" t="str">
        <f t="shared" si="1"/>
        <v>17</v>
      </c>
      <c r="C11" s="137" t="str">
        <f t="shared" si="21"/>
        <v>78바3218</v>
      </c>
      <c r="D11" s="125" t="str">
        <f t="shared" si="22"/>
        <v>대형</v>
      </c>
      <c r="E11" s="122" t="str">
        <f t="shared" si="16"/>
        <v>A</v>
      </c>
      <c r="F11" s="144">
        <f t="shared" si="17"/>
        <v>0.95038461538461538</v>
      </c>
      <c r="G11" s="145">
        <f t="shared" si="18"/>
        <v>2.4710000000000001</v>
      </c>
      <c r="H11" s="146">
        <f t="shared" si="19"/>
        <v>2.6</v>
      </c>
      <c r="I11" s="147">
        <f t="shared" si="23"/>
        <v>1679.4960000000001</v>
      </c>
      <c r="J11" s="148">
        <f t="shared" si="24"/>
        <v>2.4425634448831366E-2</v>
      </c>
      <c r="K11" s="148">
        <f t="shared" si="25"/>
        <v>0.36944547059728094</v>
      </c>
      <c r="L11" s="148">
        <f t="shared" si="26"/>
        <v>0.12682376141413851</v>
      </c>
      <c r="M11" s="149">
        <f t="shared" si="27"/>
        <v>8.9499999999999993</v>
      </c>
      <c r="N11" s="150">
        <f t="shared" si="28"/>
        <v>0.71499999999999997</v>
      </c>
      <c r="O11" s="150">
        <f t="shared" si="29"/>
        <v>8.5739999999999998</v>
      </c>
      <c r="P11" s="151">
        <f t="shared" si="30"/>
        <v>0</v>
      </c>
      <c r="Q11" s="152">
        <f t="shared" si="31"/>
        <v>76</v>
      </c>
      <c r="R11" s="153">
        <f t="shared" si="32"/>
        <v>24.328466455122221</v>
      </c>
      <c r="S11" s="138">
        <f t="shared" si="33"/>
        <v>12</v>
      </c>
      <c r="T11" s="138">
        <f t="shared" si="34"/>
        <v>144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294</v>
      </c>
      <c r="Z11" t="s">
        <v>141</v>
      </c>
      <c r="AA11" t="s">
        <v>48</v>
      </c>
      <c r="AB11">
        <v>503</v>
      </c>
      <c r="AC11" s="1">
        <v>1679.4960000000001</v>
      </c>
      <c r="AD11" s="1">
        <v>679.62300000000005</v>
      </c>
      <c r="AE11" s="28">
        <v>2.4710000000000001</v>
      </c>
      <c r="AF11">
        <v>2.6</v>
      </c>
      <c r="AG11">
        <v>8.9499999999999993</v>
      </c>
      <c r="AH11">
        <v>113.89358199999999</v>
      </c>
      <c r="AI11">
        <v>2.7819229999999999</v>
      </c>
      <c r="AJ11">
        <v>42.077468000000003</v>
      </c>
      <c r="AK11">
        <v>213</v>
      </c>
      <c r="AL11">
        <v>12</v>
      </c>
      <c r="AM11">
        <v>144</v>
      </c>
      <c r="AN11">
        <v>76</v>
      </c>
      <c r="AO11">
        <v>14.746186</v>
      </c>
      <c r="AP11">
        <v>207.7</v>
      </c>
      <c r="AQ11">
        <v>0</v>
      </c>
      <c r="AR11">
        <v>13</v>
      </c>
      <c r="AS11">
        <v>9182</v>
      </c>
      <c r="AT11">
        <v>0.71499999999999997</v>
      </c>
      <c r="AU11">
        <v>8.5739999999999998</v>
      </c>
      <c r="AV11">
        <v>12751</v>
      </c>
      <c r="AW11">
        <v>0</v>
      </c>
      <c r="AX11" s="29">
        <v>0.54</v>
      </c>
      <c r="AY11">
        <v>0.95038461538461538</v>
      </c>
      <c r="AZ11" t="s">
        <v>66</v>
      </c>
      <c r="BA11" t="s">
        <v>173</v>
      </c>
      <c r="BB11">
        <v>1</v>
      </c>
      <c r="BC11" t="s">
        <v>448</v>
      </c>
      <c r="BD11">
        <v>6</v>
      </c>
      <c r="BE11">
        <v>46509.768999999993</v>
      </c>
      <c r="BF11">
        <v>3.611060721458325E-2</v>
      </c>
      <c r="BG11">
        <v>3.4318965548936618E-2</v>
      </c>
      <c r="BH11">
        <v>266595.36699999997</v>
      </c>
      <c r="BI11">
        <v>6.2997943996528655E-3</v>
      </c>
      <c r="BJ11">
        <v>5.9872276775162422E-3</v>
      </c>
      <c r="BK11">
        <v>1</v>
      </c>
      <c r="BL11" t="s">
        <v>69</v>
      </c>
      <c r="BM11">
        <v>2</v>
      </c>
      <c r="BN11" t="s">
        <v>288</v>
      </c>
    </row>
    <row r="12" spans="1:66" s="2" customFormat="1">
      <c r="A12" s="133" t="str">
        <f t="shared" si="20"/>
        <v>강화교통</v>
      </c>
      <c r="B12" s="109" t="str">
        <f t="shared" si="1"/>
        <v>17</v>
      </c>
      <c r="C12" s="134" t="str">
        <f t="shared" si="21"/>
        <v>78바3234</v>
      </c>
      <c r="D12" s="109" t="str">
        <f t="shared" si="22"/>
        <v>대형</v>
      </c>
      <c r="E12" s="106" t="str">
        <f t="shared" si="16"/>
        <v>C</v>
      </c>
      <c r="F12" s="154">
        <f t="shared" si="17"/>
        <v>0.87240000000000006</v>
      </c>
      <c r="G12" s="155">
        <f t="shared" si="18"/>
        <v>2.181</v>
      </c>
      <c r="H12" s="156">
        <f t="shared" si="19"/>
        <v>2.5</v>
      </c>
      <c r="I12" s="157">
        <f t="shared" si="23"/>
        <v>4184.6819999999998</v>
      </c>
      <c r="J12" s="158">
        <f t="shared" si="24"/>
        <v>3.0882784962801557E-2</v>
      </c>
      <c r="K12" s="158">
        <f t="shared" si="25"/>
        <v>0.39736263965869162</v>
      </c>
      <c r="L12" s="158">
        <f t="shared" si="26"/>
        <v>0.18734995873043639</v>
      </c>
      <c r="M12" s="159">
        <f t="shared" si="27"/>
        <v>11.859</v>
      </c>
      <c r="N12" s="160">
        <f t="shared" si="28"/>
        <v>1.2190000000000001</v>
      </c>
      <c r="O12" s="160">
        <f t="shared" si="29"/>
        <v>4.4210000000000003</v>
      </c>
      <c r="P12" s="161">
        <f t="shared" si="30"/>
        <v>0</v>
      </c>
      <c r="Q12" s="162">
        <f t="shared" si="31"/>
        <v>69</v>
      </c>
      <c r="R12" s="163">
        <f t="shared" si="32"/>
        <v>24.475711905611952</v>
      </c>
      <c r="S12" s="135">
        <f t="shared" si="33"/>
        <v>51</v>
      </c>
      <c r="T12" s="135">
        <f t="shared" si="34"/>
        <v>185</v>
      </c>
      <c r="U12" t="s">
        <v>117</v>
      </c>
      <c r="V12" s="5" t="s">
        <v>118</v>
      </c>
      <c r="W12" t="s">
        <v>117</v>
      </c>
      <c r="X12" s="5" t="s">
        <v>118</v>
      </c>
      <c r="Y12" t="s">
        <v>282</v>
      </c>
      <c r="Z12" t="s">
        <v>141</v>
      </c>
      <c r="AA12" t="s">
        <v>48</v>
      </c>
      <c r="AB12">
        <v>503</v>
      </c>
      <c r="AC12" s="1">
        <v>4184.6819999999998</v>
      </c>
      <c r="AD12" s="1">
        <v>1919.1179999999999</v>
      </c>
      <c r="AE12" s="28">
        <v>2.181</v>
      </c>
      <c r="AF12">
        <v>2.5</v>
      </c>
      <c r="AG12">
        <v>11.859</v>
      </c>
      <c r="AH12">
        <v>299.03187200000002</v>
      </c>
      <c r="AI12">
        <v>9.2349370000000004</v>
      </c>
      <c r="AJ12">
        <v>118.824094</v>
      </c>
      <c r="AK12">
        <v>784</v>
      </c>
      <c r="AL12">
        <v>51</v>
      </c>
      <c r="AM12">
        <v>185</v>
      </c>
      <c r="AN12">
        <v>69</v>
      </c>
      <c r="AO12">
        <v>13.9941</v>
      </c>
      <c r="AP12">
        <v>65.8</v>
      </c>
      <c r="AQ12">
        <v>0</v>
      </c>
      <c r="AR12">
        <v>70</v>
      </c>
      <c r="AS12">
        <v>31920</v>
      </c>
      <c r="AT12">
        <v>1.2190000000000001</v>
      </c>
      <c r="AU12">
        <v>4.4210000000000003</v>
      </c>
      <c r="AV12">
        <v>27371</v>
      </c>
      <c r="AW12">
        <v>0</v>
      </c>
      <c r="AX12" s="29">
        <v>0.56000000000000005</v>
      </c>
      <c r="AY12" s="2">
        <v>0.87240000000000006</v>
      </c>
      <c r="AZ12" s="2" t="s">
        <v>69</v>
      </c>
      <c r="BA12" s="2" t="s">
        <v>173</v>
      </c>
      <c r="BB12" s="2">
        <v>2</v>
      </c>
      <c r="BC12" s="2" t="s">
        <v>292</v>
      </c>
      <c r="BD12" s="2">
        <v>2</v>
      </c>
      <c r="BE12" s="2">
        <v>46509.768999999993</v>
      </c>
      <c r="BF12" s="2">
        <v>8.9974258956220576E-2</v>
      </c>
      <c r="BG12" s="2">
        <v>7.849354351340683E-2</v>
      </c>
      <c r="BH12" s="2">
        <v>266595.36699999997</v>
      </c>
      <c r="BI12" s="2">
        <v>1.569675440008678E-2</v>
      </c>
      <c r="BJ12" s="2">
        <v>1.3693848538635707E-2</v>
      </c>
      <c r="BK12" s="2">
        <v>1</v>
      </c>
      <c r="BL12" s="2" t="s">
        <v>69</v>
      </c>
      <c r="BM12" s="2">
        <v>0</v>
      </c>
      <c r="BN12" s="2" t="s">
        <v>293</v>
      </c>
    </row>
    <row r="13" spans="1:66">
      <c r="A13" s="136" t="str">
        <f t="shared" si="20"/>
        <v>강화교통</v>
      </c>
      <c r="B13" s="125" t="str">
        <f t="shared" si="1"/>
        <v>17</v>
      </c>
      <c r="C13" s="137" t="str">
        <f t="shared" si="21"/>
        <v>78바3238</v>
      </c>
      <c r="D13" s="125" t="str">
        <f t="shared" si="22"/>
        <v>대형</v>
      </c>
      <c r="E13" s="122" t="str">
        <f t="shared" si="16"/>
        <v>D</v>
      </c>
      <c r="F13" s="144">
        <f t="shared" si="17"/>
        <v>0.8196</v>
      </c>
      <c r="G13" s="145">
        <f t="shared" si="18"/>
        <v>2.0489999999999999</v>
      </c>
      <c r="H13" s="146">
        <f t="shared" si="19"/>
        <v>2.5</v>
      </c>
      <c r="I13" s="147">
        <f t="shared" si="23"/>
        <v>5624.9480000000003</v>
      </c>
      <c r="J13" s="148">
        <f t="shared" si="24"/>
        <v>1.3394297661391576E-2</v>
      </c>
      <c r="K13" s="148">
        <f t="shared" si="25"/>
        <v>0.36669804581384402</v>
      </c>
      <c r="L13" s="148">
        <f t="shared" si="26"/>
        <v>0.15040139037729769</v>
      </c>
      <c r="M13" s="149">
        <f t="shared" si="27"/>
        <v>12.205</v>
      </c>
      <c r="N13" s="150">
        <f t="shared" si="28"/>
        <v>0.60399999999999998</v>
      </c>
      <c r="O13" s="150">
        <f t="shared" si="29"/>
        <v>6.2759999999999998</v>
      </c>
      <c r="P13" s="151">
        <f t="shared" si="30"/>
        <v>0</v>
      </c>
      <c r="Q13" s="152">
        <f t="shared" si="31"/>
        <v>76</v>
      </c>
      <c r="R13" s="153">
        <f t="shared" si="32"/>
        <v>24.297238533919145</v>
      </c>
      <c r="S13" s="138">
        <f t="shared" si="33"/>
        <v>34</v>
      </c>
      <c r="T13" s="138">
        <f t="shared" si="34"/>
        <v>353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297</v>
      </c>
      <c r="Z13" s="4" t="s">
        <v>141</v>
      </c>
      <c r="AA13" s="4" t="s">
        <v>48</v>
      </c>
      <c r="AB13" s="4">
        <v>503</v>
      </c>
      <c r="AC13" s="4">
        <v>5624.9480000000003</v>
      </c>
      <c r="AD13" s="4">
        <v>2744.9110000000001</v>
      </c>
      <c r="AE13" s="4">
        <v>2.0489999999999999</v>
      </c>
      <c r="AF13" s="4">
        <v>2.5</v>
      </c>
      <c r="AG13" s="4">
        <v>12.205</v>
      </c>
      <c r="AH13" s="4">
        <v>373.45183200000002</v>
      </c>
      <c r="AI13" s="4">
        <v>5.0021250000000004</v>
      </c>
      <c r="AJ13" s="4">
        <v>136.94405699999999</v>
      </c>
      <c r="AK13" s="4">
        <v>846</v>
      </c>
      <c r="AL13" s="4">
        <v>34</v>
      </c>
      <c r="AM13" s="4">
        <v>353</v>
      </c>
      <c r="AN13" s="4">
        <v>76</v>
      </c>
      <c r="AO13" s="4">
        <v>15.062044</v>
      </c>
      <c r="AP13" s="4">
        <v>238.1</v>
      </c>
      <c r="AQ13" s="4">
        <v>0</v>
      </c>
      <c r="AR13" s="4">
        <v>36</v>
      </c>
      <c r="AS13" s="4">
        <v>9916</v>
      </c>
      <c r="AT13" s="4">
        <v>0.60399999999999998</v>
      </c>
      <c r="AU13" s="4">
        <v>6.2759999999999998</v>
      </c>
      <c r="AV13" s="4">
        <v>43960</v>
      </c>
      <c r="AW13" s="4">
        <v>0</v>
      </c>
      <c r="AX13" s="30">
        <v>0.54</v>
      </c>
      <c r="AY13">
        <v>0.8196</v>
      </c>
      <c r="AZ13" t="s">
        <v>67</v>
      </c>
      <c r="BA13" t="s">
        <v>173</v>
      </c>
      <c r="BB13">
        <v>2</v>
      </c>
      <c r="BC13" t="s">
        <v>295</v>
      </c>
      <c r="BD13">
        <v>5</v>
      </c>
      <c r="BE13">
        <v>46509.768999999993</v>
      </c>
      <c r="BF13">
        <v>0.12094121559709319</v>
      </c>
      <c r="BG13">
        <v>9.9123420303377577E-2</v>
      </c>
      <c r="BH13">
        <v>266595.36699999997</v>
      </c>
      <c r="BI13">
        <v>2.1099196371255773E-2</v>
      </c>
      <c r="BJ13">
        <v>1.7292901345881233E-2</v>
      </c>
      <c r="BK13">
        <v>1</v>
      </c>
      <c r="BL13" t="s">
        <v>70</v>
      </c>
      <c r="BM13">
        <v>1</v>
      </c>
      <c r="BN13" t="s">
        <v>288</v>
      </c>
    </row>
    <row r="14" spans="1:66">
      <c r="A14" s="133" t="str">
        <f t="shared" si="20"/>
        <v>강화교통</v>
      </c>
      <c r="B14" s="109" t="str">
        <f t="shared" si="1"/>
        <v>17</v>
      </c>
      <c r="C14" s="134" t="str">
        <f t="shared" si="21"/>
        <v>78바3239</v>
      </c>
      <c r="D14" s="109" t="str">
        <f t="shared" si="22"/>
        <v>대형</v>
      </c>
      <c r="E14" s="106" t="str">
        <f t="shared" si="16"/>
        <v>C</v>
      </c>
      <c r="F14" s="154">
        <f t="shared" si="17"/>
        <v>0.85319999999999996</v>
      </c>
      <c r="G14" s="155">
        <f t="shared" si="18"/>
        <v>2.133</v>
      </c>
      <c r="H14" s="156">
        <f t="shared" si="19"/>
        <v>2.5</v>
      </c>
      <c r="I14" s="157">
        <f t="shared" si="23"/>
        <v>5608.3990000000003</v>
      </c>
      <c r="J14" s="158">
        <f t="shared" si="24"/>
        <v>1.2896637195518795E-2</v>
      </c>
      <c r="K14" s="158">
        <f t="shared" si="25"/>
        <v>0.368550728373428</v>
      </c>
      <c r="L14" s="158">
        <f t="shared" si="26"/>
        <v>0.16689254812291349</v>
      </c>
      <c r="M14" s="159">
        <f t="shared" si="27"/>
        <v>10.972</v>
      </c>
      <c r="N14" s="160">
        <f t="shared" si="28"/>
        <v>8.8999999999999996E-2</v>
      </c>
      <c r="O14" s="160">
        <f t="shared" si="29"/>
        <v>6.4189999999999996</v>
      </c>
      <c r="P14" s="161">
        <f t="shared" si="30"/>
        <v>0</v>
      </c>
      <c r="Q14" s="162">
        <f t="shared" si="31"/>
        <v>76</v>
      </c>
      <c r="R14" s="163">
        <f t="shared" si="32"/>
        <v>24.111851875851162</v>
      </c>
      <c r="S14" s="135">
        <f t="shared" si="33"/>
        <v>5</v>
      </c>
      <c r="T14" s="135">
        <f t="shared" si="34"/>
        <v>360</v>
      </c>
      <c r="U14" t="s">
        <v>117</v>
      </c>
      <c r="V14" s="5" t="s">
        <v>118</v>
      </c>
      <c r="W14" t="s">
        <v>117</v>
      </c>
      <c r="X14" s="5" t="s">
        <v>118</v>
      </c>
      <c r="Y14" t="s">
        <v>283</v>
      </c>
      <c r="Z14" t="s">
        <v>141</v>
      </c>
      <c r="AA14" t="s">
        <v>48</v>
      </c>
      <c r="AB14">
        <v>503</v>
      </c>
      <c r="AC14" s="1">
        <v>5608.3990000000003</v>
      </c>
      <c r="AD14" s="1">
        <v>2629.2950000000001</v>
      </c>
      <c r="AE14" s="28">
        <v>2.133</v>
      </c>
      <c r="AF14">
        <v>2.5</v>
      </c>
      <c r="AG14">
        <v>10.972</v>
      </c>
      <c r="AH14">
        <v>376.03794900000003</v>
      </c>
      <c r="AI14">
        <v>4.8496249999999996</v>
      </c>
      <c r="AJ14">
        <v>138.58905999999999</v>
      </c>
      <c r="AK14">
        <v>936</v>
      </c>
      <c r="AL14">
        <v>5</v>
      </c>
      <c r="AM14">
        <v>360</v>
      </c>
      <c r="AN14">
        <v>76</v>
      </c>
      <c r="AO14">
        <v>14.914448999999999</v>
      </c>
      <c r="AP14">
        <v>541.4</v>
      </c>
      <c r="AQ14">
        <v>0</v>
      </c>
      <c r="AR14">
        <v>25</v>
      </c>
      <c r="AS14">
        <v>11129</v>
      </c>
      <c r="AT14">
        <v>8.8999999999999996E-2</v>
      </c>
      <c r="AU14">
        <v>6.4189999999999996</v>
      </c>
      <c r="AV14">
        <v>48525</v>
      </c>
      <c r="AW14">
        <v>0</v>
      </c>
      <c r="AX14" s="29">
        <v>0.53</v>
      </c>
      <c r="AY14">
        <v>0.85319999999999996</v>
      </c>
      <c r="AZ14" t="s">
        <v>69</v>
      </c>
      <c r="BA14" t="s">
        <v>173</v>
      </c>
      <c r="BB14">
        <v>4</v>
      </c>
      <c r="BC14" t="s">
        <v>321</v>
      </c>
      <c r="BD14">
        <v>4</v>
      </c>
      <c r="BE14">
        <v>46509.768999999993</v>
      </c>
      <c r="BF14">
        <v>0.12058539787630425</v>
      </c>
      <c r="BG14">
        <v>0.10288346146806278</v>
      </c>
      <c r="BH14">
        <v>266595.36699999997</v>
      </c>
      <c r="BI14">
        <v>2.1037121023937379E-2</v>
      </c>
      <c r="BJ14">
        <v>1.7948871657623371E-2</v>
      </c>
      <c r="BK14">
        <v>1</v>
      </c>
      <c r="BL14" t="s">
        <v>69</v>
      </c>
      <c r="BM14">
        <v>0</v>
      </c>
      <c r="BN14" t="s">
        <v>293</v>
      </c>
    </row>
    <row r="15" spans="1:66">
      <c r="A15" s="136" t="str">
        <f t="shared" si="20"/>
        <v>강화교통</v>
      </c>
      <c r="B15" s="125" t="str">
        <f t="shared" si="1"/>
        <v>60-5</v>
      </c>
      <c r="C15" s="137" t="str">
        <f t="shared" si="21"/>
        <v>78바3205</v>
      </c>
      <c r="D15" s="125" t="str">
        <f t="shared" si="22"/>
        <v>대형</v>
      </c>
      <c r="E15" s="122" t="str">
        <f t="shared" si="16"/>
        <v>D</v>
      </c>
      <c r="F15" s="144">
        <f t="shared" si="17"/>
        <v>0.80025641025641026</v>
      </c>
      <c r="G15" s="145">
        <f t="shared" si="18"/>
        <v>3.121</v>
      </c>
      <c r="H15" s="146">
        <f t="shared" si="19"/>
        <v>3.9</v>
      </c>
      <c r="I15" s="147">
        <f t="shared" si="23"/>
        <v>7375.7979999999998</v>
      </c>
      <c r="J15" s="148">
        <f t="shared" si="24"/>
        <v>2.1623102831581479E-2</v>
      </c>
      <c r="K15" s="148">
        <f t="shared" si="25"/>
        <v>0.25403506131568282</v>
      </c>
      <c r="L15" s="148">
        <f t="shared" si="26"/>
        <v>0.20024951876393579</v>
      </c>
      <c r="M15" s="149">
        <f t="shared" si="27"/>
        <v>14.215999999999999</v>
      </c>
      <c r="N15" s="150">
        <f t="shared" si="28"/>
        <v>1.4E-2</v>
      </c>
      <c r="O15" s="150">
        <f t="shared" si="29"/>
        <v>12.853</v>
      </c>
      <c r="P15" s="151">
        <f t="shared" si="30"/>
        <v>1.79</v>
      </c>
      <c r="Q15" s="152">
        <f t="shared" si="31"/>
        <v>84</v>
      </c>
      <c r="R15" s="153">
        <f t="shared" si="32"/>
        <v>41.653385145178326</v>
      </c>
      <c r="S15" s="138">
        <f t="shared" si="33"/>
        <v>1</v>
      </c>
      <c r="T15" s="138">
        <f t="shared" si="34"/>
        <v>948</v>
      </c>
      <c r="U15" t="s">
        <v>117</v>
      </c>
      <c r="V15" s="5" t="s">
        <v>119</v>
      </c>
      <c r="W15" t="s">
        <v>117</v>
      </c>
      <c r="X15" s="5" t="s">
        <v>119</v>
      </c>
      <c r="Y15" t="s">
        <v>175</v>
      </c>
      <c r="Z15" t="s">
        <v>141</v>
      </c>
      <c r="AA15" t="s">
        <v>48</v>
      </c>
      <c r="AB15">
        <v>503</v>
      </c>
      <c r="AC15" s="1">
        <v>7375.7979999999998</v>
      </c>
      <c r="AD15" s="1">
        <v>2363.029</v>
      </c>
      <c r="AE15" s="28">
        <v>3.121</v>
      </c>
      <c r="AF15">
        <v>3.9</v>
      </c>
      <c r="AG15">
        <v>14.215999999999999</v>
      </c>
      <c r="AH15">
        <v>244.46412900000001</v>
      </c>
      <c r="AI15">
        <v>5.286073</v>
      </c>
      <c r="AJ15">
        <v>62.102460000000001</v>
      </c>
      <c r="AK15">
        <v>1477</v>
      </c>
      <c r="AL15">
        <v>1</v>
      </c>
      <c r="AM15">
        <v>948</v>
      </c>
      <c r="AN15">
        <v>84</v>
      </c>
      <c r="AO15">
        <v>30.171289000000002</v>
      </c>
      <c r="AP15">
        <v>50820.1</v>
      </c>
      <c r="AQ15">
        <v>107.4</v>
      </c>
      <c r="AR15">
        <v>53</v>
      </c>
      <c r="AS15">
        <v>45420</v>
      </c>
      <c r="AT15">
        <v>1.4E-2</v>
      </c>
      <c r="AU15">
        <v>12.853</v>
      </c>
      <c r="AV15">
        <v>72120</v>
      </c>
      <c r="AW15">
        <v>0</v>
      </c>
      <c r="AX15" s="29">
        <v>0.53</v>
      </c>
      <c r="AY15">
        <v>0.80025641025641026</v>
      </c>
      <c r="AZ15" t="s">
        <v>67</v>
      </c>
      <c r="BA15" t="s">
        <v>277</v>
      </c>
      <c r="BB15">
        <v>4</v>
      </c>
      <c r="BC15" t="s">
        <v>415</v>
      </c>
      <c r="BD15">
        <v>6</v>
      </c>
      <c r="BE15">
        <v>39701.365000000005</v>
      </c>
      <c r="BF15">
        <v>0.18578197500262267</v>
      </c>
      <c r="BG15">
        <v>0.14867321640594497</v>
      </c>
      <c r="BH15">
        <v>266595.36699999997</v>
      </c>
      <c r="BI15">
        <v>2.7666639833242114E-2</v>
      </c>
      <c r="BJ15">
        <v>2.2140405876807344E-2</v>
      </c>
      <c r="BK15">
        <v>1</v>
      </c>
      <c r="BL15" t="s">
        <v>67</v>
      </c>
      <c r="BM15">
        <v>0</v>
      </c>
      <c r="BN15" t="s">
        <v>293</v>
      </c>
    </row>
    <row r="16" spans="1:66">
      <c r="A16" s="133" t="str">
        <f t="shared" si="20"/>
        <v>강화교통</v>
      </c>
      <c r="B16" s="109" t="str">
        <f t="shared" si="1"/>
        <v>60-5</v>
      </c>
      <c r="C16" s="134" t="str">
        <f t="shared" si="21"/>
        <v>78바3206</v>
      </c>
      <c r="D16" s="109" t="str">
        <f t="shared" si="22"/>
        <v>대형</v>
      </c>
      <c r="E16" s="106" t="str">
        <f t="shared" si="16"/>
        <v>D</v>
      </c>
      <c r="F16" s="154">
        <f t="shared" si="17"/>
        <v>0.81153846153846154</v>
      </c>
      <c r="G16" s="155">
        <f t="shared" si="18"/>
        <v>3.165</v>
      </c>
      <c r="H16" s="156">
        <f t="shared" si="19"/>
        <v>3.9</v>
      </c>
      <c r="I16" s="157">
        <f t="shared" si="23"/>
        <v>9857.3160000000007</v>
      </c>
      <c r="J16" s="158">
        <f t="shared" si="24"/>
        <v>1.9466852927055817E-2</v>
      </c>
      <c r="K16" s="158">
        <f t="shared" si="25"/>
        <v>0.29028917394855741</v>
      </c>
      <c r="L16" s="158">
        <f t="shared" si="26"/>
        <v>0.18524312297586887</v>
      </c>
      <c r="M16" s="159">
        <f t="shared" si="27"/>
        <v>13.83</v>
      </c>
      <c r="N16" s="160">
        <f t="shared" si="28"/>
        <v>0.35499999999999998</v>
      </c>
      <c r="O16" s="160">
        <f t="shared" si="29"/>
        <v>23.384</v>
      </c>
      <c r="P16" s="161">
        <f t="shared" si="30"/>
        <v>2.4716666666666667</v>
      </c>
      <c r="Q16" s="162">
        <f t="shared" si="31"/>
        <v>86</v>
      </c>
      <c r="R16" s="163">
        <f t="shared" si="32"/>
        <v>43.085071620592601</v>
      </c>
      <c r="S16" s="135">
        <f t="shared" si="33"/>
        <v>35</v>
      </c>
      <c r="T16" s="135">
        <f t="shared" si="34"/>
        <v>2305</v>
      </c>
      <c r="U16" t="s">
        <v>117</v>
      </c>
      <c r="V16" t="s">
        <v>119</v>
      </c>
      <c r="W16" s="4" t="s">
        <v>117</v>
      </c>
      <c r="X16" t="s">
        <v>119</v>
      </c>
      <c r="Y16" s="4" t="s">
        <v>413</v>
      </c>
      <c r="Z16" s="4" t="s">
        <v>141</v>
      </c>
      <c r="AA16" s="4" t="s">
        <v>48</v>
      </c>
      <c r="AB16" s="4">
        <v>503</v>
      </c>
      <c r="AC16" s="4">
        <v>9857.3160000000007</v>
      </c>
      <c r="AD16" s="4">
        <v>3114.6149999999998</v>
      </c>
      <c r="AE16" s="4">
        <v>3.165</v>
      </c>
      <c r="AF16" s="4">
        <v>3.9</v>
      </c>
      <c r="AG16" s="4">
        <v>13.83</v>
      </c>
      <c r="AH16" s="4">
        <v>331.45855799999998</v>
      </c>
      <c r="AI16" s="4">
        <v>6.4524549999999996</v>
      </c>
      <c r="AJ16" s="4">
        <v>96.218830999999994</v>
      </c>
      <c r="AK16" s="4">
        <v>1826</v>
      </c>
      <c r="AL16" s="4">
        <v>35</v>
      </c>
      <c r="AM16" s="4">
        <v>2305</v>
      </c>
      <c r="AN16" s="4">
        <v>86</v>
      </c>
      <c r="AO16" s="4">
        <v>29.739211000000001</v>
      </c>
      <c r="AP16" s="4">
        <v>82568.399999999994</v>
      </c>
      <c r="AQ16" s="4">
        <v>148.30000000000001</v>
      </c>
      <c r="AR16" s="4">
        <v>97</v>
      </c>
      <c r="AS16" s="4">
        <v>93866</v>
      </c>
      <c r="AT16" s="4">
        <v>0.35499999999999998</v>
      </c>
      <c r="AU16" s="4">
        <v>23.384</v>
      </c>
      <c r="AV16" s="4">
        <v>4092</v>
      </c>
      <c r="AW16" s="4">
        <v>0</v>
      </c>
      <c r="AX16" s="30">
        <v>0.51</v>
      </c>
      <c r="AY16">
        <v>0.81153846153846154</v>
      </c>
      <c r="AZ16" t="s">
        <v>67</v>
      </c>
      <c r="BA16" t="s">
        <v>277</v>
      </c>
      <c r="BB16">
        <v>1</v>
      </c>
      <c r="BC16" t="s">
        <v>300</v>
      </c>
      <c r="BD16">
        <v>2</v>
      </c>
      <c r="BE16">
        <v>39701.365000000005</v>
      </c>
      <c r="BF16">
        <v>0.24828657654466035</v>
      </c>
      <c r="BG16">
        <v>0.20149410634970513</v>
      </c>
      <c r="BH16">
        <v>266595.36699999997</v>
      </c>
      <c r="BI16">
        <v>3.6974821096572179E-2</v>
      </c>
      <c r="BJ16">
        <v>3.0006489428372037E-2</v>
      </c>
      <c r="BK16">
        <v>1</v>
      </c>
      <c r="BL16" t="s">
        <v>67</v>
      </c>
      <c r="BM16">
        <v>0</v>
      </c>
      <c r="BN16" t="s">
        <v>293</v>
      </c>
    </row>
    <row r="17" spans="1:66">
      <c r="A17" s="136" t="str">
        <f t="shared" si="20"/>
        <v>강화교통</v>
      </c>
      <c r="B17" s="125" t="str">
        <f t="shared" si="1"/>
        <v>60-5</v>
      </c>
      <c r="C17" s="137" t="str">
        <f t="shared" si="21"/>
        <v>78바3207</v>
      </c>
      <c r="D17" s="125" t="str">
        <f t="shared" si="22"/>
        <v>대형</v>
      </c>
      <c r="E17" s="122" t="str">
        <f t="shared" si="16"/>
        <v>D</v>
      </c>
      <c r="F17" s="144">
        <f t="shared" si="17"/>
        <v>0.80799999999999994</v>
      </c>
      <c r="G17" s="145">
        <f t="shared" si="18"/>
        <v>2.4239999999999999</v>
      </c>
      <c r="H17" s="146">
        <f t="shared" si="19"/>
        <v>3</v>
      </c>
      <c r="I17" s="147">
        <f t="shared" si="23"/>
        <v>4426.38</v>
      </c>
      <c r="J17" s="148">
        <f t="shared" si="24"/>
        <v>4.0906670394750058E-2</v>
      </c>
      <c r="K17" s="148">
        <f t="shared" si="25"/>
        <v>0.33319945158321246</v>
      </c>
      <c r="L17" s="148">
        <f t="shared" si="26"/>
        <v>0.23111436433383487</v>
      </c>
      <c r="M17" s="149">
        <f t="shared" si="27"/>
        <v>14.151</v>
      </c>
      <c r="N17" s="150">
        <f t="shared" si="28"/>
        <v>1.175</v>
      </c>
      <c r="O17" s="150">
        <f t="shared" si="29"/>
        <v>34.249000000000002</v>
      </c>
      <c r="P17" s="151">
        <f t="shared" si="30"/>
        <v>11.168333333333333</v>
      </c>
      <c r="Q17" s="152">
        <f t="shared" si="31"/>
        <v>106</v>
      </c>
      <c r="R17" s="153">
        <f t="shared" si="32"/>
        <v>34.175623209364794</v>
      </c>
      <c r="S17" s="138">
        <f t="shared" si="33"/>
        <v>52</v>
      </c>
      <c r="T17" s="138">
        <f t="shared" si="34"/>
        <v>1516</v>
      </c>
      <c r="U17" t="s">
        <v>117</v>
      </c>
      <c r="V17" s="5" t="s">
        <v>119</v>
      </c>
      <c r="W17" t="s">
        <v>117</v>
      </c>
      <c r="X17" s="5" t="s">
        <v>119</v>
      </c>
      <c r="Y17" t="s">
        <v>298</v>
      </c>
      <c r="Z17" t="s">
        <v>141</v>
      </c>
      <c r="AA17" t="s">
        <v>48</v>
      </c>
      <c r="AB17">
        <v>503</v>
      </c>
      <c r="AC17" s="1">
        <v>4426.38</v>
      </c>
      <c r="AD17" s="1">
        <v>1826.173</v>
      </c>
      <c r="AE17" s="28">
        <v>2.4239999999999999</v>
      </c>
      <c r="AF17">
        <v>3</v>
      </c>
      <c r="AG17">
        <v>14.151</v>
      </c>
      <c r="AH17">
        <v>206.93385499999999</v>
      </c>
      <c r="AI17">
        <v>8.4649750000000008</v>
      </c>
      <c r="AJ17">
        <v>68.950247000000005</v>
      </c>
      <c r="AK17">
        <v>1023</v>
      </c>
      <c r="AL17">
        <v>52</v>
      </c>
      <c r="AM17">
        <v>1516</v>
      </c>
      <c r="AN17">
        <v>106</v>
      </c>
      <c r="AO17">
        <v>21.390312999999999</v>
      </c>
      <c r="AP17">
        <v>17878.099999999999</v>
      </c>
      <c r="AQ17">
        <v>670.1</v>
      </c>
      <c r="AR17">
        <v>37</v>
      </c>
      <c r="AS17">
        <v>49791</v>
      </c>
      <c r="AT17">
        <v>1.175</v>
      </c>
      <c r="AU17">
        <v>34.249000000000002</v>
      </c>
      <c r="AV17">
        <v>0</v>
      </c>
      <c r="AW17">
        <v>0</v>
      </c>
      <c r="AX17" s="29">
        <v>0.5</v>
      </c>
      <c r="AY17">
        <v>0.80799999999999994</v>
      </c>
      <c r="AZ17" t="s">
        <v>67</v>
      </c>
      <c r="BA17" t="s">
        <v>277</v>
      </c>
      <c r="BB17">
        <v>2</v>
      </c>
      <c r="BC17" t="s">
        <v>323</v>
      </c>
      <c r="BD17">
        <v>1</v>
      </c>
      <c r="BE17">
        <v>39701.365000000005</v>
      </c>
      <c r="BF17">
        <v>0.11149188447298977</v>
      </c>
      <c r="BG17">
        <v>9.0085442654175729E-2</v>
      </c>
      <c r="BH17">
        <v>266595.36699999997</v>
      </c>
      <c r="BI17">
        <v>1.660336430377652E-2</v>
      </c>
      <c r="BJ17">
        <v>1.3415518357451427E-2</v>
      </c>
      <c r="BK17">
        <v>1</v>
      </c>
      <c r="BL17" t="s">
        <v>67</v>
      </c>
      <c r="BM17">
        <v>0</v>
      </c>
      <c r="BN17" t="s">
        <v>293</v>
      </c>
    </row>
    <row r="18" spans="1:66">
      <c r="A18" s="133" t="str">
        <f t="shared" si="20"/>
        <v>강화교통</v>
      </c>
      <c r="B18" s="109" t="str">
        <f t="shared" si="1"/>
        <v>60-5</v>
      </c>
      <c r="C18" s="134" t="str">
        <f t="shared" si="21"/>
        <v>78바3231</v>
      </c>
      <c r="D18" s="109" t="str">
        <f t="shared" si="22"/>
        <v>대형</v>
      </c>
      <c r="E18" s="106" t="str">
        <f t="shared" si="16"/>
        <v>D</v>
      </c>
      <c r="F18" s="154">
        <f t="shared" si="17"/>
        <v>0.8013157894736842</v>
      </c>
      <c r="G18" s="155">
        <f t="shared" si="18"/>
        <v>3.0449999999999999</v>
      </c>
      <c r="H18" s="156">
        <f t="shared" si="19"/>
        <v>3.8</v>
      </c>
      <c r="I18" s="157">
        <f t="shared" si="23"/>
        <v>7702.7740000000003</v>
      </c>
      <c r="J18" s="158">
        <f t="shared" si="24"/>
        <v>5.8720950154024142E-2</v>
      </c>
      <c r="K18" s="158">
        <f t="shared" si="25"/>
        <v>0.23880285054628314</v>
      </c>
      <c r="L18" s="158">
        <f t="shared" si="26"/>
        <v>0.17435277213118286</v>
      </c>
      <c r="M18" s="159">
        <f t="shared" si="27"/>
        <v>18.088000000000001</v>
      </c>
      <c r="N18" s="160">
        <f t="shared" si="28"/>
        <v>0.247</v>
      </c>
      <c r="O18" s="160">
        <f t="shared" si="29"/>
        <v>22.576000000000001</v>
      </c>
      <c r="P18" s="161">
        <f t="shared" si="30"/>
        <v>2.4550000000000001</v>
      </c>
      <c r="Q18" s="162">
        <f t="shared" si="31"/>
        <v>84</v>
      </c>
      <c r="R18" s="163">
        <f t="shared" si="32"/>
        <v>41.075854205395274</v>
      </c>
      <c r="S18" s="135">
        <f t="shared" si="33"/>
        <v>19</v>
      </c>
      <c r="T18" s="135">
        <f t="shared" si="34"/>
        <v>1739</v>
      </c>
      <c r="U18" t="s">
        <v>117</v>
      </c>
      <c r="V18" s="5" t="s">
        <v>119</v>
      </c>
      <c r="W18" t="s">
        <v>117</v>
      </c>
      <c r="X18" s="5" t="s">
        <v>119</v>
      </c>
      <c r="Y18" t="s">
        <v>176</v>
      </c>
      <c r="Z18" t="s">
        <v>141</v>
      </c>
      <c r="AA18" t="s">
        <v>48</v>
      </c>
      <c r="AB18">
        <v>503</v>
      </c>
      <c r="AC18" s="1">
        <v>7702.7740000000003</v>
      </c>
      <c r="AD18" s="1">
        <v>2529.6309999999999</v>
      </c>
      <c r="AE18" s="28">
        <v>3.0449999999999999</v>
      </c>
      <c r="AF18">
        <v>3.8</v>
      </c>
      <c r="AG18">
        <v>18.088000000000001</v>
      </c>
      <c r="AH18">
        <v>266.94939299999999</v>
      </c>
      <c r="AI18">
        <v>15.675522000000001</v>
      </c>
      <c r="AJ18">
        <v>63.748275999999997</v>
      </c>
      <c r="AK18">
        <v>1343</v>
      </c>
      <c r="AL18">
        <v>19</v>
      </c>
      <c r="AM18">
        <v>1739</v>
      </c>
      <c r="AN18">
        <v>84</v>
      </c>
      <c r="AO18">
        <v>28.854808999999999</v>
      </c>
      <c r="AP18">
        <v>52419.3</v>
      </c>
      <c r="AQ18">
        <v>147.30000000000001</v>
      </c>
      <c r="AR18">
        <v>47</v>
      </c>
      <c r="AS18">
        <v>40206</v>
      </c>
      <c r="AT18">
        <v>0.247</v>
      </c>
      <c r="AU18">
        <v>22.576000000000001</v>
      </c>
      <c r="AV18">
        <v>76920</v>
      </c>
      <c r="AW18">
        <v>0</v>
      </c>
      <c r="AX18" s="29">
        <v>0.62</v>
      </c>
      <c r="AY18">
        <v>0.8013157894736842</v>
      </c>
      <c r="AZ18" t="s">
        <v>67</v>
      </c>
      <c r="BA18" t="s">
        <v>277</v>
      </c>
      <c r="BB18">
        <v>3</v>
      </c>
      <c r="BC18" t="s">
        <v>322</v>
      </c>
      <c r="BD18">
        <v>5</v>
      </c>
      <c r="BE18">
        <v>39701.365000000005</v>
      </c>
      <c r="BF18">
        <v>0.19401786311377453</v>
      </c>
      <c r="BG18">
        <v>0.15546957715301143</v>
      </c>
      <c r="BH18">
        <v>266595.36699999997</v>
      </c>
      <c r="BI18">
        <v>2.8893127763919474E-2</v>
      </c>
      <c r="BJ18">
        <v>2.3152519484509158E-2</v>
      </c>
      <c r="BK18">
        <v>1</v>
      </c>
      <c r="BL18" t="s">
        <v>67</v>
      </c>
      <c r="BM18">
        <v>0</v>
      </c>
      <c r="BN18" t="s">
        <v>293</v>
      </c>
    </row>
    <row r="19" spans="1:66">
      <c r="A19" s="136" t="str">
        <f t="shared" si="20"/>
        <v>강화교통</v>
      </c>
      <c r="B19" s="125" t="str">
        <f t="shared" si="1"/>
        <v>60-5</v>
      </c>
      <c r="C19" s="137" t="str">
        <f t="shared" si="21"/>
        <v>78바3232</v>
      </c>
      <c r="D19" s="125" t="str">
        <f t="shared" si="22"/>
        <v>대형</v>
      </c>
      <c r="E19" s="122" t="str">
        <f t="shared" si="16"/>
        <v>C</v>
      </c>
      <c r="F19" s="144">
        <f t="shared" si="17"/>
        <v>0.88131578947368427</v>
      </c>
      <c r="G19" s="145">
        <f t="shared" si="18"/>
        <v>3.3490000000000002</v>
      </c>
      <c r="H19" s="146">
        <f t="shared" si="19"/>
        <v>3.8</v>
      </c>
      <c r="I19" s="147">
        <f t="shared" si="23"/>
        <v>10339.097</v>
      </c>
      <c r="J19" s="148">
        <f t="shared" si="24"/>
        <v>1.9547682848556628E-2</v>
      </c>
      <c r="K19" s="148">
        <f t="shared" si="25"/>
        <v>0.29626136929774471</v>
      </c>
      <c r="L19" s="148">
        <f t="shared" si="26"/>
        <v>0.17622428728543701</v>
      </c>
      <c r="M19" s="149">
        <f t="shared" si="27"/>
        <v>13.21</v>
      </c>
      <c r="N19" s="150">
        <f t="shared" si="28"/>
        <v>0</v>
      </c>
      <c r="O19" s="150">
        <f t="shared" si="29"/>
        <v>15.233000000000001</v>
      </c>
      <c r="P19" s="151">
        <f t="shared" si="30"/>
        <v>2.4533333333333331</v>
      </c>
      <c r="Q19" s="152">
        <f t="shared" si="31"/>
        <v>85</v>
      </c>
      <c r="R19" s="153">
        <f t="shared" si="32"/>
        <v>42.562458597292675</v>
      </c>
      <c r="S19" s="138">
        <f t="shared" si="33"/>
        <v>0</v>
      </c>
      <c r="T19" s="138">
        <f t="shared" si="34"/>
        <v>1575</v>
      </c>
      <c r="U19" t="s">
        <v>117</v>
      </c>
      <c r="V19" t="s">
        <v>119</v>
      </c>
      <c r="W19" s="4" t="s">
        <v>117</v>
      </c>
      <c r="X19" s="4" t="s">
        <v>119</v>
      </c>
      <c r="Y19" s="4" t="s">
        <v>177</v>
      </c>
      <c r="Z19" s="4" t="s">
        <v>141</v>
      </c>
      <c r="AA19" s="4" t="s">
        <v>48</v>
      </c>
      <c r="AB19" s="4">
        <v>503</v>
      </c>
      <c r="AC19" s="4">
        <v>10339.097</v>
      </c>
      <c r="AD19" s="4">
        <v>3087.348</v>
      </c>
      <c r="AE19" s="4">
        <v>3.3490000000000002</v>
      </c>
      <c r="AF19" s="4">
        <v>3.8</v>
      </c>
      <c r="AG19" s="4">
        <v>13.21</v>
      </c>
      <c r="AH19" s="4">
        <v>355.04105800000002</v>
      </c>
      <c r="AI19" s="4">
        <v>6.9402299999999997</v>
      </c>
      <c r="AJ19" s="4">
        <v>105.18495</v>
      </c>
      <c r="AK19" s="4">
        <v>1822</v>
      </c>
      <c r="AL19" s="4">
        <v>0</v>
      </c>
      <c r="AM19" s="4">
        <v>1575</v>
      </c>
      <c r="AN19" s="4">
        <v>85</v>
      </c>
      <c r="AO19" s="4">
        <v>29.120847999999999</v>
      </c>
      <c r="AP19" s="4">
        <v>68727</v>
      </c>
      <c r="AQ19" s="4">
        <v>147.19999999999999</v>
      </c>
      <c r="AR19" s="4">
        <v>103</v>
      </c>
      <c r="AS19" s="4">
        <v>123647</v>
      </c>
      <c r="AT19" s="4">
        <v>0</v>
      </c>
      <c r="AU19" s="4">
        <v>15.233000000000001</v>
      </c>
      <c r="AV19" s="4">
        <v>100001</v>
      </c>
      <c r="AW19" s="4">
        <v>0</v>
      </c>
      <c r="AX19" s="30">
        <v>0.53</v>
      </c>
      <c r="AY19">
        <v>0.88131578947368427</v>
      </c>
      <c r="AZ19" t="s">
        <v>69</v>
      </c>
      <c r="BA19" t="s">
        <v>277</v>
      </c>
      <c r="BB19">
        <v>1</v>
      </c>
      <c r="BC19" t="s">
        <v>368</v>
      </c>
      <c r="BD19">
        <v>8</v>
      </c>
      <c r="BE19">
        <v>39701.365000000005</v>
      </c>
      <c r="BF19">
        <v>0.26042170086595257</v>
      </c>
      <c r="BG19">
        <v>0.22951375689475664</v>
      </c>
      <c r="BH19">
        <v>266595.36699999997</v>
      </c>
      <c r="BI19">
        <v>3.87819830342363E-2</v>
      </c>
      <c r="BJ19">
        <v>3.4179173995172993E-2</v>
      </c>
      <c r="BK19">
        <v>1</v>
      </c>
      <c r="BL19" t="s">
        <v>69</v>
      </c>
      <c r="BM19">
        <v>0</v>
      </c>
      <c r="BN19" t="s">
        <v>293</v>
      </c>
    </row>
    <row r="20" spans="1:66">
      <c r="A20" s="133" t="str">
        <f t="shared" si="20"/>
        <v>강화교통</v>
      </c>
      <c r="B20" s="109" t="str">
        <f t="shared" si="1"/>
        <v>70</v>
      </c>
      <c r="C20" s="134" t="str">
        <f t="shared" si="21"/>
        <v>78바3201</v>
      </c>
      <c r="D20" s="109" t="str">
        <f t="shared" si="22"/>
        <v>대형</v>
      </c>
      <c r="E20" s="106" t="str">
        <f t="shared" si="16"/>
        <v>D</v>
      </c>
      <c r="F20" s="154">
        <f t="shared" si="17"/>
        <v>0.84766666666666668</v>
      </c>
      <c r="G20" s="155">
        <f t="shared" si="18"/>
        <v>2.5430000000000001</v>
      </c>
      <c r="H20" s="156">
        <f t="shared" si="19"/>
        <v>3</v>
      </c>
      <c r="I20" s="157">
        <f t="shared" si="23"/>
        <v>7627.0959999999995</v>
      </c>
      <c r="J20" s="158">
        <f t="shared" si="24"/>
        <v>1.7651570100376244E-2</v>
      </c>
      <c r="K20" s="158">
        <f t="shared" si="25"/>
        <v>0.28168250965195707</v>
      </c>
      <c r="L20" s="158">
        <f t="shared" si="26"/>
        <v>0.20269837956674469</v>
      </c>
      <c r="M20" s="159">
        <f t="shared" si="27"/>
        <v>11.637</v>
      </c>
      <c r="N20" s="160">
        <f t="shared" si="28"/>
        <v>0.45900000000000002</v>
      </c>
      <c r="O20" s="160">
        <f t="shared" si="29"/>
        <v>23.350999999999999</v>
      </c>
      <c r="P20" s="161">
        <f t="shared" si="30"/>
        <v>0</v>
      </c>
      <c r="Q20" s="162">
        <f t="shared" si="31"/>
        <v>76</v>
      </c>
      <c r="R20" s="163">
        <f t="shared" si="32"/>
        <v>31.594599244847629</v>
      </c>
      <c r="S20" s="135">
        <f t="shared" si="33"/>
        <v>35</v>
      </c>
      <c r="T20" s="135">
        <f t="shared" si="34"/>
        <v>1781</v>
      </c>
      <c r="U20" t="s">
        <v>117</v>
      </c>
      <c r="V20" s="5" t="s">
        <v>120</v>
      </c>
      <c r="W20" t="s">
        <v>117</v>
      </c>
      <c r="X20" s="5" t="s">
        <v>120</v>
      </c>
      <c r="Y20" t="s">
        <v>301</v>
      </c>
      <c r="Z20" t="s">
        <v>141</v>
      </c>
      <c r="AA20" t="s">
        <v>48</v>
      </c>
      <c r="AB20">
        <v>503</v>
      </c>
      <c r="AC20" s="1">
        <v>7627.0959999999995</v>
      </c>
      <c r="AD20" s="1">
        <v>2999.5839999999998</v>
      </c>
      <c r="AE20" s="28">
        <v>2.5430000000000001</v>
      </c>
      <c r="AF20">
        <v>3</v>
      </c>
      <c r="AG20">
        <v>11.637</v>
      </c>
      <c r="AH20">
        <v>344.53660300000001</v>
      </c>
      <c r="AI20">
        <v>6.0816119999999998</v>
      </c>
      <c r="AJ20">
        <v>97.049935000000005</v>
      </c>
      <c r="AK20">
        <v>1546</v>
      </c>
      <c r="AL20">
        <v>35</v>
      </c>
      <c r="AM20">
        <v>1781</v>
      </c>
      <c r="AN20">
        <v>76</v>
      </c>
      <c r="AO20">
        <v>22.137257999999999</v>
      </c>
      <c r="AP20">
        <v>10417.200000000001</v>
      </c>
      <c r="AQ20">
        <v>0</v>
      </c>
      <c r="AR20">
        <v>16</v>
      </c>
      <c r="AS20">
        <v>4912</v>
      </c>
      <c r="AT20">
        <v>0.45900000000000002</v>
      </c>
      <c r="AU20">
        <v>23.350999999999999</v>
      </c>
      <c r="AV20">
        <v>73009</v>
      </c>
      <c r="AW20">
        <v>0</v>
      </c>
      <c r="AX20" s="29">
        <v>0.5</v>
      </c>
      <c r="AY20">
        <v>0.84766666666666668</v>
      </c>
      <c r="AZ20" t="s">
        <v>67</v>
      </c>
      <c r="BA20" t="s">
        <v>178</v>
      </c>
      <c r="BB20">
        <v>1</v>
      </c>
      <c r="BC20" t="s">
        <v>260</v>
      </c>
      <c r="BD20">
        <v>4</v>
      </c>
      <c r="BE20">
        <v>62612.482000000004</v>
      </c>
      <c r="BF20">
        <v>0.12181430533292066</v>
      </c>
      <c r="BG20">
        <v>0.10325792615387241</v>
      </c>
      <c r="BH20">
        <v>266595.36699999997</v>
      </c>
      <c r="BI20">
        <v>2.8609259364961132E-2</v>
      </c>
      <c r="BJ20">
        <v>2.4251115521698719E-2</v>
      </c>
      <c r="BK20">
        <v>1</v>
      </c>
      <c r="BL20" t="s">
        <v>69</v>
      </c>
      <c r="BM20">
        <v>-1</v>
      </c>
      <c r="BN20" t="s">
        <v>299</v>
      </c>
    </row>
    <row r="21" spans="1:66">
      <c r="A21" s="136" t="str">
        <f t="shared" si="20"/>
        <v>강화교통</v>
      </c>
      <c r="B21" s="125" t="str">
        <f t="shared" si="1"/>
        <v>70</v>
      </c>
      <c r="C21" s="137" t="str">
        <f t="shared" si="21"/>
        <v>78바3202</v>
      </c>
      <c r="D21" s="125" t="str">
        <f t="shared" si="22"/>
        <v>대형</v>
      </c>
      <c r="E21" s="122" t="str">
        <f t="shared" si="16"/>
        <v>C</v>
      </c>
      <c r="F21" s="144">
        <f t="shared" si="17"/>
        <v>0.86</v>
      </c>
      <c r="G21" s="145">
        <f t="shared" si="18"/>
        <v>2.3220000000000001</v>
      </c>
      <c r="H21" s="146">
        <f t="shared" si="19"/>
        <v>2.7</v>
      </c>
      <c r="I21" s="147">
        <f t="shared" si="23"/>
        <v>9140.8330000000005</v>
      </c>
      <c r="J21" s="148">
        <f t="shared" si="24"/>
        <v>2.4012538081295224E-2</v>
      </c>
      <c r="K21" s="148">
        <f t="shared" si="25"/>
        <v>0.30356677019489969</v>
      </c>
      <c r="L21" s="148">
        <f t="shared" si="26"/>
        <v>0.24647644257366916</v>
      </c>
      <c r="M21" s="149">
        <f t="shared" si="27"/>
        <v>15.773999999999999</v>
      </c>
      <c r="N21" s="150">
        <f t="shared" si="28"/>
        <v>4.3999999999999997E-2</v>
      </c>
      <c r="O21" s="150">
        <f t="shared" si="29"/>
        <v>16.858000000000001</v>
      </c>
      <c r="P21" s="151">
        <f t="shared" si="30"/>
        <v>0</v>
      </c>
      <c r="Q21" s="152">
        <f t="shared" si="31"/>
        <v>79</v>
      </c>
      <c r="R21" s="153">
        <f t="shared" si="32"/>
        <v>33.263609844825581</v>
      </c>
      <c r="S21" s="138">
        <f t="shared" si="33"/>
        <v>4</v>
      </c>
      <c r="T21" s="138">
        <f t="shared" si="34"/>
        <v>1541</v>
      </c>
      <c r="U21" t="s">
        <v>117</v>
      </c>
      <c r="V21" s="5" t="s">
        <v>120</v>
      </c>
      <c r="W21" t="s">
        <v>117</v>
      </c>
      <c r="X21" s="5" t="s">
        <v>120</v>
      </c>
      <c r="Y21" t="s">
        <v>179</v>
      </c>
      <c r="Z21" t="s">
        <v>141</v>
      </c>
      <c r="AA21" t="s">
        <v>48</v>
      </c>
      <c r="AB21">
        <v>503</v>
      </c>
      <c r="AC21" s="1">
        <v>9140.8330000000005</v>
      </c>
      <c r="AD21" s="1">
        <v>3935.8690000000001</v>
      </c>
      <c r="AE21" s="28">
        <v>2.3220000000000001</v>
      </c>
      <c r="AF21">
        <v>2.7</v>
      </c>
      <c r="AG21">
        <v>15.773999999999999</v>
      </c>
      <c r="AH21">
        <v>408.67241799999999</v>
      </c>
      <c r="AI21">
        <v>9.8132619999999999</v>
      </c>
      <c r="AJ21">
        <v>124.059366</v>
      </c>
      <c r="AK21">
        <v>2253</v>
      </c>
      <c r="AL21">
        <v>4</v>
      </c>
      <c r="AM21">
        <v>1541</v>
      </c>
      <c r="AN21">
        <v>79</v>
      </c>
      <c r="AO21">
        <v>22.367139000000002</v>
      </c>
      <c r="AP21">
        <v>24288</v>
      </c>
      <c r="AQ21">
        <v>0</v>
      </c>
      <c r="AR21">
        <v>40</v>
      </c>
      <c r="AS21">
        <v>11638</v>
      </c>
      <c r="AT21">
        <v>4.3999999999999997E-2</v>
      </c>
      <c r="AU21">
        <v>16.858000000000001</v>
      </c>
      <c r="AV21">
        <v>83430</v>
      </c>
      <c r="AW21">
        <v>0</v>
      </c>
      <c r="AX21" s="29">
        <v>0.53</v>
      </c>
      <c r="AY21">
        <v>0.86</v>
      </c>
      <c r="AZ21" t="s">
        <v>69</v>
      </c>
      <c r="BA21" t="s">
        <v>178</v>
      </c>
      <c r="BB21">
        <v>3</v>
      </c>
      <c r="BC21" t="s">
        <v>302</v>
      </c>
      <c r="BD21">
        <v>4</v>
      </c>
      <c r="BE21">
        <v>62612.482000000004</v>
      </c>
      <c r="BF21">
        <v>0.14599058698870937</v>
      </c>
      <c r="BG21">
        <v>0.12555190481029005</v>
      </c>
      <c r="BH21">
        <v>266595.36699999997</v>
      </c>
      <c r="BI21">
        <v>3.4287291271644649E-2</v>
      </c>
      <c r="BJ21">
        <v>2.9487070493614397E-2</v>
      </c>
      <c r="BK21">
        <v>1</v>
      </c>
      <c r="BL21" t="s">
        <v>67</v>
      </c>
      <c r="BM21">
        <v>1</v>
      </c>
      <c r="BN21" t="s">
        <v>288</v>
      </c>
    </row>
    <row r="22" spans="1:66">
      <c r="A22" s="133" t="str">
        <f t="shared" si="20"/>
        <v>강화교통</v>
      </c>
      <c r="B22" s="109" t="str">
        <f t="shared" si="1"/>
        <v>70</v>
      </c>
      <c r="C22" s="134" t="str">
        <f t="shared" si="21"/>
        <v>78바3203</v>
      </c>
      <c r="D22" s="109" t="str">
        <f t="shared" si="22"/>
        <v>대형</v>
      </c>
      <c r="E22" s="106" t="str">
        <f t="shared" si="16"/>
        <v>C</v>
      </c>
      <c r="F22" s="154">
        <f t="shared" si="17"/>
        <v>0.8606896551724138</v>
      </c>
      <c r="G22" s="155">
        <f t="shared" si="18"/>
        <v>2.496</v>
      </c>
      <c r="H22" s="156">
        <f t="shared" si="19"/>
        <v>2.9</v>
      </c>
      <c r="I22" s="157">
        <f t="shared" si="23"/>
        <v>8348.8009999999995</v>
      </c>
      <c r="J22" s="158">
        <f t="shared" si="24"/>
        <v>4.0562407823622082E-2</v>
      </c>
      <c r="K22" s="158">
        <f t="shared" si="25"/>
        <v>0.30434825246668334</v>
      </c>
      <c r="L22" s="158">
        <f t="shared" si="26"/>
        <v>0.27021844214516555</v>
      </c>
      <c r="M22" s="159">
        <f t="shared" si="27"/>
        <v>13.000999999999999</v>
      </c>
      <c r="N22" s="160">
        <f t="shared" si="28"/>
        <v>2.4E-2</v>
      </c>
      <c r="O22" s="160">
        <f t="shared" si="29"/>
        <v>17.475999999999999</v>
      </c>
      <c r="P22" s="161">
        <f t="shared" si="30"/>
        <v>0</v>
      </c>
      <c r="Q22" s="162">
        <f t="shared" si="31"/>
        <v>79</v>
      </c>
      <c r="R22" s="163">
        <f t="shared" si="32"/>
        <v>33.275330420767112</v>
      </c>
      <c r="S22" s="135">
        <f t="shared" si="33"/>
        <v>2</v>
      </c>
      <c r="T22" s="135">
        <f t="shared" si="34"/>
        <v>1459</v>
      </c>
      <c r="U22" t="s">
        <v>117</v>
      </c>
      <c r="V22" t="s">
        <v>120</v>
      </c>
      <c r="W22" s="4" t="s">
        <v>117</v>
      </c>
      <c r="X22" s="4" t="s">
        <v>120</v>
      </c>
      <c r="Y22" s="4" t="s">
        <v>180</v>
      </c>
      <c r="Z22" s="4" t="s">
        <v>141</v>
      </c>
      <c r="AA22" s="4" t="s">
        <v>48</v>
      </c>
      <c r="AB22" s="4">
        <v>503</v>
      </c>
      <c r="AC22" s="4">
        <v>8348.8009999999995</v>
      </c>
      <c r="AD22" s="4">
        <v>3344.8829999999998</v>
      </c>
      <c r="AE22" s="4">
        <v>2.496</v>
      </c>
      <c r="AF22" s="4">
        <v>2.9</v>
      </c>
      <c r="AG22" s="4">
        <v>13.000999999999999</v>
      </c>
      <c r="AH22" s="4">
        <v>383.00214</v>
      </c>
      <c r="AI22" s="4">
        <v>15.535489</v>
      </c>
      <c r="AJ22" s="4">
        <v>116.56603200000001</v>
      </c>
      <c r="AK22" s="4">
        <v>2256</v>
      </c>
      <c r="AL22" s="4">
        <v>2</v>
      </c>
      <c r="AM22" s="4">
        <v>1459</v>
      </c>
      <c r="AN22" s="4">
        <v>79</v>
      </c>
      <c r="AO22" s="4">
        <v>21.798314000000001</v>
      </c>
      <c r="AP22" s="4">
        <v>20494.7</v>
      </c>
      <c r="AQ22" s="4">
        <v>0</v>
      </c>
      <c r="AR22" s="4">
        <v>49</v>
      </c>
      <c r="AS22" s="4">
        <v>29963</v>
      </c>
      <c r="AT22" s="4">
        <v>2.4E-2</v>
      </c>
      <c r="AU22" s="4">
        <v>17.475999999999999</v>
      </c>
      <c r="AV22" s="4">
        <v>78244</v>
      </c>
      <c r="AW22" s="4">
        <v>0</v>
      </c>
      <c r="AX22" s="30">
        <v>0.5</v>
      </c>
      <c r="AY22">
        <v>0.8606896551724138</v>
      </c>
      <c r="AZ22" t="s">
        <v>69</v>
      </c>
      <c r="BA22" t="s">
        <v>178</v>
      </c>
      <c r="BB22">
        <v>2</v>
      </c>
      <c r="BC22" t="s">
        <v>303</v>
      </c>
      <c r="BD22">
        <v>4</v>
      </c>
      <c r="BE22">
        <v>62612.482000000004</v>
      </c>
      <c r="BF22">
        <v>0.13334084088856274</v>
      </c>
      <c r="BG22">
        <v>0.11476508236477675</v>
      </c>
      <c r="BH22">
        <v>266595.36699999997</v>
      </c>
      <c r="BI22">
        <v>3.1316376927135424E-2</v>
      </c>
      <c r="BJ22">
        <v>2.6953681658665525E-2</v>
      </c>
      <c r="BK22">
        <v>1</v>
      </c>
      <c r="BL22" t="s">
        <v>67</v>
      </c>
      <c r="BM22">
        <v>1</v>
      </c>
      <c r="BN22" t="s">
        <v>288</v>
      </c>
    </row>
    <row r="23" spans="1:66">
      <c r="A23" s="136" t="str">
        <f t="shared" si="20"/>
        <v>강화교통</v>
      </c>
      <c r="B23" s="125" t="str">
        <f t="shared" si="1"/>
        <v>70</v>
      </c>
      <c r="C23" s="137" t="str">
        <f t="shared" si="21"/>
        <v>78바3204</v>
      </c>
      <c r="D23" s="125" t="str">
        <f t="shared" si="22"/>
        <v>대형</v>
      </c>
      <c r="E23" s="122" t="str">
        <f t="shared" si="16"/>
        <v>D</v>
      </c>
      <c r="F23" s="144">
        <f t="shared" si="17"/>
        <v>0.83750000000000013</v>
      </c>
      <c r="G23" s="145">
        <f t="shared" si="18"/>
        <v>2.3450000000000002</v>
      </c>
      <c r="H23" s="146">
        <f t="shared" si="19"/>
        <v>2.8</v>
      </c>
      <c r="I23" s="147">
        <f t="shared" si="23"/>
        <v>7676.9570000000003</v>
      </c>
      <c r="J23" s="148">
        <f t="shared" si="24"/>
        <v>1.8435882744431965E-2</v>
      </c>
      <c r="K23" s="148">
        <f t="shared" si="25"/>
        <v>0.38365412305040342</v>
      </c>
      <c r="L23" s="148">
        <f t="shared" si="26"/>
        <v>0.24371635792671495</v>
      </c>
      <c r="M23" s="149">
        <f t="shared" si="27"/>
        <v>16.925000000000001</v>
      </c>
      <c r="N23" s="150">
        <f t="shared" si="28"/>
        <v>2.488</v>
      </c>
      <c r="O23" s="150">
        <f t="shared" si="29"/>
        <v>42.061</v>
      </c>
      <c r="P23" s="151">
        <f t="shared" si="30"/>
        <v>0</v>
      </c>
      <c r="Q23" s="152">
        <f t="shared" si="31"/>
        <v>80</v>
      </c>
      <c r="R23" s="153">
        <f t="shared" si="32"/>
        <v>34.630844564598959</v>
      </c>
      <c r="S23" s="138">
        <f t="shared" si="33"/>
        <v>191</v>
      </c>
      <c r="T23" s="138">
        <f t="shared" si="34"/>
        <v>3229</v>
      </c>
      <c r="U23" t="s">
        <v>117</v>
      </c>
      <c r="V23" s="5" t="s">
        <v>120</v>
      </c>
      <c r="W23" t="s">
        <v>117</v>
      </c>
      <c r="X23" s="5" t="s">
        <v>120</v>
      </c>
      <c r="Y23" t="s">
        <v>181</v>
      </c>
      <c r="Z23" t="s">
        <v>141</v>
      </c>
      <c r="AA23" t="s">
        <v>48</v>
      </c>
      <c r="AB23">
        <v>503</v>
      </c>
      <c r="AC23" s="1">
        <v>7676.9570000000003</v>
      </c>
      <c r="AD23" s="1">
        <v>3274.1590000000001</v>
      </c>
      <c r="AE23" s="28">
        <v>2.3450000000000002</v>
      </c>
      <c r="AF23">
        <v>2.8</v>
      </c>
      <c r="AG23">
        <v>16.925000000000001</v>
      </c>
      <c r="AH23">
        <v>370.75772799999999</v>
      </c>
      <c r="AI23">
        <v>6.8352459999999997</v>
      </c>
      <c r="AJ23">
        <v>142.24273099999999</v>
      </c>
      <c r="AK23">
        <v>1871</v>
      </c>
      <c r="AL23">
        <v>191</v>
      </c>
      <c r="AM23">
        <v>3229</v>
      </c>
      <c r="AN23">
        <v>80</v>
      </c>
      <c r="AO23">
        <v>20.706128</v>
      </c>
      <c r="AP23">
        <v>32292</v>
      </c>
      <c r="AQ23">
        <v>0</v>
      </c>
      <c r="AR23">
        <v>87</v>
      </c>
      <c r="AS23">
        <v>147365</v>
      </c>
      <c r="AT23">
        <v>2.488</v>
      </c>
      <c r="AU23">
        <v>42.061</v>
      </c>
      <c r="AV23">
        <v>0</v>
      </c>
      <c r="AW23">
        <v>0</v>
      </c>
      <c r="AX23" s="29">
        <v>0.54</v>
      </c>
      <c r="AY23">
        <v>0.83750000000000013</v>
      </c>
      <c r="AZ23" t="s">
        <v>67</v>
      </c>
      <c r="BA23" t="s">
        <v>178</v>
      </c>
      <c r="BB23">
        <v>3</v>
      </c>
      <c r="BC23" t="s">
        <v>449</v>
      </c>
      <c r="BD23">
        <v>1</v>
      </c>
      <c r="BE23">
        <v>62612.482000000004</v>
      </c>
      <c r="BF23">
        <v>0.12261064814520529</v>
      </c>
      <c r="BG23">
        <v>0.10268641782160945</v>
      </c>
      <c r="BH23">
        <v>266595.36699999997</v>
      </c>
      <c r="BI23">
        <v>2.8796288121541141E-2</v>
      </c>
      <c r="BJ23">
        <v>2.4116891301790708E-2</v>
      </c>
      <c r="BK23">
        <v>1</v>
      </c>
      <c r="BL23" t="s">
        <v>69</v>
      </c>
      <c r="BM23">
        <v>-1</v>
      </c>
      <c r="BN23" t="s">
        <v>299</v>
      </c>
    </row>
    <row r="24" spans="1:66">
      <c r="A24" s="133" t="str">
        <f t="shared" si="20"/>
        <v>강화교통</v>
      </c>
      <c r="B24" s="109" t="str">
        <f t="shared" si="1"/>
        <v>70</v>
      </c>
      <c r="C24" s="134" t="str">
        <f t="shared" si="21"/>
        <v>78바3213</v>
      </c>
      <c r="D24" s="109" t="str">
        <f t="shared" si="22"/>
        <v>대형</v>
      </c>
      <c r="E24" s="106" t="str">
        <f t="shared" si="16"/>
        <v>B</v>
      </c>
      <c r="F24" s="154">
        <f t="shared" si="17"/>
        <v>0.93068965517241375</v>
      </c>
      <c r="G24" s="155">
        <f t="shared" si="18"/>
        <v>2.6989999999999998</v>
      </c>
      <c r="H24" s="156">
        <f t="shared" si="19"/>
        <v>2.9</v>
      </c>
      <c r="I24" s="157">
        <f t="shared" si="23"/>
        <v>7273.3370000000004</v>
      </c>
      <c r="J24" s="158">
        <f t="shared" si="24"/>
        <v>1.4830460787120511E-2</v>
      </c>
      <c r="K24" s="158">
        <f t="shared" si="25"/>
        <v>0.30813206722879849</v>
      </c>
      <c r="L24" s="158">
        <f t="shared" si="26"/>
        <v>0.18877167385479318</v>
      </c>
      <c r="M24" s="159">
        <f t="shared" si="27"/>
        <v>11.88</v>
      </c>
      <c r="N24" s="160">
        <f t="shared" si="28"/>
        <v>0.192</v>
      </c>
      <c r="O24" s="160">
        <f t="shared" si="29"/>
        <v>27.154</v>
      </c>
      <c r="P24" s="161">
        <f t="shared" si="30"/>
        <v>0.61166666666666669</v>
      </c>
      <c r="Q24" s="162">
        <f t="shared" si="31"/>
        <v>88</v>
      </c>
      <c r="R24" s="163">
        <f t="shared" si="32"/>
        <v>32.663250822859773</v>
      </c>
      <c r="S24" s="135">
        <f t="shared" si="33"/>
        <v>14</v>
      </c>
      <c r="T24" s="135">
        <f t="shared" si="34"/>
        <v>1975</v>
      </c>
      <c r="U24" t="s">
        <v>117</v>
      </c>
      <c r="V24" s="5" t="s">
        <v>120</v>
      </c>
      <c r="W24" t="s">
        <v>117</v>
      </c>
      <c r="X24" s="5" t="s">
        <v>120</v>
      </c>
      <c r="Y24" t="s">
        <v>182</v>
      </c>
      <c r="Z24" t="s">
        <v>141</v>
      </c>
      <c r="AA24" t="s">
        <v>48</v>
      </c>
      <c r="AB24">
        <v>503</v>
      </c>
      <c r="AC24" s="1">
        <v>7273.3370000000004</v>
      </c>
      <c r="AD24" s="1">
        <v>2694.9349999999999</v>
      </c>
      <c r="AE24" s="28">
        <v>2.6989999999999998</v>
      </c>
      <c r="AF24">
        <v>2.9</v>
      </c>
      <c r="AG24">
        <v>11.88</v>
      </c>
      <c r="AH24">
        <v>328.89827700000001</v>
      </c>
      <c r="AI24">
        <v>4.877713</v>
      </c>
      <c r="AJ24">
        <v>101.344106</v>
      </c>
      <c r="AK24">
        <v>1373</v>
      </c>
      <c r="AL24">
        <v>14</v>
      </c>
      <c r="AM24">
        <v>1975</v>
      </c>
      <c r="AN24">
        <v>88</v>
      </c>
      <c r="AO24">
        <v>22.114243999999999</v>
      </c>
      <c r="AP24">
        <v>15828.3</v>
      </c>
      <c r="AQ24">
        <v>36.700000000000003</v>
      </c>
      <c r="AR24">
        <v>51</v>
      </c>
      <c r="AS24">
        <v>40739</v>
      </c>
      <c r="AT24">
        <v>0.192</v>
      </c>
      <c r="AU24">
        <v>27.154</v>
      </c>
      <c r="AV24">
        <v>63492</v>
      </c>
      <c r="AW24">
        <v>0</v>
      </c>
      <c r="AX24" s="29">
        <v>0.52</v>
      </c>
      <c r="AY24">
        <v>0.93068965517241375</v>
      </c>
      <c r="AZ24" t="s">
        <v>68</v>
      </c>
      <c r="BA24" t="s">
        <v>178</v>
      </c>
      <c r="BB24">
        <v>1</v>
      </c>
      <c r="BC24" t="s">
        <v>324</v>
      </c>
      <c r="BD24">
        <v>6</v>
      </c>
      <c r="BE24">
        <v>62612.482000000004</v>
      </c>
      <c r="BF24">
        <v>0.11616432966193546</v>
      </c>
      <c r="BG24">
        <v>0.10811293991640131</v>
      </c>
      <c r="BH24">
        <v>266595.36699999997</v>
      </c>
      <c r="BI24">
        <v>2.7282308323085005E-2</v>
      </c>
      <c r="BJ24">
        <v>2.5391362125519457E-2</v>
      </c>
      <c r="BK24">
        <v>1</v>
      </c>
      <c r="BL24" t="s">
        <v>68</v>
      </c>
      <c r="BM24">
        <v>0</v>
      </c>
      <c r="BN24" t="s">
        <v>293</v>
      </c>
    </row>
    <row r="25" spans="1:66">
      <c r="A25" s="136" t="str">
        <f t="shared" si="20"/>
        <v>강화교통</v>
      </c>
      <c r="B25" s="125" t="str">
        <f t="shared" si="1"/>
        <v>70</v>
      </c>
      <c r="C25" s="137" t="str">
        <f t="shared" si="21"/>
        <v>78바3214</v>
      </c>
      <c r="D25" s="125" t="str">
        <f t="shared" si="22"/>
        <v>대형</v>
      </c>
      <c r="E25" s="122" t="str">
        <f t="shared" si="16"/>
        <v>B</v>
      </c>
      <c r="F25" s="144">
        <f t="shared" si="17"/>
        <v>0.92827586206896562</v>
      </c>
      <c r="G25" s="145">
        <f t="shared" si="18"/>
        <v>2.6920000000000002</v>
      </c>
      <c r="H25" s="146">
        <f t="shared" si="19"/>
        <v>2.9</v>
      </c>
      <c r="I25" s="147">
        <f t="shared" si="23"/>
        <v>7055.3980000000001</v>
      </c>
      <c r="J25" s="148">
        <f t="shared" si="24"/>
        <v>1.6861370295115877E-2</v>
      </c>
      <c r="K25" s="148">
        <f t="shared" si="25"/>
        <v>0.32836547493341989</v>
      </c>
      <c r="L25" s="148">
        <f t="shared" si="26"/>
        <v>0.22195771237852208</v>
      </c>
      <c r="M25" s="149">
        <f t="shared" si="27"/>
        <v>13.177</v>
      </c>
      <c r="N25" s="150">
        <f t="shared" si="28"/>
        <v>5.7000000000000002E-2</v>
      </c>
      <c r="O25" s="150">
        <f t="shared" si="29"/>
        <v>17.248999999999999</v>
      </c>
      <c r="P25" s="151">
        <f t="shared" si="30"/>
        <v>0</v>
      </c>
      <c r="Q25" s="152">
        <f t="shared" si="31"/>
        <v>75</v>
      </c>
      <c r="R25" s="153">
        <f t="shared" si="32"/>
        <v>32.911215642990612</v>
      </c>
      <c r="S25" s="138">
        <f t="shared" si="33"/>
        <v>4</v>
      </c>
      <c r="T25" s="138">
        <f t="shared" si="34"/>
        <v>1217</v>
      </c>
      <c r="U25" t="s">
        <v>117</v>
      </c>
      <c r="V25" t="s">
        <v>120</v>
      </c>
      <c r="W25" s="4" t="s">
        <v>117</v>
      </c>
      <c r="X25" s="4" t="s">
        <v>120</v>
      </c>
      <c r="Y25" s="4" t="s">
        <v>183</v>
      </c>
      <c r="Z25" s="4" t="s">
        <v>141</v>
      </c>
      <c r="AA25" s="4" t="s">
        <v>48</v>
      </c>
      <c r="AB25" s="4">
        <v>503</v>
      </c>
      <c r="AC25" s="4">
        <v>7055.3980000000001</v>
      </c>
      <c r="AD25" s="4">
        <v>2621.2979999999998</v>
      </c>
      <c r="AE25" s="4">
        <v>2.6920000000000002</v>
      </c>
      <c r="AF25" s="4">
        <v>2.9</v>
      </c>
      <c r="AG25" s="4">
        <v>13.177</v>
      </c>
      <c r="AH25" s="4">
        <v>327.406071</v>
      </c>
      <c r="AI25" s="4">
        <v>5.5205149999999996</v>
      </c>
      <c r="AJ25" s="4">
        <v>107.50885</v>
      </c>
      <c r="AK25" s="4">
        <v>1566</v>
      </c>
      <c r="AL25" s="4">
        <v>4</v>
      </c>
      <c r="AM25" s="4">
        <v>1217</v>
      </c>
      <c r="AN25" s="4">
        <v>75</v>
      </c>
      <c r="AO25" s="4">
        <v>21.549379999999999</v>
      </c>
      <c r="AP25" s="4">
        <v>22044.7</v>
      </c>
      <c r="AQ25" s="4">
        <v>0</v>
      </c>
      <c r="AR25" s="4">
        <v>77</v>
      </c>
      <c r="AS25" s="4">
        <v>50884</v>
      </c>
      <c r="AT25" s="4">
        <v>5.7000000000000002E-2</v>
      </c>
      <c r="AU25" s="4">
        <v>17.248999999999999</v>
      </c>
      <c r="AV25" s="4">
        <v>63206</v>
      </c>
      <c r="AW25" s="4">
        <v>0</v>
      </c>
      <c r="AX25" s="30">
        <v>0.55000000000000004</v>
      </c>
      <c r="AY25">
        <v>0.92827586206896562</v>
      </c>
      <c r="AZ25" t="s">
        <v>68</v>
      </c>
      <c r="BA25" t="s">
        <v>178</v>
      </c>
      <c r="BB25">
        <v>2</v>
      </c>
      <c r="BC25" t="s">
        <v>325</v>
      </c>
      <c r="BD25">
        <v>4</v>
      </c>
      <c r="BE25">
        <v>62612.482000000004</v>
      </c>
      <c r="BF25">
        <v>0.11268357002681989</v>
      </c>
      <c r="BG25">
        <v>0.10460143810765489</v>
      </c>
      <c r="BH25">
        <v>266595.36699999997</v>
      </c>
      <c r="BI25">
        <v>2.646481849776482E-2</v>
      </c>
      <c r="BJ25">
        <v>2.4566652205511345E-2</v>
      </c>
      <c r="BK25">
        <v>1</v>
      </c>
      <c r="BL25" t="s">
        <v>68</v>
      </c>
      <c r="BM25">
        <v>0</v>
      </c>
      <c r="BN25" t="s">
        <v>293</v>
      </c>
    </row>
    <row r="26" spans="1:66">
      <c r="A26" s="133" t="str">
        <f t="shared" si="20"/>
        <v>강화교통</v>
      </c>
      <c r="B26" s="109" t="str">
        <f t="shared" si="1"/>
        <v>70</v>
      </c>
      <c r="C26" s="134" t="str">
        <f t="shared" si="21"/>
        <v>78바3220</v>
      </c>
      <c r="D26" s="109" t="str">
        <f t="shared" si="22"/>
        <v>대형</v>
      </c>
      <c r="E26" s="106" t="str">
        <f t="shared" si="16"/>
        <v>C</v>
      </c>
      <c r="F26" s="154">
        <f t="shared" si="17"/>
        <v>0.88137931034482764</v>
      </c>
      <c r="G26" s="155">
        <f t="shared" si="18"/>
        <v>2.556</v>
      </c>
      <c r="H26" s="156">
        <f t="shared" si="19"/>
        <v>2.9</v>
      </c>
      <c r="I26" s="157">
        <f t="shared" si="23"/>
        <v>8398.8089999999993</v>
      </c>
      <c r="J26" s="158">
        <f t="shared" si="24"/>
        <v>9.5215646696163239E-3</v>
      </c>
      <c r="K26" s="158">
        <f t="shared" si="25"/>
        <v>0.33401324751113398</v>
      </c>
      <c r="L26" s="158">
        <f t="shared" si="26"/>
        <v>0.23539051786985513</v>
      </c>
      <c r="M26" s="159">
        <f t="shared" si="27"/>
        <v>14.03</v>
      </c>
      <c r="N26" s="160">
        <f t="shared" si="28"/>
        <v>0.11899999999999999</v>
      </c>
      <c r="O26" s="160">
        <f t="shared" si="29"/>
        <v>16.05</v>
      </c>
      <c r="P26" s="161">
        <f t="shared" si="30"/>
        <v>0</v>
      </c>
      <c r="Q26" s="162">
        <f t="shared" si="31"/>
        <v>77</v>
      </c>
      <c r="R26" s="163">
        <f t="shared" si="32"/>
        <v>33.178579006691024</v>
      </c>
      <c r="S26" s="135">
        <f t="shared" si="33"/>
        <v>10</v>
      </c>
      <c r="T26" s="135">
        <f t="shared" si="34"/>
        <v>1348</v>
      </c>
      <c r="U26" t="s">
        <v>117</v>
      </c>
      <c r="V26" s="5" t="s">
        <v>120</v>
      </c>
      <c r="W26" t="s">
        <v>117</v>
      </c>
      <c r="X26" s="5" t="s">
        <v>120</v>
      </c>
      <c r="Y26" t="s">
        <v>184</v>
      </c>
      <c r="Z26" t="s">
        <v>141</v>
      </c>
      <c r="AA26" t="s">
        <v>48</v>
      </c>
      <c r="AB26">
        <v>503</v>
      </c>
      <c r="AC26" s="1">
        <v>8398.8089999999993</v>
      </c>
      <c r="AD26" s="1">
        <v>3285.9679999999998</v>
      </c>
      <c r="AE26" s="28">
        <v>2.556</v>
      </c>
      <c r="AF26">
        <v>2.9</v>
      </c>
      <c r="AG26">
        <v>14.03</v>
      </c>
      <c r="AH26">
        <v>385.60994199999999</v>
      </c>
      <c r="AI26">
        <v>3.6716099999999998</v>
      </c>
      <c r="AJ26">
        <v>128.79882900000001</v>
      </c>
      <c r="AK26">
        <v>1977</v>
      </c>
      <c r="AL26">
        <v>10</v>
      </c>
      <c r="AM26">
        <v>1348</v>
      </c>
      <c r="AN26">
        <v>77</v>
      </c>
      <c r="AO26">
        <v>21.780581999999999</v>
      </c>
      <c r="AP26">
        <v>21447.200000000001</v>
      </c>
      <c r="AQ26">
        <v>0</v>
      </c>
      <c r="AR26">
        <v>63</v>
      </c>
      <c r="AS26">
        <v>51409</v>
      </c>
      <c r="AT26">
        <v>0.11899999999999999</v>
      </c>
      <c r="AU26">
        <v>16.05</v>
      </c>
      <c r="AV26">
        <v>72842</v>
      </c>
      <c r="AW26">
        <v>0</v>
      </c>
      <c r="AX26" s="29">
        <v>0.54</v>
      </c>
      <c r="AY26">
        <v>0.88137931034482764</v>
      </c>
      <c r="AZ26" t="s">
        <v>69</v>
      </c>
      <c r="BA26" t="s">
        <v>178</v>
      </c>
      <c r="BB26">
        <v>1</v>
      </c>
      <c r="BC26" t="s">
        <v>305</v>
      </c>
      <c r="BD26">
        <v>7</v>
      </c>
      <c r="BE26">
        <v>62612.482000000004</v>
      </c>
      <c r="BF26">
        <v>0.13413953147552909</v>
      </c>
      <c r="BG26">
        <v>0.11822780774188013</v>
      </c>
      <c r="BH26">
        <v>266595.36699999997</v>
      </c>
      <c r="BI26">
        <v>3.1503957081144625E-2</v>
      </c>
      <c r="BJ26">
        <v>2.7766935965312298E-2</v>
      </c>
      <c r="BK26">
        <v>1</v>
      </c>
      <c r="BL26" t="s">
        <v>68</v>
      </c>
      <c r="BM26">
        <v>-1</v>
      </c>
      <c r="BN26" t="s">
        <v>299</v>
      </c>
    </row>
    <row r="27" spans="1:66">
      <c r="A27" s="136" t="str">
        <f t="shared" si="20"/>
        <v>강화교통</v>
      </c>
      <c r="B27" s="125" t="str">
        <f t="shared" si="1"/>
        <v>70</v>
      </c>
      <c r="C27" s="137" t="str">
        <f t="shared" si="21"/>
        <v>78바3222</v>
      </c>
      <c r="D27" s="125" t="str">
        <f t="shared" si="22"/>
        <v>대형</v>
      </c>
      <c r="E27" s="122" t="str">
        <f t="shared" si="16"/>
        <v>D</v>
      </c>
      <c r="F27" s="144">
        <f t="shared" si="17"/>
        <v>0.84066666666666656</v>
      </c>
      <c r="G27" s="145">
        <f t="shared" si="18"/>
        <v>2.5219999999999998</v>
      </c>
      <c r="H27" s="146">
        <f t="shared" si="19"/>
        <v>3</v>
      </c>
      <c r="I27" s="147">
        <f t="shared" si="23"/>
        <v>7091.2510000000002</v>
      </c>
      <c r="J27" s="148">
        <f t="shared" si="24"/>
        <v>1.4962135698409044E-2</v>
      </c>
      <c r="K27" s="148">
        <f t="shared" si="25"/>
        <v>0.33709265690931339</v>
      </c>
      <c r="L27" s="148">
        <f t="shared" si="26"/>
        <v>0.20490037653440837</v>
      </c>
      <c r="M27" s="149">
        <f t="shared" si="27"/>
        <v>12.93</v>
      </c>
      <c r="N27" s="150">
        <f t="shared" si="28"/>
        <v>8.5000000000000006E-2</v>
      </c>
      <c r="O27" s="150">
        <f t="shared" si="29"/>
        <v>27.329000000000001</v>
      </c>
      <c r="P27" s="151">
        <f t="shared" si="30"/>
        <v>0</v>
      </c>
      <c r="Q27" s="152">
        <f t="shared" si="31"/>
        <v>82</v>
      </c>
      <c r="R27" s="153">
        <f t="shared" si="32"/>
        <v>33.513358111924141</v>
      </c>
      <c r="S27" s="138">
        <f t="shared" si="33"/>
        <v>6</v>
      </c>
      <c r="T27" s="138">
        <f t="shared" si="34"/>
        <v>1938</v>
      </c>
      <c r="U27" t="s">
        <v>117</v>
      </c>
      <c r="V27" t="s">
        <v>120</v>
      </c>
      <c r="W27" t="s">
        <v>117</v>
      </c>
      <c r="X27" s="4" t="s">
        <v>120</v>
      </c>
      <c r="Y27" s="4" t="s">
        <v>185</v>
      </c>
      <c r="Z27" s="4" t="s">
        <v>141</v>
      </c>
      <c r="AA27" s="4" t="s">
        <v>48</v>
      </c>
      <c r="AB27" s="4">
        <v>503</v>
      </c>
      <c r="AC27" s="4">
        <v>7091.2510000000002</v>
      </c>
      <c r="AD27" s="4">
        <v>2811.2849999999999</v>
      </c>
      <c r="AE27" s="4">
        <v>2.5219999999999998</v>
      </c>
      <c r="AF27" s="4">
        <v>3</v>
      </c>
      <c r="AG27" s="4">
        <v>12.93</v>
      </c>
      <c r="AH27" s="4">
        <v>326.56273800000002</v>
      </c>
      <c r="AI27" s="4">
        <v>4.8860760000000001</v>
      </c>
      <c r="AJ27" s="4">
        <v>110.081901</v>
      </c>
      <c r="AK27" s="4">
        <v>1453</v>
      </c>
      <c r="AL27" s="4">
        <v>6</v>
      </c>
      <c r="AM27" s="4">
        <v>1938</v>
      </c>
      <c r="AN27" s="4">
        <v>82</v>
      </c>
      <c r="AO27" s="4">
        <v>21.714818999999999</v>
      </c>
      <c r="AP27" s="4">
        <v>21539.4</v>
      </c>
      <c r="AQ27" s="4">
        <v>0</v>
      </c>
      <c r="AR27" s="4">
        <v>84</v>
      </c>
      <c r="AS27" s="4">
        <v>41258</v>
      </c>
      <c r="AT27" s="4">
        <v>8.5000000000000006E-2</v>
      </c>
      <c r="AU27" s="4">
        <v>27.329000000000001</v>
      </c>
      <c r="AV27" s="4">
        <v>64695</v>
      </c>
      <c r="AW27" s="4">
        <v>0</v>
      </c>
      <c r="AX27" s="30">
        <v>0.5</v>
      </c>
      <c r="AY27">
        <v>0.84066666666666656</v>
      </c>
      <c r="AZ27" t="s">
        <v>67</v>
      </c>
      <c r="BA27" t="s">
        <v>178</v>
      </c>
      <c r="BB27">
        <v>2</v>
      </c>
      <c r="BC27" t="s">
        <v>261</v>
      </c>
      <c r="BD27">
        <v>7</v>
      </c>
      <c r="BE27">
        <v>62612.482000000004</v>
      </c>
      <c r="BF27">
        <v>0.11325618748031742</v>
      </c>
      <c r="BG27">
        <v>9.5210701608453505E-2</v>
      </c>
      <c r="BH27">
        <v>266595.36699999997</v>
      </c>
      <c r="BI27">
        <v>2.6599303205445429E-2</v>
      </c>
      <c r="BJ27">
        <v>2.2361147561377789E-2</v>
      </c>
      <c r="BK27">
        <v>1</v>
      </c>
      <c r="BL27" t="s">
        <v>69</v>
      </c>
      <c r="BM27">
        <v>-1</v>
      </c>
      <c r="BN27" t="s">
        <v>299</v>
      </c>
    </row>
    <row r="28" spans="1:66">
      <c r="A28" s="133" t="str">
        <f t="shared" si="20"/>
        <v>강화교통</v>
      </c>
      <c r="B28" s="109" t="str">
        <f t="shared" si="1"/>
        <v>71</v>
      </c>
      <c r="C28" s="134" t="str">
        <f t="shared" si="21"/>
        <v>78바3208</v>
      </c>
      <c r="D28" s="109" t="str">
        <f t="shared" si="22"/>
        <v>대형</v>
      </c>
      <c r="E28" s="106" t="str">
        <f t="shared" si="16"/>
        <v>C</v>
      </c>
      <c r="F28" s="154">
        <f t="shared" si="17"/>
        <v>0.8727272727272728</v>
      </c>
      <c r="G28" s="155">
        <f t="shared" si="18"/>
        <v>2.88</v>
      </c>
      <c r="H28" s="156">
        <f t="shared" si="19"/>
        <v>3.3</v>
      </c>
      <c r="I28" s="157">
        <f t="shared" si="23"/>
        <v>8134.0050000000001</v>
      </c>
      <c r="J28" s="158">
        <f t="shared" si="24"/>
        <v>1.7874658816415343E-2</v>
      </c>
      <c r="K28" s="158">
        <f t="shared" si="25"/>
        <v>0.27237591983999182</v>
      </c>
      <c r="L28" s="158">
        <f t="shared" si="26"/>
        <v>0.1799851364733609</v>
      </c>
      <c r="M28" s="159">
        <f t="shared" si="27"/>
        <v>12.371</v>
      </c>
      <c r="N28" s="160">
        <f t="shared" si="28"/>
        <v>7.3999999999999996E-2</v>
      </c>
      <c r="O28" s="160">
        <f t="shared" si="29"/>
        <v>17.273</v>
      </c>
      <c r="P28" s="161">
        <f t="shared" si="30"/>
        <v>0</v>
      </c>
      <c r="Q28" s="162">
        <f t="shared" si="31"/>
        <v>80</v>
      </c>
      <c r="R28" s="163">
        <f t="shared" si="32"/>
        <v>35.077492511440788</v>
      </c>
      <c r="S28" s="135">
        <f t="shared" si="33"/>
        <v>6</v>
      </c>
      <c r="T28" s="135">
        <f t="shared" si="34"/>
        <v>1405</v>
      </c>
      <c r="U28" t="s">
        <v>117</v>
      </c>
      <c r="V28" t="s">
        <v>121</v>
      </c>
      <c r="W28" s="4" t="s">
        <v>117</v>
      </c>
      <c r="X28" s="4" t="s">
        <v>121</v>
      </c>
      <c r="Y28" s="4" t="s">
        <v>186</v>
      </c>
      <c r="Z28" s="4" t="s">
        <v>141</v>
      </c>
      <c r="AA28" s="4" t="s">
        <v>48</v>
      </c>
      <c r="AB28" s="4">
        <v>503</v>
      </c>
      <c r="AC28" s="4">
        <v>8134.0050000000001</v>
      </c>
      <c r="AD28" s="4">
        <v>2824.7719999999999</v>
      </c>
      <c r="AE28" s="4">
        <v>2.88</v>
      </c>
      <c r="AF28" s="4">
        <v>3.3</v>
      </c>
      <c r="AG28" s="4">
        <v>12.371</v>
      </c>
      <c r="AH28" s="4">
        <v>326.71633400000002</v>
      </c>
      <c r="AI28" s="4">
        <v>5.8399429999999999</v>
      </c>
      <c r="AJ28" s="4">
        <v>88.989661999999996</v>
      </c>
      <c r="AK28" s="4">
        <v>1464</v>
      </c>
      <c r="AL28" s="4">
        <v>6</v>
      </c>
      <c r="AM28" s="4">
        <v>1405</v>
      </c>
      <c r="AN28" s="4">
        <v>80</v>
      </c>
      <c r="AO28" s="4">
        <v>24.896229999999999</v>
      </c>
      <c r="AP28" s="4">
        <v>15043</v>
      </c>
      <c r="AQ28" s="4">
        <v>0</v>
      </c>
      <c r="AR28" s="4">
        <v>35</v>
      </c>
      <c r="AS28" s="4">
        <v>39491</v>
      </c>
      <c r="AT28" s="4">
        <v>7.3999999999999996E-2</v>
      </c>
      <c r="AU28" s="4">
        <v>17.273</v>
      </c>
      <c r="AV28" s="4">
        <v>71976</v>
      </c>
      <c r="AW28" s="4">
        <v>0</v>
      </c>
      <c r="AX28" s="30">
        <v>0.53</v>
      </c>
      <c r="AY28">
        <v>0.8727272727272728</v>
      </c>
      <c r="AZ28" t="s">
        <v>69</v>
      </c>
      <c r="BA28" t="s">
        <v>187</v>
      </c>
      <c r="BB28">
        <v>2</v>
      </c>
      <c r="BC28" t="s">
        <v>306</v>
      </c>
      <c r="BD28">
        <v>5</v>
      </c>
      <c r="BE28">
        <v>39937.126000000004</v>
      </c>
      <c r="BF28">
        <v>0.20367026410463285</v>
      </c>
      <c r="BG28">
        <v>0.1777485941276796</v>
      </c>
      <c r="BH28">
        <v>266595.36699999997</v>
      </c>
      <c r="BI28">
        <v>3.0510676503991915E-2</v>
      </c>
      <c r="BJ28">
        <v>2.6627499494392946E-2</v>
      </c>
      <c r="BK28">
        <v>1</v>
      </c>
      <c r="BL28" t="s">
        <v>69</v>
      </c>
      <c r="BM28">
        <v>0</v>
      </c>
      <c r="BN28" t="s">
        <v>293</v>
      </c>
    </row>
    <row r="29" spans="1:66">
      <c r="A29" s="136" t="str">
        <f t="shared" si="20"/>
        <v>강화교통</v>
      </c>
      <c r="B29" s="125" t="str">
        <f t="shared" si="1"/>
        <v>71</v>
      </c>
      <c r="C29" s="137" t="str">
        <f t="shared" si="21"/>
        <v>78바3225</v>
      </c>
      <c r="D29" s="125" t="str">
        <f t="shared" si="22"/>
        <v>대형</v>
      </c>
      <c r="E29" s="122" t="str">
        <f t="shared" si="16"/>
        <v>C</v>
      </c>
      <c r="F29" s="144">
        <f t="shared" si="17"/>
        <v>0.89411764705882357</v>
      </c>
      <c r="G29" s="145">
        <f t="shared" si="18"/>
        <v>3.04</v>
      </c>
      <c r="H29" s="146">
        <f t="shared" si="19"/>
        <v>3.4</v>
      </c>
      <c r="I29" s="147">
        <f t="shared" si="23"/>
        <v>7925.7269999999999</v>
      </c>
      <c r="J29" s="148">
        <f t="shared" si="24"/>
        <v>3.4314834776924701E-2</v>
      </c>
      <c r="K29" s="148">
        <f t="shared" si="25"/>
        <v>0.2636013768372053</v>
      </c>
      <c r="L29" s="148">
        <f t="shared" si="26"/>
        <v>0.27896494542393396</v>
      </c>
      <c r="M29" s="149">
        <f t="shared" si="27"/>
        <v>11.696999999999999</v>
      </c>
      <c r="N29" s="150">
        <f t="shared" si="28"/>
        <v>0.189</v>
      </c>
      <c r="O29" s="150">
        <f t="shared" si="29"/>
        <v>15.128</v>
      </c>
      <c r="P29" s="151">
        <f t="shared" si="30"/>
        <v>0</v>
      </c>
      <c r="Q29" s="152">
        <f t="shared" si="31"/>
        <v>79</v>
      </c>
      <c r="R29" s="153">
        <f t="shared" si="32"/>
        <v>35.084976362575375</v>
      </c>
      <c r="S29" s="138">
        <f t="shared" si="33"/>
        <v>15</v>
      </c>
      <c r="T29" s="138">
        <f t="shared" si="34"/>
        <v>1199</v>
      </c>
      <c r="U29" t="s">
        <v>117</v>
      </c>
      <c r="V29" s="5" t="s">
        <v>121</v>
      </c>
      <c r="W29" t="s">
        <v>117</v>
      </c>
      <c r="X29" s="5" t="s">
        <v>121</v>
      </c>
      <c r="Y29" t="s">
        <v>188</v>
      </c>
      <c r="Z29" t="s">
        <v>141</v>
      </c>
      <c r="AA29" t="s">
        <v>48</v>
      </c>
      <c r="AB29">
        <v>503</v>
      </c>
      <c r="AC29" s="1">
        <v>7925.7269999999999</v>
      </c>
      <c r="AD29" s="1">
        <v>2607.1210000000001</v>
      </c>
      <c r="AE29" s="28">
        <v>3.04</v>
      </c>
      <c r="AF29">
        <v>3.4</v>
      </c>
      <c r="AG29">
        <v>11.696999999999999</v>
      </c>
      <c r="AH29">
        <v>321.75772000000001</v>
      </c>
      <c r="AI29">
        <v>11.041062999999999</v>
      </c>
      <c r="AJ29">
        <v>84.815777999999995</v>
      </c>
      <c r="AK29">
        <v>2211</v>
      </c>
      <c r="AL29">
        <v>15</v>
      </c>
      <c r="AM29">
        <v>1199</v>
      </c>
      <c r="AN29">
        <v>79</v>
      </c>
      <c r="AO29">
        <v>24.632593</v>
      </c>
      <c r="AP29">
        <v>12876</v>
      </c>
      <c r="AQ29">
        <v>0</v>
      </c>
      <c r="AR29">
        <v>21</v>
      </c>
      <c r="AS29">
        <v>15250</v>
      </c>
      <c r="AT29">
        <v>0.189</v>
      </c>
      <c r="AU29">
        <v>15.128</v>
      </c>
      <c r="AV29">
        <v>73974</v>
      </c>
      <c r="AW29">
        <v>0</v>
      </c>
      <c r="AX29" s="29">
        <v>0.54</v>
      </c>
      <c r="AY29">
        <v>0.89411764705882357</v>
      </c>
      <c r="AZ29" t="s">
        <v>69</v>
      </c>
      <c r="BA29" t="s">
        <v>187</v>
      </c>
      <c r="BB29">
        <v>1</v>
      </c>
      <c r="BC29" t="s">
        <v>307</v>
      </c>
      <c r="BD29">
        <v>5</v>
      </c>
      <c r="BE29">
        <v>39937.126000000004</v>
      </c>
      <c r="BF29">
        <v>0.19845511667514582</v>
      </c>
      <c r="BG29">
        <v>0.17744222196836568</v>
      </c>
      <c r="BH29">
        <v>266595.36699999997</v>
      </c>
      <c r="BI29">
        <v>2.9729425117879113E-2</v>
      </c>
      <c r="BJ29">
        <v>2.6581603634809561E-2</v>
      </c>
      <c r="BK29">
        <v>1</v>
      </c>
      <c r="BL29" t="s">
        <v>69</v>
      </c>
      <c r="BM29">
        <v>0</v>
      </c>
      <c r="BN29" t="s">
        <v>293</v>
      </c>
    </row>
    <row r="30" spans="1:66">
      <c r="A30" s="133" t="str">
        <f t="shared" si="20"/>
        <v>강화교통</v>
      </c>
      <c r="B30" s="109" t="str">
        <f t="shared" si="1"/>
        <v>71</v>
      </c>
      <c r="C30" s="134" t="str">
        <f t="shared" si="21"/>
        <v>78바3226</v>
      </c>
      <c r="D30" s="109" t="str">
        <f t="shared" si="22"/>
        <v>대형</v>
      </c>
      <c r="E30" s="106" t="str">
        <f t="shared" si="16"/>
        <v>C</v>
      </c>
      <c r="F30" s="154">
        <f t="shared" si="17"/>
        <v>0.85062499999999996</v>
      </c>
      <c r="G30" s="155">
        <f t="shared" si="18"/>
        <v>2.722</v>
      </c>
      <c r="H30" s="156">
        <f t="shared" si="19"/>
        <v>3.2</v>
      </c>
      <c r="I30" s="157">
        <f t="shared" si="23"/>
        <v>8131.991</v>
      </c>
      <c r="J30" s="158">
        <f t="shared" si="24"/>
        <v>1.5386372204914197E-2</v>
      </c>
      <c r="K30" s="158">
        <f t="shared" si="25"/>
        <v>0.29552289604146453</v>
      </c>
      <c r="L30" s="158">
        <f t="shared" si="26"/>
        <v>0.23241540724774534</v>
      </c>
      <c r="M30" s="159">
        <f t="shared" si="27"/>
        <v>13.94</v>
      </c>
      <c r="N30" s="160">
        <f t="shared" si="28"/>
        <v>6.0999999999999999E-2</v>
      </c>
      <c r="O30" s="160">
        <f t="shared" si="29"/>
        <v>17.081</v>
      </c>
      <c r="P30" s="161">
        <f t="shared" si="30"/>
        <v>0</v>
      </c>
      <c r="Q30" s="162">
        <f t="shared" si="31"/>
        <v>78</v>
      </c>
      <c r="R30" s="163">
        <f t="shared" si="32"/>
        <v>35.839486854137043</v>
      </c>
      <c r="S30" s="135">
        <f t="shared" si="33"/>
        <v>5</v>
      </c>
      <c r="T30" s="135">
        <f t="shared" si="34"/>
        <v>1389</v>
      </c>
      <c r="U30" t="s">
        <v>117</v>
      </c>
      <c r="V30" t="s">
        <v>121</v>
      </c>
      <c r="W30" t="s">
        <v>117</v>
      </c>
      <c r="X30" s="4" t="s">
        <v>121</v>
      </c>
      <c r="Y30" s="4" t="s">
        <v>189</v>
      </c>
      <c r="Z30" s="4" t="s">
        <v>141</v>
      </c>
      <c r="AA30" s="4" t="s">
        <v>48</v>
      </c>
      <c r="AB30" s="4">
        <v>503</v>
      </c>
      <c r="AC30" s="4">
        <v>8131.991</v>
      </c>
      <c r="AD30" s="4">
        <v>2988.03</v>
      </c>
      <c r="AE30" s="4">
        <v>2.722</v>
      </c>
      <c r="AF30" s="4">
        <v>3.2</v>
      </c>
      <c r="AG30" s="4">
        <v>13.94</v>
      </c>
      <c r="AH30" s="4">
        <v>329.27495399999998</v>
      </c>
      <c r="AI30" s="4">
        <v>5.0663470000000004</v>
      </c>
      <c r="AJ30" s="4">
        <v>97.308288000000005</v>
      </c>
      <c r="AK30" s="4">
        <v>1890</v>
      </c>
      <c r="AL30" s="4">
        <v>5</v>
      </c>
      <c r="AM30" s="4">
        <v>1389</v>
      </c>
      <c r="AN30" s="4">
        <v>78</v>
      </c>
      <c r="AO30" s="4">
        <v>24.696657999999999</v>
      </c>
      <c r="AP30" s="4">
        <v>23734.1</v>
      </c>
      <c r="AQ30" s="4">
        <v>0</v>
      </c>
      <c r="AR30" s="4">
        <v>70</v>
      </c>
      <c r="AS30" s="4">
        <v>52442</v>
      </c>
      <c r="AT30" s="4">
        <v>6.0999999999999999E-2</v>
      </c>
      <c r="AU30" s="4">
        <v>17.081</v>
      </c>
      <c r="AV30" s="4">
        <v>77503</v>
      </c>
      <c r="AW30" s="4">
        <v>0</v>
      </c>
      <c r="AX30" s="30">
        <v>0.53</v>
      </c>
      <c r="AY30">
        <v>0.85062499999999996</v>
      </c>
      <c r="AZ30" t="s">
        <v>69</v>
      </c>
      <c r="BA30" t="s">
        <v>187</v>
      </c>
      <c r="BB30">
        <v>4</v>
      </c>
      <c r="BC30" t="s">
        <v>369</v>
      </c>
      <c r="BD30">
        <v>4</v>
      </c>
      <c r="BE30">
        <v>39937.126000000004</v>
      </c>
      <c r="BF30">
        <v>0.20361983483738913</v>
      </c>
      <c r="BG30">
        <v>0.17320412200855412</v>
      </c>
      <c r="BH30">
        <v>266595.36699999997</v>
      </c>
      <c r="BI30">
        <v>3.0503121984111602E-2</v>
      </c>
      <c r="BJ30">
        <v>2.5946718137734932E-2</v>
      </c>
      <c r="BK30">
        <v>1</v>
      </c>
      <c r="BL30" t="s">
        <v>69</v>
      </c>
      <c r="BM30">
        <v>0</v>
      </c>
      <c r="BN30" t="s">
        <v>293</v>
      </c>
    </row>
    <row r="31" spans="1:66">
      <c r="A31" s="136" t="str">
        <f t="shared" si="20"/>
        <v>강화교통</v>
      </c>
      <c r="B31" s="125" t="str">
        <f t="shared" si="1"/>
        <v>71</v>
      </c>
      <c r="C31" s="137" t="str">
        <f t="shared" si="21"/>
        <v>78바3229</v>
      </c>
      <c r="D31" s="125" t="str">
        <f t="shared" si="22"/>
        <v>대형</v>
      </c>
      <c r="E31" s="122" t="str">
        <f t="shared" si="16"/>
        <v>C</v>
      </c>
      <c r="F31" s="144">
        <f t="shared" si="17"/>
        <v>0.86823529411764711</v>
      </c>
      <c r="G31" s="145">
        <f t="shared" si="18"/>
        <v>2.952</v>
      </c>
      <c r="H31" s="146">
        <f t="shared" si="19"/>
        <v>3.4</v>
      </c>
      <c r="I31" s="147">
        <f t="shared" si="23"/>
        <v>7360.2960000000003</v>
      </c>
      <c r="J31" s="148">
        <f t="shared" si="24"/>
        <v>1.6519262373924752E-2</v>
      </c>
      <c r="K31" s="148">
        <f t="shared" si="25"/>
        <v>0.25819661544380812</v>
      </c>
      <c r="L31" s="148">
        <f t="shared" si="26"/>
        <v>0.18192203139656341</v>
      </c>
      <c r="M31" s="149">
        <f t="shared" si="27"/>
        <v>11.489000000000001</v>
      </c>
      <c r="N31" s="150">
        <f t="shared" si="28"/>
        <v>2.7E-2</v>
      </c>
      <c r="O31" s="150">
        <f t="shared" si="29"/>
        <v>9.1709999999999994</v>
      </c>
      <c r="P31" s="151">
        <f t="shared" si="30"/>
        <v>0</v>
      </c>
      <c r="Q31" s="152">
        <f t="shared" si="31"/>
        <v>78</v>
      </c>
      <c r="R31" s="153">
        <f t="shared" si="32"/>
        <v>34.325548815587439</v>
      </c>
      <c r="S31" s="138">
        <f t="shared" si="33"/>
        <v>2</v>
      </c>
      <c r="T31" s="138">
        <f t="shared" si="34"/>
        <v>675</v>
      </c>
      <c r="U31" t="s">
        <v>117</v>
      </c>
      <c r="V31" t="s">
        <v>121</v>
      </c>
      <c r="W31" s="4" t="s">
        <v>117</v>
      </c>
      <c r="X31" s="4" t="s">
        <v>121</v>
      </c>
      <c r="Y31" s="4" t="s">
        <v>191</v>
      </c>
      <c r="Z31" s="4" t="s">
        <v>141</v>
      </c>
      <c r="AA31" s="4" t="s">
        <v>48</v>
      </c>
      <c r="AB31" s="4">
        <v>503</v>
      </c>
      <c r="AC31" s="4">
        <v>7360.2960000000003</v>
      </c>
      <c r="AD31" s="4">
        <v>2493.5279999999998</v>
      </c>
      <c r="AE31" s="4">
        <v>2.952</v>
      </c>
      <c r="AF31" s="4">
        <v>3.4</v>
      </c>
      <c r="AG31" s="4">
        <v>11.489000000000001</v>
      </c>
      <c r="AH31" s="4">
        <v>295.64437500000003</v>
      </c>
      <c r="AI31" s="4">
        <v>4.8838270000000001</v>
      </c>
      <c r="AJ31" s="4">
        <v>76.334377000000003</v>
      </c>
      <c r="AK31" s="4">
        <v>1339</v>
      </c>
      <c r="AL31" s="4">
        <v>2</v>
      </c>
      <c r="AM31" s="4">
        <v>675</v>
      </c>
      <c r="AN31" s="4">
        <v>78</v>
      </c>
      <c r="AO31" s="4">
        <v>24.895775</v>
      </c>
      <c r="AP31" s="4">
        <v>8205.5</v>
      </c>
      <c r="AQ31" s="4">
        <v>0</v>
      </c>
      <c r="AR31" s="4">
        <v>21</v>
      </c>
      <c r="AS31" s="4">
        <v>12736</v>
      </c>
      <c r="AT31" s="4">
        <v>2.7E-2</v>
      </c>
      <c r="AU31" s="4">
        <v>9.1709999999999994</v>
      </c>
      <c r="AV31" s="4">
        <v>68649</v>
      </c>
      <c r="AW31" s="4">
        <v>0</v>
      </c>
      <c r="AX31" s="4">
        <v>0.53</v>
      </c>
      <c r="AY31">
        <v>0.86823529411764711</v>
      </c>
      <c r="AZ31" t="s">
        <v>69</v>
      </c>
      <c r="BA31" t="s">
        <v>187</v>
      </c>
      <c r="BB31">
        <v>3</v>
      </c>
      <c r="BC31" t="s">
        <v>360</v>
      </c>
      <c r="BD31">
        <v>4</v>
      </c>
      <c r="BE31">
        <v>39937.126000000004</v>
      </c>
      <c r="BF31">
        <v>0.18429708737679321</v>
      </c>
      <c r="BG31">
        <v>0.16001323586361577</v>
      </c>
      <c r="BH31">
        <v>266595.36699999997</v>
      </c>
      <c r="BI31">
        <v>2.7608491785980665E-2</v>
      </c>
      <c r="BJ31">
        <v>2.3970666985945566E-2</v>
      </c>
      <c r="BK31">
        <v>1</v>
      </c>
      <c r="BL31" t="s">
        <v>69</v>
      </c>
      <c r="BM31">
        <v>0</v>
      </c>
      <c r="BN31" t="s">
        <v>293</v>
      </c>
    </row>
    <row r="32" spans="1:66">
      <c r="A32" s="133" t="str">
        <f t="shared" si="20"/>
        <v>강화교통</v>
      </c>
      <c r="B32" s="109" t="str">
        <f t="shared" si="1"/>
        <v>71</v>
      </c>
      <c r="C32" s="134" t="str">
        <f t="shared" si="21"/>
        <v>78바3237</v>
      </c>
      <c r="D32" s="109" t="str">
        <f t="shared" si="22"/>
        <v>대형</v>
      </c>
      <c r="E32" s="106" t="str">
        <f t="shared" si="16"/>
        <v>B</v>
      </c>
      <c r="F32" s="154">
        <f t="shared" si="17"/>
        <v>0.91060606060606064</v>
      </c>
      <c r="G32" s="155">
        <f t="shared" si="18"/>
        <v>3.0049999999999999</v>
      </c>
      <c r="H32" s="156">
        <f t="shared" si="19"/>
        <v>3.3</v>
      </c>
      <c r="I32" s="157">
        <f t="shared" si="23"/>
        <v>8385.107</v>
      </c>
      <c r="J32" s="158">
        <f t="shared" si="24"/>
        <v>1.2797749660929444E-2</v>
      </c>
      <c r="K32" s="158">
        <f t="shared" si="25"/>
        <v>0.25763335962683348</v>
      </c>
      <c r="L32" s="158">
        <f t="shared" si="26"/>
        <v>0.21347372192149724</v>
      </c>
      <c r="M32" s="159">
        <f t="shared" si="27"/>
        <v>11.752000000000001</v>
      </c>
      <c r="N32" s="160">
        <f t="shared" si="28"/>
        <v>0.60799999999999998</v>
      </c>
      <c r="O32" s="160">
        <f t="shared" si="29"/>
        <v>8.2409999999999997</v>
      </c>
      <c r="P32" s="161">
        <f t="shared" si="30"/>
        <v>0.45</v>
      </c>
      <c r="Q32" s="162">
        <f t="shared" si="31"/>
        <v>86</v>
      </c>
      <c r="R32" s="163">
        <f t="shared" si="32"/>
        <v>33.550150296753593</v>
      </c>
      <c r="S32" s="135">
        <f t="shared" si="33"/>
        <v>51</v>
      </c>
      <c r="T32" s="135">
        <f t="shared" si="34"/>
        <v>691</v>
      </c>
      <c r="U32" t="s">
        <v>117</v>
      </c>
      <c r="V32" s="5" t="s">
        <v>121</v>
      </c>
      <c r="W32" t="s">
        <v>117</v>
      </c>
      <c r="X32" s="5" t="s">
        <v>121</v>
      </c>
      <c r="Y32" t="s">
        <v>192</v>
      </c>
      <c r="Z32" t="s">
        <v>141</v>
      </c>
      <c r="AA32" t="s">
        <v>48</v>
      </c>
      <c r="AB32">
        <v>503</v>
      </c>
      <c r="AC32" s="1">
        <v>8385.107</v>
      </c>
      <c r="AD32" s="1">
        <v>2789.9450000000002</v>
      </c>
      <c r="AE32" s="28">
        <v>3.0049999999999999</v>
      </c>
      <c r="AF32">
        <v>3.3</v>
      </c>
      <c r="AG32">
        <v>11.752000000000001</v>
      </c>
      <c r="AH32">
        <v>342.56882000000002</v>
      </c>
      <c r="AI32">
        <v>4.3841099999999997</v>
      </c>
      <c r="AJ32">
        <v>88.257155999999995</v>
      </c>
      <c r="AK32">
        <v>1790</v>
      </c>
      <c r="AL32">
        <v>51</v>
      </c>
      <c r="AM32">
        <v>691</v>
      </c>
      <c r="AN32">
        <v>86</v>
      </c>
      <c r="AO32">
        <v>24.477145</v>
      </c>
      <c r="AP32">
        <v>8172.7</v>
      </c>
      <c r="AQ32">
        <v>27</v>
      </c>
      <c r="AR32">
        <v>23</v>
      </c>
      <c r="AS32">
        <v>11728</v>
      </c>
      <c r="AT32">
        <v>0.60799999999999998</v>
      </c>
      <c r="AU32">
        <v>8.2409999999999997</v>
      </c>
      <c r="AV32">
        <v>80724</v>
      </c>
      <c r="AW32">
        <v>0</v>
      </c>
      <c r="AX32">
        <v>0.56000000000000005</v>
      </c>
      <c r="AY32">
        <v>0.91060606060606064</v>
      </c>
      <c r="AZ32" t="s">
        <v>68</v>
      </c>
      <c r="BA32" t="s">
        <v>187</v>
      </c>
      <c r="BB32">
        <v>1</v>
      </c>
      <c r="BC32" t="s">
        <v>365</v>
      </c>
      <c r="BD32">
        <v>6</v>
      </c>
      <c r="BE32">
        <v>39937.126000000004</v>
      </c>
      <c r="BF32">
        <v>0.20995769700603892</v>
      </c>
      <c r="BG32">
        <v>0.19118875136458999</v>
      </c>
      <c r="BH32">
        <v>266595.36699999997</v>
      </c>
      <c r="BI32">
        <v>3.1452560839138666E-2</v>
      </c>
      <c r="BJ32">
        <v>2.8640892521700514E-2</v>
      </c>
      <c r="BK32">
        <v>1</v>
      </c>
      <c r="BL32" t="s">
        <v>68</v>
      </c>
      <c r="BM32">
        <v>0</v>
      </c>
      <c r="BN32" t="s">
        <v>293</v>
      </c>
    </row>
    <row r="33" spans="1:66">
      <c r="A33" s="136" t="str">
        <f t="shared" si="20"/>
        <v>강화교통</v>
      </c>
      <c r="B33" s="125" t="str">
        <f t="shared" si="1"/>
        <v>800</v>
      </c>
      <c r="C33" s="137" t="str">
        <f t="shared" si="21"/>
        <v>70바3704</v>
      </c>
      <c r="D33" s="125" t="str">
        <f t="shared" si="22"/>
        <v>좌석</v>
      </c>
      <c r="E33" s="122" t="str">
        <f t="shared" si="16"/>
        <v>D</v>
      </c>
      <c r="F33" s="144">
        <f t="shared" si="17"/>
        <v>0.82034482758620697</v>
      </c>
      <c r="G33" s="145">
        <f t="shared" si="18"/>
        <v>2.379</v>
      </c>
      <c r="H33" s="146">
        <f t="shared" si="19"/>
        <v>2.9</v>
      </c>
      <c r="I33" s="147">
        <f t="shared" si="23"/>
        <v>6481.1019999999999</v>
      </c>
      <c r="J33" s="148">
        <f t="shared" si="24"/>
        <v>2.2814596808301967E-2</v>
      </c>
      <c r="K33" s="148">
        <f t="shared" si="25"/>
        <v>0.32962100565365426</v>
      </c>
      <c r="L33" s="148">
        <f t="shared" si="26"/>
        <v>0.24471147036414487</v>
      </c>
      <c r="M33" s="149">
        <f t="shared" si="27"/>
        <v>12.359</v>
      </c>
      <c r="N33" s="150">
        <f t="shared" si="28"/>
        <v>0.154</v>
      </c>
      <c r="O33" s="150">
        <f t="shared" si="29"/>
        <v>12.667999999999999</v>
      </c>
      <c r="P33" s="151">
        <f t="shared" si="30"/>
        <v>12.191666666666666</v>
      </c>
      <c r="Q33" s="152">
        <f t="shared" si="31"/>
        <v>102</v>
      </c>
      <c r="R33" s="153">
        <f t="shared" si="32"/>
        <v>33.373613963127298</v>
      </c>
      <c r="S33" s="138">
        <f t="shared" si="33"/>
        <v>10</v>
      </c>
      <c r="T33" s="138">
        <f t="shared" si="34"/>
        <v>821</v>
      </c>
      <c r="U33" t="s">
        <v>117</v>
      </c>
      <c r="V33" t="s">
        <v>122</v>
      </c>
      <c r="W33" t="s">
        <v>117</v>
      </c>
      <c r="X33" s="4" t="s">
        <v>122</v>
      </c>
      <c r="Y33" s="4" t="s">
        <v>272</v>
      </c>
      <c r="Z33" s="4" t="s">
        <v>193</v>
      </c>
      <c r="AA33" s="4" t="s">
        <v>48</v>
      </c>
      <c r="AB33" s="4">
        <v>503</v>
      </c>
      <c r="AC33" s="4">
        <v>6481.1019999999999</v>
      </c>
      <c r="AD33" s="4">
        <v>2724.453</v>
      </c>
      <c r="AE33" s="4">
        <v>2.379</v>
      </c>
      <c r="AF33" s="4">
        <v>2.9</v>
      </c>
      <c r="AG33" s="4">
        <v>12.359</v>
      </c>
      <c r="AH33" s="4">
        <v>299.89046300000001</v>
      </c>
      <c r="AI33" s="4">
        <v>6.8418799999999997</v>
      </c>
      <c r="AJ33" s="4">
        <v>98.850195999999997</v>
      </c>
      <c r="AK33" s="4">
        <v>1586</v>
      </c>
      <c r="AL33" s="4">
        <v>10</v>
      </c>
      <c r="AM33" s="4">
        <v>821</v>
      </c>
      <c r="AN33" s="4">
        <v>102</v>
      </c>
      <c r="AO33" s="4">
        <v>21.611564000000001</v>
      </c>
      <c r="AP33" s="4">
        <v>19552.099999999999</v>
      </c>
      <c r="AQ33" s="4">
        <v>731.5</v>
      </c>
      <c r="AR33" s="4">
        <v>32</v>
      </c>
      <c r="AS33" s="4">
        <v>7981</v>
      </c>
      <c r="AT33" s="4">
        <v>0.154</v>
      </c>
      <c r="AU33" s="4">
        <v>12.667999999999999</v>
      </c>
      <c r="AV33" s="4">
        <v>60122</v>
      </c>
      <c r="AW33" s="4">
        <v>0</v>
      </c>
      <c r="AX33" s="4">
        <v>0.46</v>
      </c>
      <c r="AY33">
        <v>0.82034482758620697</v>
      </c>
      <c r="AZ33" t="s">
        <v>67</v>
      </c>
      <c r="BA33" t="s">
        <v>194</v>
      </c>
      <c r="BB33">
        <v>2</v>
      </c>
      <c r="BC33" t="s">
        <v>329</v>
      </c>
      <c r="BD33">
        <v>4</v>
      </c>
      <c r="BE33">
        <v>66775.047000000006</v>
      </c>
      <c r="BF33">
        <v>9.7058741119268682E-2</v>
      </c>
      <c r="BG33">
        <v>7.9621636249220765E-2</v>
      </c>
      <c r="BH33">
        <v>266595.36699999997</v>
      </c>
      <c r="BI33">
        <v>2.431063252498308E-2</v>
      </c>
      <c r="BJ33">
        <v>1.994310164721888E-2</v>
      </c>
      <c r="BK33">
        <v>1</v>
      </c>
      <c r="BL33" t="s">
        <v>67</v>
      </c>
      <c r="BM33">
        <v>0</v>
      </c>
      <c r="BN33" t="s">
        <v>293</v>
      </c>
    </row>
    <row r="34" spans="1:66">
      <c r="A34" s="133" t="str">
        <f t="shared" si="20"/>
        <v>강화교통</v>
      </c>
      <c r="B34" s="109" t="str">
        <f t="shared" si="1"/>
        <v>800</v>
      </c>
      <c r="C34" s="134" t="str">
        <f t="shared" si="21"/>
        <v>70바3711</v>
      </c>
      <c r="D34" s="109" t="str">
        <f t="shared" si="22"/>
        <v>좌석</v>
      </c>
      <c r="E34" s="106" t="str">
        <f t="shared" si="16"/>
        <v>B</v>
      </c>
      <c r="F34" s="154">
        <f t="shared" si="17"/>
        <v>0.92962962962962947</v>
      </c>
      <c r="G34" s="155">
        <f t="shared" si="18"/>
        <v>2.5099999999999998</v>
      </c>
      <c r="H34" s="156">
        <f t="shared" si="19"/>
        <v>2.7</v>
      </c>
      <c r="I34" s="157">
        <f t="shared" si="23"/>
        <v>6627.85</v>
      </c>
      <c r="J34" s="158">
        <f t="shared" si="24"/>
        <v>2.0012063484751961E-2</v>
      </c>
      <c r="K34" s="158">
        <f t="shared" si="25"/>
        <v>0.36291492042085521</v>
      </c>
      <c r="L34" s="158">
        <f t="shared" si="26"/>
        <v>0.25121268586343987</v>
      </c>
      <c r="M34" s="159">
        <f t="shared" si="27"/>
        <v>10.87</v>
      </c>
      <c r="N34" s="160">
        <f t="shared" si="28"/>
        <v>0.60399999999999998</v>
      </c>
      <c r="O34" s="160">
        <f t="shared" si="29"/>
        <v>10.441000000000001</v>
      </c>
      <c r="P34" s="161">
        <f t="shared" si="30"/>
        <v>1.9450000000000001</v>
      </c>
      <c r="Q34" s="162">
        <f t="shared" si="31"/>
        <v>91</v>
      </c>
      <c r="R34" s="163">
        <f t="shared" si="32"/>
        <v>31.812569614070192</v>
      </c>
      <c r="S34" s="135">
        <f t="shared" si="33"/>
        <v>40</v>
      </c>
      <c r="T34" s="135">
        <f t="shared" si="34"/>
        <v>692</v>
      </c>
      <c r="U34" t="s">
        <v>117</v>
      </c>
      <c r="V34" t="s">
        <v>122</v>
      </c>
      <c r="W34" s="4" t="s">
        <v>117</v>
      </c>
      <c r="X34" s="4" t="s">
        <v>122</v>
      </c>
      <c r="Y34" s="4" t="s">
        <v>235</v>
      </c>
      <c r="Z34" s="4" t="s">
        <v>193</v>
      </c>
      <c r="AA34" s="4" t="s">
        <v>48</v>
      </c>
      <c r="AB34" s="4">
        <v>503</v>
      </c>
      <c r="AC34" s="4">
        <v>6627.85</v>
      </c>
      <c r="AD34" s="4">
        <v>2640.4180000000001</v>
      </c>
      <c r="AE34" s="4">
        <v>2.5099999999999998</v>
      </c>
      <c r="AF34" s="4">
        <v>2.7</v>
      </c>
      <c r="AG34" s="4">
        <v>10.87</v>
      </c>
      <c r="AH34" s="4">
        <v>337.62715200000002</v>
      </c>
      <c r="AI34" s="4">
        <v>6.7566160000000002</v>
      </c>
      <c r="AJ34" s="4">
        <v>122.529931</v>
      </c>
      <c r="AK34" s="4">
        <v>1665</v>
      </c>
      <c r="AL34" s="4">
        <v>40</v>
      </c>
      <c r="AM34" s="4">
        <v>692</v>
      </c>
      <c r="AN34" s="4">
        <v>91</v>
      </c>
      <c r="AO34" s="4">
        <v>19.630678</v>
      </c>
      <c r="AP34" s="4">
        <v>15662.4</v>
      </c>
      <c r="AQ34" s="4">
        <v>116.7</v>
      </c>
      <c r="AR34" s="4">
        <v>57</v>
      </c>
      <c r="AS34" s="4">
        <v>31324</v>
      </c>
      <c r="AT34" s="4">
        <v>0.60399999999999998</v>
      </c>
      <c r="AU34" s="4">
        <v>10.441000000000001</v>
      </c>
      <c r="AV34" s="4">
        <v>61543</v>
      </c>
      <c r="AW34" s="4">
        <v>0</v>
      </c>
      <c r="AX34" s="4">
        <v>0.47</v>
      </c>
      <c r="AY34">
        <v>0.92962962962962947</v>
      </c>
      <c r="AZ34" t="s">
        <v>68</v>
      </c>
      <c r="BA34" t="s">
        <v>194</v>
      </c>
      <c r="BB34">
        <v>2</v>
      </c>
      <c r="BC34" t="s">
        <v>197</v>
      </c>
      <c r="BD34">
        <v>5</v>
      </c>
      <c r="BE34">
        <v>66775.047000000006</v>
      </c>
      <c r="BF34">
        <v>9.9256388393107381E-2</v>
      </c>
      <c r="BG34">
        <v>9.2271679580259072E-2</v>
      </c>
      <c r="BH34">
        <v>266595.36699999997</v>
      </c>
      <c r="BI34">
        <v>2.4861084701445699E-2</v>
      </c>
      <c r="BJ34">
        <v>2.3111600963195811E-2</v>
      </c>
      <c r="BK34">
        <v>1</v>
      </c>
      <c r="BL34" t="s">
        <v>69</v>
      </c>
      <c r="BM34">
        <v>1</v>
      </c>
      <c r="BN34" t="s">
        <v>288</v>
      </c>
    </row>
    <row r="35" spans="1:66">
      <c r="A35" s="136" t="str">
        <f t="shared" si="20"/>
        <v>강화교통</v>
      </c>
      <c r="B35" s="125" t="str">
        <f t="shared" si="1"/>
        <v>800</v>
      </c>
      <c r="C35" s="137" t="str">
        <f t="shared" si="21"/>
        <v>70바3720</v>
      </c>
      <c r="D35" s="125" t="str">
        <f t="shared" si="22"/>
        <v>좌석</v>
      </c>
      <c r="E35" s="122" t="str">
        <f t="shared" si="16"/>
        <v>C</v>
      </c>
      <c r="F35" s="144">
        <f t="shared" si="17"/>
        <v>0.86444444444444446</v>
      </c>
      <c r="G35" s="145">
        <f t="shared" si="18"/>
        <v>2.3340000000000001</v>
      </c>
      <c r="H35" s="146">
        <f t="shared" si="19"/>
        <v>2.7</v>
      </c>
      <c r="I35" s="147">
        <f t="shared" si="23"/>
        <v>6490.424</v>
      </c>
      <c r="J35" s="148">
        <f t="shared" si="24"/>
        <v>2.2360255556604633E-2</v>
      </c>
      <c r="K35" s="148">
        <f t="shared" si="25"/>
        <v>0.36795854959945096</v>
      </c>
      <c r="L35" s="148">
        <f t="shared" si="26"/>
        <v>0.21154242003295934</v>
      </c>
      <c r="M35" s="149">
        <f t="shared" si="27"/>
        <v>12.279</v>
      </c>
      <c r="N35" s="150">
        <f t="shared" si="28"/>
        <v>1.2330000000000001</v>
      </c>
      <c r="O35" s="150">
        <f t="shared" si="29"/>
        <v>25.760999999999999</v>
      </c>
      <c r="P35" s="151">
        <f t="shared" si="30"/>
        <v>7.3983333333333325</v>
      </c>
      <c r="Q35" s="152">
        <f t="shared" si="31"/>
        <v>97</v>
      </c>
      <c r="R35" s="153">
        <f t="shared" si="32"/>
        <v>31.914875203582948</v>
      </c>
      <c r="S35" s="138">
        <f t="shared" si="33"/>
        <v>80</v>
      </c>
      <c r="T35" s="138">
        <f t="shared" si="34"/>
        <v>1672</v>
      </c>
      <c r="U35" t="s">
        <v>117</v>
      </c>
      <c r="V35" t="s">
        <v>122</v>
      </c>
      <c r="W35" t="s">
        <v>117</v>
      </c>
      <c r="X35" s="4" t="s">
        <v>122</v>
      </c>
      <c r="Y35" s="4" t="s">
        <v>236</v>
      </c>
      <c r="Z35" s="4" t="s">
        <v>193</v>
      </c>
      <c r="AA35" s="4" t="s">
        <v>48</v>
      </c>
      <c r="AB35" s="4">
        <v>503</v>
      </c>
      <c r="AC35" s="4">
        <v>6490.424</v>
      </c>
      <c r="AD35" s="4">
        <v>2780.5920000000001</v>
      </c>
      <c r="AE35" s="4">
        <v>2.3340000000000001</v>
      </c>
      <c r="AF35" s="4">
        <v>2.7</v>
      </c>
      <c r="AG35" s="4">
        <v>12.279</v>
      </c>
      <c r="AH35" s="4">
        <v>333.56242200000003</v>
      </c>
      <c r="AI35" s="4">
        <v>7.4585410000000003</v>
      </c>
      <c r="AJ35" s="4">
        <v>122.737145</v>
      </c>
      <c r="AK35" s="4">
        <v>1373</v>
      </c>
      <c r="AL35" s="4">
        <v>80</v>
      </c>
      <c r="AM35" s="4">
        <v>1672</v>
      </c>
      <c r="AN35" s="4">
        <v>97</v>
      </c>
      <c r="AO35" s="4">
        <v>19.457899000000001</v>
      </c>
      <c r="AP35" s="4">
        <v>19782.3</v>
      </c>
      <c r="AQ35" s="4">
        <v>443.9</v>
      </c>
      <c r="AR35" s="4">
        <v>41</v>
      </c>
      <c r="AS35" s="4">
        <v>32374</v>
      </c>
      <c r="AT35" s="4">
        <v>1.2330000000000001</v>
      </c>
      <c r="AU35" s="4">
        <v>25.760999999999999</v>
      </c>
      <c r="AV35" s="4">
        <v>60313</v>
      </c>
      <c r="AW35" s="4">
        <v>0</v>
      </c>
      <c r="AX35" s="4">
        <v>0.47</v>
      </c>
      <c r="AY35">
        <v>0.86444444444444446</v>
      </c>
      <c r="AZ35" t="s">
        <v>69</v>
      </c>
      <c r="BA35" t="s">
        <v>194</v>
      </c>
      <c r="BB35">
        <v>5</v>
      </c>
      <c r="BC35" t="s">
        <v>381</v>
      </c>
      <c r="BD35">
        <v>8</v>
      </c>
      <c r="BE35">
        <v>66775.047000000006</v>
      </c>
      <c r="BF35">
        <v>9.7198344165897774E-2</v>
      </c>
      <c r="BG35">
        <v>8.4022568623409413E-2</v>
      </c>
      <c r="BH35">
        <v>266595.36699999997</v>
      </c>
      <c r="BI35">
        <v>2.434559937420068E-2</v>
      </c>
      <c r="BJ35">
        <v>2.1045418125697921E-2</v>
      </c>
      <c r="BK35">
        <v>1</v>
      </c>
      <c r="BL35" t="s">
        <v>69</v>
      </c>
      <c r="BM35">
        <v>0</v>
      </c>
      <c r="BN35" t="s">
        <v>293</v>
      </c>
    </row>
    <row r="36" spans="1:66">
      <c r="A36" s="133" t="str">
        <f t="shared" si="20"/>
        <v>강화교통</v>
      </c>
      <c r="B36" s="109" t="str">
        <f t="shared" si="1"/>
        <v>800</v>
      </c>
      <c r="C36" s="134" t="str">
        <f t="shared" si="21"/>
        <v>78바3210</v>
      </c>
      <c r="D36" s="109" t="str">
        <f t="shared" si="22"/>
        <v>좌석</v>
      </c>
      <c r="E36" s="106" t="str">
        <f t="shared" si="16"/>
        <v>D</v>
      </c>
      <c r="F36" s="154">
        <f t="shared" si="17"/>
        <v>0.82250000000000001</v>
      </c>
      <c r="G36" s="155">
        <f t="shared" si="18"/>
        <v>2.3029999999999999</v>
      </c>
      <c r="H36" s="156">
        <f t="shared" si="19"/>
        <v>2.8</v>
      </c>
      <c r="I36" s="157">
        <f t="shared" si="23"/>
        <v>6846.2370000000001</v>
      </c>
      <c r="J36" s="158">
        <f t="shared" si="24"/>
        <v>2.8772462417592442E-2</v>
      </c>
      <c r="K36" s="158">
        <f t="shared" si="25"/>
        <v>0.36455480107737726</v>
      </c>
      <c r="L36" s="158">
        <f t="shared" si="26"/>
        <v>0.19923353515223033</v>
      </c>
      <c r="M36" s="159">
        <f t="shared" si="27"/>
        <v>13.301</v>
      </c>
      <c r="N36" s="160">
        <f t="shared" si="28"/>
        <v>8.7999999999999995E-2</v>
      </c>
      <c r="O36" s="160">
        <f t="shared" si="29"/>
        <v>16.038</v>
      </c>
      <c r="P36" s="161">
        <f t="shared" si="30"/>
        <v>5.9950000000000001</v>
      </c>
      <c r="Q36" s="162">
        <f t="shared" si="31"/>
        <v>92</v>
      </c>
      <c r="R36" s="163">
        <f t="shared" si="32"/>
        <v>32.46336194728363</v>
      </c>
      <c r="S36" s="135">
        <f t="shared" si="33"/>
        <v>6</v>
      </c>
      <c r="T36" s="135">
        <f t="shared" si="34"/>
        <v>1098</v>
      </c>
      <c r="U36" t="s">
        <v>117</v>
      </c>
      <c r="V36" s="5" t="s">
        <v>122</v>
      </c>
      <c r="W36" t="s">
        <v>117</v>
      </c>
      <c r="X36" s="5" t="s">
        <v>122</v>
      </c>
      <c r="Y36" t="s">
        <v>196</v>
      </c>
      <c r="Z36" t="s">
        <v>193</v>
      </c>
      <c r="AA36" t="s">
        <v>48</v>
      </c>
      <c r="AB36">
        <v>503</v>
      </c>
      <c r="AC36" s="1">
        <v>6846.2370000000001</v>
      </c>
      <c r="AD36" s="1">
        <v>2973.2559999999999</v>
      </c>
      <c r="AE36" s="28">
        <v>2.3029999999999999</v>
      </c>
      <c r="AF36">
        <v>2.8</v>
      </c>
      <c r="AG36">
        <v>13.301</v>
      </c>
      <c r="AH36">
        <v>347.61936100000003</v>
      </c>
      <c r="AI36">
        <v>10.001865</v>
      </c>
      <c r="AJ36">
        <v>126.72630700000001</v>
      </c>
      <c r="AK36">
        <v>1364</v>
      </c>
      <c r="AL36">
        <v>6</v>
      </c>
      <c r="AM36">
        <v>1098</v>
      </c>
      <c r="AN36">
        <v>92</v>
      </c>
      <c r="AO36">
        <v>19.694635999999999</v>
      </c>
      <c r="AP36">
        <v>21821.200000000001</v>
      </c>
      <c r="AQ36">
        <v>359.7</v>
      </c>
      <c r="AR36">
        <v>57</v>
      </c>
      <c r="AS36">
        <v>48552</v>
      </c>
      <c r="AT36">
        <v>8.7999999999999995E-2</v>
      </c>
      <c r="AU36">
        <v>16.038</v>
      </c>
      <c r="AV36">
        <v>64504</v>
      </c>
      <c r="AW36">
        <v>0</v>
      </c>
      <c r="AX36">
        <v>0.48</v>
      </c>
      <c r="AY36">
        <v>0.82250000000000001</v>
      </c>
      <c r="AZ36" t="s">
        <v>67</v>
      </c>
      <c r="BA36" t="s">
        <v>194</v>
      </c>
      <c r="BB36">
        <v>1</v>
      </c>
      <c r="BC36" t="s">
        <v>327</v>
      </c>
      <c r="BD36">
        <v>5</v>
      </c>
      <c r="BE36">
        <v>66775.047000000006</v>
      </c>
      <c r="BF36">
        <v>0.10252687654416776</v>
      </c>
      <c r="BG36">
        <v>8.4328355957577983E-2</v>
      </c>
      <c r="BH36">
        <v>266595.36699999997</v>
      </c>
      <c r="BI36">
        <v>2.5680254976073912E-2</v>
      </c>
      <c r="BJ36">
        <v>2.1122009717820793E-2</v>
      </c>
      <c r="BK36">
        <v>1</v>
      </c>
      <c r="BL36" t="s">
        <v>67</v>
      </c>
      <c r="BM36">
        <v>0</v>
      </c>
      <c r="BN36" t="s">
        <v>293</v>
      </c>
    </row>
    <row r="37" spans="1:66">
      <c r="A37" s="136" t="str">
        <f t="shared" si="20"/>
        <v>강화교통</v>
      </c>
      <c r="B37" s="125" t="str">
        <f t="shared" si="1"/>
        <v>800</v>
      </c>
      <c r="C37" s="137" t="str">
        <f t="shared" si="21"/>
        <v>78바3211</v>
      </c>
      <c r="D37" s="125" t="str">
        <f t="shared" si="22"/>
        <v>좌석</v>
      </c>
      <c r="E37" s="122" t="str">
        <f t="shared" si="16"/>
        <v>C</v>
      </c>
      <c r="F37" s="144">
        <f t="shared" si="17"/>
        <v>0.87185185185185188</v>
      </c>
      <c r="G37" s="145">
        <f t="shared" si="18"/>
        <v>2.3540000000000001</v>
      </c>
      <c r="H37" s="146">
        <f t="shared" si="19"/>
        <v>2.7</v>
      </c>
      <c r="I37" s="147">
        <f t="shared" si="23"/>
        <v>6714.3559999999998</v>
      </c>
      <c r="J37" s="148">
        <f t="shared" si="24"/>
        <v>2.9441962489377551E-2</v>
      </c>
      <c r="K37" s="148">
        <f t="shared" si="25"/>
        <v>0.35854482469915677</v>
      </c>
      <c r="L37" s="148">
        <f t="shared" si="26"/>
        <v>0.27567796524342769</v>
      </c>
      <c r="M37" s="149">
        <f t="shared" si="27"/>
        <v>12.409000000000001</v>
      </c>
      <c r="N37" s="150">
        <f t="shared" si="28"/>
        <v>0.44700000000000001</v>
      </c>
      <c r="O37" s="150">
        <f t="shared" si="29"/>
        <v>23.74</v>
      </c>
      <c r="P37" s="151">
        <f t="shared" si="30"/>
        <v>8.0500000000000007</v>
      </c>
      <c r="Q37" s="152">
        <f t="shared" si="31"/>
        <v>103</v>
      </c>
      <c r="R37" s="153">
        <f t="shared" si="32"/>
        <v>32.399836913060888</v>
      </c>
      <c r="S37" s="138">
        <f t="shared" si="33"/>
        <v>30</v>
      </c>
      <c r="T37" s="138">
        <f t="shared" si="34"/>
        <v>1594</v>
      </c>
      <c r="U37" t="s">
        <v>117</v>
      </c>
      <c r="V37" t="s">
        <v>122</v>
      </c>
      <c r="W37" s="4" t="s">
        <v>117</v>
      </c>
      <c r="X37" s="4" t="s">
        <v>122</v>
      </c>
      <c r="Y37" s="4" t="s">
        <v>237</v>
      </c>
      <c r="Z37" s="4" t="s">
        <v>193</v>
      </c>
      <c r="AA37" s="4" t="s">
        <v>48</v>
      </c>
      <c r="AB37" s="4">
        <v>503</v>
      </c>
      <c r="AC37" s="4">
        <v>6714.3559999999998</v>
      </c>
      <c r="AD37" s="4">
        <v>2852.7559999999999</v>
      </c>
      <c r="AE37" s="4">
        <v>2.3540000000000001</v>
      </c>
      <c r="AF37" s="4">
        <v>2.7</v>
      </c>
      <c r="AG37" s="4">
        <v>12.409000000000001</v>
      </c>
      <c r="AH37" s="4">
        <v>338.61075</v>
      </c>
      <c r="AI37" s="4">
        <v>9.9693649999999998</v>
      </c>
      <c r="AJ37" s="4">
        <v>121.407132</v>
      </c>
      <c r="AK37" s="4">
        <v>1851</v>
      </c>
      <c r="AL37" s="4">
        <v>30</v>
      </c>
      <c r="AM37" s="4">
        <v>1594</v>
      </c>
      <c r="AN37" s="4">
        <v>103</v>
      </c>
      <c r="AO37" s="4">
        <v>19.829128000000001</v>
      </c>
      <c r="AP37" s="4">
        <v>20929.599999999999</v>
      </c>
      <c r="AQ37" s="4">
        <v>483</v>
      </c>
      <c r="AR37" s="4">
        <v>55</v>
      </c>
      <c r="AS37" s="4">
        <v>32766</v>
      </c>
      <c r="AT37" s="4">
        <v>0.44700000000000001</v>
      </c>
      <c r="AU37" s="4">
        <v>23.74</v>
      </c>
      <c r="AV37" s="4">
        <v>64318</v>
      </c>
      <c r="AW37" s="4">
        <v>0</v>
      </c>
      <c r="AX37" s="4">
        <v>0.47</v>
      </c>
      <c r="AY37">
        <v>0.87185185185185188</v>
      </c>
      <c r="AZ37" t="s">
        <v>69</v>
      </c>
      <c r="BA37" t="s">
        <v>194</v>
      </c>
      <c r="BB37">
        <v>3</v>
      </c>
      <c r="BC37" t="s">
        <v>374</v>
      </c>
      <c r="BD37">
        <v>5</v>
      </c>
      <c r="BE37">
        <v>66775.047000000006</v>
      </c>
      <c r="BF37">
        <v>0.10055187231841259</v>
      </c>
      <c r="BG37">
        <v>8.7666336087978983E-2</v>
      </c>
      <c r="BH37">
        <v>266595.36699999997</v>
      </c>
      <c r="BI37">
        <v>2.5185568960018726E-2</v>
      </c>
      <c r="BJ37">
        <v>2.1958084937734847E-2</v>
      </c>
      <c r="BK37">
        <v>1</v>
      </c>
      <c r="BL37" t="s">
        <v>69</v>
      </c>
      <c r="BM37">
        <v>0</v>
      </c>
      <c r="BN37" t="s">
        <v>293</v>
      </c>
    </row>
    <row r="38" spans="1:66">
      <c r="A38" s="133" t="str">
        <f t="shared" si="20"/>
        <v>강화교통</v>
      </c>
      <c r="B38" s="109" t="str">
        <f t="shared" si="1"/>
        <v>800</v>
      </c>
      <c r="C38" s="134" t="str">
        <f t="shared" si="21"/>
        <v>78바3212</v>
      </c>
      <c r="D38" s="109" t="str">
        <f t="shared" si="22"/>
        <v>좌석</v>
      </c>
      <c r="E38" s="106" t="str">
        <f t="shared" si="16"/>
        <v>C</v>
      </c>
      <c r="F38" s="154">
        <f t="shared" si="17"/>
        <v>0.87555555555555542</v>
      </c>
      <c r="G38" s="155">
        <f t="shared" si="18"/>
        <v>2.3639999999999999</v>
      </c>
      <c r="H38" s="156">
        <f t="shared" si="19"/>
        <v>2.7</v>
      </c>
      <c r="I38" s="157">
        <f t="shared" si="23"/>
        <v>6456.1940000000004</v>
      </c>
      <c r="J38" s="158">
        <f t="shared" si="24"/>
        <v>9.8196731169002231E-3</v>
      </c>
      <c r="K38" s="158">
        <f t="shared" si="25"/>
        <v>0.42127336658668307</v>
      </c>
      <c r="L38" s="158">
        <f t="shared" si="26"/>
        <v>0.25696253861020901</v>
      </c>
      <c r="M38" s="159">
        <f t="shared" si="27"/>
        <v>12.384</v>
      </c>
      <c r="N38" s="160">
        <f t="shared" si="28"/>
        <v>1.595</v>
      </c>
      <c r="O38" s="160">
        <f t="shared" si="29"/>
        <v>17.224</v>
      </c>
      <c r="P38" s="161">
        <f t="shared" si="30"/>
        <v>7.0183333333333335</v>
      </c>
      <c r="Q38" s="162">
        <f t="shared" si="31"/>
        <v>99</v>
      </c>
      <c r="R38" s="163">
        <f t="shared" si="32"/>
        <v>32.494797301899546</v>
      </c>
      <c r="S38" s="135">
        <f t="shared" si="33"/>
        <v>103</v>
      </c>
      <c r="T38" s="135">
        <f t="shared" si="34"/>
        <v>1112</v>
      </c>
      <c r="U38" t="s">
        <v>117</v>
      </c>
      <c r="V38" t="s">
        <v>122</v>
      </c>
      <c r="W38" t="s">
        <v>117</v>
      </c>
      <c r="X38" s="4" t="s">
        <v>122</v>
      </c>
      <c r="Y38" s="4" t="s">
        <v>238</v>
      </c>
      <c r="Z38" s="4" t="s">
        <v>193</v>
      </c>
      <c r="AA38" s="4" t="s">
        <v>48</v>
      </c>
      <c r="AB38" s="4">
        <v>503</v>
      </c>
      <c r="AC38" s="4">
        <v>6456.1940000000004</v>
      </c>
      <c r="AD38" s="4">
        <v>2731.1640000000002</v>
      </c>
      <c r="AE38" s="4">
        <v>2.3639999999999999</v>
      </c>
      <c r="AF38" s="4">
        <v>2.7</v>
      </c>
      <c r="AG38" s="4">
        <v>12.384</v>
      </c>
      <c r="AH38" s="4">
        <v>349.238</v>
      </c>
      <c r="AI38" s="4">
        <v>3.4294030000000002</v>
      </c>
      <c r="AJ38" s="4">
        <v>147.12466800000001</v>
      </c>
      <c r="AK38" s="4">
        <v>1659</v>
      </c>
      <c r="AL38" s="4">
        <v>103</v>
      </c>
      <c r="AM38" s="4">
        <v>1112</v>
      </c>
      <c r="AN38" s="4">
        <v>99</v>
      </c>
      <c r="AO38" s="4">
        <v>18.486516000000002</v>
      </c>
      <c r="AP38" s="4">
        <v>27170.3</v>
      </c>
      <c r="AQ38" s="4">
        <v>421.1</v>
      </c>
      <c r="AR38" s="4">
        <v>114</v>
      </c>
      <c r="AS38" s="4">
        <v>107952</v>
      </c>
      <c r="AT38" s="4">
        <v>1.595</v>
      </c>
      <c r="AU38" s="4">
        <v>17.224</v>
      </c>
      <c r="AV38" s="4">
        <v>60982</v>
      </c>
      <c r="AW38" s="4">
        <v>0</v>
      </c>
      <c r="AX38" s="4">
        <v>0.47</v>
      </c>
      <c r="AY38">
        <v>0.87555555555555542</v>
      </c>
      <c r="AZ38" t="s">
        <v>69</v>
      </c>
      <c r="BA38" t="s">
        <v>194</v>
      </c>
      <c r="BB38">
        <v>2</v>
      </c>
      <c r="BC38" t="s">
        <v>201</v>
      </c>
      <c r="BD38">
        <v>7</v>
      </c>
      <c r="BE38">
        <v>66775.047000000006</v>
      </c>
      <c r="BF38">
        <v>9.6685727529326929E-2</v>
      </c>
      <c r="BG38">
        <v>8.4653725881232891E-2</v>
      </c>
      <c r="BH38">
        <v>266595.36699999997</v>
      </c>
      <c r="BI38">
        <v>2.4217202544258774E-2</v>
      </c>
      <c r="BJ38">
        <v>2.12035062276399E-2</v>
      </c>
      <c r="BK38">
        <v>1</v>
      </c>
      <c r="BL38" t="s">
        <v>69</v>
      </c>
      <c r="BM38">
        <v>0</v>
      </c>
      <c r="BN38" t="s">
        <v>293</v>
      </c>
    </row>
    <row r="39" spans="1:66">
      <c r="A39" s="136" t="str">
        <f t="shared" si="20"/>
        <v>강화교통</v>
      </c>
      <c r="B39" s="125" t="str">
        <f t="shared" si="1"/>
        <v>800</v>
      </c>
      <c r="C39" s="137" t="str">
        <f t="shared" si="21"/>
        <v>78바3228</v>
      </c>
      <c r="D39" s="125" t="str">
        <f t="shared" si="22"/>
        <v>좌석</v>
      </c>
      <c r="E39" s="122" t="str">
        <f t="shared" si="16"/>
        <v>C</v>
      </c>
      <c r="F39" s="144">
        <f t="shared" si="17"/>
        <v>0.88703703703703696</v>
      </c>
      <c r="G39" s="145">
        <f t="shared" si="18"/>
        <v>2.395</v>
      </c>
      <c r="H39" s="146">
        <f t="shared" si="19"/>
        <v>2.7</v>
      </c>
      <c r="I39" s="147">
        <f t="shared" si="23"/>
        <v>6679.2510000000002</v>
      </c>
      <c r="J39" s="148">
        <f t="shared" si="24"/>
        <v>1.9348047172911238E-2</v>
      </c>
      <c r="K39" s="148">
        <f t="shared" si="25"/>
        <v>0.39866129715488419</v>
      </c>
      <c r="L39" s="148">
        <f t="shared" si="26"/>
        <v>0.25242351275614583</v>
      </c>
      <c r="M39" s="149">
        <f t="shared" si="27"/>
        <v>11.635</v>
      </c>
      <c r="N39" s="150">
        <f t="shared" si="28"/>
        <v>2.1560000000000001</v>
      </c>
      <c r="O39" s="150">
        <f t="shared" si="29"/>
        <v>20.93</v>
      </c>
      <c r="P39" s="151">
        <f t="shared" si="30"/>
        <v>7.3316666666666661</v>
      </c>
      <c r="Q39" s="152">
        <f t="shared" si="31"/>
        <v>100</v>
      </c>
      <c r="R39" s="153">
        <f t="shared" si="32"/>
        <v>31.653710032733418</v>
      </c>
      <c r="S39" s="138">
        <f t="shared" si="33"/>
        <v>144</v>
      </c>
      <c r="T39" s="138">
        <f t="shared" si="34"/>
        <v>1398</v>
      </c>
      <c r="U39" t="s">
        <v>117</v>
      </c>
      <c r="V39" s="5" t="s">
        <v>122</v>
      </c>
      <c r="W39" t="s">
        <v>117</v>
      </c>
      <c r="X39" s="5" t="s">
        <v>122</v>
      </c>
      <c r="Y39" t="s">
        <v>239</v>
      </c>
      <c r="Z39" t="s">
        <v>193</v>
      </c>
      <c r="AA39" t="s">
        <v>48</v>
      </c>
      <c r="AB39">
        <v>503</v>
      </c>
      <c r="AC39" s="1">
        <v>6679.2510000000002</v>
      </c>
      <c r="AD39" s="1">
        <v>2788.5340000000001</v>
      </c>
      <c r="AE39" s="28">
        <v>2.395</v>
      </c>
      <c r="AF39">
        <v>2.7</v>
      </c>
      <c r="AG39">
        <v>11.635</v>
      </c>
      <c r="AH39">
        <v>362.56604800000002</v>
      </c>
      <c r="AI39">
        <v>7.014945</v>
      </c>
      <c r="AJ39">
        <v>144.54105100000001</v>
      </c>
      <c r="AK39">
        <v>1686</v>
      </c>
      <c r="AL39">
        <v>144</v>
      </c>
      <c r="AM39">
        <v>1398</v>
      </c>
      <c r="AN39">
        <v>100</v>
      </c>
      <c r="AO39">
        <v>18.422163000000001</v>
      </c>
      <c r="AP39">
        <v>30894.5</v>
      </c>
      <c r="AQ39">
        <v>439.9</v>
      </c>
      <c r="AR39">
        <v>130</v>
      </c>
      <c r="AS39">
        <v>80451</v>
      </c>
      <c r="AT39">
        <v>2.1560000000000001</v>
      </c>
      <c r="AU39">
        <v>20.93</v>
      </c>
      <c r="AV39">
        <v>38153</v>
      </c>
      <c r="AW39">
        <v>0</v>
      </c>
      <c r="AX39">
        <v>0.47</v>
      </c>
      <c r="AY39">
        <v>0.88703703703703696</v>
      </c>
      <c r="AZ39" t="s">
        <v>69</v>
      </c>
      <c r="BA39" t="s">
        <v>194</v>
      </c>
      <c r="BB39">
        <v>1</v>
      </c>
      <c r="BC39" t="s">
        <v>195</v>
      </c>
      <c r="BD39">
        <v>8</v>
      </c>
      <c r="BE39">
        <v>66775.047000000006</v>
      </c>
      <c r="BF39">
        <v>0.10002615198458789</v>
      </c>
      <c r="BG39">
        <v>8.8726901482625173E-2</v>
      </c>
      <c r="BH39">
        <v>266595.36699999997</v>
      </c>
      <c r="BI39">
        <v>2.5053890002522065E-2</v>
      </c>
      <c r="BJ39">
        <v>2.2223728354089013E-2</v>
      </c>
      <c r="BK39">
        <v>1</v>
      </c>
      <c r="BL39" t="s">
        <v>68</v>
      </c>
      <c r="BM39">
        <v>-1</v>
      </c>
      <c r="BN39" t="s">
        <v>299</v>
      </c>
    </row>
    <row r="40" spans="1:66">
      <c r="A40" s="133" t="str">
        <f t="shared" si="20"/>
        <v>강화교통</v>
      </c>
      <c r="B40" s="109" t="str">
        <f t="shared" si="1"/>
        <v>800</v>
      </c>
      <c r="C40" s="134" t="str">
        <f t="shared" si="21"/>
        <v>78바3230</v>
      </c>
      <c r="D40" s="109" t="str">
        <f t="shared" si="22"/>
        <v>좌석</v>
      </c>
      <c r="E40" s="106" t="str">
        <f t="shared" si="16"/>
        <v>C</v>
      </c>
      <c r="F40" s="154">
        <f t="shared" si="17"/>
        <v>0.86629629629629623</v>
      </c>
      <c r="G40" s="155">
        <f t="shared" si="18"/>
        <v>2.339</v>
      </c>
      <c r="H40" s="156">
        <f t="shared" si="19"/>
        <v>2.7</v>
      </c>
      <c r="I40" s="157">
        <f t="shared" si="23"/>
        <v>6882.1549999999997</v>
      </c>
      <c r="J40" s="158">
        <f t="shared" si="24"/>
        <v>1.5472223868509919E-2</v>
      </c>
      <c r="K40" s="158">
        <f t="shared" si="25"/>
        <v>0.38171191812683958</v>
      </c>
      <c r="L40" s="158">
        <f t="shared" si="26"/>
        <v>0.24483610148274779</v>
      </c>
      <c r="M40" s="159">
        <f t="shared" si="27"/>
        <v>12.519</v>
      </c>
      <c r="N40" s="160">
        <f t="shared" si="28"/>
        <v>0.66800000000000004</v>
      </c>
      <c r="O40" s="160">
        <f t="shared" si="29"/>
        <v>11.958</v>
      </c>
      <c r="P40" s="161">
        <f t="shared" si="30"/>
        <v>12.291666666666666</v>
      </c>
      <c r="Q40" s="162">
        <f t="shared" si="31"/>
        <v>96</v>
      </c>
      <c r="R40" s="163">
        <f t="shared" si="32"/>
        <v>32.385246707507015</v>
      </c>
      <c r="S40" s="135">
        <f t="shared" si="33"/>
        <v>46</v>
      </c>
      <c r="T40" s="135">
        <f t="shared" si="34"/>
        <v>823</v>
      </c>
      <c r="U40" t="s">
        <v>117</v>
      </c>
      <c r="V40" t="s">
        <v>122</v>
      </c>
      <c r="W40" s="4" t="s">
        <v>117</v>
      </c>
      <c r="X40" s="4" t="s">
        <v>122</v>
      </c>
      <c r="Y40" s="4" t="s">
        <v>198</v>
      </c>
      <c r="Z40" s="4" t="s">
        <v>193</v>
      </c>
      <c r="AA40" s="4" t="s">
        <v>48</v>
      </c>
      <c r="AB40" s="4">
        <v>503</v>
      </c>
      <c r="AC40" s="4">
        <v>6882.1549999999997</v>
      </c>
      <c r="AD40" s="4">
        <v>2941.8919999999998</v>
      </c>
      <c r="AE40" s="4">
        <v>2.339</v>
      </c>
      <c r="AF40" s="4">
        <v>2.7</v>
      </c>
      <c r="AG40" s="4">
        <v>12.519</v>
      </c>
      <c r="AH40" s="4">
        <v>352.527151</v>
      </c>
      <c r="AI40" s="4">
        <v>5.4543790000000003</v>
      </c>
      <c r="AJ40" s="4">
        <v>134.56381500000001</v>
      </c>
      <c r="AK40" s="4">
        <v>1685</v>
      </c>
      <c r="AL40" s="4">
        <v>46</v>
      </c>
      <c r="AM40" s="4">
        <v>823</v>
      </c>
      <c r="AN40" s="4">
        <v>96</v>
      </c>
      <c r="AO40" s="4">
        <v>19.52234</v>
      </c>
      <c r="AP40" s="4">
        <v>24701.200000000001</v>
      </c>
      <c r="AQ40" s="4">
        <v>737.5</v>
      </c>
      <c r="AR40" s="4">
        <v>60</v>
      </c>
      <c r="AS40" s="4">
        <v>54993</v>
      </c>
      <c r="AT40" s="4">
        <v>0.66800000000000004</v>
      </c>
      <c r="AU40" s="4">
        <v>11.958</v>
      </c>
      <c r="AV40" s="4">
        <v>66288</v>
      </c>
      <c r="AW40" s="4">
        <v>0</v>
      </c>
      <c r="AX40" s="4">
        <v>0.47</v>
      </c>
      <c r="AY40">
        <v>0.86629629629629623</v>
      </c>
      <c r="AZ40" t="s">
        <v>69</v>
      </c>
      <c r="BA40" t="s">
        <v>194</v>
      </c>
      <c r="BB40">
        <v>4</v>
      </c>
      <c r="BC40" t="s">
        <v>373</v>
      </c>
      <c r="BD40">
        <v>5</v>
      </c>
      <c r="BE40">
        <v>66775.047000000006</v>
      </c>
      <c r="BF40">
        <v>0.10306477208469804</v>
      </c>
      <c r="BG40">
        <v>8.9284630335595819E-2</v>
      </c>
      <c r="BH40">
        <v>266595.36699999997</v>
      </c>
      <c r="BI40">
        <v>2.5814983498944302E-2</v>
      </c>
      <c r="BJ40">
        <v>2.2363424594085451E-2</v>
      </c>
      <c r="BK40">
        <v>1</v>
      </c>
      <c r="BL40" t="s">
        <v>68</v>
      </c>
      <c r="BM40">
        <v>-1</v>
      </c>
      <c r="BN40" t="s">
        <v>299</v>
      </c>
    </row>
    <row r="41" spans="1:66">
      <c r="A41" s="136" t="str">
        <f t="shared" si="20"/>
        <v>강화교통</v>
      </c>
      <c r="B41" s="125" t="str">
        <f t="shared" si="1"/>
        <v>800</v>
      </c>
      <c r="C41" s="137" t="str">
        <f t="shared" si="21"/>
        <v>78바3241</v>
      </c>
      <c r="D41" s="125" t="str">
        <f t="shared" si="22"/>
        <v>좌석</v>
      </c>
      <c r="E41" s="122" t="str">
        <f t="shared" si="16"/>
        <v>B</v>
      </c>
      <c r="F41" s="144">
        <f t="shared" si="17"/>
        <v>0.91333333333333333</v>
      </c>
      <c r="G41" s="145">
        <f t="shared" si="18"/>
        <v>2.4660000000000002</v>
      </c>
      <c r="H41" s="146">
        <f t="shared" si="19"/>
        <v>2.7</v>
      </c>
      <c r="I41" s="147">
        <f t="shared" si="23"/>
        <v>6680.37</v>
      </c>
      <c r="J41" s="148">
        <f t="shared" si="24"/>
        <v>1.2122723927875809E-2</v>
      </c>
      <c r="K41" s="148">
        <f t="shared" si="25"/>
        <v>0.43324486375211829</v>
      </c>
      <c r="L41" s="148">
        <f t="shared" si="26"/>
        <v>0.25567446114511622</v>
      </c>
      <c r="M41" s="149">
        <f t="shared" si="27"/>
        <v>12.68</v>
      </c>
      <c r="N41" s="150">
        <f t="shared" si="28"/>
        <v>1.198</v>
      </c>
      <c r="O41" s="150">
        <f t="shared" si="29"/>
        <v>29.234999999999999</v>
      </c>
      <c r="P41" s="151">
        <f t="shared" si="30"/>
        <v>4.9766666666666675</v>
      </c>
      <c r="Q41" s="152">
        <f t="shared" si="31"/>
        <v>94</v>
      </c>
      <c r="R41" s="153">
        <f t="shared" si="32"/>
        <v>34.412912555064381</v>
      </c>
      <c r="S41" s="138">
        <f t="shared" si="33"/>
        <v>80</v>
      </c>
      <c r="T41" s="138">
        <f t="shared" si="34"/>
        <v>1953</v>
      </c>
      <c r="U41" t="s">
        <v>117</v>
      </c>
      <c r="V41" t="s">
        <v>122</v>
      </c>
      <c r="W41" t="s">
        <v>117</v>
      </c>
      <c r="X41" s="4" t="s">
        <v>122</v>
      </c>
      <c r="Y41" s="4" t="s">
        <v>268</v>
      </c>
      <c r="Z41" s="4" t="s">
        <v>193</v>
      </c>
      <c r="AA41" s="4" t="s">
        <v>48</v>
      </c>
      <c r="AB41" s="4">
        <v>503</v>
      </c>
      <c r="AC41" s="4">
        <v>6680.37</v>
      </c>
      <c r="AD41" s="4">
        <v>2709.5149999999999</v>
      </c>
      <c r="AE41" s="4">
        <v>2.4660000000000002</v>
      </c>
      <c r="AF41" s="4">
        <v>2.7</v>
      </c>
      <c r="AG41" s="4">
        <v>12.68</v>
      </c>
      <c r="AH41" s="4">
        <v>350.00467099999997</v>
      </c>
      <c r="AI41" s="4">
        <v>4.2430099999999999</v>
      </c>
      <c r="AJ41" s="4">
        <v>151.63772599999999</v>
      </c>
      <c r="AK41" s="4">
        <v>1708</v>
      </c>
      <c r="AL41" s="4">
        <v>80</v>
      </c>
      <c r="AM41" s="4">
        <v>1953</v>
      </c>
      <c r="AN41" s="4">
        <v>94</v>
      </c>
      <c r="AO41" s="4">
        <v>19.086516</v>
      </c>
      <c r="AP41" s="4">
        <v>38113</v>
      </c>
      <c r="AQ41" s="4">
        <v>298.60000000000002</v>
      </c>
      <c r="AR41" s="4">
        <v>93</v>
      </c>
      <c r="AS41" s="4">
        <v>124038</v>
      </c>
      <c r="AT41" s="4">
        <v>1.198</v>
      </c>
      <c r="AU41" s="4">
        <v>29.234999999999999</v>
      </c>
      <c r="AV41" s="4">
        <v>61578</v>
      </c>
      <c r="AW41" s="4">
        <v>0</v>
      </c>
      <c r="AX41" s="4">
        <v>0.47</v>
      </c>
      <c r="AY41">
        <v>0.91333333333333333</v>
      </c>
      <c r="AZ41" t="s">
        <v>68</v>
      </c>
      <c r="BA41" t="s">
        <v>194</v>
      </c>
      <c r="BB41">
        <v>3</v>
      </c>
      <c r="BC41" t="s">
        <v>308</v>
      </c>
      <c r="BD41">
        <v>8</v>
      </c>
      <c r="BE41">
        <v>66775.047000000006</v>
      </c>
      <c r="BF41">
        <v>0.10004290974141881</v>
      </c>
      <c r="BG41">
        <v>9.1372524230495855E-2</v>
      </c>
      <c r="BH41">
        <v>266595.36699999997</v>
      </c>
      <c r="BI41">
        <v>2.5058087374789227E-2</v>
      </c>
      <c r="BJ41">
        <v>2.288638646897416E-2</v>
      </c>
      <c r="BK41">
        <v>1</v>
      </c>
      <c r="BL41" t="s">
        <v>68</v>
      </c>
      <c r="BM41">
        <v>0</v>
      </c>
      <c r="BN41" t="s">
        <v>293</v>
      </c>
    </row>
    <row r="42" spans="1:66">
      <c r="A42" s="133" t="str">
        <f t="shared" si="20"/>
        <v>강화교통</v>
      </c>
      <c r="B42" s="109" t="str">
        <f t="shared" si="1"/>
        <v>800</v>
      </c>
      <c r="C42" s="134" t="str">
        <f t="shared" si="21"/>
        <v>78바3242</v>
      </c>
      <c r="D42" s="109" t="str">
        <f t="shared" si="22"/>
        <v>좌석</v>
      </c>
      <c r="E42" s="106" t="str">
        <f t="shared" si="16"/>
        <v>B</v>
      </c>
      <c r="F42" s="154">
        <f t="shared" si="17"/>
        <v>0.93629629629629629</v>
      </c>
      <c r="G42" s="155">
        <f t="shared" si="18"/>
        <v>2.528</v>
      </c>
      <c r="H42" s="156">
        <f t="shared" si="19"/>
        <v>2.7</v>
      </c>
      <c r="I42" s="157">
        <f t="shared" si="23"/>
        <v>6917.1080000000002</v>
      </c>
      <c r="J42" s="158">
        <f t="shared" si="24"/>
        <v>2.0205963031495824E-2</v>
      </c>
      <c r="K42" s="158">
        <f t="shared" si="25"/>
        <v>0.36041401303867088</v>
      </c>
      <c r="L42" s="158">
        <f t="shared" si="26"/>
        <v>0.2013847405592048</v>
      </c>
      <c r="M42" s="159">
        <f t="shared" si="27"/>
        <v>11.657999999999999</v>
      </c>
      <c r="N42" s="160">
        <f t="shared" si="28"/>
        <v>0.30399999999999999</v>
      </c>
      <c r="O42" s="160">
        <f t="shared" si="29"/>
        <v>16.105</v>
      </c>
      <c r="P42" s="161">
        <f t="shared" si="30"/>
        <v>5.5733333333333333</v>
      </c>
      <c r="Q42" s="162">
        <f t="shared" si="31"/>
        <v>107</v>
      </c>
      <c r="R42" s="163">
        <f t="shared" si="32"/>
        <v>32.752828462308067</v>
      </c>
      <c r="S42" s="135">
        <f t="shared" si="33"/>
        <v>21</v>
      </c>
      <c r="T42" s="135">
        <f t="shared" si="34"/>
        <v>1114</v>
      </c>
      <c r="U42" t="s">
        <v>117</v>
      </c>
      <c r="V42" t="s">
        <v>122</v>
      </c>
      <c r="W42" t="s">
        <v>117</v>
      </c>
      <c r="X42" s="4" t="s">
        <v>122</v>
      </c>
      <c r="Y42" s="4" t="s">
        <v>200</v>
      </c>
      <c r="Z42" s="4" t="s">
        <v>193</v>
      </c>
      <c r="AA42" s="4" t="s">
        <v>48</v>
      </c>
      <c r="AB42" s="4">
        <v>503</v>
      </c>
      <c r="AC42" s="4">
        <v>6917.1080000000002</v>
      </c>
      <c r="AD42" s="4">
        <v>2736.0949999999998</v>
      </c>
      <c r="AE42" s="4">
        <v>2.528</v>
      </c>
      <c r="AF42" s="4">
        <v>2.7</v>
      </c>
      <c r="AG42" s="4">
        <v>11.657999999999999</v>
      </c>
      <c r="AH42" s="4">
        <v>340.97187000000002</v>
      </c>
      <c r="AI42" s="4">
        <v>6.8896649999999999</v>
      </c>
      <c r="AJ42" s="4">
        <v>122.89104</v>
      </c>
      <c r="AK42" s="4">
        <v>1393</v>
      </c>
      <c r="AL42" s="4">
        <v>21</v>
      </c>
      <c r="AM42" s="4">
        <v>1114</v>
      </c>
      <c r="AN42" s="4">
        <v>107</v>
      </c>
      <c r="AO42" s="4">
        <v>20.286446999999999</v>
      </c>
      <c r="AP42" s="4">
        <v>19884.3</v>
      </c>
      <c r="AQ42" s="4">
        <v>334.4</v>
      </c>
      <c r="AR42" s="4">
        <v>76</v>
      </c>
      <c r="AS42" s="4">
        <v>44166</v>
      </c>
      <c r="AT42" s="4">
        <v>0.30399999999999999</v>
      </c>
      <c r="AU42" s="4">
        <v>16.105</v>
      </c>
      <c r="AV42" s="4">
        <v>62531</v>
      </c>
      <c r="AW42" s="4">
        <v>0</v>
      </c>
      <c r="AX42" s="4">
        <v>0.48</v>
      </c>
      <c r="AY42">
        <v>0.93629629629629629</v>
      </c>
      <c r="AZ42" t="s">
        <v>68</v>
      </c>
      <c r="BA42" t="s">
        <v>194</v>
      </c>
      <c r="BB42">
        <v>1</v>
      </c>
      <c r="BC42" t="s">
        <v>199</v>
      </c>
      <c r="BD42">
        <v>4</v>
      </c>
      <c r="BE42">
        <v>66775.047000000006</v>
      </c>
      <c r="BF42">
        <v>0.10358821611911406</v>
      </c>
      <c r="BG42">
        <v>9.6989263092266798E-2</v>
      </c>
      <c r="BH42">
        <v>266595.36699999997</v>
      </c>
      <c r="BI42">
        <v>2.5946092303997168E-2</v>
      </c>
      <c r="BJ42">
        <v>2.4293230127594385E-2</v>
      </c>
      <c r="BK42">
        <v>1</v>
      </c>
      <c r="BL42" t="s">
        <v>68</v>
      </c>
      <c r="BM42">
        <v>0</v>
      </c>
      <c r="BN42" t="s">
        <v>293</v>
      </c>
    </row>
    <row r="43" spans="1:66">
      <c r="A43" s="136" t="str">
        <f t="shared" ref="A43" si="35">W43</f>
        <v>강화교통</v>
      </c>
      <c r="B43" s="125" t="str">
        <f t="shared" ref="B43" si="36">X43</f>
        <v>801</v>
      </c>
      <c r="C43" s="137" t="str">
        <f t="shared" ref="C43" si="37">Y43</f>
        <v>78바3216</v>
      </c>
      <c r="D43" s="125" t="str">
        <f t="shared" ref="D43" si="38">Z43</f>
        <v>좌석</v>
      </c>
      <c r="E43" s="122" t="str">
        <f t="shared" ref="E43" si="39">AZ43</f>
        <v>S</v>
      </c>
      <c r="F43" s="144">
        <f t="shared" ref="F43" si="40">G43/H43</f>
        <v>1.0944444444444443</v>
      </c>
      <c r="G43" s="145">
        <f t="shared" ref="G43" si="41">AE43</f>
        <v>2.9550000000000001</v>
      </c>
      <c r="H43" s="146">
        <f t="shared" ref="H43" si="42">AF43</f>
        <v>2.7</v>
      </c>
      <c r="I43" s="147">
        <f t="shared" ref="I43" si="43">AC43</f>
        <v>11059.578</v>
      </c>
      <c r="J43" s="148">
        <f t="shared" ref="J43" si="44">AI43/AH43</f>
        <v>1.348261750526329E-2</v>
      </c>
      <c r="K43" s="148">
        <f t="shared" ref="K43" si="45">AJ43/AH43</f>
        <v>0.3315412554322838</v>
      </c>
      <c r="L43" s="148">
        <f t="shared" ref="L43" si="46">AK43/AC43</f>
        <v>0.27505570284869824</v>
      </c>
      <c r="M43" s="149">
        <f t="shared" ref="M43" si="47">AG43</f>
        <v>11.29</v>
      </c>
      <c r="N43" s="150">
        <f t="shared" ref="N43" si="48">IF(AW43=0,AT43,"속도계이상")</f>
        <v>1.591</v>
      </c>
      <c r="O43" s="150">
        <f t="shared" ref="O43" si="49">IF(AW43=0,AU43,"속도계이상")</f>
        <v>10.217000000000001</v>
      </c>
      <c r="P43" s="151">
        <f t="shared" ref="P43" si="50">AQ43/60</f>
        <v>835.31</v>
      </c>
      <c r="Q43" s="152">
        <f t="shared" ref="Q43" si="51">AN43</f>
        <v>108</v>
      </c>
      <c r="R43" s="153">
        <f t="shared" ref="R43" si="52">AC43/(AH43-AI43-AJ43)</f>
        <v>45.034963572450337</v>
      </c>
      <c r="S43" s="138">
        <f t="shared" ref="S43" si="53">IF(AW43=0,AL43,"속도계이상")</f>
        <v>176</v>
      </c>
      <c r="T43" s="138">
        <f t="shared" ref="T43" si="54">IF(AW43=0,AM43,"속도계이상")</f>
        <v>1130</v>
      </c>
      <c r="U43" t="s">
        <v>117</v>
      </c>
      <c r="V43" t="s">
        <v>123</v>
      </c>
      <c r="W43" t="s">
        <v>117</v>
      </c>
      <c r="X43" s="4" t="s">
        <v>123</v>
      </c>
      <c r="Y43" s="4" t="s">
        <v>240</v>
      </c>
      <c r="Z43" s="4" t="s">
        <v>193</v>
      </c>
      <c r="AA43" s="4" t="s">
        <v>48</v>
      </c>
      <c r="AB43" s="4">
        <v>503</v>
      </c>
      <c r="AC43" s="4">
        <v>11059.578</v>
      </c>
      <c r="AD43" s="4">
        <v>3743.1390000000001</v>
      </c>
      <c r="AE43" s="4">
        <v>2.9550000000000001</v>
      </c>
      <c r="AF43" s="4">
        <v>2.7</v>
      </c>
      <c r="AG43" s="4">
        <v>11.29</v>
      </c>
      <c r="AH43" s="4">
        <v>374.94128999999998</v>
      </c>
      <c r="AI43" s="4">
        <v>5.0551899999999996</v>
      </c>
      <c r="AJ43" s="4">
        <v>124.30850599999999</v>
      </c>
      <c r="AK43" s="4">
        <v>3042</v>
      </c>
      <c r="AL43" s="4">
        <v>176</v>
      </c>
      <c r="AM43" s="4">
        <v>1130</v>
      </c>
      <c r="AN43" s="4">
        <v>108</v>
      </c>
      <c r="AO43" s="4">
        <v>29.496825999999999</v>
      </c>
      <c r="AP43" s="4">
        <v>74458.2</v>
      </c>
      <c r="AQ43" s="4">
        <v>50118.6</v>
      </c>
      <c r="AR43" s="4">
        <v>96</v>
      </c>
      <c r="AS43" s="4">
        <v>96100</v>
      </c>
      <c r="AT43" s="4">
        <v>1.591</v>
      </c>
      <c r="AU43" s="4">
        <v>10.217000000000001</v>
      </c>
      <c r="AV43" s="4">
        <v>91011</v>
      </c>
      <c r="AW43" s="4">
        <v>0</v>
      </c>
      <c r="AX43" s="4">
        <v>0.4</v>
      </c>
      <c r="AY43">
        <v>1.0944444444444443</v>
      </c>
      <c r="AZ43" t="s">
        <v>71</v>
      </c>
      <c r="BA43" t="s">
        <v>279</v>
      </c>
      <c r="BB43">
        <v>1</v>
      </c>
      <c r="BC43" t="s">
        <v>280</v>
      </c>
      <c r="BD43">
        <v>7</v>
      </c>
      <c r="BE43">
        <v>11059.578</v>
      </c>
      <c r="BF43">
        <v>1</v>
      </c>
      <c r="BG43">
        <v>1.0944444444444443</v>
      </c>
      <c r="BH43">
        <v>266595.36699999997</v>
      </c>
      <c r="BI43">
        <v>4.148450936883686E-2</v>
      </c>
      <c r="BJ43">
        <v>4.5402490809227002E-2</v>
      </c>
      <c r="BK43">
        <v>1</v>
      </c>
      <c r="BL43" t="s">
        <v>71</v>
      </c>
      <c r="BM43">
        <v>0</v>
      </c>
      <c r="BN43" t="s">
        <v>293</v>
      </c>
    </row>
  </sheetData>
  <sortState xmlns:xlrd2="http://schemas.microsoft.com/office/spreadsheetml/2017/richdata2" ref="U5:AX42">
    <sortCondition ref="Y5:Y42"/>
    <sortCondition ref="U5:U42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8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7"/>
      <c r="R1" s="217"/>
    </row>
    <row r="2" spans="1:78" ht="45" customHeight="1">
      <c r="A2" s="10" t="s">
        <v>32</v>
      </c>
      <c r="B2" s="34"/>
      <c r="C2" s="95"/>
      <c r="D2" s="102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8"/>
      <c r="R2" s="218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78" ht="27">
      <c r="A4" s="115" t="s">
        <v>38</v>
      </c>
      <c r="B4" s="116" t="s">
        <v>49</v>
      </c>
      <c r="C4" s="117" t="s">
        <v>142</v>
      </c>
      <c r="D4" s="117" t="s">
        <v>157</v>
      </c>
      <c r="E4" s="118" t="s">
        <v>146</v>
      </c>
      <c r="F4" s="116" t="s">
        <v>150</v>
      </c>
      <c r="G4" s="118" t="s">
        <v>148</v>
      </c>
      <c r="H4" s="118" t="s">
        <v>152</v>
      </c>
      <c r="I4" s="119" t="s">
        <v>154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164</v>
      </c>
      <c r="Q4" s="220" t="s">
        <v>43</v>
      </c>
      <c r="R4" s="220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333</v>
      </c>
      <c r="AN4" s="13"/>
      <c r="AO4" t="s">
        <v>241</v>
      </c>
      <c r="AP4" t="s">
        <v>334</v>
      </c>
      <c r="AQ4" t="s">
        <v>147</v>
      </c>
      <c r="AR4" t="s">
        <v>31</v>
      </c>
      <c r="AS4" t="s">
        <v>0</v>
      </c>
      <c r="AT4" t="s">
        <v>9</v>
      </c>
      <c r="AU4" t="s">
        <v>29</v>
      </c>
      <c r="AV4" t="s">
        <v>160</v>
      </c>
      <c r="AW4" t="s">
        <v>65</v>
      </c>
      <c r="AX4" t="s">
        <v>335</v>
      </c>
      <c r="AY4" t="s">
        <v>126</v>
      </c>
      <c r="AZ4" t="s">
        <v>336</v>
      </c>
      <c r="BA4" t="s">
        <v>337</v>
      </c>
      <c r="BB4" t="s">
        <v>338</v>
      </c>
      <c r="BC4" t="s">
        <v>339</v>
      </c>
      <c r="BD4">
        <v>12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158</v>
      </c>
      <c r="BM4" t="s">
        <v>144</v>
      </c>
      <c r="BN4" t="s">
        <v>149</v>
      </c>
      <c r="BO4" t="s">
        <v>147</v>
      </c>
      <c r="BP4" t="s">
        <v>151</v>
      </c>
      <c r="BQ4" t="s">
        <v>153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163</v>
      </c>
      <c r="BY4" t="s">
        <v>165</v>
      </c>
      <c r="BZ4" t="s">
        <v>166</v>
      </c>
    </row>
    <row r="5" spans="1:78" ht="16.5">
      <c r="A5" s="120" t="str">
        <f>BI5</f>
        <v>강화교통</v>
      </c>
      <c r="B5" s="121" t="str">
        <f>IF(BJ5="NULL", E5, BJ5)</f>
        <v>가상현</v>
      </c>
      <c r="C5" s="122" t="str">
        <f>BK5</f>
        <v>A</v>
      </c>
      <c r="D5" s="123">
        <f>BL5</f>
        <v>0.95884615384615379</v>
      </c>
      <c r="E5" s="124">
        <f>U5</f>
        <v>9345</v>
      </c>
      <c r="F5" s="281" t="str">
        <f t="shared" ref="F5:I6" si="0">BN5</f>
        <v>17</v>
      </c>
      <c r="G5" s="125" t="str">
        <f t="shared" si="0"/>
        <v>70바2504</v>
      </c>
      <c r="H5" s="126">
        <f t="shared" si="0"/>
        <v>1</v>
      </c>
      <c r="I5" s="127">
        <f t="shared" si="0"/>
        <v>2447.7240000000002</v>
      </c>
      <c r="J5" s="128">
        <f>AB5/AA5</f>
        <v>1.0644127878801854E-2</v>
      </c>
      <c r="K5" s="128">
        <f>AC5/AA5</f>
        <v>0.36756552116571328</v>
      </c>
      <c r="L5" s="128">
        <f>AD5/I5</f>
        <v>0.16872817360127204</v>
      </c>
      <c r="M5" s="129">
        <f>Z5</f>
        <v>9.1289999999999996</v>
      </c>
      <c r="N5" s="130">
        <f>BV5</f>
        <v>0</v>
      </c>
      <c r="O5" s="130">
        <f>BW5</f>
        <v>0.61281418983512848</v>
      </c>
      <c r="P5" s="221">
        <f>AK5</f>
        <v>13</v>
      </c>
      <c r="Q5" s="222">
        <f>AE5</f>
        <v>0</v>
      </c>
      <c r="R5" s="222">
        <f>AF5</f>
        <v>15</v>
      </c>
      <c r="T5">
        <v>503</v>
      </c>
      <c r="U5">
        <v>9345</v>
      </c>
      <c r="V5" t="s">
        <v>203</v>
      </c>
      <c r="W5">
        <v>2447.7240000000002</v>
      </c>
      <c r="X5">
        <v>982.02</v>
      </c>
      <c r="Y5">
        <v>2.4929999999999999</v>
      </c>
      <c r="Z5">
        <v>9.1289999999999996</v>
      </c>
      <c r="AA5">
        <v>164.51023699999999</v>
      </c>
      <c r="AB5">
        <v>1.7510680000000001</v>
      </c>
      <c r="AC5">
        <v>60.468291000000001</v>
      </c>
      <c r="AD5" s="1">
        <v>413</v>
      </c>
      <c r="AE5">
        <v>0</v>
      </c>
      <c r="AF5">
        <v>15</v>
      </c>
      <c r="AG5">
        <v>68</v>
      </c>
      <c r="AH5">
        <v>14.878855</v>
      </c>
      <c r="AI5">
        <v>19.8</v>
      </c>
      <c r="AJ5">
        <v>0</v>
      </c>
      <c r="AK5">
        <v>13</v>
      </c>
      <c r="AL5">
        <v>2025</v>
      </c>
      <c r="AM5">
        <v>0.95884615384615379</v>
      </c>
      <c r="AN5" t="s">
        <v>66</v>
      </c>
      <c r="AO5">
        <v>2447.7240000000002</v>
      </c>
      <c r="AP5" t="s">
        <v>450</v>
      </c>
      <c r="AQ5" t="s">
        <v>117</v>
      </c>
      <c r="AR5" t="s">
        <v>118</v>
      </c>
      <c r="AS5" t="s">
        <v>117</v>
      </c>
      <c r="AT5" t="s">
        <v>118</v>
      </c>
      <c r="AU5" t="s">
        <v>172</v>
      </c>
      <c r="AV5" t="s">
        <v>203</v>
      </c>
      <c r="AW5" t="s">
        <v>66</v>
      </c>
      <c r="AX5">
        <v>9345</v>
      </c>
      <c r="AY5" t="s">
        <v>451</v>
      </c>
      <c r="AZ5">
        <v>1</v>
      </c>
      <c r="BA5" t="s">
        <v>448</v>
      </c>
      <c r="BB5">
        <v>1</v>
      </c>
      <c r="BC5">
        <v>1</v>
      </c>
      <c r="BE5" t="s">
        <v>68</v>
      </c>
      <c r="BF5">
        <v>1</v>
      </c>
      <c r="BG5" t="s">
        <v>288</v>
      </c>
      <c r="BI5" t="s">
        <v>117</v>
      </c>
      <c r="BJ5" t="s">
        <v>203</v>
      </c>
      <c r="BK5" t="s">
        <v>66</v>
      </c>
      <c r="BL5">
        <v>0.95884615384615379</v>
      </c>
      <c r="BM5">
        <v>9345</v>
      </c>
      <c r="BN5" t="s">
        <v>118</v>
      </c>
      <c r="BO5" t="s">
        <v>172</v>
      </c>
      <c r="BP5">
        <v>1</v>
      </c>
      <c r="BQ5">
        <v>2447.7240000000002</v>
      </c>
      <c r="BR5">
        <v>1.0644127878801854E-2</v>
      </c>
      <c r="BS5">
        <v>0.36756552116571328</v>
      </c>
      <c r="BT5">
        <v>0.16872817360127204</v>
      </c>
      <c r="BU5">
        <v>9.1289999999999996</v>
      </c>
      <c r="BV5">
        <v>0</v>
      </c>
      <c r="BW5">
        <v>0.61281418983512848</v>
      </c>
      <c r="BX5">
        <v>13</v>
      </c>
      <c r="BY5">
        <v>0</v>
      </c>
      <c r="BZ5">
        <v>15</v>
      </c>
    </row>
    <row r="6" spans="1:78" ht="16.5">
      <c r="A6" s="104" t="str">
        <f>BI6</f>
        <v>강화교통</v>
      </c>
      <c r="B6" s="105" t="str">
        <f>IF(BJ6="NULL", E6, BJ6)</f>
        <v>강동원</v>
      </c>
      <c r="C6" s="106" t="str">
        <f>BK6</f>
        <v>F</v>
      </c>
      <c r="D6" s="107">
        <f>BL6</f>
        <v>0.76906949565178662</v>
      </c>
      <c r="E6" s="108">
        <f>U6</f>
        <v>3444</v>
      </c>
      <c r="F6" s="282" t="str">
        <f t="shared" si="0"/>
        <v>60-5</v>
      </c>
      <c r="G6" s="109" t="str">
        <f t="shared" si="0"/>
        <v>78바3231</v>
      </c>
      <c r="H6" s="110">
        <f t="shared" si="0"/>
        <v>2</v>
      </c>
      <c r="I6" s="111">
        <f t="shared" si="0"/>
        <v>2982.7840000000001</v>
      </c>
      <c r="J6" s="112">
        <f>AB6/AA6</f>
        <v>8.0983964672041803E-2</v>
      </c>
      <c r="K6" s="112">
        <f>AC6/AA6</f>
        <v>0.26135582875092128</v>
      </c>
      <c r="L6" s="112">
        <f>AD6/I6</f>
        <v>0.20853001759430115</v>
      </c>
      <c r="M6" s="113">
        <f>Z6</f>
        <v>19.884</v>
      </c>
      <c r="N6" s="114">
        <f>BV6</f>
        <v>0</v>
      </c>
      <c r="O6" s="114">
        <f>BW6</f>
        <v>48.712880315839158</v>
      </c>
      <c r="P6" s="223">
        <f>AK6</f>
        <v>26</v>
      </c>
      <c r="Q6" s="224">
        <f>AE6</f>
        <v>0</v>
      </c>
      <c r="R6" s="224">
        <f>AF6</f>
        <v>1453</v>
      </c>
      <c r="T6">
        <v>503</v>
      </c>
      <c r="U6">
        <v>3444</v>
      </c>
      <c r="V6" t="s">
        <v>204</v>
      </c>
      <c r="W6">
        <v>2982.7840000000001</v>
      </c>
      <c r="X6">
        <v>1019.042</v>
      </c>
      <c r="Y6">
        <v>2.927</v>
      </c>
      <c r="Z6">
        <v>19.884</v>
      </c>
      <c r="AA6">
        <v>105.775261</v>
      </c>
      <c r="AB6">
        <v>8.5661000000000005</v>
      </c>
      <c r="AC6">
        <v>27.644981000000001</v>
      </c>
      <c r="AD6" s="1">
        <v>622</v>
      </c>
      <c r="AE6">
        <v>0</v>
      </c>
      <c r="AF6">
        <v>1453</v>
      </c>
      <c r="AG6">
        <v>84</v>
      </c>
      <c r="AH6">
        <v>28.199259000000001</v>
      </c>
      <c r="AI6">
        <v>26267.9</v>
      </c>
      <c r="AJ6">
        <v>57.2</v>
      </c>
      <c r="AK6">
        <v>26</v>
      </c>
      <c r="AL6">
        <v>25224</v>
      </c>
      <c r="AM6">
        <v>0.76906949565178662</v>
      </c>
      <c r="AN6" t="s">
        <v>70</v>
      </c>
      <c r="AO6">
        <v>2728.663</v>
      </c>
      <c r="AP6" t="s">
        <v>452</v>
      </c>
      <c r="AQ6" t="s">
        <v>117</v>
      </c>
      <c r="AR6" t="s">
        <v>119</v>
      </c>
      <c r="AS6" t="s">
        <v>117</v>
      </c>
      <c r="AT6" t="s">
        <v>119</v>
      </c>
      <c r="AU6" t="s">
        <v>176</v>
      </c>
      <c r="AV6" t="s">
        <v>204</v>
      </c>
      <c r="AW6" t="s">
        <v>70</v>
      </c>
      <c r="AX6">
        <v>3444</v>
      </c>
      <c r="AY6" t="s">
        <v>342</v>
      </c>
      <c r="AZ6">
        <v>2</v>
      </c>
      <c r="BA6" t="s">
        <v>453</v>
      </c>
      <c r="BB6">
        <v>2</v>
      </c>
      <c r="BC6">
        <v>1</v>
      </c>
      <c r="BE6" t="s">
        <v>67</v>
      </c>
      <c r="BF6">
        <v>-1</v>
      </c>
      <c r="BG6" t="s">
        <v>299</v>
      </c>
      <c r="BI6" t="s">
        <v>117</v>
      </c>
      <c r="BJ6" t="s">
        <v>204</v>
      </c>
      <c r="BK6" t="s">
        <v>70</v>
      </c>
      <c r="BL6">
        <v>0.76906949565178662</v>
      </c>
      <c r="BM6">
        <v>3444</v>
      </c>
      <c r="BN6" t="s">
        <v>119</v>
      </c>
      <c r="BO6" t="s">
        <v>176</v>
      </c>
      <c r="BP6">
        <v>2</v>
      </c>
      <c r="BQ6">
        <v>2982.7840000000001</v>
      </c>
      <c r="BR6">
        <v>8.0983964672041803E-2</v>
      </c>
      <c r="BS6">
        <v>0.26135582875092128</v>
      </c>
      <c r="BT6">
        <v>0.20853001759430115</v>
      </c>
      <c r="BU6">
        <v>19.884</v>
      </c>
      <c r="BV6">
        <v>0</v>
      </c>
      <c r="BW6">
        <v>48.712880315839158</v>
      </c>
      <c r="BX6">
        <v>26</v>
      </c>
      <c r="BY6">
        <v>0</v>
      </c>
      <c r="BZ6">
        <v>1453</v>
      </c>
    </row>
    <row r="7" spans="1:78" ht="16.5">
      <c r="A7" s="120" t="str">
        <f t="shared" ref="A7:A70" si="1">BI7</f>
        <v>강화교통</v>
      </c>
      <c r="B7" s="121" t="str">
        <f t="shared" ref="B7:B70" si="2">IF(BJ7="NULL", E7, BJ7)</f>
        <v>고길훈</v>
      </c>
      <c r="C7" s="122" t="str">
        <f t="shared" ref="C7:C70" si="3">BK7</f>
        <v>S</v>
      </c>
      <c r="D7" s="123">
        <f t="shared" ref="D7:D70" si="4">BL7</f>
        <v>1.1922222222222221</v>
      </c>
      <c r="E7" s="124">
        <f t="shared" ref="E7:E70" si="5">U7</f>
        <v>3986</v>
      </c>
      <c r="F7" s="281" t="str">
        <f t="shared" ref="F7:F70" si="6">BN7</f>
        <v>801</v>
      </c>
      <c r="G7" s="125" t="str">
        <f t="shared" ref="G7:G70" si="7">BO7</f>
        <v>78바3216</v>
      </c>
      <c r="H7" s="126">
        <f t="shared" ref="H7:H70" si="8">BP7</f>
        <v>1</v>
      </c>
      <c r="I7" s="127">
        <f t="shared" ref="I7:I70" si="9">BQ7</f>
        <v>4358.6909999999998</v>
      </c>
      <c r="J7" s="128">
        <f t="shared" ref="J7:J70" si="10">AB7/AA7</f>
        <v>9.4359854290929131E-3</v>
      </c>
      <c r="K7" s="128">
        <f t="shared" ref="K7:K70" si="11">AC7/AA7</f>
        <v>0.25915113804887485</v>
      </c>
      <c r="L7" s="128">
        <f t="shared" ref="L7:L70" si="12">AD7/I7</f>
        <v>0.26475838732316653</v>
      </c>
      <c r="M7" s="129">
        <f t="shared" ref="M7:M70" si="13">Z7</f>
        <v>10.728</v>
      </c>
      <c r="N7" s="130">
        <f t="shared" ref="N7:N70" si="14">BV7</f>
        <v>2.0418974412271944</v>
      </c>
      <c r="O7" s="130">
        <f t="shared" ref="O7:O70" si="15">BW7</f>
        <v>13.788543395253301</v>
      </c>
      <c r="P7" s="221">
        <f t="shared" ref="P7:P70" si="16">AK7</f>
        <v>0</v>
      </c>
      <c r="Q7" s="222">
        <f t="shared" ref="Q7:Q70" si="17">AE7</f>
        <v>89</v>
      </c>
      <c r="R7" s="222">
        <f t="shared" ref="R7:R70" si="18">AF7</f>
        <v>601</v>
      </c>
      <c r="T7">
        <v>503</v>
      </c>
      <c r="U7">
        <v>3986</v>
      </c>
      <c r="V7" t="s">
        <v>242</v>
      </c>
      <c r="W7">
        <v>4358.6909999999998</v>
      </c>
      <c r="X7">
        <v>1354.116</v>
      </c>
      <c r="Y7">
        <v>3.2189999999999999</v>
      </c>
      <c r="Z7">
        <v>10.728</v>
      </c>
      <c r="AA7">
        <v>125.31272</v>
      </c>
      <c r="AB7">
        <v>1.1824490000000001</v>
      </c>
      <c r="AC7">
        <v>32.474933999999998</v>
      </c>
      <c r="AD7" s="1">
        <v>1154</v>
      </c>
      <c r="AE7">
        <v>89</v>
      </c>
      <c r="AF7">
        <v>601</v>
      </c>
      <c r="AG7">
        <v>108</v>
      </c>
      <c r="AH7">
        <v>34.782510000000002</v>
      </c>
      <c r="AI7">
        <v>15320.1</v>
      </c>
      <c r="AJ7">
        <v>12897.7</v>
      </c>
      <c r="AK7">
        <v>0</v>
      </c>
      <c r="AL7">
        <v>0</v>
      </c>
      <c r="AM7">
        <v>1.1922222222222221</v>
      </c>
      <c r="AN7" t="s">
        <v>71</v>
      </c>
      <c r="AO7">
        <v>4358.6909999999998</v>
      </c>
      <c r="AP7" t="s">
        <v>454</v>
      </c>
      <c r="AQ7" t="s">
        <v>117</v>
      </c>
      <c r="AR7" t="s">
        <v>123</v>
      </c>
      <c r="AS7" t="s">
        <v>117</v>
      </c>
      <c r="AT7" t="s">
        <v>123</v>
      </c>
      <c r="AU7" t="s">
        <v>240</v>
      </c>
      <c r="AV7" t="s">
        <v>242</v>
      </c>
      <c r="AW7" t="s">
        <v>71</v>
      </c>
      <c r="AX7">
        <v>3986</v>
      </c>
      <c r="AY7" t="s">
        <v>345</v>
      </c>
      <c r="AZ7">
        <v>1</v>
      </c>
      <c r="BA7" t="s">
        <v>280</v>
      </c>
      <c r="BB7">
        <v>1</v>
      </c>
      <c r="BC7">
        <v>1</v>
      </c>
      <c r="BE7" t="s">
        <v>71</v>
      </c>
      <c r="BF7">
        <v>0</v>
      </c>
      <c r="BG7" t="s">
        <v>293</v>
      </c>
      <c r="BI7" t="s">
        <v>117</v>
      </c>
      <c r="BJ7" t="s">
        <v>242</v>
      </c>
      <c r="BK7" t="s">
        <v>71</v>
      </c>
      <c r="BL7">
        <v>1.1922222222222221</v>
      </c>
      <c r="BM7">
        <v>3986</v>
      </c>
      <c r="BN7" t="s">
        <v>123</v>
      </c>
      <c r="BO7" t="s">
        <v>240</v>
      </c>
      <c r="BP7">
        <v>1</v>
      </c>
      <c r="BQ7">
        <v>4358.6909999999998</v>
      </c>
      <c r="BR7">
        <v>9.4359854290929131E-3</v>
      </c>
      <c r="BS7">
        <v>0.25915113804887485</v>
      </c>
      <c r="BT7">
        <v>0.26475838732316653</v>
      </c>
      <c r="BU7">
        <v>10.728</v>
      </c>
      <c r="BV7">
        <v>2.0418974412271944</v>
      </c>
      <c r="BW7">
        <v>13.788543395253301</v>
      </c>
      <c r="BX7">
        <v>0</v>
      </c>
      <c r="BY7">
        <v>89</v>
      </c>
      <c r="BZ7">
        <v>601</v>
      </c>
    </row>
    <row r="8" spans="1:78" ht="16.5">
      <c r="A8" s="104" t="str">
        <f t="shared" si="1"/>
        <v>강화교통</v>
      </c>
      <c r="B8" s="105" t="str">
        <f t="shared" si="2"/>
        <v>고상돈</v>
      </c>
      <c r="C8" s="106" t="str">
        <f t="shared" si="3"/>
        <v>C</v>
      </c>
      <c r="D8" s="107">
        <f t="shared" si="4"/>
        <v>0.87805635526768278</v>
      </c>
      <c r="E8" s="108">
        <f t="shared" si="5"/>
        <v>8034</v>
      </c>
      <c r="F8" s="282" t="str">
        <f t="shared" si="6"/>
        <v>60-5</v>
      </c>
      <c r="G8" s="109" t="str">
        <f t="shared" si="7"/>
        <v>78바3231</v>
      </c>
      <c r="H8" s="110">
        <f t="shared" si="8"/>
        <v>3</v>
      </c>
      <c r="I8" s="111">
        <f t="shared" si="9"/>
        <v>956.28099999999995</v>
      </c>
      <c r="J8" s="112">
        <f t="shared" si="10"/>
        <v>1.3809877841544841E-2</v>
      </c>
      <c r="K8" s="112">
        <f t="shared" si="11"/>
        <v>0.34056076018139864</v>
      </c>
      <c r="L8" s="112">
        <f t="shared" si="12"/>
        <v>0.20391495805103313</v>
      </c>
      <c r="M8" s="113">
        <f t="shared" si="13"/>
        <v>14.117000000000001</v>
      </c>
      <c r="N8" s="114">
        <f t="shared" si="14"/>
        <v>0</v>
      </c>
      <c r="O8" s="114">
        <f t="shared" si="15"/>
        <v>26.038371566516538</v>
      </c>
      <c r="P8" s="223">
        <f t="shared" si="16"/>
        <v>13</v>
      </c>
      <c r="Q8" s="224">
        <f t="shared" si="17"/>
        <v>0</v>
      </c>
      <c r="R8" s="224">
        <f t="shared" si="18"/>
        <v>249</v>
      </c>
      <c r="T8">
        <v>503</v>
      </c>
      <c r="U8">
        <v>8034</v>
      </c>
      <c r="V8" t="s">
        <v>264</v>
      </c>
      <c r="W8">
        <v>956.28099999999995</v>
      </c>
      <c r="X8">
        <v>342.209</v>
      </c>
      <c r="Y8">
        <v>2.794</v>
      </c>
      <c r="Z8">
        <v>14.117000000000001</v>
      </c>
      <c r="AA8">
        <v>40.047494</v>
      </c>
      <c r="AB8">
        <v>0.55305099999999996</v>
      </c>
      <c r="AC8">
        <v>13.638605</v>
      </c>
      <c r="AD8" s="1">
        <v>195</v>
      </c>
      <c r="AE8">
        <v>0</v>
      </c>
      <c r="AF8">
        <v>249</v>
      </c>
      <c r="AG8">
        <v>94</v>
      </c>
      <c r="AH8">
        <v>23.878672000000002</v>
      </c>
      <c r="AI8">
        <v>5037.3</v>
      </c>
      <c r="AJ8">
        <v>63</v>
      </c>
      <c r="AK8">
        <v>13</v>
      </c>
      <c r="AL8">
        <v>9089</v>
      </c>
      <c r="AM8">
        <v>0.87805635526768278</v>
      </c>
      <c r="AN8" t="s">
        <v>69</v>
      </c>
      <c r="AO8">
        <v>383.10700000000003</v>
      </c>
      <c r="AP8" t="s">
        <v>455</v>
      </c>
      <c r="AQ8" t="s">
        <v>117</v>
      </c>
      <c r="AR8" t="s">
        <v>119</v>
      </c>
      <c r="AS8" t="s">
        <v>117</v>
      </c>
      <c r="AT8" t="s">
        <v>119</v>
      </c>
      <c r="AU8" t="s">
        <v>176</v>
      </c>
      <c r="AV8" t="s">
        <v>264</v>
      </c>
      <c r="AW8" t="s">
        <v>69</v>
      </c>
      <c r="AX8">
        <v>8034</v>
      </c>
      <c r="AY8" t="s">
        <v>343</v>
      </c>
      <c r="AZ8">
        <v>3</v>
      </c>
      <c r="BA8" t="s">
        <v>375</v>
      </c>
      <c r="BB8">
        <v>3</v>
      </c>
      <c r="BC8">
        <v>1</v>
      </c>
      <c r="BE8" t="s">
        <v>69</v>
      </c>
      <c r="BF8">
        <v>0</v>
      </c>
      <c r="BG8" t="s">
        <v>293</v>
      </c>
      <c r="BI8" t="s">
        <v>117</v>
      </c>
      <c r="BJ8" t="s">
        <v>264</v>
      </c>
      <c r="BK8" t="s">
        <v>69</v>
      </c>
      <c r="BL8">
        <v>0.87805635526768278</v>
      </c>
      <c r="BM8">
        <v>8034</v>
      </c>
      <c r="BN8" t="s">
        <v>119</v>
      </c>
      <c r="BO8" t="s">
        <v>176</v>
      </c>
      <c r="BP8">
        <v>3</v>
      </c>
      <c r="BQ8">
        <v>956.28099999999995</v>
      </c>
      <c r="BR8">
        <v>1.3809877841544841E-2</v>
      </c>
      <c r="BS8">
        <v>0.34056076018139864</v>
      </c>
      <c r="BT8">
        <v>0.20391495805103313</v>
      </c>
      <c r="BU8">
        <v>14.117000000000001</v>
      </c>
      <c r="BV8">
        <v>0</v>
      </c>
      <c r="BW8">
        <v>26.038371566516538</v>
      </c>
      <c r="BX8">
        <v>13</v>
      </c>
      <c r="BY8">
        <v>0</v>
      </c>
      <c r="BZ8">
        <v>249</v>
      </c>
    </row>
    <row r="9" spans="1:78" ht="16.5">
      <c r="A9" s="120" t="str">
        <f t="shared" si="1"/>
        <v>강화교통</v>
      </c>
      <c r="B9" s="121" t="str">
        <f t="shared" si="2"/>
        <v>고운성</v>
      </c>
      <c r="C9" s="122" t="str">
        <f t="shared" si="3"/>
        <v>B</v>
      </c>
      <c r="D9" s="123">
        <f t="shared" si="4"/>
        <v>0.9244444444444444</v>
      </c>
      <c r="E9" s="124">
        <f t="shared" si="5"/>
        <v>5222</v>
      </c>
      <c r="F9" s="281" t="str">
        <f t="shared" si="6"/>
        <v>800</v>
      </c>
      <c r="G9" s="125" t="str">
        <f t="shared" si="7"/>
        <v>78바3242</v>
      </c>
      <c r="H9" s="126">
        <f t="shared" si="8"/>
        <v>1</v>
      </c>
      <c r="I9" s="127">
        <f t="shared" si="9"/>
        <v>3168.0749999999998</v>
      </c>
      <c r="J9" s="128">
        <f t="shared" si="10"/>
        <v>2.9661397935975199E-2</v>
      </c>
      <c r="K9" s="128">
        <f t="shared" si="11"/>
        <v>0.37767010132765744</v>
      </c>
      <c r="L9" s="128">
        <f t="shared" si="12"/>
        <v>0.1751852465613977</v>
      </c>
      <c r="M9" s="129">
        <f t="shared" si="13"/>
        <v>11.862</v>
      </c>
      <c r="N9" s="130">
        <f t="shared" si="14"/>
        <v>0.18938945574205157</v>
      </c>
      <c r="O9" s="130">
        <f t="shared" si="15"/>
        <v>15.182721368654468</v>
      </c>
      <c r="P9" s="221">
        <f t="shared" si="16"/>
        <v>65</v>
      </c>
      <c r="Q9" s="222">
        <f t="shared" si="17"/>
        <v>6</v>
      </c>
      <c r="R9" s="222">
        <f t="shared" si="18"/>
        <v>481</v>
      </c>
      <c r="T9">
        <v>503</v>
      </c>
      <c r="U9">
        <v>5222</v>
      </c>
      <c r="V9" t="s">
        <v>243</v>
      </c>
      <c r="W9">
        <v>3168.0749999999998</v>
      </c>
      <c r="X9">
        <v>1269.432</v>
      </c>
      <c r="Y9">
        <v>2.496</v>
      </c>
      <c r="Z9">
        <v>11.862</v>
      </c>
      <c r="AA9">
        <v>163.55830599999999</v>
      </c>
      <c r="AB9">
        <v>4.8513679999999999</v>
      </c>
      <c r="AC9">
        <v>61.771082</v>
      </c>
      <c r="AD9" s="1">
        <v>555</v>
      </c>
      <c r="AE9">
        <v>6</v>
      </c>
      <c r="AF9">
        <v>481</v>
      </c>
      <c r="AG9">
        <v>107</v>
      </c>
      <c r="AH9">
        <v>19.369698</v>
      </c>
      <c r="AI9">
        <v>12571.2</v>
      </c>
      <c r="AJ9">
        <v>292</v>
      </c>
      <c r="AK9">
        <v>65</v>
      </c>
      <c r="AL9">
        <v>30881</v>
      </c>
      <c r="AM9">
        <v>0.9244444444444444</v>
      </c>
      <c r="AN9" t="s">
        <v>68</v>
      </c>
      <c r="AO9">
        <v>3168.0749999999998</v>
      </c>
      <c r="AP9" t="s">
        <v>456</v>
      </c>
      <c r="AQ9" t="s">
        <v>117</v>
      </c>
      <c r="AR9" t="s">
        <v>122</v>
      </c>
      <c r="AS9" t="s">
        <v>117</v>
      </c>
      <c r="AT9" t="s">
        <v>122</v>
      </c>
      <c r="AU9" t="s">
        <v>200</v>
      </c>
      <c r="AV9" t="s">
        <v>243</v>
      </c>
      <c r="AW9" t="s">
        <v>68</v>
      </c>
      <c r="AX9">
        <v>5222</v>
      </c>
      <c r="AY9" t="s">
        <v>355</v>
      </c>
      <c r="AZ9">
        <v>3</v>
      </c>
      <c r="BA9" t="s">
        <v>308</v>
      </c>
      <c r="BB9">
        <v>1</v>
      </c>
      <c r="BC9">
        <v>1</v>
      </c>
      <c r="BE9" t="s">
        <v>68</v>
      </c>
      <c r="BF9">
        <v>0</v>
      </c>
      <c r="BG9" t="s">
        <v>293</v>
      </c>
      <c r="BI9" t="s">
        <v>117</v>
      </c>
      <c r="BJ9" t="s">
        <v>243</v>
      </c>
      <c r="BK9" t="s">
        <v>68</v>
      </c>
      <c r="BL9">
        <v>0.9244444444444444</v>
      </c>
      <c r="BM9">
        <v>5222</v>
      </c>
      <c r="BN9" t="s">
        <v>122</v>
      </c>
      <c r="BO9" t="s">
        <v>200</v>
      </c>
      <c r="BP9">
        <v>1</v>
      </c>
      <c r="BQ9">
        <v>3168.0749999999998</v>
      </c>
      <c r="BR9">
        <v>2.9661397935975199E-2</v>
      </c>
      <c r="BS9">
        <v>0.37767010132765744</v>
      </c>
      <c r="BT9">
        <v>0.1751852465613977</v>
      </c>
      <c r="BU9">
        <v>11.862</v>
      </c>
      <c r="BV9">
        <v>0.18938945574205157</v>
      </c>
      <c r="BW9">
        <v>15.182721368654468</v>
      </c>
      <c r="BX9">
        <v>65</v>
      </c>
      <c r="BY9">
        <v>6</v>
      </c>
      <c r="BZ9">
        <v>481</v>
      </c>
    </row>
    <row r="10" spans="1:78" ht="16.5">
      <c r="A10" s="104" t="str">
        <f t="shared" si="1"/>
        <v>강화교통</v>
      </c>
      <c r="B10" s="105" t="str">
        <f t="shared" si="2"/>
        <v>고정복</v>
      </c>
      <c r="C10" s="106" t="str">
        <f t="shared" si="3"/>
        <v>C</v>
      </c>
      <c r="D10" s="107">
        <f t="shared" si="4"/>
        <v>0.85358846917121733</v>
      </c>
      <c r="E10" s="108">
        <f t="shared" si="5"/>
        <v>2993</v>
      </c>
      <c r="F10" s="282" t="str">
        <f t="shared" si="6"/>
        <v>17</v>
      </c>
      <c r="G10" s="109" t="str">
        <f t="shared" si="7"/>
        <v>70바3719</v>
      </c>
      <c r="H10" s="110">
        <f t="shared" si="8"/>
        <v>2</v>
      </c>
      <c r="I10" s="111">
        <f t="shared" si="9"/>
        <v>8153.0820000000003</v>
      </c>
      <c r="J10" s="112">
        <f t="shared" si="10"/>
        <v>2.1200163395665793E-2</v>
      </c>
      <c r="K10" s="112">
        <f t="shared" si="11"/>
        <v>0.3766260420816398</v>
      </c>
      <c r="L10" s="112">
        <f t="shared" si="12"/>
        <v>0.25021212837059653</v>
      </c>
      <c r="M10" s="113">
        <f t="shared" si="13"/>
        <v>10.582000000000001</v>
      </c>
      <c r="N10" s="114">
        <f t="shared" si="14"/>
        <v>0.63779562133681467</v>
      </c>
      <c r="O10" s="114">
        <f t="shared" si="15"/>
        <v>6.893098830601728</v>
      </c>
      <c r="P10" s="223">
        <f t="shared" si="16"/>
        <v>60</v>
      </c>
      <c r="Q10" s="224">
        <f t="shared" si="17"/>
        <v>52</v>
      </c>
      <c r="R10" s="224">
        <f t="shared" si="18"/>
        <v>562</v>
      </c>
      <c r="T10">
        <v>503</v>
      </c>
      <c r="U10">
        <v>2993</v>
      </c>
      <c r="V10" t="s">
        <v>205</v>
      </c>
      <c r="W10">
        <v>8153.0820000000003</v>
      </c>
      <c r="X10">
        <v>3621.1060000000002</v>
      </c>
      <c r="Y10">
        <v>2.2519999999999998</v>
      </c>
      <c r="Z10">
        <v>10.582000000000001</v>
      </c>
      <c r="AA10">
        <v>550.86650899999995</v>
      </c>
      <c r="AB10">
        <v>11.678459999999999</v>
      </c>
      <c r="AC10">
        <v>207.47067300000001</v>
      </c>
      <c r="AD10" s="1">
        <v>2040</v>
      </c>
      <c r="AE10">
        <v>52</v>
      </c>
      <c r="AF10">
        <v>562</v>
      </c>
      <c r="AG10">
        <v>76</v>
      </c>
      <c r="AH10">
        <v>14.800466999999999</v>
      </c>
      <c r="AI10">
        <v>372</v>
      </c>
      <c r="AJ10">
        <v>0</v>
      </c>
      <c r="AK10">
        <v>60</v>
      </c>
      <c r="AL10">
        <v>30655</v>
      </c>
      <c r="AM10">
        <v>0.85358846917121733</v>
      </c>
      <c r="AN10" t="s">
        <v>69</v>
      </c>
      <c r="AO10">
        <v>5698.7120000000004</v>
      </c>
      <c r="AP10" t="s">
        <v>457</v>
      </c>
      <c r="AQ10" t="s">
        <v>117</v>
      </c>
      <c r="AR10" t="s">
        <v>118</v>
      </c>
      <c r="AS10" t="s">
        <v>117</v>
      </c>
      <c r="AT10" t="s">
        <v>118</v>
      </c>
      <c r="AU10" t="s">
        <v>174</v>
      </c>
      <c r="AV10" t="s">
        <v>205</v>
      </c>
      <c r="AW10" t="s">
        <v>69</v>
      </c>
      <c r="AX10">
        <v>2993</v>
      </c>
      <c r="AY10" t="s">
        <v>340</v>
      </c>
      <c r="AZ10">
        <v>8</v>
      </c>
      <c r="BA10" t="s">
        <v>458</v>
      </c>
      <c r="BB10">
        <v>2</v>
      </c>
      <c r="BC10">
        <v>1</v>
      </c>
      <c r="BE10" t="s">
        <v>69</v>
      </c>
      <c r="BF10">
        <v>0</v>
      </c>
      <c r="BG10" t="s">
        <v>293</v>
      </c>
      <c r="BI10" t="s">
        <v>117</v>
      </c>
      <c r="BJ10" t="s">
        <v>205</v>
      </c>
      <c r="BK10" t="s">
        <v>69</v>
      </c>
      <c r="BL10">
        <v>0.85358846917121733</v>
      </c>
      <c r="BM10">
        <v>2993</v>
      </c>
      <c r="BN10" t="s">
        <v>118</v>
      </c>
      <c r="BO10" t="s">
        <v>174</v>
      </c>
      <c r="BP10">
        <v>2</v>
      </c>
      <c r="BQ10">
        <v>8153.0820000000003</v>
      </c>
      <c r="BR10">
        <v>2.1200163395665793E-2</v>
      </c>
      <c r="BS10">
        <v>0.3766260420816398</v>
      </c>
      <c r="BT10">
        <v>0.25021212837059653</v>
      </c>
      <c r="BU10">
        <v>10.582000000000001</v>
      </c>
      <c r="BV10">
        <v>0.63779562133681467</v>
      </c>
      <c r="BW10">
        <v>6.893098830601728</v>
      </c>
      <c r="BX10">
        <v>60</v>
      </c>
      <c r="BY10">
        <v>52</v>
      </c>
      <c r="BZ10">
        <v>562</v>
      </c>
    </row>
    <row r="11" spans="1:78" ht="16.5">
      <c r="A11" s="120" t="str">
        <f t="shared" si="1"/>
        <v>강화교통</v>
      </c>
      <c r="B11" s="121" t="str">
        <f t="shared" si="2"/>
        <v>김광운</v>
      </c>
      <c r="C11" s="122" t="str">
        <f t="shared" si="3"/>
        <v>D</v>
      </c>
      <c r="D11" s="123">
        <f t="shared" si="4"/>
        <v>0.84034482758620688</v>
      </c>
      <c r="E11" s="124">
        <f t="shared" si="5"/>
        <v>972</v>
      </c>
      <c r="F11" s="281" t="str">
        <f t="shared" si="6"/>
        <v>70</v>
      </c>
      <c r="G11" s="125" t="str">
        <f t="shared" si="7"/>
        <v>78바3213</v>
      </c>
      <c r="H11" s="126">
        <f t="shared" si="8"/>
        <v>1</v>
      </c>
      <c r="I11" s="127">
        <f t="shared" si="9"/>
        <v>2688.3209999999999</v>
      </c>
      <c r="J11" s="128">
        <f t="shared" si="10"/>
        <v>2.2346142157932042E-2</v>
      </c>
      <c r="K11" s="128">
        <f t="shared" si="11"/>
        <v>0.3143283753764306</v>
      </c>
      <c r="L11" s="128">
        <f t="shared" si="12"/>
        <v>0.18970948781786104</v>
      </c>
      <c r="M11" s="129">
        <f t="shared" si="13"/>
        <v>14.694000000000001</v>
      </c>
      <c r="N11" s="130">
        <f t="shared" si="14"/>
        <v>3.7197938787815889E-2</v>
      </c>
      <c r="O11" s="130">
        <f t="shared" si="15"/>
        <v>33.403749031458673</v>
      </c>
      <c r="P11" s="221">
        <f t="shared" si="16"/>
        <v>21</v>
      </c>
      <c r="Q11" s="222">
        <f t="shared" si="17"/>
        <v>1</v>
      </c>
      <c r="R11" s="222">
        <f t="shared" si="18"/>
        <v>898</v>
      </c>
      <c r="T11">
        <v>503</v>
      </c>
      <c r="U11">
        <v>972</v>
      </c>
      <c r="V11" t="s">
        <v>206</v>
      </c>
      <c r="W11">
        <v>2688.3209999999999</v>
      </c>
      <c r="X11">
        <v>1103.299</v>
      </c>
      <c r="Y11">
        <v>2.4369999999999998</v>
      </c>
      <c r="Z11">
        <v>14.694000000000001</v>
      </c>
      <c r="AA11">
        <v>119.594424</v>
      </c>
      <c r="AB11">
        <v>2.6724739999999998</v>
      </c>
      <c r="AC11">
        <v>37.591920999999999</v>
      </c>
      <c r="AD11" s="1">
        <v>510</v>
      </c>
      <c r="AE11">
        <v>1</v>
      </c>
      <c r="AF11">
        <v>898</v>
      </c>
      <c r="AG11">
        <v>79</v>
      </c>
      <c r="AH11">
        <v>22.478648</v>
      </c>
      <c r="AI11">
        <v>5734.8</v>
      </c>
      <c r="AJ11">
        <v>0</v>
      </c>
      <c r="AK11">
        <v>21</v>
      </c>
      <c r="AL11">
        <v>11465</v>
      </c>
      <c r="AM11">
        <v>0.84034482758620688</v>
      </c>
      <c r="AN11" t="s">
        <v>67</v>
      </c>
      <c r="AO11">
        <v>2688.3209999999999</v>
      </c>
      <c r="AP11" t="s">
        <v>459</v>
      </c>
      <c r="AQ11" t="s">
        <v>117</v>
      </c>
      <c r="AR11" t="s">
        <v>120</v>
      </c>
      <c r="AS11" t="s">
        <v>117</v>
      </c>
      <c r="AT11" t="s">
        <v>120</v>
      </c>
      <c r="AU11" t="s">
        <v>182</v>
      </c>
      <c r="AV11" t="s">
        <v>206</v>
      </c>
      <c r="AW11" t="s">
        <v>67</v>
      </c>
      <c r="AX11">
        <v>972</v>
      </c>
      <c r="AY11" t="s">
        <v>358</v>
      </c>
      <c r="AZ11">
        <v>2</v>
      </c>
      <c r="BA11" t="s">
        <v>261</v>
      </c>
      <c r="BB11">
        <v>1</v>
      </c>
      <c r="BC11">
        <v>1</v>
      </c>
      <c r="BE11" t="s">
        <v>69</v>
      </c>
      <c r="BF11">
        <v>-1</v>
      </c>
      <c r="BG11" t="s">
        <v>299</v>
      </c>
      <c r="BI11" t="s">
        <v>117</v>
      </c>
      <c r="BJ11" t="s">
        <v>206</v>
      </c>
      <c r="BK11" t="s">
        <v>67</v>
      </c>
      <c r="BL11">
        <v>0.84034482758620688</v>
      </c>
      <c r="BM11">
        <v>972</v>
      </c>
      <c r="BN11" t="s">
        <v>120</v>
      </c>
      <c r="BO11" t="s">
        <v>182</v>
      </c>
      <c r="BP11">
        <v>1</v>
      </c>
      <c r="BQ11">
        <v>2688.3209999999999</v>
      </c>
      <c r="BR11">
        <v>2.2346142157932042E-2</v>
      </c>
      <c r="BS11">
        <v>0.3143283753764306</v>
      </c>
      <c r="BT11">
        <v>0.18970948781786104</v>
      </c>
      <c r="BU11">
        <v>14.694000000000001</v>
      </c>
      <c r="BV11">
        <v>3.7197938787815889E-2</v>
      </c>
      <c r="BW11">
        <v>33.403749031458673</v>
      </c>
      <c r="BX11">
        <v>21</v>
      </c>
      <c r="BY11">
        <v>1</v>
      </c>
      <c r="BZ11">
        <v>898</v>
      </c>
    </row>
    <row r="12" spans="1:78" ht="16.5">
      <c r="A12" s="104" t="str">
        <f t="shared" si="1"/>
        <v>강화교통</v>
      </c>
      <c r="B12" s="105" t="str">
        <f t="shared" si="2"/>
        <v>김광제</v>
      </c>
      <c r="C12" s="106" t="str">
        <f t="shared" si="3"/>
        <v>F</v>
      </c>
      <c r="D12" s="107">
        <f t="shared" si="4"/>
        <v>0.79857142857142871</v>
      </c>
      <c r="E12" s="108">
        <f t="shared" si="5"/>
        <v>8368</v>
      </c>
      <c r="F12" s="282" t="str">
        <f t="shared" si="6"/>
        <v>800</v>
      </c>
      <c r="G12" s="109" t="str">
        <f t="shared" si="7"/>
        <v>78바3210</v>
      </c>
      <c r="H12" s="110">
        <f t="shared" si="8"/>
        <v>1</v>
      </c>
      <c r="I12" s="111">
        <f t="shared" si="9"/>
        <v>2890.14</v>
      </c>
      <c r="J12" s="112">
        <f t="shared" si="10"/>
        <v>5.0490110597922432E-2</v>
      </c>
      <c r="K12" s="112">
        <f t="shared" si="11"/>
        <v>0.37240598928822011</v>
      </c>
      <c r="L12" s="112">
        <f t="shared" si="12"/>
        <v>0.25119890385932864</v>
      </c>
      <c r="M12" s="113">
        <f t="shared" si="13"/>
        <v>15.138</v>
      </c>
      <c r="N12" s="114">
        <f t="shared" si="14"/>
        <v>0</v>
      </c>
      <c r="O12" s="114">
        <f t="shared" si="15"/>
        <v>13.251953192578906</v>
      </c>
      <c r="P12" s="223">
        <f t="shared" si="16"/>
        <v>21</v>
      </c>
      <c r="Q12" s="224">
        <f t="shared" si="17"/>
        <v>0</v>
      </c>
      <c r="R12" s="224">
        <f t="shared" si="18"/>
        <v>383</v>
      </c>
      <c r="T12">
        <v>503</v>
      </c>
      <c r="U12">
        <v>8368</v>
      </c>
      <c r="V12" t="s">
        <v>244</v>
      </c>
      <c r="W12">
        <v>2890.14</v>
      </c>
      <c r="X12">
        <v>1292.74</v>
      </c>
      <c r="Y12">
        <v>2.2360000000000002</v>
      </c>
      <c r="Z12">
        <v>15.138</v>
      </c>
      <c r="AA12">
        <v>145.698849</v>
      </c>
      <c r="AB12">
        <v>7.3563510000000001</v>
      </c>
      <c r="AC12">
        <v>54.259124</v>
      </c>
      <c r="AD12" s="1">
        <v>726</v>
      </c>
      <c r="AE12">
        <v>0</v>
      </c>
      <c r="AF12">
        <v>383</v>
      </c>
      <c r="AG12">
        <v>92</v>
      </c>
      <c r="AH12">
        <v>19.836395</v>
      </c>
      <c r="AI12">
        <v>10405.1</v>
      </c>
      <c r="AJ12">
        <v>200.7</v>
      </c>
      <c r="AK12">
        <v>21</v>
      </c>
      <c r="AL12">
        <v>22048</v>
      </c>
      <c r="AM12">
        <v>0.79857142857142871</v>
      </c>
      <c r="AN12" t="s">
        <v>70</v>
      </c>
      <c r="AO12">
        <v>2890.14</v>
      </c>
      <c r="AP12" t="s">
        <v>460</v>
      </c>
      <c r="AQ12" t="s">
        <v>117</v>
      </c>
      <c r="AR12" t="s">
        <v>122</v>
      </c>
      <c r="AS12" t="s">
        <v>117</v>
      </c>
      <c r="AT12" t="s">
        <v>122</v>
      </c>
      <c r="AU12" t="s">
        <v>196</v>
      </c>
      <c r="AV12" t="s">
        <v>244</v>
      </c>
      <c r="AW12" t="s">
        <v>70</v>
      </c>
      <c r="AX12">
        <v>8368</v>
      </c>
      <c r="AY12" t="s">
        <v>362</v>
      </c>
      <c r="AZ12">
        <v>1</v>
      </c>
      <c r="BA12" t="s">
        <v>263</v>
      </c>
      <c r="BB12">
        <v>1</v>
      </c>
      <c r="BC12">
        <v>1</v>
      </c>
      <c r="BE12" t="s">
        <v>67</v>
      </c>
      <c r="BF12">
        <v>-1</v>
      </c>
      <c r="BG12" t="s">
        <v>299</v>
      </c>
      <c r="BI12" t="s">
        <v>117</v>
      </c>
      <c r="BJ12" t="s">
        <v>244</v>
      </c>
      <c r="BK12" t="s">
        <v>70</v>
      </c>
      <c r="BL12">
        <v>0.79857142857142871</v>
      </c>
      <c r="BM12">
        <v>8368</v>
      </c>
      <c r="BN12" t="s">
        <v>122</v>
      </c>
      <c r="BO12" t="s">
        <v>196</v>
      </c>
      <c r="BP12">
        <v>1</v>
      </c>
      <c r="BQ12">
        <v>2890.14</v>
      </c>
      <c r="BR12">
        <v>5.0490110597922432E-2</v>
      </c>
      <c r="BS12">
        <v>0.37240598928822011</v>
      </c>
      <c r="BT12">
        <v>0.25119890385932864</v>
      </c>
      <c r="BU12">
        <v>15.138</v>
      </c>
      <c r="BV12">
        <v>0</v>
      </c>
      <c r="BW12">
        <v>13.251953192578906</v>
      </c>
      <c r="BX12">
        <v>21</v>
      </c>
      <c r="BY12">
        <v>0</v>
      </c>
      <c r="BZ12">
        <v>383</v>
      </c>
    </row>
    <row r="13" spans="1:78" ht="16.5">
      <c r="A13" s="120" t="str">
        <f t="shared" si="1"/>
        <v>강화교통</v>
      </c>
      <c r="B13" s="121" t="str">
        <f t="shared" si="2"/>
        <v>김덕호</v>
      </c>
      <c r="C13" s="122" t="str">
        <f t="shared" si="3"/>
        <v>F</v>
      </c>
      <c r="D13" s="123">
        <f t="shared" si="4"/>
        <v>0.78371937716236206</v>
      </c>
      <c r="E13" s="124">
        <f t="shared" si="5"/>
        <v>2724</v>
      </c>
      <c r="F13" s="281" t="str">
        <f t="shared" si="6"/>
        <v>71</v>
      </c>
      <c r="G13" s="125" t="str">
        <f t="shared" si="7"/>
        <v>78바3237</v>
      </c>
      <c r="H13" s="126">
        <f t="shared" si="8"/>
        <v>3</v>
      </c>
      <c r="I13" s="127">
        <f t="shared" si="9"/>
        <v>2413.3419999999996</v>
      </c>
      <c r="J13" s="128">
        <f t="shared" si="10"/>
        <v>1.0071379016817095E-2</v>
      </c>
      <c r="K13" s="128">
        <f t="shared" si="11"/>
        <v>0.36535197009992015</v>
      </c>
      <c r="L13" s="128">
        <f t="shared" si="12"/>
        <v>0.28922548068197551</v>
      </c>
      <c r="M13" s="129">
        <f t="shared" si="13"/>
        <v>15.218999999999999</v>
      </c>
      <c r="N13" s="130">
        <f t="shared" si="14"/>
        <v>1.2016531432345687</v>
      </c>
      <c r="O13" s="130">
        <f t="shared" si="15"/>
        <v>28.259567023654338</v>
      </c>
      <c r="P13" s="221">
        <f t="shared" si="16"/>
        <v>27</v>
      </c>
      <c r="Q13" s="222">
        <f t="shared" si="17"/>
        <v>29</v>
      </c>
      <c r="R13" s="222">
        <f t="shared" si="18"/>
        <v>682</v>
      </c>
      <c r="T13">
        <v>503</v>
      </c>
      <c r="U13">
        <v>2724</v>
      </c>
      <c r="V13" t="s">
        <v>161</v>
      </c>
      <c r="W13">
        <v>2413.3420000000001</v>
      </c>
      <c r="X13">
        <v>1014.749</v>
      </c>
      <c r="Y13">
        <v>2.3780000000000001</v>
      </c>
      <c r="Z13">
        <v>15.218999999999999</v>
      </c>
      <c r="AA13">
        <v>114.348591</v>
      </c>
      <c r="AB13">
        <v>1.151648</v>
      </c>
      <c r="AC13">
        <v>41.777482999999997</v>
      </c>
      <c r="AD13" s="1">
        <v>698</v>
      </c>
      <c r="AE13">
        <v>29</v>
      </c>
      <c r="AF13">
        <v>682</v>
      </c>
      <c r="AG13">
        <v>92</v>
      </c>
      <c r="AH13">
        <v>21.105131</v>
      </c>
      <c r="AI13">
        <v>7532.1</v>
      </c>
      <c r="AJ13">
        <v>269.89999999999998</v>
      </c>
      <c r="AK13">
        <v>27</v>
      </c>
      <c r="AL13">
        <v>23712</v>
      </c>
      <c r="AM13">
        <v>0.78371937716236206</v>
      </c>
      <c r="AN13" t="s">
        <v>70</v>
      </c>
      <c r="AO13">
        <v>1451.1669999999999</v>
      </c>
      <c r="AP13" t="s">
        <v>461</v>
      </c>
      <c r="AQ13" t="s">
        <v>117</v>
      </c>
      <c r="AR13" t="s">
        <v>121</v>
      </c>
      <c r="AS13" t="s">
        <v>117</v>
      </c>
      <c r="AT13" t="s">
        <v>121</v>
      </c>
      <c r="AU13" t="s">
        <v>192</v>
      </c>
      <c r="AV13" t="s">
        <v>161</v>
      </c>
      <c r="AW13" t="s">
        <v>70</v>
      </c>
      <c r="AX13">
        <v>2724</v>
      </c>
      <c r="AY13" t="s">
        <v>357</v>
      </c>
      <c r="AZ13">
        <v>1</v>
      </c>
      <c r="BA13" t="s">
        <v>262</v>
      </c>
      <c r="BB13">
        <v>3</v>
      </c>
      <c r="BC13">
        <v>1</v>
      </c>
      <c r="BE13" t="s">
        <v>67</v>
      </c>
      <c r="BF13">
        <v>-1</v>
      </c>
      <c r="BG13" t="s">
        <v>299</v>
      </c>
      <c r="BI13" t="s">
        <v>117</v>
      </c>
      <c r="BJ13" t="s">
        <v>161</v>
      </c>
      <c r="BK13" t="s">
        <v>70</v>
      </c>
      <c r="BL13">
        <v>0.78371937716236206</v>
      </c>
      <c r="BM13">
        <v>2724</v>
      </c>
      <c r="BN13" t="s">
        <v>121</v>
      </c>
      <c r="BO13" t="s">
        <v>192</v>
      </c>
      <c r="BP13">
        <v>3</v>
      </c>
      <c r="BQ13">
        <v>2413.3419999999996</v>
      </c>
      <c r="BR13">
        <v>1.0071379016817095E-2</v>
      </c>
      <c r="BS13">
        <v>0.36535197009992015</v>
      </c>
      <c r="BT13">
        <v>0.28922548068197546</v>
      </c>
      <c r="BU13">
        <v>15.218999999999999</v>
      </c>
      <c r="BV13">
        <v>1.2016531432345687</v>
      </c>
      <c r="BW13">
        <v>28.259567023654338</v>
      </c>
      <c r="BX13">
        <v>27</v>
      </c>
      <c r="BY13">
        <v>29</v>
      </c>
      <c r="BZ13">
        <v>682</v>
      </c>
    </row>
    <row r="14" spans="1:78" ht="16.5">
      <c r="A14" s="104" t="str">
        <f t="shared" si="1"/>
        <v>강화교통</v>
      </c>
      <c r="B14" s="105" t="str">
        <f t="shared" si="2"/>
        <v>김동진</v>
      </c>
      <c r="C14" s="106" t="str">
        <f t="shared" si="3"/>
        <v>C</v>
      </c>
      <c r="D14" s="107">
        <f t="shared" si="4"/>
        <v>0.89274410731223319</v>
      </c>
      <c r="E14" s="108">
        <f t="shared" si="5"/>
        <v>9192</v>
      </c>
      <c r="F14" s="282" t="str">
        <f t="shared" si="6"/>
        <v>801</v>
      </c>
      <c r="G14" s="109" t="str">
        <f t="shared" si="7"/>
        <v>78바3216</v>
      </c>
      <c r="H14" s="110">
        <f t="shared" si="8"/>
        <v>7</v>
      </c>
      <c r="I14" s="111">
        <f t="shared" si="9"/>
        <v>2340.7110000000002</v>
      </c>
      <c r="J14" s="112">
        <f t="shared" si="10"/>
        <v>1.4555665265596878E-2</v>
      </c>
      <c r="K14" s="112">
        <f t="shared" si="11"/>
        <v>0.306345330168387</v>
      </c>
      <c r="L14" s="112">
        <f t="shared" si="12"/>
        <v>0.31785213979854837</v>
      </c>
      <c r="M14" s="113">
        <f t="shared" si="13"/>
        <v>13.491</v>
      </c>
      <c r="N14" s="114">
        <f t="shared" si="14"/>
        <v>3.8449855620792142</v>
      </c>
      <c r="O14" s="114">
        <f t="shared" si="15"/>
        <v>38.364411497190382</v>
      </c>
      <c r="P14" s="223">
        <f t="shared" si="16"/>
        <v>8</v>
      </c>
      <c r="Q14" s="224">
        <f t="shared" si="17"/>
        <v>90</v>
      </c>
      <c r="R14" s="224">
        <f t="shared" si="18"/>
        <v>898</v>
      </c>
      <c r="T14">
        <v>503</v>
      </c>
      <c r="U14">
        <v>9192</v>
      </c>
      <c r="V14" t="s">
        <v>207</v>
      </c>
      <c r="W14">
        <v>2340.7109999999998</v>
      </c>
      <c r="X14">
        <v>915.71500000000003</v>
      </c>
      <c r="Y14">
        <v>2.556</v>
      </c>
      <c r="Z14">
        <v>13.491</v>
      </c>
      <c r="AA14">
        <v>95.951918000000006</v>
      </c>
      <c r="AB14">
        <v>1.396644</v>
      </c>
      <c r="AC14">
        <v>29.394421999999999</v>
      </c>
      <c r="AD14" s="1">
        <v>744</v>
      </c>
      <c r="AE14">
        <v>90</v>
      </c>
      <c r="AF14">
        <v>898</v>
      </c>
      <c r="AG14">
        <v>108</v>
      </c>
      <c r="AH14">
        <v>24.394624</v>
      </c>
      <c r="AI14">
        <v>12647.7</v>
      </c>
      <c r="AJ14">
        <v>2688.5</v>
      </c>
      <c r="AK14">
        <v>8</v>
      </c>
      <c r="AL14">
        <v>2351</v>
      </c>
      <c r="AM14">
        <v>0.89274410731223319</v>
      </c>
      <c r="AN14" t="s">
        <v>69</v>
      </c>
      <c r="AO14">
        <v>425.87799999999999</v>
      </c>
      <c r="AP14" t="s">
        <v>462</v>
      </c>
      <c r="AQ14" t="s">
        <v>117</v>
      </c>
      <c r="AR14" t="s">
        <v>123</v>
      </c>
      <c r="AS14" t="s">
        <v>117</v>
      </c>
      <c r="AT14" t="s">
        <v>123</v>
      </c>
      <c r="AU14" t="s">
        <v>240</v>
      </c>
      <c r="AV14" t="s">
        <v>207</v>
      </c>
      <c r="AW14" t="s">
        <v>69</v>
      </c>
      <c r="AX14">
        <v>9192</v>
      </c>
      <c r="AY14" t="s">
        <v>463</v>
      </c>
      <c r="AZ14">
        <v>1</v>
      </c>
      <c r="BA14" t="s">
        <v>464</v>
      </c>
      <c r="BB14">
        <v>7</v>
      </c>
      <c r="BC14">
        <v>1</v>
      </c>
      <c r="BE14" t="s">
        <v>69</v>
      </c>
      <c r="BF14">
        <v>0</v>
      </c>
      <c r="BG14" t="s">
        <v>293</v>
      </c>
      <c r="BI14" t="s">
        <v>117</v>
      </c>
      <c r="BJ14" t="s">
        <v>207</v>
      </c>
      <c r="BK14" t="s">
        <v>69</v>
      </c>
      <c r="BL14">
        <v>0.89274410731223319</v>
      </c>
      <c r="BM14">
        <v>9192</v>
      </c>
      <c r="BN14" t="s">
        <v>123</v>
      </c>
      <c r="BO14" t="s">
        <v>240</v>
      </c>
      <c r="BP14">
        <v>7</v>
      </c>
      <c r="BQ14">
        <v>2340.7110000000002</v>
      </c>
      <c r="BR14">
        <v>1.4555665265596878E-2</v>
      </c>
      <c r="BS14">
        <v>0.306345330168387</v>
      </c>
      <c r="BT14">
        <v>0.31785213979854843</v>
      </c>
      <c r="BU14">
        <v>13.491</v>
      </c>
      <c r="BV14">
        <v>3.8449855620792142</v>
      </c>
      <c r="BW14">
        <v>38.364411497190382</v>
      </c>
      <c r="BX14">
        <v>8</v>
      </c>
      <c r="BY14">
        <v>90</v>
      </c>
      <c r="BZ14">
        <v>898</v>
      </c>
    </row>
    <row r="15" spans="1:78" ht="16.5">
      <c r="A15" s="120" t="str">
        <f t="shared" si="1"/>
        <v>강화교통</v>
      </c>
      <c r="B15" s="121" t="str">
        <f t="shared" si="2"/>
        <v>김병준</v>
      </c>
      <c r="C15" s="122" t="str">
        <f t="shared" si="3"/>
        <v>B</v>
      </c>
      <c r="D15" s="123">
        <f t="shared" si="4"/>
        <v>0.92892639976661484</v>
      </c>
      <c r="E15" s="124">
        <f t="shared" si="5"/>
        <v>7619</v>
      </c>
      <c r="F15" s="281" t="str">
        <f t="shared" si="6"/>
        <v>71</v>
      </c>
      <c r="G15" s="125" t="str">
        <f t="shared" si="7"/>
        <v>78바3226</v>
      </c>
      <c r="H15" s="126">
        <f t="shared" si="8"/>
        <v>5</v>
      </c>
      <c r="I15" s="127">
        <f t="shared" si="9"/>
        <v>2237.9929999999999</v>
      </c>
      <c r="J15" s="128">
        <f t="shared" si="10"/>
        <v>6.2638679183484825E-3</v>
      </c>
      <c r="K15" s="128">
        <f t="shared" si="11"/>
        <v>0.29943471848616643</v>
      </c>
      <c r="L15" s="128">
        <f t="shared" si="12"/>
        <v>0.29356660186157868</v>
      </c>
      <c r="M15" s="129">
        <f t="shared" si="13"/>
        <v>11.077</v>
      </c>
      <c r="N15" s="130">
        <f t="shared" si="14"/>
        <v>0.44682892216374226</v>
      </c>
      <c r="O15" s="130">
        <f t="shared" si="15"/>
        <v>8.8025297666257227</v>
      </c>
      <c r="P15" s="221">
        <f t="shared" si="16"/>
        <v>4</v>
      </c>
      <c r="Q15" s="222">
        <f t="shared" si="17"/>
        <v>10</v>
      </c>
      <c r="R15" s="222">
        <f t="shared" si="18"/>
        <v>197</v>
      </c>
      <c r="T15">
        <v>503</v>
      </c>
      <c r="U15">
        <v>7619</v>
      </c>
      <c r="V15" t="s">
        <v>265</v>
      </c>
      <c r="W15">
        <v>2237.9929999999999</v>
      </c>
      <c r="X15">
        <v>809.26099999999997</v>
      </c>
      <c r="Y15">
        <v>2.7650000000000001</v>
      </c>
      <c r="Z15">
        <v>11.077</v>
      </c>
      <c r="AA15">
        <v>98.799976000000001</v>
      </c>
      <c r="AB15">
        <v>0.61887000000000003</v>
      </c>
      <c r="AC15">
        <v>29.584143000000001</v>
      </c>
      <c r="AD15" s="1">
        <v>657</v>
      </c>
      <c r="AE15">
        <v>10</v>
      </c>
      <c r="AF15">
        <v>197</v>
      </c>
      <c r="AG15">
        <v>88</v>
      </c>
      <c r="AH15">
        <v>22.651755999999999</v>
      </c>
      <c r="AI15">
        <v>2816</v>
      </c>
      <c r="AJ15">
        <v>14</v>
      </c>
      <c r="AK15">
        <v>4</v>
      </c>
      <c r="AL15">
        <v>473</v>
      </c>
      <c r="AM15">
        <v>0.92892639976661484</v>
      </c>
      <c r="AN15" t="s">
        <v>68</v>
      </c>
      <c r="AO15">
        <v>732.24699999999996</v>
      </c>
      <c r="AP15" t="s">
        <v>465</v>
      </c>
      <c r="AQ15" t="s">
        <v>117</v>
      </c>
      <c r="AR15" t="s">
        <v>121</v>
      </c>
      <c r="AS15" t="s">
        <v>117</v>
      </c>
      <c r="AT15" t="s">
        <v>121</v>
      </c>
      <c r="AU15" t="s">
        <v>189</v>
      </c>
      <c r="AV15" t="s">
        <v>265</v>
      </c>
      <c r="AW15" t="s">
        <v>68</v>
      </c>
      <c r="AX15">
        <v>7619</v>
      </c>
      <c r="AY15" t="s">
        <v>364</v>
      </c>
      <c r="AZ15">
        <v>3</v>
      </c>
      <c r="BA15" t="s">
        <v>384</v>
      </c>
      <c r="BB15">
        <v>5</v>
      </c>
      <c r="BC15">
        <v>1</v>
      </c>
      <c r="BE15" t="s">
        <v>68</v>
      </c>
      <c r="BF15">
        <v>0</v>
      </c>
      <c r="BG15" t="s">
        <v>293</v>
      </c>
      <c r="BI15" t="s">
        <v>117</v>
      </c>
      <c r="BJ15" t="s">
        <v>265</v>
      </c>
      <c r="BK15" t="s">
        <v>68</v>
      </c>
      <c r="BL15">
        <v>0.92892639976661484</v>
      </c>
      <c r="BM15">
        <v>7619</v>
      </c>
      <c r="BN15" t="s">
        <v>121</v>
      </c>
      <c r="BO15" t="s">
        <v>189</v>
      </c>
      <c r="BP15">
        <v>5</v>
      </c>
      <c r="BQ15">
        <v>2237.9929999999999</v>
      </c>
      <c r="BR15">
        <v>6.2638679183484825E-3</v>
      </c>
      <c r="BS15">
        <v>0.29943471848616643</v>
      </c>
      <c r="BT15">
        <v>0.29356660186157868</v>
      </c>
      <c r="BU15">
        <v>11.077</v>
      </c>
      <c r="BV15">
        <v>0.44682892216374226</v>
      </c>
      <c r="BW15">
        <v>8.8025297666257227</v>
      </c>
      <c r="BX15">
        <v>4</v>
      </c>
      <c r="BY15">
        <v>10</v>
      </c>
      <c r="BZ15">
        <v>197</v>
      </c>
    </row>
    <row r="16" spans="1:78" ht="16.5">
      <c r="A16" s="104" t="str">
        <f t="shared" si="1"/>
        <v>강화교통</v>
      </c>
      <c r="B16" s="105" t="str">
        <f t="shared" si="2"/>
        <v>김병철</v>
      </c>
      <c r="C16" s="106" t="str">
        <f t="shared" si="3"/>
        <v>C</v>
      </c>
      <c r="D16" s="107">
        <f t="shared" si="4"/>
        <v>0.88074074074074071</v>
      </c>
      <c r="E16" s="108">
        <f t="shared" si="5"/>
        <v>4059</v>
      </c>
      <c r="F16" s="282" t="str">
        <f t="shared" si="6"/>
        <v>800</v>
      </c>
      <c r="G16" s="109" t="str">
        <f t="shared" si="7"/>
        <v>78바3212</v>
      </c>
      <c r="H16" s="110">
        <f t="shared" si="8"/>
        <v>1</v>
      </c>
      <c r="I16" s="111">
        <f t="shared" si="9"/>
        <v>2498.0419999999999</v>
      </c>
      <c r="J16" s="112">
        <f t="shared" si="10"/>
        <v>5.4820224854064421E-3</v>
      </c>
      <c r="K16" s="112">
        <f t="shared" si="11"/>
        <v>0.4661684497572931</v>
      </c>
      <c r="L16" s="112">
        <f t="shared" si="12"/>
        <v>0.30383796589488887</v>
      </c>
      <c r="M16" s="113">
        <f t="shared" si="13"/>
        <v>12.577999999999999</v>
      </c>
      <c r="N16" s="114">
        <f t="shared" si="14"/>
        <v>0.88068975621706924</v>
      </c>
      <c r="O16" s="114">
        <f t="shared" si="15"/>
        <v>18.174234060115882</v>
      </c>
      <c r="P16" s="223">
        <f t="shared" si="16"/>
        <v>58</v>
      </c>
      <c r="Q16" s="224">
        <f t="shared" si="17"/>
        <v>22</v>
      </c>
      <c r="R16" s="224">
        <f t="shared" si="18"/>
        <v>454</v>
      </c>
      <c r="T16">
        <v>503</v>
      </c>
      <c r="U16">
        <v>4059</v>
      </c>
      <c r="V16" t="s">
        <v>245</v>
      </c>
      <c r="W16">
        <v>2498.0419999999999</v>
      </c>
      <c r="X16">
        <v>1050.3320000000001</v>
      </c>
      <c r="Y16">
        <v>2.3780000000000001</v>
      </c>
      <c r="Z16">
        <v>12.577999999999999</v>
      </c>
      <c r="AA16">
        <v>143.19332</v>
      </c>
      <c r="AB16">
        <v>0.78498900000000005</v>
      </c>
      <c r="AC16">
        <v>66.752207999999996</v>
      </c>
      <c r="AD16" s="1">
        <v>759</v>
      </c>
      <c r="AE16">
        <v>22</v>
      </c>
      <c r="AF16">
        <v>454</v>
      </c>
      <c r="AG16">
        <v>89</v>
      </c>
      <c r="AH16">
        <v>17.445240999999999</v>
      </c>
      <c r="AI16">
        <v>14554.7</v>
      </c>
      <c r="AJ16">
        <v>43</v>
      </c>
      <c r="AK16">
        <v>58</v>
      </c>
      <c r="AL16">
        <v>69721</v>
      </c>
      <c r="AM16">
        <v>0.88074074074074071</v>
      </c>
      <c r="AN16" t="s">
        <v>69</v>
      </c>
      <c r="AO16">
        <v>2498.0419999999999</v>
      </c>
      <c r="AP16" t="s">
        <v>466</v>
      </c>
      <c r="AQ16" t="s">
        <v>117</v>
      </c>
      <c r="AR16" t="s">
        <v>122</v>
      </c>
      <c r="AS16" t="s">
        <v>117</v>
      </c>
      <c r="AT16" t="s">
        <v>122</v>
      </c>
      <c r="AU16" t="s">
        <v>238</v>
      </c>
      <c r="AV16" t="s">
        <v>245</v>
      </c>
      <c r="AW16" t="s">
        <v>69</v>
      </c>
      <c r="AX16">
        <v>4059</v>
      </c>
      <c r="AY16" t="s">
        <v>341</v>
      </c>
      <c r="AZ16">
        <v>2</v>
      </c>
      <c r="BA16" t="s">
        <v>201</v>
      </c>
      <c r="BB16">
        <v>1</v>
      </c>
      <c r="BC16">
        <v>1</v>
      </c>
      <c r="BE16" t="s">
        <v>69</v>
      </c>
      <c r="BF16">
        <v>0</v>
      </c>
      <c r="BG16" t="s">
        <v>293</v>
      </c>
      <c r="BI16" t="s">
        <v>117</v>
      </c>
      <c r="BJ16" t="s">
        <v>245</v>
      </c>
      <c r="BK16" t="s">
        <v>69</v>
      </c>
      <c r="BL16">
        <v>0.88074074074074071</v>
      </c>
      <c r="BM16">
        <v>4059</v>
      </c>
      <c r="BN16" t="s">
        <v>122</v>
      </c>
      <c r="BO16" t="s">
        <v>238</v>
      </c>
      <c r="BP16">
        <v>1</v>
      </c>
      <c r="BQ16">
        <v>2498.0419999999999</v>
      </c>
      <c r="BR16">
        <v>5.4820224854064421E-3</v>
      </c>
      <c r="BS16">
        <v>0.4661684497572931</v>
      </c>
      <c r="BT16">
        <v>0.30383796589488887</v>
      </c>
      <c r="BU16">
        <v>12.577999999999999</v>
      </c>
      <c r="BV16">
        <v>0.88068975621706924</v>
      </c>
      <c r="BW16">
        <v>18.174234060115882</v>
      </c>
      <c r="BX16">
        <v>58</v>
      </c>
      <c r="BY16">
        <v>22</v>
      </c>
      <c r="BZ16">
        <v>454</v>
      </c>
    </row>
    <row r="17" spans="1:78" ht="16.5">
      <c r="A17" s="120" t="str">
        <f t="shared" si="1"/>
        <v>강화교통</v>
      </c>
      <c r="B17" s="121" t="str">
        <f t="shared" si="2"/>
        <v>김선기</v>
      </c>
      <c r="C17" s="122" t="str">
        <f t="shared" si="3"/>
        <v>C</v>
      </c>
      <c r="D17" s="123">
        <f t="shared" si="4"/>
        <v>0.87394736842105269</v>
      </c>
      <c r="E17" s="124">
        <f t="shared" si="5"/>
        <v>7905</v>
      </c>
      <c r="F17" s="281" t="str">
        <f t="shared" si="6"/>
        <v>60-5</v>
      </c>
      <c r="G17" s="125" t="str">
        <f t="shared" si="7"/>
        <v>78바3232</v>
      </c>
      <c r="H17" s="126">
        <f t="shared" si="8"/>
        <v>1</v>
      </c>
      <c r="I17" s="127">
        <f t="shared" si="9"/>
        <v>3418.1120000000001</v>
      </c>
      <c r="J17" s="128">
        <f t="shared" si="10"/>
        <v>1.367879221624425E-2</v>
      </c>
      <c r="K17" s="128">
        <f t="shared" si="11"/>
        <v>0.30658240586539842</v>
      </c>
      <c r="L17" s="128">
        <f t="shared" si="12"/>
        <v>0.19923279284002396</v>
      </c>
      <c r="M17" s="129">
        <f t="shared" si="13"/>
        <v>13.422000000000001</v>
      </c>
      <c r="N17" s="130">
        <f t="shared" si="14"/>
        <v>0</v>
      </c>
      <c r="O17" s="130">
        <f t="shared" si="15"/>
        <v>15.885962777112043</v>
      </c>
      <c r="P17" s="221">
        <f t="shared" si="16"/>
        <v>37</v>
      </c>
      <c r="Q17" s="222">
        <f t="shared" si="17"/>
        <v>0</v>
      </c>
      <c r="R17" s="222">
        <f t="shared" si="18"/>
        <v>543</v>
      </c>
      <c r="T17">
        <v>503</v>
      </c>
      <c r="U17">
        <v>7905</v>
      </c>
      <c r="V17" t="s">
        <v>270</v>
      </c>
      <c r="W17">
        <v>3418.1120000000001</v>
      </c>
      <c r="X17">
        <v>1029.3820000000001</v>
      </c>
      <c r="Y17">
        <v>3.3210000000000002</v>
      </c>
      <c r="Z17">
        <v>13.422000000000001</v>
      </c>
      <c r="AA17">
        <v>117.922765</v>
      </c>
      <c r="AB17">
        <v>1.6130409999999999</v>
      </c>
      <c r="AC17">
        <v>36.153044999999999</v>
      </c>
      <c r="AD17" s="1">
        <v>681</v>
      </c>
      <c r="AE17">
        <v>0</v>
      </c>
      <c r="AF17">
        <v>543</v>
      </c>
      <c r="AG17">
        <v>85</v>
      </c>
      <c r="AH17">
        <v>28.986022999999999</v>
      </c>
      <c r="AI17">
        <v>23713.8</v>
      </c>
      <c r="AJ17">
        <v>117.9</v>
      </c>
      <c r="AK17">
        <v>37</v>
      </c>
      <c r="AL17">
        <v>47022</v>
      </c>
      <c r="AM17">
        <v>0.87394736842105269</v>
      </c>
      <c r="AN17" t="s">
        <v>69</v>
      </c>
      <c r="AO17">
        <v>3418.1120000000001</v>
      </c>
      <c r="AP17" t="s">
        <v>467</v>
      </c>
      <c r="AQ17" t="s">
        <v>117</v>
      </c>
      <c r="AR17" t="s">
        <v>119</v>
      </c>
      <c r="AS17" t="s">
        <v>117</v>
      </c>
      <c r="AT17" t="s">
        <v>119</v>
      </c>
      <c r="AU17" t="s">
        <v>177</v>
      </c>
      <c r="AV17" t="s">
        <v>270</v>
      </c>
      <c r="AW17" t="s">
        <v>69</v>
      </c>
      <c r="AX17">
        <v>7905</v>
      </c>
      <c r="AY17" t="s">
        <v>343</v>
      </c>
      <c r="AZ17">
        <v>4</v>
      </c>
      <c r="BA17" t="s">
        <v>434</v>
      </c>
      <c r="BB17">
        <v>1</v>
      </c>
      <c r="BC17">
        <v>1</v>
      </c>
      <c r="BE17" t="s">
        <v>69</v>
      </c>
      <c r="BF17">
        <v>0</v>
      </c>
      <c r="BG17" t="s">
        <v>293</v>
      </c>
      <c r="BI17" t="s">
        <v>117</v>
      </c>
      <c r="BJ17" t="s">
        <v>270</v>
      </c>
      <c r="BK17" t="s">
        <v>69</v>
      </c>
      <c r="BL17">
        <v>0.87394736842105269</v>
      </c>
      <c r="BM17">
        <v>7905</v>
      </c>
      <c r="BN17" t="s">
        <v>119</v>
      </c>
      <c r="BO17" t="s">
        <v>177</v>
      </c>
      <c r="BP17">
        <v>1</v>
      </c>
      <c r="BQ17">
        <v>3418.1120000000001</v>
      </c>
      <c r="BR17">
        <v>1.367879221624425E-2</v>
      </c>
      <c r="BS17">
        <v>0.30658240586539842</v>
      </c>
      <c r="BT17">
        <v>0.19923279284002396</v>
      </c>
      <c r="BU17">
        <v>13.422000000000001</v>
      </c>
      <c r="BV17">
        <v>0</v>
      </c>
      <c r="BW17">
        <v>15.885962777112043</v>
      </c>
      <c r="BX17">
        <v>37</v>
      </c>
      <c r="BY17">
        <v>0</v>
      </c>
      <c r="BZ17">
        <v>543</v>
      </c>
    </row>
    <row r="18" spans="1:78" ht="16.5">
      <c r="A18" s="104" t="str">
        <f t="shared" si="1"/>
        <v>강화교통</v>
      </c>
      <c r="B18" s="105" t="str">
        <f t="shared" si="2"/>
        <v>김영길</v>
      </c>
      <c r="C18" s="106" t="str">
        <f t="shared" si="3"/>
        <v>C</v>
      </c>
      <c r="D18" s="107">
        <f t="shared" si="4"/>
        <v>0.89685258743408847</v>
      </c>
      <c r="E18" s="108">
        <f t="shared" si="5"/>
        <v>5110</v>
      </c>
      <c r="F18" s="282" t="str">
        <f t="shared" si="6"/>
        <v>17</v>
      </c>
      <c r="G18" s="109" t="str">
        <f t="shared" si="7"/>
        <v>78바3209</v>
      </c>
      <c r="H18" s="110">
        <f t="shared" si="8"/>
        <v>2</v>
      </c>
      <c r="I18" s="111">
        <f t="shared" si="9"/>
        <v>2360.0120000000002</v>
      </c>
      <c r="J18" s="112">
        <f t="shared" si="10"/>
        <v>2.6045511239029637E-2</v>
      </c>
      <c r="K18" s="112">
        <f t="shared" si="11"/>
        <v>0.36283151223020349</v>
      </c>
      <c r="L18" s="112">
        <f t="shared" si="12"/>
        <v>3.9406579288579886E-2</v>
      </c>
      <c r="M18" s="113">
        <f t="shared" si="13"/>
        <v>9.06</v>
      </c>
      <c r="N18" s="114">
        <f t="shared" si="14"/>
        <v>4.2372665901698803E-2</v>
      </c>
      <c r="O18" s="114">
        <f t="shared" si="15"/>
        <v>3.8559125970545911</v>
      </c>
      <c r="P18" s="223">
        <f t="shared" si="16"/>
        <v>5</v>
      </c>
      <c r="Q18" s="224">
        <f t="shared" si="17"/>
        <v>1</v>
      </c>
      <c r="R18" s="224">
        <f t="shared" si="18"/>
        <v>91</v>
      </c>
      <c r="T18">
        <v>503</v>
      </c>
      <c r="U18">
        <v>5110</v>
      </c>
      <c r="V18" t="s">
        <v>418</v>
      </c>
      <c r="W18">
        <v>2360.0120000000002</v>
      </c>
      <c r="X18">
        <v>979.48900000000003</v>
      </c>
      <c r="Y18">
        <v>2.4089999999999998</v>
      </c>
      <c r="Z18">
        <v>9.06</v>
      </c>
      <c r="AA18">
        <v>162.278289</v>
      </c>
      <c r="AB18">
        <v>4.2266209999999997</v>
      </c>
      <c r="AC18">
        <v>58.879677000000001</v>
      </c>
      <c r="AD18" s="1">
        <v>93</v>
      </c>
      <c r="AE18">
        <v>1</v>
      </c>
      <c r="AF18">
        <v>91</v>
      </c>
      <c r="AG18">
        <v>75</v>
      </c>
      <c r="AH18">
        <v>14.542992</v>
      </c>
      <c r="AI18">
        <v>131.9</v>
      </c>
      <c r="AJ18">
        <v>0</v>
      </c>
      <c r="AK18">
        <v>5</v>
      </c>
      <c r="AL18">
        <v>913</v>
      </c>
      <c r="AM18">
        <v>0.89685258743408847</v>
      </c>
      <c r="AN18" t="s">
        <v>69</v>
      </c>
      <c r="AO18">
        <v>2103.614</v>
      </c>
      <c r="AP18" t="s">
        <v>468</v>
      </c>
      <c r="AQ18" t="s">
        <v>117</v>
      </c>
      <c r="AR18" t="s">
        <v>118</v>
      </c>
      <c r="AS18" t="s">
        <v>117</v>
      </c>
      <c r="AT18" t="s">
        <v>118</v>
      </c>
      <c r="AU18" t="s">
        <v>410</v>
      </c>
      <c r="AV18" t="s">
        <v>418</v>
      </c>
      <c r="AW18" t="s">
        <v>69</v>
      </c>
      <c r="AX18">
        <v>5110</v>
      </c>
      <c r="AY18" t="s">
        <v>340</v>
      </c>
      <c r="AZ18">
        <v>2</v>
      </c>
      <c r="BA18" t="s">
        <v>292</v>
      </c>
      <c r="BB18">
        <v>2</v>
      </c>
      <c r="BC18">
        <v>1</v>
      </c>
      <c r="BE18" t="s">
        <v>69</v>
      </c>
      <c r="BF18">
        <v>0</v>
      </c>
      <c r="BG18" t="s">
        <v>293</v>
      </c>
      <c r="BI18" t="s">
        <v>117</v>
      </c>
      <c r="BJ18" t="s">
        <v>418</v>
      </c>
      <c r="BK18" t="s">
        <v>69</v>
      </c>
      <c r="BL18">
        <v>0.89685258743408847</v>
      </c>
      <c r="BM18">
        <v>5110</v>
      </c>
      <c r="BN18" t="s">
        <v>118</v>
      </c>
      <c r="BO18" t="s">
        <v>410</v>
      </c>
      <c r="BP18">
        <v>2</v>
      </c>
      <c r="BQ18">
        <v>2360.0120000000002</v>
      </c>
      <c r="BR18">
        <v>2.6045511239029637E-2</v>
      </c>
      <c r="BS18">
        <v>0.36283151223020349</v>
      </c>
      <c r="BT18">
        <v>3.9406579288579886E-2</v>
      </c>
      <c r="BU18">
        <v>9.06</v>
      </c>
      <c r="BV18">
        <v>4.2372665901698803E-2</v>
      </c>
      <c r="BW18">
        <v>3.8559125970545911</v>
      </c>
      <c r="BX18">
        <v>5</v>
      </c>
      <c r="BY18">
        <v>1</v>
      </c>
      <c r="BZ18">
        <v>91</v>
      </c>
    </row>
    <row r="19" spans="1:78" ht="16.5">
      <c r="A19" s="120" t="str">
        <f t="shared" si="1"/>
        <v>강화교통</v>
      </c>
      <c r="B19" s="121" t="str">
        <f t="shared" si="2"/>
        <v>김영민</v>
      </c>
      <c r="C19" s="122" t="str">
        <f t="shared" si="3"/>
        <v>B</v>
      </c>
      <c r="D19" s="123">
        <f t="shared" si="4"/>
        <v>0.91620689655172416</v>
      </c>
      <c r="E19" s="124">
        <f t="shared" si="5"/>
        <v>1658</v>
      </c>
      <c r="F19" s="281" t="str">
        <f t="shared" si="6"/>
        <v>70</v>
      </c>
      <c r="G19" s="125" t="str">
        <f t="shared" si="7"/>
        <v>78바3214</v>
      </c>
      <c r="H19" s="126">
        <f t="shared" si="8"/>
        <v>1</v>
      </c>
      <c r="I19" s="127">
        <f t="shared" si="9"/>
        <v>3374.7420000000002</v>
      </c>
      <c r="J19" s="128">
        <f t="shared" si="10"/>
        <v>1.598002151203954E-2</v>
      </c>
      <c r="K19" s="128">
        <f t="shared" si="11"/>
        <v>0.34236499129936254</v>
      </c>
      <c r="L19" s="128">
        <f t="shared" si="12"/>
        <v>0.19082940266248499</v>
      </c>
      <c r="M19" s="129">
        <f t="shared" si="13"/>
        <v>13.666</v>
      </c>
      <c r="N19" s="130">
        <f t="shared" si="14"/>
        <v>0</v>
      </c>
      <c r="O19" s="130">
        <f t="shared" si="15"/>
        <v>22.520240065759101</v>
      </c>
      <c r="P19" s="221">
        <f t="shared" si="16"/>
        <v>42</v>
      </c>
      <c r="Q19" s="222">
        <f t="shared" si="17"/>
        <v>0</v>
      </c>
      <c r="R19" s="222">
        <f t="shared" si="18"/>
        <v>760</v>
      </c>
      <c r="T19">
        <v>503</v>
      </c>
      <c r="U19">
        <v>1658</v>
      </c>
      <c r="V19" t="s">
        <v>208</v>
      </c>
      <c r="W19">
        <v>3374.7420000000002</v>
      </c>
      <c r="X19">
        <v>1269.9490000000001</v>
      </c>
      <c r="Y19">
        <v>2.657</v>
      </c>
      <c r="Z19">
        <v>13.666</v>
      </c>
      <c r="AA19">
        <v>158.04359199999999</v>
      </c>
      <c r="AB19">
        <v>2.5255399999999999</v>
      </c>
      <c r="AC19">
        <v>54.108592999999999</v>
      </c>
      <c r="AD19" s="1">
        <v>644</v>
      </c>
      <c r="AE19">
        <v>0</v>
      </c>
      <c r="AF19">
        <v>760</v>
      </c>
      <c r="AG19">
        <v>75</v>
      </c>
      <c r="AH19">
        <v>21.353235000000002</v>
      </c>
      <c r="AI19">
        <v>11445</v>
      </c>
      <c r="AJ19">
        <v>0</v>
      </c>
      <c r="AK19">
        <v>42</v>
      </c>
      <c r="AL19">
        <v>31315</v>
      </c>
      <c r="AM19">
        <v>0.91620689655172416</v>
      </c>
      <c r="AN19" t="s">
        <v>68</v>
      </c>
      <c r="AO19">
        <v>3374.7420000000002</v>
      </c>
      <c r="AP19" t="s">
        <v>469</v>
      </c>
      <c r="AQ19" t="s">
        <v>117</v>
      </c>
      <c r="AR19" t="s">
        <v>120</v>
      </c>
      <c r="AS19" t="s">
        <v>117</v>
      </c>
      <c r="AT19" t="s">
        <v>120</v>
      </c>
      <c r="AU19" t="s">
        <v>183</v>
      </c>
      <c r="AV19" t="s">
        <v>208</v>
      </c>
      <c r="AW19" t="s">
        <v>68</v>
      </c>
      <c r="AX19">
        <v>1658</v>
      </c>
      <c r="AY19" t="s">
        <v>351</v>
      </c>
      <c r="AZ19">
        <v>2</v>
      </c>
      <c r="BA19" t="s">
        <v>325</v>
      </c>
      <c r="BB19">
        <v>1</v>
      </c>
      <c r="BC19">
        <v>1</v>
      </c>
      <c r="BE19" t="s">
        <v>68</v>
      </c>
      <c r="BF19">
        <v>0</v>
      </c>
      <c r="BG19" t="s">
        <v>293</v>
      </c>
      <c r="BI19" t="s">
        <v>117</v>
      </c>
      <c r="BJ19" t="s">
        <v>208</v>
      </c>
      <c r="BK19" t="s">
        <v>68</v>
      </c>
      <c r="BL19">
        <v>0.91620689655172416</v>
      </c>
      <c r="BM19">
        <v>1658</v>
      </c>
      <c r="BN19" t="s">
        <v>120</v>
      </c>
      <c r="BO19" t="s">
        <v>183</v>
      </c>
      <c r="BP19">
        <v>1</v>
      </c>
      <c r="BQ19">
        <v>3374.7420000000002</v>
      </c>
      <c r="BR19">
        <v>1.598002151203954E-2</v>
      </c>
      <c r="BS19">
        <v>0.34236499129936254</v>
      </c>
      <c r="BT19">
        <v>0.19082940266248499</v>
      </c>
      <c r="BU19">
        <v>13.666</v>
      </c>
      <c r="BV19">
        <v>0</v>
      </c>
      <c r="BW19">
        <v>22.520240065759101</v>
      </c>
      <c r="BX19">
        <v>42</v>
      </c>
      <c r="BY19">
        <v>0</v>
      </c>
      <c r="BZ19">
        <v>760</v>
      </c>
    </row>
    <row r="20" spans="1:78" ht="16.5">
      <c r="A20" s="104" t="str">
        <f t="shared" si="1"/>
        <v>강화교통</v>
      </c>
      <c r="B20" s="105" t="str">
        <f t="shared" si="2"/>
        <v>김영소</v>
      </c>
      <c r="C20" s="106" t="str">
        <f t="shared" si="3"/>
        <v>D</v>
      </c>
      <c r="D20" s="107">
        <f t="shared" si="4"/>
        <v>0.80705882352941183</v>
      </c>
      <c r="E20" s="108">
        <f t="shared" si="5"/>
        <v>4106</v>
      </c>
      <c r="F20" s="282" t="str">
        <f t="shared" si="6"/>
        <v>71</v>
      </c>
      <c r="G20" s="109" t="str">
        <f t="shared" si="7"/>
        <v>78바3229</v>
      </c>
      <c r="H20" s="110">
        <f t="shared" si="8"/>
        <v>1</v>
      </c>
      <c r="I20" s="111">
        <f t="shared" si="9"/>
        <v>3026.2539999999999</v>
      </c>
      <c r="J20" s="112">
        <f t="shared" si="10"/>
        <v>1.3330188374385817E-2</v>
      </c>
      <c r="K20" s="112">
        <f t="shared" si="11"/>
        <v>0.28354158964608761</v>
      </c>
      <c r="L20" s="112">
        <f t="shared" si="12"/>
        <v>0.19429961926526987</v>
      </c>
      <c r="M20" s="113">
        <f t="shared" si="13"/>
        <v>13.776999999999999</v>
      </c>
      <c r="N20" s="114">
        <f t="shared" si="14"/>
        <v>6.6088305872540776E-2</v>
      </c>
      <c r="O20" s="114">
        <f t="shared" si="15"/>
        <v>16.918606303370439</v>
      </c>
      <c r="P20" s="223">
        <f t="shared" si="16"/>
        <v>15</v>
      </c>
      <c r="Q20" s="224">
        <f t="shared" si="17"/>
        <v>2</v>
      </c>
      <c r="R20" s="224">
        <f t="shared" si="18"/>
        <v>512</v>
      </c>
      <c r="T20">
        <v>503</v>
      </c>
      <c r="U20">
        <v>4106</v>
      </c>
      <c r="V20" t="s">
        <v>209</v>
      </c>
      <c r="W20">
        <v>3026.2539999999999</v>
      </c>
      <c r="X20">
        <v>1102.684</v>
      </c>
      <c r="Y20">
        <v>2.7440000000000002</v>
      </c>
      <c r="Z20">
        <v>13.776999999999999</v>
      </c>
      <c r="AA20">
        <v>120.00580600000001</v>
      </c>
      <c r="AB20">
        <v>1.5996999999999999</v>
      </c>
      <c r="AC20">
        <v>34.026637000000001</v>
      </c>
      <c r="AD20" s="1">
        <v>588</v>
      </c>
      <c r="AE20">
        <v>2</v>
      </c>
      <c r="AF20">
        <v>512</v>
      </c>
      <c r="AG20">
        <v>74</v>
      </c>
      <c r="AH20">
        <v>25.217562999999998</v>
      </c>
      <c r="AI20">
        <v>4191</v>
      </c>
      <c r="AJ20">
        <v>0</v>
      </c>
      <c r="AK20">
        <v>15</v>
      </c>
      <c r="AL20">
        <v>7623</v>
      </c>
      <c r="AM20">
        <v>0.80705882352941183</v>
      </c>
      <c r="AN20" t="s">
        <v>67</v>
      </c>
      <c r="AO20">
        <v>3026.2539999999999</v>
      </c>
      <c r="AP20" t="s">
        <v>470</v>
      </c>
      <c r="AQ20" t="s">
        <v>117</v>
      </c>
      <c r="AR20" t="s">
        <v>121</v>
      </c>
      <c r="AS20" t="s">
        <v>117</v>
      </c>
      <c r="AT20" t="s">
        <v>121</v>
      </c>
      <c r="AU20" t="s">
        <v>191</v>
      </c>
      <c r="AV20" t="s">
        <v>209</v>
      </c>
      <c r="AW20" t="s">
        <v>67</v>
      </c>
      <c r="AX20">
        <v>4106</v>
      </c>
      <c r="AY20" t="s">
        <v>346</v>
      </c>
      <c r="AZ20">
        <v>2</v>
      </c>
      <c r="BA20" t="s">
        <v>326</v>
      </c>
      <c r="BB20">
        <v>1</v>
      </c>
      <c r="BC20">
        <v>1</v>
      </c>
      <c r="BE20" t="s">
        <v>67</v>
      </c>
      <c r="BF20">
        <v>0</v>
      </c>
      <c r="BG20" t="s">
        <v>293</v>
      </c>
      <c r="BI20" t="s">
        <v>117</v>
      </c>
      <c r="BJ20" t="s">
        <v>209</v>
      </c>
      <c r="BK20" t="s">
        <v>67</v>
      </c>
      <c r="BL20">
        <v>0.80705882352941183</v>
      </c>
      <c r="BM20">
        <v>4106</v>
      </c>
      <c r="BN20" t="s">
        <v>121</v>
      </c>
      <c r="BO20" t="s">
        <v>191</v>
      </c>
      <c r="BP20">
        <v>1</v>
      </c>
      <c r="BQ20">
        <v>3026.2539999999999</v>
      </c>
      <c r="BR20">
        <v>1.3330188374385817E-2</v>
      </c>
      <c r="BS20">
        <v>0.28354158964608761</v>
      </c>
      <c r="BT20">
        <v>0.19429961926526987</v>
      </c>
      <c r="BU20">
        <v>13.776999999999999</v>
      </c>
      <c r="BV20">
        <v>6.6088305872540776E-2</v>
      </c>
      <c r="BW20">
        <v>16.918606303370439</v>
      </c>
      <c r="BX20">
        <v>15</v>
      </c>
      <c r="BY20">
        <v>2</v>
      </c>
      <c r="BZ20">
        <v>512</v>
      </c>
    </row>
    <row r="21" spans="1:78" ht="16.5">
      <c r="A21" s="120" t="str">
        <f t="shared" si="1"/>
        <v>강화교통</v>
      </c>
      <c r="B21" s="121" t="str">
        <f t="shared" si="2"/>
        <v>김익순</v>
      </c>
      <c r="C21" s="122" t="str">
        <f t="shared" si="3"/>
        <v>C</v>
      </c>
      <c r="D21" s="123">
        <f t="shared" si="4"/>
        <v>0.86296296296296293</v>
      </c>
      <c r="E21" s="124">
        <f t="shared" si="5"/>
        <v>4684</v>
      </c>
      <c r="F21" s="281" t="str">
        <f t="shared" si="6"/>
        <v>70</v>
      </c>
      <c r="G21" s="125" t="str">
        <f t="shared" si="7"/>
        <v>78바3202</v>
      </c>
      <c r="H21" s="126">
        <f t="shared" si="8"/>
        <v>1</v>
      </c>
      <c r="I21" s="127">
        <f t="shared" si="9"/>
        <v>3361.174</v>
      </c>
      <c r="J21" s="128">
        <f t="shared" si="10"/>
        <v>3.1830238314980989E-2</v>
      </c>
      <c r="K21" s="128">
        <f t="shared" si="11"/>
        <v>0.29611890706874533</v>
      </c>
      <c r="L21" s="128">
        <f t="shared" si="12"/>
        <v>0.25348286045292506</v>
      </c>
      <c r="M21" s="129">
        <f t="shared" si="13"/>
        <v>16.045999999999999</v>
      </c>
      <c r="N21" s="130">
        <f t="shared" si="14"/>
        <v>2.9751509442831583E-2</v>
      </c>
      <c r="O21" s="130">
        <f t="shared" si="15"/>
        <v>7.1701137757224114</v>
      </c>
      <c r="P21" s="221">
        <f t="shared" si="16"/>
        <v>14</v>
      </c>
      <c r="Q21" s="222">
        <f t="shared" si="17"/>
        <v>1</v>
      </c>
      <c r="R21" s="222">
        <f t="shared" si="18"/>
        <v>241</v>
      </c>
      <c r="T21">
        <v>503</v>
      </c>
      <c r="U21">
        <v>4684</v>
      </c>
      <c r="V21" t="s">
        <v>210</v>
      </c>
      <c r="W21">
        <v>3361.174</v>
      </c>
      <c r="X21">
        <v>1442.8240000000001</v>
      </c>
      <c r="Y21">
        <v>2.33</v>
      </c>
      <c r="Z21">
        <v>16.045999999999999</v>
      </c>
      <c r="AA21">
        <v>148.14607899999999</v>
      </c>
      <c r="AB21">
        <v>4.7155250000000004</v>
      </c>
      <c r="AC21">
        <v>43.868855000000003</v>
      </c>
      <c r="AD21" s="1">
        <v>852</v>
      </c>
      <c r="AE21">
        <v>1</v>
      </c>
      <c r="AF21">
        <v>241</v>
      </c>
      <c r="AG21">
        <v>75</v>
      </c>
      <c r="AH21">
        <v>22.688241000000001</v>
      </c>
      <c r="AI21">
        <v>8336.1</v>
      </c>
      <c r="AJ21">
        <v>0</v>
      </c>
      <c r="AK21">
        <v>14</v>
      </c>
      <c r="AL21">
        <v>3963</v>
      </c>
      <c r="AM21">
        <v>0.86296296296296293</v>
      </c>
      <c r="AN21" t="s">
        <v>69</v>
      </c>
      <c r="AO21">
        <v>3361.174</v>
      </c>
      <c r="AP21" t="s">
        <v>471</v>
      </c>
      <c r="AQ21" t="s">
        <v>117</v>
      </c>
      <c r="AR21" t="s">
        <v>120</v>
      </c>
      <c r="AS21" t="s">
        <v>117</v>
      </c>
      <c r="AT21" t="s">
        <v>120</v>
      </c>
      <c r="AU21" t="s">
        <v>179</v>
      </c>
      <c r="AV21" t="s">
        <v>210</v>
      </c>
      <c r="AW21" t="s">
        <v>69</v>
      </c>
      <c r="AX21">
        <v>4684</v>
      </c>
      <c r="AY21" t="s">
        <v>347</v>
      </c>
      <c r="AZ21">
        <v>6</v>
      </c>
      <c r="BA21" t="s">
        <v>370</v>
      </c>
      <c r="BB21">
        <v>1</v>
      </c>
      <c r="BC21">
        <v>1</v>
      </c>
      <c r="BE21" t="s">
        <v>69</v>
      </c>
      <c r="BF21">
        <v>0</v>
      </c>
      <c r="BG21" t="s">
        <v>293</v>
      </c>
      <c r="BI21" t="s">
        <v>117</v>
      </c>
      <c r="BJ21" t="s">
        <v>210</v>
      </c>
      <c r="BK21" t="s">
        <v>69</v>
      </c>
      <c r="BL21">
        <v>0.86296296296296293</v>
      </c>
      <c r="BM21">
        <v>4684</v>
      </c>
      <c r="BN21" t="s">
        <v>120</v>
      </c>
      <c r="BO21" t="s">
        <v>179</v>
      </c>
      <c r="BP21">
        <v>1</v>
      </c>
      <c r="BQ21">
        <v>3361.174</v>
      </c>
      <c r="BR21">
        <v>3.1830238314980989E-2</v>
      </c>
      <c r="BS21">
        <v>0.29611890706874533</v>
      </c>
      <c r="BT21">
        <v>0.25348286045292506</v>
      </c>
      <c r="BU21">
        <v>16.045999999999999</v>
      </c>
      <c r="BV21">
        <v>2.9751509442831583E-2</v>
      </c>
      <c r="BW21">
        <v>7.1701137757224114</v>
      </c>
      <c r="BX21">
        <v>14</v>
      </c>
      <c r="BY21">
        <v>1</v>
      </c>
      <c r="BZ21">
        <v>241</v>
      </c>
    </row>
    <row r="22" spans="1:78" ht="16.5">
      <c r="A22" s="104" t="str">
        <f t="shared" si="1"/>
        <v>강화교통</v>
      </c>
      <c r="B22" s="105" t="str">
        <f t="shared" si="2"/>
        <v>김재화</v>
      </c>
      <c r="C22" s="106" t="str">
        <f t="shared" si="3"/>
        <v>C</v>
      </c>
      <c r="D22" s="107">
        <f t="shared" si="4"/>
        <v>0.87740740740740741</v>
      </c>
      <c r="E22" s="108">
        <f t="shared" si="5"/>
        <v>1052</v>
      </c>
      <c r="F22" s="282" t="str">
        <f t="shared" si="6"/>
        <v>800</v>
      </c>
      <c r="G22" s="109" t="str">
        <f t="shared" si="7"/>
        <v>78바3211</v>
      </c>
      <c r="H22" s="110">
        <f t="shared" si="8"/>
        <v>1</v>
      </c>
      <c r="I22" s="111">
        <f t="shared" si="9"/>
        <v>3190.2689999999998</v>
      </c>
      <c r="J22" s="112">
        <f t="shared" si="10"/>
        <v>3.8346623919397922E-2</v>
      </c>
      <c r="K22" s="112">
        <f t="shared" si="11"/>
        <v>0.3493391200885812</v>
      </c>
      <c r="L22" s="112">
        <f t="shared" si="12"/>
        <v>0.26706211921314477</v>
      </c>
      <c r="M22" s="113">
        <f t="shared" si="13"/>
        <v>12.637</v>
      </c>
      <c r="N22" s="114">
        <f t="shared" si="14"/>
        <v>0.34479851072119627</v>
      </c>
      <c r="O22" s="114">
        <f t="shared" si="15"/>
        <v>13.854631067160796</v>
      </c>
      <c r="P22" s="223">
        <f t="shared" si="16"/>
        <v>28</v>
      </c>
      <c r="Q22" s="224">
        <f t="shared" si="17"/>
        <v>11</v>
      </c>
      <c r="R22" s="224">
        <f t="shared" si="18"/>
        <v>442</v>
      </c>
      <c r="T22">
        <v>503</v>
      </c>
      <c r="U22">
        <v>1052</v>
      </c>
      <c r="V22" t="s">
        <v>246</v>
      </c>
      <c r="W22">
        <v>3190.2689999999998</v>
      </c>
      <c r="X22">
        <v>1346.8710000000001</v>
      </c>
      <c r="Y22">
        <v>2.3690000000000002</v>
      </c>
      <c r="Z22">
        <v>12.637</v>
      </c>
      <c r="AA22">
        <v>157.94412600000001</v>
      </c>
      <c r="AB22">
        <v>6.0566240000000002</v>
      </c>
      <c r="AC22">
        <v>55.176062000000002</v>
      </c>
      <c r="AD22" s="1">
        <v>852</v>
      </c>
      <c r="AE22">
        <v>11</v>
      </c>
      <c r="AF22">
        <v>442</v>
      </c>
      <c r="AG22">
        <v>103</v>
      </c>
      <c r="AH22">
        <v>20.198718</v>
      </c>
      <c r="AI22">
        <v>9720.7000000000007</v>
      </c>
      <c r="AJ22">
        <v>314.5</v>
      </c>
      <c r="AK22">
        <v>28</v>
      </c>
      <c r="AL22">
        <v>16151</v>
      </c>
      <c r="AM22">
        <v>0.87740740740740741</v>
      </c>
      <c r="AN22" t="s">
        <v>69</v>
      </c>
      <c r="AO22">
        <v>3190.2689999999998</v>
      </c>
      <c r="AP22" t="s">
        <v>472</v>
      </c>
      <c r="AQ22" t="s">
        <v>117</v>
      </c>
      <c r="AR22" t="s">
        <v>122</v>
      </c>
      <c r="AS22" t="s">
        <v>117</v>
      </c>
      <c r="AT22" t="s">
        <v>122</v>
      </c>
      <c r="AU22" t="s">
        <v>237</v>
      </c>
      <c r="AV22" t="s">
        <v>246</v>
      </c>
      <c r="AW22" t="s">
        <v>69</v>
      </c>
      <c r="AX22">
        <v>1052</v>
      </c>
      <c r="AY22" t="s">
        <v>341</v>
      </c>
      <c r="AZ22">
        <v>5</v>
      </c>
      <c r="BA22" t="s">
        <v>381</v>
      </c>
      <c r="BB22">
        <v>1</v>
      </c>
      <c r="BC22">
        <v>1</v>
      </c>
      <c r="BE22" t="s">
        <v>68</v>
      </c>
      <c r="BF22">
        <v>-1</v>
      </c>
      <c r="BG22" t="s">
        <v>299</v>
      </c>
      <c r="BI22" t="s">
        <v>117</v>
      </c>
      <c r="BJ22" t="s">
        <v>246</v>
      </c>
      <c r="BK22" t="s">
        <v>69</v>
      </c>
      <c r="BL22">
        <v>0.87740740740740741</v>
      </c>
      <c r="BM22">
        <v>1052</v>
      </c>
      <c r="BN22" t="s">
        <v>122</v>
      </c>
      <c r="BO22" t="s">
        <v>237</v>
      </c>
      <c r="BP22">
        <v>1</v>
      </c>
      <c r="BQ22">
        <v>3190.2689999999998</v>
      </c>
      <c r="BR22">
        <v>3.8346623919397922E-2</v>
      </c>
      <c r="BS22">
        <v>0.3493391200885812</v>
      </c>
      <c r="BT22">
        <v>0.26706211921314477</v>
      </c>
      <c r="BU22">
        <v>12.637</v>
      </c>
      <c r="BV22">
        <v>0.34479851072119627</v>
      </c>
      <c r="BW22">
        <v>13.854631067160796</v>
      </c>
      <c r="BX22">
        <v>28</v>
      </c>
      <c r="BY22">
        <v>11</v>
      </c>
      <c r="BZ22">
        <v>442</v>
      </c>
    </row>
    <row r="23" spans="1:78" ht="16.5">
      <c r="A23" s="120" t="str">
        <f t="shared" si="1"/>
        <v>강화교통</v>
      </c>
      <c r="B23" s="121" t="str">
        <f t="shared" si="2"/>
        <v>김종만</v>
      </c>
      <c r="C23" s="122" t="str">
        <f t="shared" si="3"/>
        <v>S</v>
      </c>
      <c r="D23" s="123">
        <f t="shared" si="4"/>
        <v>1.0211111111111111</v>
      </c>
      <c r="E23" s="124">
        <f t="shared" si="5"/>
        <v>6077</v>
      </c>
      <c r="F23" s="281" t="str">
        <f t="shared" si="6"/>
        <v>801</v>
      </c>
      <c r="G23" s="125" t="str">
        <f t="shared" si="7"/>
        <v>78바3216</v>
      </c>
      <c r="H23" s="126">
        <f t="shared" si="8"/>
        <v>1</v>
      </c>
      <c r="I23" s="127">
        <f t="shared" si="9"/>
        <v>4534.0559999999996</v>
      </c>
      <c r="J23" s="128">
        <f t="shared" si="10"/>
        <v>1.2662148985096537E-2</v>
      </c>
      <c r="K23" s="128">
        <f t="shared" si="11"/>
        <v>0.391394416876645</v>
      </c>
      <c r="L23" s="128">
        <f t="shared" si="12"/>
        <v>0.30612767023609766</v>
      </c>
      <c r="M23" s="129">
        <f t="shared" si="13"/>
        <v>11.726000000000001</v>
      </c>
      <c r="N23" s="130">
        <f t="shared" si="14"/>
        <v>1.3012631515799542</v>
      </c>
      <c r="O23" s="130">
        <f t="shared" si="15"/>
        <v>5.778490605321152</v>
      </c>
      <c r="P23" s="221">
        <f t="shared" si="16"/>
        <v>82</v>
      </c>
      <c r="Q23" s="222">
        <f t="shared" si="17"/>
        <v>59</v>
      </c>
      <c r="R23" s="222">
        <f t="shared" si="18"/>
        <v>262</v>
      </c>
      <c r="T23">
        <v>503</v>
      </c>
      <c r="U23">
        <v>6077</v>
      </c>
      <c r="V23" t="s">
        <v>247</v>
      </c>
      <c r="W23">
        <v>4534.0559999999996</v>
      </c>
      <c r="X23">
        <v>1644.5889999999999</v>
      </c>
      <c r="Y23">
        <v>2.7570000000000001</v>
      </c>
      <c r="Z23">
        <v>11.726000000000001</v>
      </c>
      <c r="AA23">
        <v>176.83775499999999</v>
      </c>
      <c r="AB23">
        <v>2.2391459999999999</v>
      </c>
      <c r="AC23">
        <v>69.213310000000007</v>
      </c>
      <c r="AD23" s="1">
        <v>1388</v>
      </c>
      <c r="AE23">
        <v>59</v>
      </c>
      <c r="AF23">
        <v>262</v>
      </c>
      <c r="AG23">
        <v>108</v>
      </c>
      <c r="AH23">
        <v>25.639637</v>
      </c>
      <c r="AI23">
        <v>37091.300000000003</v>
      </c>
      <c r="AJ23">
        <v>26450.6</v>
      </c>
      <c r="AK23">
        <v>82</v>
      </c>
      <c r="AL23">
        <v>85006</v>
      </c>
      <c r="AM23">
        <v>1.0211111111111111</v>
      </c>
      <c r="AN23" t="s">
        <v>71</v>
      </c>
      <c r="AO23">
        <v>4534.0559999999996</v>
      </c>
      <c r="AP23" t="s">
        <v>473</v>
      </c>
      <c r="AQ23" t="s">
        <v>117</v>
      </c>
      <c r="AR23" t="s">
        <v>123</v>
      </c>
      <c r="AS23" t="s">
        <v>117</v>
      </c>
      <c r="AT23" t="s">
        <v>123</v>
      </c>
      <c r="AU23" t="s">
        <v>240</v>
      </c>
      <c r="AV23" t="s">
        <v>247</v>
      </c>
      <c r="AW23" t="s">
        <v>71</v>
      </c>
      <c r="AX23">
        <v>6077</v>
      </c>
      <c r="AY23" t="s">
        <v>345</v>
      </c>
      <c r="AZ23">
        <v>3</v>
      </c>
      <c r="BA23" t="s">
        <v>474</v>
      </c>
      <c r="BB23">
        <v>1</v>
      </c>
      <c r="BC23">
        <v>1</v>
      </c>
      <c r="BE23" t="s">
        <v>71</v>
      </c>
      <c r="BF23">
        <v>0</v>
      </c>
      <c r="BG23" t="s">
        <v>293</v>
      </c>
      <c r="BI23" t="s">
        <v>117</v>
      </c>
      <c r="BJ23" t="s">
        <v>247</v>
      </c>
      <c r="BK23" t="s">
        <v>71</v>
      </c>
      <c r="BL23">
        <v>1.0211111111111111</v>
      </c>
      <c r="BM23">
        <v>6077</v>
      </c>
      <c r="BN23" t="s">
        <v>123</v>
      </c>
      <c r="BO23" t="s">
        <v>240</v>
      </c>
      <c r="BP23">
        <v>1</v>
      </c>
      <c r="BQ23">
        <v>4534.0559999999996</v>
      </c>
      <c r="BR23">
        <v>1.2662148985096537E-2</v>
      </c>
      <c r="BS23">
        <v>0.391394416876645</v>
      </c>
      <c r="BT23">
        <v>0.30612767023609766</v>
      </c>
      <c r="BU23">
        <v>11.726000000000001</v>
      </c>
      <c r="BV23">
        <v>1.3012631515799542</v>
      </c>
      <c r="BW23">
        <v>5.778490605321152</v>
      </c>
      <c r="BX23">
        <v>82</v>
      </c>
      <c r="BY23">
        <v>59</v>
      </c>
      <c r="BZ23">
        <v>262</v>
      </c>
    </row>
    <row r="24" spans="1:78" ht="16.5">
      <c r="A24" s="104" t="str">
        <f t="shared" si="1"/>
        <v>강화교통</v>
      </c>
      <c r="B24" s="105" t="str">
        <f t="shared" si="2"/>
        <v>김준호</v>
      </c>
      <c r="C24" s="106" t="str">
        <f t="shared" si="3"/>
        <v>C</v>
      </c>
      <c r="D24" s="107">
        <f t="shared" si="4"/>
        <v>0.89226422106244807</v>
      </c>
      <c r="E24" s="108">
        <f t="shared" si="5"/>
        <v>7824</v>
      </c>
      <c r="F24" s="282" t="str">
        <f t="shared" si="6"/>
        <v>17</v>
      </c>
      <c r="G24" s="109" t="str">
        <f t="shared" si="7"/>
        <v>70바3716</v>
      </c>
      <c r="H24" s="110">
        <f t="shared" si="8"/>
        <v>2</v>
      </c>
      <c r="I24" s="111">
        <f t="shared" si="9"/>
        <v>1720.288</v>
      </c>
      <c r="J24" s="112">
        <f t="shared" si="10"/>
        <v>6.9792567364687946E-2</v>
      </c>
      <c r="K24" s="112">
        <f t="shared" si="11"/>
        <v>0.35728568338964123</v>
      </c>
      <c r="L24" s="112">
        <f t="shared" si="12"/>
        <v>6.6849271749846534E-2</v>
      </c>
      <c r="M24" s="113">
        <f t="shared" si="13"/>
        <v>11.225</v>
      </c>
      <c r="N24" s="114">
        <f t="shared" si="14"/>
        <v>0</v>
      </c>
      <c r="O24" s="114">
        <f t="shared" si="15"/>
        <v>9.8239364571513601</v>
      </c>
      <c r="P24" s="223">
        <f t="shared" si="16"/>
        <v>28</v>
      </c>
      <c r="Q24" s="224">
        <f t="shared" si="17"/>
        <v>0</v>
      </c>
      <c r="R24" s="224">
        <f t="shared" si="18"/>
        <v>169</v>
      </c>
      <c r="T24">
        <v>503</v>
      </c>
      <c r="U24">
        <v>7824</v>
      </c>
      <c r="V24" t="s">
        <v>419</v>
      </c>
      <c r="W24">
        <v>1720.288</v>
      </c>
      <c r="X24">
        <v>767.46400000000006</v>
      </c>
      <c r="Y24">
        <v>2.242</v>
      </c>
      <c r="Z24">
        <v>11.225</v>
      </c>
      <c r="AA24">
        <v>119.06274999999999</v>
      </c>
      <c r="AB24">
        <v>8.3096949999999996</v>
      </c>
      <c r="AC24">
        <v>42.539416000000003</v>
      </c>
      <c r="AD24" s="1">
        <v>115</v>
      </c>
      <c r="AE24">
        <v>0</v>
      </c>
      <c r="AF24">
        <v>169</v>
      </c>
      <c r="AG24">
        <v>67</v>
      </c>
      <c r="AH24">
        <v>14.448582</v>
      </c>
      <c r="AI24">
        <v>60.5</v>
      </c>
      <c r="AJ24">
        <v>0</v>
      </c>
      <c r="AK24">
        <v>28</v>
      </c>
      <c r="AL24">
        <v>11389</v>
      </c>
      <c r="AM24">
        <v>0.89226422106244807</v>
      </c>
      <c r="AN24" t="s">
        <v>69</v>
      </c>
      <c r="AO24">
        <v>1503.6469999999999</v>
      </c>
      <c r="AP24" t="s">
        <v>475</v>
      </c>
      <c r="AQ24" t="s">
        <v>117</v>
      </c>
      <c r="AR24" t="s">
        <v>118</v>
      </c>
      <c r="AS24" t="s">
        <v>117</v>
      </c>
      <c r="AT24" t="s">
        <v>118</v>
      </c>
      <c r="AU24" t="s">
        <v>407</v>
      </c>
      <c r="AV24" t="s">
        <v>419</v>
      </c>
      <c r="AW24" t="s">
        <v>69</v>
      </c>
      <c r="AX24">
        <v>7824</v>
      </c>
      <c r="AY24" t="s">
        <v>340</v>
      </c>
      <c r="AZ24">
        <v>4</v>
      </c>
      <c r="BA24" t="s">
        <v>321</v>
      </c>
      <c r="BB24">
        <v>2</v>
      </c>
      <c r="BC24">
        <v>1</v>
      </c>
      <c r="BE24" t="s">
        <v>69</v>
      </c>
      <c r="BF24">
        <v>0</v>
      </c>
      <c r="BG24" t="s">
        <v>293</v>
      </c>
      <c r="BI24" t="s">
        <v>117</v>
      </c>
      <c r="BJ24" t="s">
        <v>419</v>
      </c>
      <c r="BK24" t="s">
        <v>69</v>
      </c>
      <c r="BL24">
        <v>0.89226422106244807</v>
      </c>
      <c r="BM24">
        <v>7824</v>
      </c>
      <c r="BN24" t="s">
        <v>118</v>
      </c>
      <c r="BO24" t="s">
        <v>407</v>
      </c>
      <c r="BP24">
        <v>2</v>
      </c>
      <c r="BQ24">
        <v>1720.288</v>
      </c>
      <c r="BR24">
        <v>6.9792567364687946E-2</v>
      </c>
      <c r="BS24">
        <v>0.35728568338964123</v>
      </c>
      <c r="BT24">
        <v>6.6849271749846534E-2</v>
      </c>
      <c r="BU24">
        <v>11.225</v>
      </c>
      <c r="BV24">
        <v>0</v>
      </c>
      <c r="BW24">
        <v>9.8239364571513601</v>
      </c>
      <c r="BX24">
        <v>28</v>
      </c>
      <c r="BY24">
        <v>0</v>
      </c>
      <c r="BZ24">
        <v>169</v>
      </c>
    </row>
    <row r="25" spans="1:78" ht="16.5">
      <c r="A25" s="120" t="str">
        <f t="shared" si="1"/>
        <v>강화교통</v>
      </c>
      <c r="B25" s="121" t="str">
        <f t="shared" si="2"/>
        <v>김진태</v>
      </c>
      <c r="C25" s="122" t="str">
        <f t="shared" si="3"/>
        <v>D</v>
      </c>
      <c r="D25" s="123">
        <f t="shared" si="4"/>
        <v>0.81937499999999996</v>
      </c>
      <c r="E25" s="124">
        <f t="shared" si="5"/>
        <v>2377</v>
      </c>
      <c r="F25" s="281" t="str">
        <f t="shared" si="6"/>
        <v>71</v>
      </c>
      <c r="G25" s="125" t="str">
        <f t="shared" si="7"/>
        <v>78바3226</v>
      </c>
      <c r="H25" s="126">
        <f t="shared" si="8"/>
        <v>1</v>
      </c>
      <c r="I25" s="127">
        <f t="shared" si="9"/>
        <v>3655.95</v>
      </c>
      <c r="J25" s="128">
        <f t="shared" si="10"/>
        <v>1.2373015991376935E-2</v>
      </c>
      <c r="K25" s="128">
        <f t="shared" si="11"/>
        <v>0.31326696975508594</v>
      </c>
      <c r="L25" s="128">
        <f t="shared" si="12"/>
        <v>0.225386014578974</v>
      </c>
      <c r="M25" s="129">
        <f t="shared" si="13"/>
        <v>14.632</v>
      </c>
      <c r="N25" s="130">
        <f t="shared" si="14"/>
        <v>5.470534334441117E-2</v>
      </c>
      <c r="O25" s="130">
        <f t="shared" si="15"/>
        <v>23.79682435481886</v>
      </c>
      <c r="P25" s="221">
        <f t="shared" si="16"/>
        <v>43</v>
      </c>
      <c r="Q25" s="222">
        <f t="shared" si="17"/>
        <v>2</v>
      </c>
      <c r="R25" s="222">
        <f t="shared" si="18"/>
        <v>870</v>
      </c>
      <c r="T25">
        <v>503</v>
      </c>
      <c r="U25">
        <v>2377</v>
      </c>
      <c r="V25" t="s">
        <v>211</v>
      </c>
      <c r="W25">
        <v>3655.95</v>
      </c>
      <c r="X25">
        <v>1394.6010000000001</v>
      </c>
      <c r="Y25">
        <v>2.6219999999999999</v>
      </c>
      <c r="Z25">
        <v>14.632</v>
      </c>
      <c r="AA25">
        <v>152.009987</v>
      </c>
      <c r="AB25">
        <v>1.880822</v>
      </c>
      <c r="AC25">
        <v>47.619708000000003</v>
      </c>
      <c r="AD25" s="1">
        <v>824</v>
      </c>
      <c r="AE25">
        <v>2</v>
      </c>
      <c r="AF25">
        <v>870</v>
      </c>
      <c r="AG25">
        <v>76</v>
      </c>
      <c r="AH25">
        <v>24.050722</v>
      </c>
      <c r="AI25">
        <v>15506.1</v>
      </c>
      <c r="AJ25">
        <v>0</v>
      </c>
      <c r="AK25">
        <v>43</v>
      </c>
      <c r="AL25">
        <v>32066</v>
      </c>
      <c r="AM25">
        <v>0.81937499999999996</v>
      </c>
      <c r="AN25" t="s">
        <v>67</v>
      </c>
      <c r="AO25">
        <v>3655.95</v>
      </c>
      <c r="AP25" t="s">
        <v>476</v>
      </c>
      <c r="AQ25" t="s">
        <v>117</v>
      </c>
      <c r="AR25" t="s">
        <v>121</v>
      </c>
      <c r="AS25" t="s">
        <v>117</v>
      </c>
      <c r="AT25" t="s">
        <v>121</v>
      </c>
      <c r="AU25" t="s">
        <v>189</v>
      </c>
      <c r="AV25" t="s">
        <v>211</v>
      </c>
      <c r="AW25" t="s">
        <v>67</v>
      </c>
      <c r="AX25">
        <v>2377</v>
      </c>
      <c r="AY25" t="s">
        <v>346</v>
      </c>
      <c r="AZ25">
        <v>1</v>
      </c>
      <c r="BA25" t="s">
        <v>190</v>
      </c>
      <c r="BB25">
        <v>1</v>
      </c>
      <c r="BC25">
        <v>1</v>
      </c>
      <c r="BE25" t="s">
        <v>67</v>
      </c>
      <c r="BF25">
        <v>0</v>
      </c>
      <c r="BG25" t="s">
        <v>293</v>
      </c>
      <c r="BI25" t="s">
        <v>117</v>
      </c>
      <c r="BJ25" t="s">
        <v>211</v>
      </c>
      <c r="BK25" t="s">
        <v>67</v>
      </c>
      <c r="BL25">
        <v>0.81937499999999996</v>
      </c>
      <c r="BM25">
        <v>2377</v>
      </c>
      <c r="BN25" t="s">
        <v>121</v>
      </c>
      <c r="BO25" t="s">
        <v>189</v>
      </c>
      <c r="BP25">
        <v>1</v>
      </c>
      <c r="BQ25">
        <v>3655.95</v>
      </c>
      <c r="BR25">
        <v>1.2373015991376935E-2</v>
      </c>
      <c r="BS25">
        <v>0.31326696975508594</v>
      </c>
      <c r="BT25">
        <v>0.225386014578974</v>
      </c>
      <c r="BU25">
        <v>14.632</v>
      </c>
      <c r="BV25">
        <v>5.470534334441117E-2</v>
      </c>
      <c r="BW25">
        <v>23.79682435481886</v>
      </c>
      <c r="BX25">
        <v>43</v>
      </c>
      <c r="BY25">
        <v>2</v>
      </c>
      <c r="BZ25">
        <v>870</v>
      </c>
    </row>
    <row r="26" spans="1:78" ht="16.5">
      <c r="A26" s="104" t="str">
        <f t="shared" si="1"/>
        <v>강화교통</v>
      </c>
      <c r="B26" s="105" t="str">
        <f t="shared" si="2"/>
        <v>김창희</v>
      </c>
      <c r="C26" s="106" t="str">
        <f t="shared" si="3"/>
        <v>D</v>
      </c>
      <c r="D26" s="107">
        <f t="shared" si="4"/>
        <v>0.81279999999999997</v>
      </c>
      <c r="E26" s="108">
        <f t="shared" si="5"/>
        <v>421</v>
      </c>
      <c r="F26" s="282" t="str">
        <f t="shared" si="6"/>
        <v>17</v>
      </c>
      <c r="G26" s="109" t="str">
        <f t="shared" si="7"/>
        <v>78바3234</v>
      </c>
      <c r="H26" s="110">
        <f t="shared" si="8"/>
        <v>1</v>
      </c>
      <c r="I26" s="111">
        <f t="shared" si="9"/>
        <v>1860.2529999999999</v>
      </c>
      <c r="J26" s="112">
        <f t="shared" si="10"/>
        <v>3.0116683048349562E-2</v>
      </c>
      <c r="K26" s="112">
        <f t="shared" si="11"/>
        <v>0.41270407863005343</v>
      </c>
      <c r="L26" s="112">
        <f t="shared" si="12"/>
        <v>0.21663719934869075</v>
      </c>
      <c r="M26" s="113">
        <f t="shared" si="13"/>
        <v>13.542</v>
      </c>
      <c r="N26" s="114">
        <f t="shared" si="14"/>
        <v>1.7201961238605716</v>
      </c>
      <c r="O26" s="114">
        <f t="shared" si="15"/>
        <v>5.80566191802943</v>
      </c>
      <c r="P26" s="223">
        <f t="shared" si="16"/>
        <v>51</v>
      </c>
      <c r="Q26" s="224">
        <f t="shared" si="17"/>
        <v>32</v>
      </c>
      <c r="R26" s="224">
        <f t="shared" si="18"/>
        <v>108</v>
      </c>
      <c r="T26">
        <v>503</v>
      </c>
      <c r="U26">
        <v>421</v>
      </c>
      <c r="V26" t="s">
        <v>477</v>
      </c>
      <c r="W26">
        <v>1860.2529999999999</v>
      </c>
      <c r="X26">
        <v>915.47199999999998</v>
      </c>
      <c r="Y26">
        <v>2.032</v>
      </c>
      <c r="Z26">
        <v>13.542</v>
      </c>
      <c r="AA26">
        <v>134.35636299999999</v>
      </c>
      <c r="AB26">
        <v>4.0463680000000002</v>
      </c>
      <c r="AC26">
        <v>55.449418999999999</v>
      </c>
      <c r="AD26" s="1">
        <v>403</v>
      </c>
      <c r="AE26">
        <v>32</v>
      </c>
      <c r="AF26">
        <v>108</v>
      </c>
      <c r="AG26">
        <v>69</v>
      </c>
      <c r="AH26">
        <v>13.845663</v>
      </c>
      <c r="AI26">
        <v>65.8</v>
      </c>
      <c r="AJ26">
        <v>0</v>
      </c>
      <c r="AK26">
        <v>51</v>
      </c>
      <c r="AL26">
        <v>23478</v>
      </c>
      <c r="AM26">
        <v>0.81279999999999997</v>
      </c>
      <c r="AN26" t="s">
        <v>67</v>
      </c>
      <c r="AO26">
        <v>1860.2529999999999</v>
      </c>
      <c r="AP26" t="s">
        <v>478</v>
      </c>
      <c r="AQ26" t="s">
        <v>117</v>
      </c>
      <c r="AR26" t="s">
        <v>118</v>
      </c>
      <c r="AS26" t="s">
        <v>117</v>
      </c>
      <c r="AT26" t="s">
        <v>118</v>
      </c>
      <c r="AU26" t="s">
        <v>282</v>
      </c>
      <c r="AV26" t="s">
        <v>477</v>
      </c>
      <c r="AW26" t="s">
        <v>67</v>
      </c>
      <c r="AX26">
        <v>421</v>
      </c>
      <c r="AY26" t="s">
        <v>350</v>
      </c>
      <c r="AZ26">
        <v>3</v>
      </c>
      <c r="BA26" t="s">
        <v>363</v>
      </c>
      <c r="BB26">
        <v>1</v>
      </c>
      <c r="BC26">
        <v>1</v>
      </c>
      <c r="BE26" t="s">
        <v>408</v>
      </c>
      <c r="BF26" t="s">
        <v>409</v>
      </c>
      <c r="BG26" t="s">
        <v>408</v>
      </c>
      <c r="BI26" t="s">
        <v>117</v>
      </c>
      <c r="BJ26" t="s">
        <v>477</v>
      </c>
      <c r="BK26" t="s">
        <v>67</v>
      </c>
      <c r="BL26">
        <v>0.81279999999999997</v>
      </c>
      <c r="BM26">
        <v>421</v>
      </c>
      <c r="BN26" t="s">
        <v>118</v>
      </c>
      <c r="BO26" t="s">
        <v>282</v>
      </c>
      <c r="BP26">
        <v>1</v>
      </c>
      <c r="BQ26">
        <v>1860.2529999999999</v>
      </c>
      <c r="BR26">
        <v>3.0116683048349562E-2</v>
      </c>
      <c r="BS26">
        <v>0.41270407863005343</v>
      </c>
      <c r="BT26">
        <v>0.21663719934869075</v>
      </c>
      <c r="BU26">
        <v>13.542</v>
      </c>
      <c r="BV26">
        <v>1.7201961238605716</v>
      </c>
      <c r="BW26">
        <v>5.80566191802943</v>
      </c>
      <c r="BX26">
        <v>51</v>
      </c>
      <c r="BY26">
        <v>32</v>
      </c>
      <c r="BZ26">
        <v>108</v>
      </c>
    </row>
    <row r="27" spans="1:78" ht="16.5">
      <c r="A27" s="120" t="str">
        <f t="shared" si="1"/>
        <v>강화교통</v>
      </c>
      <c r="B27" s="121" t="str">
        <f t="shared" si="2"/>
        <v>김춘동</v>
      </c>
      <c r="C27" s="122" t="str">
        <f t="shared" si="3"/>
        <v>C</v>
      </c>
      <c r="D27" s="123">
        <f t="shared" si="4"/>
        <v>0.89034482758620692</v>
      </c>
      <c r="E27" s="124">
        <f t="shared" si="5"/>
        <v>3233</v>
      </c>
      <c r="F27" s="281" t="str">
        <f t="shared" si="6"/>
        <v>70</v>
      </c>
      <c r="G27" s="125" t="str">
        <f t="shared" si="7"/>
        <v>78바3203</v>
      </c>
      <c r="H27" s="126">
        <f t="shared" si="8"/>
        <v>1</v>
      </c>
      <c r="I27" s="127">
        <f t="shared" si="9"/>
        <v>3136.3629999999998</v>
      </c>
      <c r="J27" s="128">
        <f t="shared" si="10"/>
        <v>7.9906961995753256E-2</v>
      </c>
      <c r="K27" s="128">
        <f t="shared" si="11"/>
        <v>0.30299441005196176</v>
      </c>
      <c r="L27" s="128">
        <f t="shared" si="12"/>
        <v>0.25060874650032539</v>
      </c>
      <c r="M27" s="129">
        <f t="shared" si="13"/>
        <v>12.776999999999999</v>
      </c>
      <c r="N27" s="130">
        <f t="shared" si="14"/>
        <v>0</v>
      </c>
      <c r="O27" s="130">
        <f t="shared" si="15"/>
        <v>19.130438664146975</v>
      </c>
      <c r="P27" s="221">
        <f t="shared" si="16"/>
        <v>21</v>
      </c>
      <c r="Q27" s="222">
        <f t="shared" si="17"/>
        <v>0</v>
      </c>
      <c r="R27" s="222">
        <f t="shared" si="18"/>
        <v>600</v>
      </c>
      <c r="T27">
        <v>503</v>
      </c>
      <c r="U27">
        <v>3233</v>
      </c>
      <c r="V27" t="s">
        <v>212</v>
      </c>
      <c r="W27">
        <v>3136.3629999999998</v>
      </c>
      <c r="X27">
        <v>1214.7449999999999</v>
      </c>
      <c r="Y27">
        <v>2.5819999999999999</v>
      </c>
      <c r="Z27">
        <v>12.776999999999999</v>
      </c>
      <c r="AA27">
        <v>149.326075</v>
      </c>
      <c r="AB27">
        <v>11.932193</v>
      </c>
      <c r="AC27">
        <v>45.244965999999998</v>
      </c>
      <c r="AD27" s="1">
        <v>786</v>
      </c>
      <c r="AE27">
        <v>0</v>
      </c>
      <c r="AF27">
        <v>600</v>
      </c>
      <c r="AG27">
        <v>74</v>
      </c>
      <c r="AH27">
        <v>21.003450999999998</v>
      </c>
      <c r="AI27">
        <v>4290.3999999999996</v>
      </c>
      <c r="AJ27">
        <v>0</v>
      </c>
      <c r="AK27">
        <v>21</v>
      </c>
      <c r="AL27">
        <v>15889</v>
      </c>
      <c r="AM27">
        <v>0.89034482758620692</v>
      </c>
      <c r="AN27" t="s">
        <v>69</v>
      </c>
      <c r="AO27">
        <v>3136.3629999999998</v>
      </c>
      <c r="AP27" t="s">
        <v>479</v>
      </c>
      <c r="AQ27" t="s">
        <v>117</v>
      </c>
      <c r="AR27" t="s">
        <v>120</v>
      </c>
      <c r="AS27" t="s">
        <v>117</v>
      </c>
      <c r="AT27" t="s">
        <v>120</v>
      </c>
      <c r="AU27" t="s">
        <v>180</v>
      </c>
      <c r="AV27" t="s">
        <v>212</v>
      </c>
      <c r="AW27" t="s">
        <v>69</v>
      </c>
      <c r="AX27">
        <v>3233</v>
      </c>
      <c r="AY27" t="s">
        <v>347</v>
      </c>
      <c r="AZ27">
        <v>2</v>
      </c>
      <c r="BA27" t="s">
        <v>303</v>
      </c>
      <c r="BB27">
        <v>1</v>
      </c>
      <c r="BC27">
        <v>1</v>
      </c>
      <c r="BE27" t="s">
        <v>69</v>
      </c>
      <c r="BF27">
        <v>0</v>
      </c>
      <c r="BG27" t="s">
        <v>293</v>
      </c>
      <c r="BI27" t="s">
        <v>117</v>
      </c>
      <c r="BJ27" t="s">
        <v>212</v>
      </c>
      <c r="BK27" t="s">
        <v>69</v>
      </c>
      <c r="BL27">
        <v>0.89034482758620692</v>
      </c>
      <c r="BM27">
        <v>3233</v>
      </c>
      <c r="BN27" t="s">
        <v>120</v>
      </c>
      <c r="BO27" t="s">
        <v>180</v>
      </c>
      <c r="BP27">
        <v>1</v>
      </c>
      <c r="BQ27">
        <v>3136.3629999999998</v>
      </c>
      <c r="BR27">
        <v>7.9906961995753256E-2</v>
      </c>
      <c r="BS27">
        <v>0.30299441005196176</v>
      </c>
      <c r="BT27">
        <v>0.25060874650032539</v>
      </c>
      <c r="BU27">
        <v>12.776999999999999</v>
      </c>
      <c r="BV27">
        <v>0</v>
      </c>
      <c r="BW27">
        <v>19.130438664146975</v>
      </c>
      <c r="BX27">
        <v>21</v>
      </c>
      <c r="BY27">
        <v>0</v>
      </c>
      <c r="BZ27">
        <v>600</v>
      </c>
    </row>
    <row r="28" spans="1:78" ht="16.5">
      <c r="A28" s="104" t="str">
        <f t="shared" si="1"/>
        <v>강화교통</v>
      </c>
      <c r="B28" s="105" t="str">
        <f t="shared" si="2"/>
        <v>김태윤</v>
      </c>
      <c r="C28" s="106" t="str">
        <f t="shared" si="3"/>
        <v>C</v>
      </c>
      <c r="D28" s="107">
        <f t="shared" si="4"/>
        <v>0.87048779845951063</v>
      </c>
      <c r="E28" s="108">
        <f t="shared" si="5"/>
        <v>2557</v>
      </c>
      <c r="F28" s="282" t="str">
        <f t="shared" si="6"/>
        <v>800</v>
      </c>
      <c r="G28" s="109" t="str">
        <f t="shared" si="7"/>
        <v>70바3720</v>
      </c>
      <c r="H28" s="110">
        <f t="shared" si="8"/>
        <v>4</v>
      </c>
      <c r="I28" s="111">
        <f t="shared" si="9"/>
        <v>2965.3829999999998</v>
      </c>
      <c r="J28" s="112">
        <f t="shared" si="10"/>
        <v>2.2884288781969787E-2</v>
      </c>
      <c r="K28" s="112">
        <f t="shared" si="11"/>
        <v>0.37002531923065629</v>
      </c>
      <c r="L28" s="112">
        <f t="shared" si="12"/>
        <v>8.1271120796200705E-2</v>
      </c>
      <c r="M28" s="113">
        <f t="shared" si="13"/>
        <v>12.725</v>
      </c>
      <c r="N28" s="114">
        <f t="shared" si="14"/>
        <v>0.43839193790481706</v>
      </c>
      <c r="O28" s="114">
        <f t="shared" si="15"/>
        <v>15.613497480763868</v>
      </c>
      <c r="P28" s="223">
        <f t="shared" si="16"/>
        <v>24</v>
      </c>
      <c r="Q28" s="224">
        <f t="shared" si="17"/>
        <v>13</v>
      </c>
      <c r="R28" s="224">
        <f t="shared" si="18"/>
        <v>463</v>
      </c>
      <c r="T28">
        <v>503</v>
      </c>
      <c r="U28">
        <v>2557</v>
      </c>
      <c r="V28" t="s">
        <v>213</v>
      </c>
      <c r="W28">
        <v>2967.3209999999999</v>
      </c>
      <c r="X28">
        <v>1276.797</v>
      </c>
      <c r="Y28">
        <v>2.3239999999999998</v>
      </c>
      <c r="Z28">
        <v>12.725</v>
      </c>
      <c r="AA28">
        <v>147.904968</v>
      </c>
      <c r="AB28">
        <v>3.3847</v>
      </c>
      <c r="AC28">
        <v>54.728583</v>
      </c>
      <c r="AD28" s="1">
        <v>241</v>
      </c>
      <c r="AE28">
        <v>13</v>
      </c>
      <c r="AF28">
        <v>463</v>
      </c>
      <c r="AG28">
        <v>95</v>
      </c>
      <c r="AH28">
        <v>20.062348</v>
      </c>
      <c r="AI28">
        <v>17357.599999999999</v>
      </c>
      <c r="AJ28">
        <v>1841.8</v>
      </c>
      <c r="AK28">
        <v>24</v>
      </c>
      <c r="AL28">
        <v>22675</v>
      </c>
      <c r="AM28">
        <v>0.87048779845951063</v>
      </c>
      <c r="AN28" t="s">
        <v>69</v>
      </c>
      <c r="AO28">
        <v>1916.2159999999999</v>
      </c>
      <c r="AP28" t="s">
        <v>480</v>
      </c>
      <c r="AQ28" t="s">
        <v>117</v>
      </c>
      <c r="AR28" t="s">
        <v>122</v>
      </c>
      <c r="AS28" t="s">
        <v>117</v>
      </c>
      <c r="AT28" t="s">
        <v>122</v>
      </c>
      <c r="AU28" t="s">
        <v>236</v>
      </c>
      <c r="AV28" t="s">
        <v>213</v>
      </c>
      <c r="AW28" t="s">
        <v>69</v>
      </c>
      <c r="AX28">
        <v>2557</v>
      </c>
      <c r="AY28" t="s">
        <v>341</v>
      </c>
      <c r="AZ28">
        <v>6</v>
      </c>
      <c r="BA28" t="s">
        <v>383</v>
      </c>
      <c r="BB28">
        <v>4</v>
      </c>
      <c r="BC28">
        <v>1</v>
      </c>
      <c r="BE28" t="s">
        <v>69</v>
      </c>
      <c r="BF28">
        <v>0</v>
      </c>
      <c r="BG28" t="s">
        <v>293</v>
      </c>
      <c r="BI28" t="s">
        <v>117</v>
      </c>
      <c r="BJ28" t="s">
        <v>213</v>
      </c>
      <c r="BK28" t="s">
        <v>69</v>
      </c>
      <c r="BL28">
        <v>0.87048779845951063</v>
      </c>
      <c r="BM28">
        <v>2557</v>
      </c>
      <c r="BN28" t="s">
        <v>122</v>
      </c>
      <c r="BO28" t="s">
        <v>236</v>
      </c>
      <c r="BP28">
        <v>4</v>
      </c>
      <c r="BQ28">
        <v>2965.3829999999998</v>
      </c>
      <c r="BR28">
        <v>2.2884288781969787E-2</v>
      </c>
      <c r="BS28">
        <v>0.37002531923065629</v>
      </c>
      <c r="BT28">
        <v>8.1218041458945636E-2</v>
      </c>
      <c r="BU28">
        <v>12.725</v>
      </c>
      <c r="BV28">
        <v>0.43839193790481706</v>
      </c>
      <c r="BW28">
        <v>15.613497480763868</v>
      </c>
      <c r="BX28">
        <v>24</v>
      </c>
      <c r="BY28">
        <v>13</v>
      </c>
      <c r="BZ28">
        <v>463</v>
      </c>
    </row>
    <row r="29" spans="1:78" ht="16.5">
      <c r="A29" s="120" t="str">
        <f t="shared" si="1"/>
        <v>강화교통</v>
      </c>
      <c r="B29" s="121" t="str">
        <f t="shared" si="2"/>
        <v>김태호</v>
      </c>
      <c r="C29" s="122" t="str">
        <f t="shared" si="3"/>
        <v>D</v>
      </c>
      <c r="D29" s="123">
        <f t="shared" si="4"/>
        <v>0.80894736842105264</v>
      </c>
      <c r="E29" s="124">
        <f t="shared" si="5"/>
        <v>8133</v>
      </c>
      <c r="F29" s="281" t="str">
        <f t="shared" si="6"/>
        <v>60-5</v>
      </c>
      <c r="G29" s="125" t="str">
        <f t="shared" si="7"/>
        <v>78바3231</v>
      </c>
      <c r="H29" s="126">
        <f t="shared" si="8"/>
        <v>1</v>
      </c>
      <c r="I29" s="127">
        <f t="shared" si="9"/>
        <v>3448.8870000000002</v>
      </c>
      <c r="J29" s="128">
        <f t="shared" si="10"/>
        <v>4.6048758124334566E-2</v>
      </c>
      <c r="K29" s="128">
        <f t="shared" si="11"/>
        <v>0.22443123901357037</v>
      </c>
      <c r="L29" s="128">
        <f t="shared" si="12"/>
        <v>0.12554774917241418</v>
      </c>
      <c r="M29" s="129">
        <f t="shared" si="13"/>
        <v>16.645</v>
      </c>
      <c r="N29" s="130">
        <f t="shared" si="14"/>
        <v>0.17396916744445381</v>
      </c>
      <c r="O29" s="130">
        <f t="shared" si="15"/>
        <v>6.9297718365374097</v>
      </c>
      <c r="P29" s="221">
        <f t="shared" si="16"/>
        <v>16</v>
      </c>
      <c r="Q29" s="222">
        <f t="shared" si="17"/>
        <v>6</v>
      </c>
      <c r="R29" s="222">
        <f t="shared" si="18"/>
        <v>239</v>
      </c>
      <c r="T29">
        <v>503</v>
      </c>
      <c r="U29">
        <v>8133</v>
      </c>
      <c r="V29" t="s">
        <v>171</v>
      </c>
      <c r="W29">
        <v>3448.8870000000002</v>
      </c>
      <c r="X29">
        <v>1121.883</v>
      </c>
      <c r="Y29">
        <v>3.0739999999999998</v>
      </c>
      <c r="Z29">
        <v>16.645</v>
      </c>
      <c r="AA29">
        <v>120.946367</v>
      </c>
      <c r="AB29">
        <v>5.5694299999999997</v>
      </c>
      <c r="AC29">
        <v>27.144143</v>
      </c>
      <c r="AD29" s="1">
        <v>433</v>
      </c>
      <c r="AE29">
        <v>6</v>
      </c>
      <c r="AF29">
        <v>239</v>
      </c>
      <c r="AG29">
        <v>83</v>
      </c>
      <c r="AH29">
        <v>28.515837000000001</v>
      </c>
      <c r="AI29">
        <v>18768</v>
      </c>
      <c r="AJ29">
        <v>90.1</v>
      </c>
      <c r="AK29">
        <v>16</v>
      </c>
      <c r="AL29">
        <v>12429</v>
      </c>
      <c r="AM29">
        <v>0.80894736842105264</v>
      </c>
      <c r="AN29" t="s">
        <v>67</v>
      </c>
      <c r="AO29">
        <v>3448.8870000000002</v>
      </c>
      <c r="AP29" t="s">
        <v>481</v>
      </c>
      <c r="AQ29" t="s">
        <v>117</v>
      </c>
      <c r="AR29" t="s">
        <v>119</v>
      </c>
      <c r="AS29" t="s">
        <v>117</v>
      </c>
      <c r="AT29" t="s">
        <v>119</v>
      </c>
      <c r="AU29" t="s">
        <v>176</v>
      </c>
      <c r="AV29" t="s">
        <v>171</v>
      </c>
      <c r="AW29" t="s">
        <v>67</v>
      </c>
      <c r="AX29">
        <v>8133</v>
      </c>
      <c r="AY29" t="s">
        <v>356</v>
      </c>
      <c r="AZ29">
        <v>6</v>
      </c>
      <c r="BA29" t="s">
        <v>482</v>
      </c>
      <c r="BB29">
        <v>1</v>
      </c>
      <c r="BC29">
        <v>1</v>
      </c>
      <c r="BE29" t="s">
        <v>67</v>
      </c>
      <c r="BF29">
        <v>0</v>
      </c>
      <c r="BG29" t="s">
        <v>293</v>
      </c>
      <c r="BI29" t="s">
        <v>117</v>
      </c>
      <c r="BJ29" t="s">
        <v>171</v>
      </c>
      <c r="BK29" t="s">
        <v>67</v>
      </c>
      <c r="BL29">
        <v>0.80894736842105264</v>
      </c>
      <c r="BM29">
        <v>8133</v>
      </c>
      <c r="BN29" t="s">
        <v>119</v>
      </c>
      <c r="BO29" t="s">
        <v>176</v>
      </c>
      <c r="BP29">
        <v>1</v>
      </c>
      <c r="BQ29">
        <v>3448.8870000000002</v>
      </c>
      <c r="BR29">
        <v>4.6048758124334566E-2</v>
      </c>
      <c r="BS29">
        <v>0.22443123901357037</v>
      </c>
      <c r="BT29">
        <v>0.12554774917241418</v>
      </c>
      <c r="BU29">
        <v>16.645</v>
      </c>
      <c r="BV29">
        <v>0.17396916744445381</v>
      </c>
      <c r="BW29">
        <v>6.9297718365374097</v>
      </c>
      <c r="BX29">
        <v>16</v>
      </c>
      <c r="BY29">
        <v>6</v>
      </c>
      <c r="BZ29">
        <v>239</v>
      </c>
    </row>
    <row r="30" spans="1:78" ht="16.5">
      <c r="A30" s="104" t="str">
        <f t="shared" si="1"/>
        <v>강화교통</v>
      </c>
      <c r="B30" s="105" t="str">
        <f t="shared" si="2"/>
        <v>노영운</v>
      </c>
      <c r="C30" s="106" t="str">
        <f t="shared" si="3"/>
        <v>D</v>
      </c>
      <c r="D30" s="107">
        <f t="shared" si="4"/>
        <v>0.82448275862068965</v>
      </c>
      <c r="E30" s="108">
        <f t="shared" si="5"/>
        <v>7543</v>
      </c>
      <c r="F30" s="282" t="str">
        <f t="shared" si="6"/>
        <v>800</v>
      </c>
      <c r="G30" s="109" t="str">
        <f t="shared" si="7"/>
        <v>70바3704</v>
      </c>
      <c r="H30" s="110">
        <f t="shared" si="8"/>
        <v>1</v>
      </c>
      <c r="I30" s="111">
        <f t="shared" si="9"/>
        <v>3249.614</v>
      </c>
      <c r="J30" s="112">
        <f t="shared" si="10"/>
        <v>1.5076520707664997E-2</v>
      </c>
      <c r="K30" s="112">
        <f t="shared" si="11"/>
        <v>0.32062825583817889</v>
      </c>
      <c r="L30" s="112">
        <f t="shared" si="12"/>
        <v>0.23325847316019688</v>
      </c>
      <c r="M30" s="113">
        <f t="shared" si="13"/>
        <v>11.571</v>
      </c>
      <c r="N30" s="114">
        <f t="shared" si="14"/>
        <v>0</v>
      </c>
      <c r="O30" s="114">
        <f t="shared" si="15"/>
        <v>9.8780962908210022</v>
      </c>
      <c r="P30" s="223">
        <f t="shared" si="16"/>
        <v>10</v>
      </c>
      <c r="Q30" s="224">
        <f t="shared" si="17"/>
        <v>0</v>
      </c>
      <c r="R30" s="224">
        <f t="shared" si="18"/>
        <v>321</v>
      </c>
      <c r="T30">
        <v>503</v>
      </c>
      <c r="U30">
        <v>7543</v>
      </c>
      <c r="V30" t="s">
        <v>273</v>
      </c>
      <c r="W30">
        <v>3249.614</v>
      </c>
      <c r="X30">
        <v>1359.2650000000001</v>
      </c>
      <c r="Y30">
        <v>2.391</v>
      </c>
      <c r="Z30">
        <v>11.571</v>
      </c>
      <c r="AA30">
        <v>152.05550700000001</v>
      </c>
      <c r="AB30">
        <v>2.292468</v>
      </c>
      <c r="AC30">
        <v>48.753292000000002</v>
      </c>
      <c r="AD30" s="1">
        <v>758</v>
      </c>
      <c r="AE30">
        <v>0</v>
      </c>
      <c r="AF30">
        <v>321</v>
      </c>
      <c r="AG30">
        <v>86</v>
      </c>
      <c r="AH30">
        <v>21.371234999999999</v>
      </c>
      <c r="AI30">
        <v>9550.5</v>
      </c>
      <c r="AJ30">
        <v>121.8</v>
      </c>
      <c r="AK30">
        <v>10</v>
      </c>
      <c r="AL30">
        <v>2593</v>
      </c>
      <c r="AM30">
        <v>0.82448275862068965</v>
      </c>
      <c r="AN30" t="s">
        <v>67</v>
      </c>
      <c r="AO30">
        <v>3249.614</v>
      </c>
      <c r="AP30" t="s">
        <v>483</v>
      </c>
      <c r="AQ30" t="s">
        <v>117</v>
      </c>
      <c r="AR30" t="s">
        <v>122</v>
      </c>
      <c r="AS30" t="s">
        <v>117</v>
      </c>
      <c r="AT30" t="s">
        <v>122</v>
      </c>
      <c r="AU30" t="s">
        <v>272</v>
      </c>
      <c r="AV30" t="s">
        <v>273</v>
      </c>
      <c r="AW30" t="s">
        <v>67</v>
      </c>
      <c r="AX30">
        <v>7543</v>
      </c>
      <c r="AY30" t="s">
        <v>353</v>
      </c>
      <c r="AZ30">
        <v>4</v>
      </c>
      <c r="BA30" t="s">
        <v>380</v>
      </c>
      <c r="BB30">
        <v>1</v>
      </c>
      <c r="BC30">
        <v>1</v>
      </c>
      <c r="BE30" t="s">
        <v>67</v>
      </c>
      <c r="BF30">
        <v>0</v>
      </c>
      <c r="BG30" t="s">
        <v>293</v>
      </c>
      <c r="BI30" t="s">
        <v>117</v>
      </c>
      <c r="BJ30" t="s">
        <v>273</v>
      </c>
      <c r="BK30" t="s">
        <v>67</v>
      </c>
      <c r="BL30">
        <v>0.82448275862068965</v>
      </c>
      <c r="BM30">
        <v>7543</v>
      </c>
      <c r="BN30" t="s">
        <v>122</v>
      </c>
      <c r="BO30" t="s">
        <v>272</v>
      </c>
      <c r="BP30">
        <v>1</v>
      </c>
      <c r="BQ30">
        <v>3249.614</v>
      </c>
      <c r="BR30">
        <v>1.5076520707664997E-2</v>
      </c>
      <c r="BS30">
        <v>0.32062825583817889</v>
      </c>
      <c r="BT30">
        <v>0.23325847316019688</v>
      </c>
      <c r="BU30">
        <v>11.571</v>
      </c>
      <c r="BV30">
        <v>0</v>
      </c>
      <c r="BW30">
        <v>9.8780962908210022</v>
      </c>
      <c r="BX30">
        <v>10</v>
      </c>
      <c r="BY30">
        <v>0</v>
      </c>
      <c r="BZ30">
        <v>321</v>
      </c>
    </row>
    <row r="31" spans="1:78" ht="16.5">
      <c r="A31" s="120" t="str">
        <f t="shared" si="1"/>
        <v>강화교통</v>
      </c>
      <c r="B31" s="121" t="str">
        <f t="shared" si="2"/>
        <v>마창국</v>
      </c>
      <c r="C31" s="122" t="str">
        <f t="shared" si="3"/>
        <v>D</v>
      </c>
      <c r="D31" s="123">
        <f t="shared" si="4"/>
        <v>0.80719999999999992</v>
      </c>
      <c r="E31" s="124">
        <f t="shared" si="5"/>
        <v>3217</v>
      </c>
      <c r="F31" s="281" t="str">
        <f t="shared" si="6"/>
        <v>17</v>
      </c>
      <c r="G31" s="125" t="str">
        <f t="shared" si="7"/>
        <v>78바3239</v>
      </c>
      <c r="H31" s="126">
        <f t="shared" si="8"/>
        <v>1</v>
      </c>
      <c r="I31" s="127">
        <f t="shared" si="9"/>
        <v>1954.9090000000001</v>
      </c>
      <c r="J31" s="128">
        <f t="shared" si="10"/>
        <v>1.5944579150047915E-2</v>
      </c>
      <c r="K31" s="128">
        <f t="shared" si="11"/>
        <v>0.37936685230428707</v>
      </c>
      <c r="L31" s="128">
        <f t="shared" si="12"/>
        <v>0.20717076856262873</v>
      </c>
      <c r="M31" s="129">
        <f t="shared" si="13"/>
        <v>11.414999999999999</v>
      </c>
      <c r="N31" s="130">
        <f t="shared" si="14"/>
        <v>0</v>
      </c>
      <c r="O31" s="130">
        <f t="shared" si="15"/>
        <v>2.4553572570385627</v>
      </c>
      <c r="P31" s="221">
        <f t="shared" si="16"/>
        <v>5</v>
      </c>
      <c r="Q31" s="222">
        <f t="shared" si="17"/>
        <v>0</v>
      </c>
      <c r="R31" s="222">
        <f t="shared" si="18"/>
        <v>48</v>
      </c>
      <c r="T31">
        <v>503</v>
      </c>
      <c r="U31">
        <v>3217</v>
      </c>
      <c r="V31" t="s">
        <v>284</v>
      </c>
      <c r="W31">
        <v>1954.9090000000001</v>
      </c>
      <c r="X31">
        <v>968.93700000000001</v>
      </c>
      <c r="Y31">
        <v>2.0179999999999998</v>
      </c>
      <c r="Z31">
        <v>11.414999999999999</v>
      </c>
      <c r="AA31">
        <v>138.324692</v>
      </c>
      <c r="AB31">
        <v>2.2055289999999999</v>
      </c>
      <c r="AC31">
        <v>52.475802999999999</v>
      </c>
      <c r="AD31" s="1">
        <v>405</v>
      </c>
      <c r="AE31">
        <v>0</v>
      </c>
      <c r="AF31">
        <v>48</v>
      </c>
      <c r="AG31">
        <v>72</v>
      </c>
      <c r="AH31">
        <v>14.132755</v>
      </c>
      <c r="AI31">
        <v>100.4</v>
      </c>
      <c r="AJ31">
        <v>0</v>
      </c>
      <c r="AK31">
        <v>5</v>
      </c>
      <c r="AL31">
        <v>427</v>
      </c>
      <c r="AM31">
        <v>0.80719999999999992</v>
      </c>
      <c r="AN31" t="s">
        <v>67</v>
      </c>
      <c r="AO31">
        <v>1954.9090000000001</v>
      </c>
      <c r="AP31" t="s">
        <v>484</v>
      </c>
      <c r="AQ31" t="s">
        <v>117</v>
      </c>
      <c r="AR31" t="s">
        <v>118</v>
      </c>
      <c r="AS31" t="s">
        <v>117</v>
      </c>
      <c r="AT31" t="s">
        <v>118</v>
      </c>
      <c r="AU31" t="s">
        <v>283</v>
      </c>
      <c r="AV31" t="s">
        <v>284</v>
      </c>
      <c r="AW31" t="s">
        <v>67</v>
      </c>
      <c r="AX31">
        <v>3217</v>
      </c>
      <c r="AY31" t="s">
        <v>350</v>
      </c>
      <c r="AZ31">
        <v>4</v>
      </c>
      <c r="BA31" t="s">
        <v>421</v>
      </c>
      <c r="BB31">
        <v>1</v>
      </c>
      <c r="BC31">
        <v>1</v>
      </c>
      <c r="BE31" t="s">
        <v>67</v>
      </c>
      <c r="BF31">
        <v>0</v>
      </c>
      <c r="BG31" t="s">
        <v>293</v>
      </c>
      <c r="BI31" t="s">
        <v>117</v>
      </c>
      <c r="BJ31" t="s">
        <v>284</v>
      </c>
      <c r="BK31" t="s">
        <v>67</v>
      </c>
      <c r="BL31">
        <v>0.80719999999999992</v>
      </c>
      <c r="BM31">
        <v>3217</v>
      </c>
      <c r="BN31" t="s">
        <v>118</v>
      </c>
      <c r="BO31" t="s">
        <v>283</v>
      </c>
      <c r="BP31">
        <v>1</v>
      </c>
      <c r="BQ31">
        <v>1954.9090000000001</v>
      </c>
      <c r="BR31">
        <v>1.5944579150047915E-2</v>
      </c>
      <c r="BS31">
        <v>0.37936685230428707</v>
      </c>
      <c r="BT31">
        <v>0.20717076856262873</v>
      </c>
      <c r="BU31">
        <v>11.414999999999999</v>
      </c>
      <c r="BV31">
        <v>0</v>
      </c>
      <c r="BW31">
        <v>2.4553572570385627</v>
      </c>
      <c r="BX31">
        <v>5</v>
      </c>
      <c r="BY31">
        <v>0</v>
      </c>
      <c r="BZ31">
        <v>48</v>
      </c>
    </row>
    <row r="32" spans="1:78" ht="16.5">
      <c r="A32" s="104" t="str">
        <f t="shared" si="1"/>
        <v>강화교통</v>
      </c>
      <c r="B32" s="105" t="str">
        <f t="shared" si="2"/>
        <v>문영호</v>
      </c>
      <c r="C32" s="106" t="str">
        <f t="shared" si="3"/>
        <v>B</v>
      </c>
      <c r="D32" s="107">
        <f t="shared" si="4"/>
        <v>0.93411807364209931</v>
      </c>
      <c r="E32" s="108">
        <f t="shared" si="5"/>
        <v>6409</v>
      </c>
      <c r="F32" s="282" t="str">
        <f t="shared" si="6"/>
        <v>17</v>
      </c>
      <c r="G32" s="109" t="str">
        <f t="shared" si="7"/>
        <v>78바3239</v>
      </c>
      <c r="H32" s="110">
        <f t="shared" si="8"/>
        <v>6</v>
      </c>
      <c r="I32" s="111">
        <f t="shared" si="9"/>
        <v>2273.7170000000001</v>
      </c>
      <c r="J32" s="112">
        <f t="shared" si="10"/>
        <v>4.6506011525151358E-3</v>
      </c>
      <c r="K32" s="112">
        <f t="shared" si="11"/>
        <v>0.36506352028313122</v>
      </c>
      <c r="L32" s="112">
        <f t="shared" si="12"/>
        <v>9.0600545274543837E-2</v>
      </c>
      <c r="M32" s="113">
        <f t="shared" si="13"/>
        <v>9.0120000000000005</v>
      </c>
      <c r="N32" s="114">
        <f t="shared" si="14"/>
        <v>0.13194254166195704</v>
      </c>
      <c r="O32" s="114">
        <f t="shared" si="15"/>
        <v>10.555403332956564</v>
      </c>
      <c r="P32" s="223">
        <f t="shared" si="16"/>
        <v>20</v>
      </c>
      <c r="Q32" s="224">
        <f t="shared" si="17"/>
        <v>3</v>
      </c>
      <c r="R32" s="224">
        <f t="shared" si="18"/>
        <v>240</v>
      </c>
      <c r="T32">
        <v>503</v>
      </c>
      <c r="U32">
        <v>6409</v>
      </c>
      <c r="V32" t="s">
        <v>310</v>
      </c>
      <c r="W32">
        <v>2273.7170000000001</v>
      </c>
      <c r="X32">
        <v>961.36300000000006</v>
      </c>
      <c r="Y32">
        <v>2.3650000000000002</v>
      </c>
      <c r="Z32">
        <v>9.0120000000000005</v>
      </c>
      <c r="AA32">
        <v>153.86053899999999</v>
      </c>
      <c r="AB32">
        <v>0.71554399999999996</v>
      </c>
      <c r="AC32">
        <v>56.168869999999998</v>
      </c>
      <c r="AD32" s="1">
        <v>206</v>
      </c>
      <c r="AE32">
        <v>3</v>
      </c>
      <c r="AF32">
        <v>240</v>
      </c>
      <c r="AG32">
        <v>76</v>
      </c>
      <c r="AH32">
        <v>14.777778</v>
      </c>
      <c r="AI32">
        <v>322.8</v>
      </c>
      <c r="AJ32">
        <v>0</v>
      </c>
      <c r="AK32">
        <v>20</v>
      </c>
      <c r="AL32">
        <v>8741</v>
      </c>
      <c r="AM32">
        <v>0.93411807364209931</v>
      </c>
      <c r="AN32" t="s">
        <v>68</v>
      </c>
      <c r="AO32">
        <v>727.50699999999995</v>
      </c>
      <c r="AP32" t="s">
        <v>485</v>
      </c>
      <c r="AQ32" t="s">
        <v>117</v>
      </c>
      <c r="AR32" t="s">
        <v>118</v>
      </c>
      <c r="AS32" t="s">
        <v>117</v>
      </c>
      <c r="AT32" t="s">
        <v>118</v>
      </c>
      <c r="AU32" t="s">
        <v>283</v>
      </c>
      <c r="AV32" t="s">
        <v>310</v>
      </c>
      <c r="AW32" t="s">
        <v>68</v>
      </c>
      <c r="AX32">
        <v>6409</v>
      </c>
      <c r="AY32" t="s">
        <v>414</v>
      </c>
      <c r="AZ32">
        <v>1</v>
      </c>
      <c r="BA32" t="s">
        <v>291</v>
      </c>
      <c r="BB32">
        <v>6</v>
      </c>
      <c r="BC32">
        <v>1</v>
      </c>
      <c r="BE32" t="s">
        <v>66</v>
      </c>
      <c r="BF32">
        <v>-1</v>
      </c>
      <c r="BG32" t="s">
        <v>299</v>
      </c>
      <c r="BI32" t="s">
        <v>117</v>
      </c>
      <c r="BJ32" t="s">
        <v>310</v>
      </c>
      <c r="BK32" t="s">
        <v>68</v>
      </c>
      <c r="BL32">
        <v>0.93411807364209931</v>
      </c>
      <c r="BM32">
        <v>6409</v>
      </c>
      <c r="BN32" t="s">
        <v>118</v>
      </c>
      <c r="BO32" t="s">
        <v>283</v>
      </c>
      <c r="BP32">
        <v>6</v>
      </c>
      <c r="BQ32">
        <v>2273.7170000000001</v>
      </c>
      <c r="BR32">
        <v>4.6506011525151358E-3</v>
      </c>
      <c r="BS32">
        <v>0.36506352028313122</v>
      </c>
      <c r="BT32">
        <v>9.0600545274543837E-2</v>
      </c>
      <c r="BU32">
        <v>9.0120000000000005</v>
      </c>
      <c r="BV32">
        <v>0.13194254166195704</v>
      </c>
      <c r="BW32">
        <v>10.555403332956564</v>
      </c>
      <c r="BX32">
        <v>20</v>
      </c>
      <c r="BY32">
        <v>3</v>
      </c>
      <c r="BZ32">
        <v>240</v>
      </c>
    </row>
    <row r="33" spans="1:78" ht="16.5">
      <c r="A33" s="120" t="str">
        <f t="shared" si="1"/>
        <v>강화교통</v>
      </c>
      <c r="B33" s="121" t="str">
        <f t="shared" si="2"/>
        <v>문태일</v>
      </c>
      <c r="C33" s="122" t="str">
        <f t="shared" si="3"/>
        <v>B</v>
      </c>
      <c r="D33" s="123">
        <f t="shared" si="4"/>
        <v>0.92413793103448283</v>
      </c>
      <c r="E33" s="124">
        <f t="shared" si="5"/>
        <v>6269</v>
      </c>
      <c r="F33" s="281" t="str">
        <f t="shared" si="6"/>
        <v>70</v>
      </c>
      <c r="G33" s="125" t="str">
        <f t="shared" si="7"/>
        <v>78바3220</v>
      </c>
      <c r="H33" s="126">
        <f t="shared" si="8"/>
        <v>1</v>
      </c>
      <c r="I33" s="127">
        <f t="shared" si="9"/>
        <v>3296.9290000000001</v>
      </c>
      <c r="J33" s="128">
        <f t="shared" si="10"/>
        <v>5.5787172949658672E-3</v>
      </c>
      <c r="K33" s="128">
        <f t="shared" si="11"/>
        <v>0.35450338958872268</v>
      </c>
      <c r="L33" s="128">
        <f t="shared" si="12"/>
        <v>0.23506723984653596</v>
      </c>
      <c r="M33" s="129">
        <f t="shared" si="13"/>
        <v>12.994</v>
      </c>
      <c r="N33" s="130">
        <f t="shared" si="14"/>
        <v>0</v>
      </c>
      <c r="O33" s="130">
        <f t="shared" si="15"/>
        <v>8.4624206344752952</v>
      </c>
      <c r="P33" s="221">
        <f t="shared" si="16"/>
        <v>28</v>
      </c>
      <c r="Q33" s="222">
        <f t="shared" si="17"/>
        <v>0</v>
      </c>
      <c r="R33" s="222">
        <f t="shared" si="18"/>
        <v>279</v>
      </c>
      <c r="T33">
        <v>503</v>
      </c>
      <c r="U33">
        <v>6269</v>
      </c>
      <c r="V33" t="s">
        <v>214</v>
      </c>
      <c r="W33">
        <v>3296.9290000000001</v>
      </c>
      <c r="X33">
        <v>1230.277</v>
      </c>
      <c r="Y33">
        <v>2.68</v>
      </c>
      <c r="Z33">
        <v>12.994</v>
      </c>
      <c r="AA33">
        <v>155.79692499999999</v>
      </c>
      <c r="AB33">
        <v>0.869147</v>
      </c>
      <c r="AC33">
        <v>55.230538000000003</v>
      </c>
      <c r="AD33" s="1">
        <v>775</v>
      </c>
      <c r="AE33">
        <v>0</v>
      </c>
      <c r="AF33">
        <v>279</v>
      </c>
      <c r="AG33">
        <v>72</v>
      </c>
      <c r="AH33">
        <v>21.161707</v>
      </c>
      <c r="AI33">
        <v>6354.8</v>
      </c>
      <c r="AJ33">
        <v>0</v>
      </c>
      <c r="AK33">
        <v>28</v>
      </c>
      <c r="AL33">
        <v>29877</v>
      </c>
      <c r="AM33">
        <v>0.92413793103448283</v>
      </c>
      <c r="AN33" t="s">
        <v>68</v>
      </c>
      <c r="AO33">
        <v>3296.9290000000001</v>
      </c>
      <c r="AP33" t="s">
        <v>486</v>
      </c>
      <c r="AQ33" t="s">
        <v>117</v>
      </c>
      <c r="AR33" t="s">
        <v>120</v>
      </c>
      <c r="AS33" t="s">
        <v>117</v>
      </c>
      <c r="AT33" t="s">
        <v>120</v>
      </c>
      <c r="AU33" t="s">
        <v>184</v>
      </c>
      <c r="AV33" t="s">
        <v>214</v>
      </c>
      <c r="AW33" t="s">
        <v>68</v>
      </c>
      <c r="AX33">
        <v>6269</v>
      </c>
      <c r="AY33" t="s">
        <v>351</v>
      </c>
      <c r="AZ33">
        <v>1</v>
      </c>
      <c r="BA33" t="s">
        <v>324</v>
      </c>
      <c r="BB33">
        <v>1</v>
      </c>
      <c r="BC33">
        <v>1</v>
      </c>
      <c r="BE33" t="s">
        <v>66</v>
      </c>
      <c r="BF33">
        <v>-1</v>
      </c>
      <c r="BG33" t="s">
        <v>299</v>
      </c>
      <c r="BI33" t="s">
        <v>117</v>
      </c>
      <c r="BJ33" t="s">
        <v>214</v>
      </c>
      <c r="BK33" t="s">
        <v>68</v>
      </c>
      <c r="BL33">
        <v>0.92413793103448283</v>
      </c>
      <c r="BM33">
        <v>6269</v>
      </c>
      <c r="BN33" t="s">
        <v>120</v>
      </c>
      <c r="BO33" t="s">
        <v>184</v>
      </c>
      <c r="BP33">
        <v>1</v>
      </c>
      <c r="BQ33">
        <v>3296.9290000000001</v>
      </c>
      <c r="BR33">
        <v>5.5787172949658672E-3</v>
      </c>
      <c r="BS33">
        <v>0.35450338958872268</v>
      </c>
      <c r="BT33">
        <v>0.23506723984653596</v>
      </c>
      <c r="BU33">
        <v>12.994</v>
      </c>
      <c r="BV33">
        <v>0</v>
      </c>
      <c r="BW33">
        <v>8.4624206344752952</v>
      </c>
      <c r="BX33">
        <v>28</v>
      </c>
      <c r="BY33">
        <v>0</v>
      </c>
      <c r="BZ33">
        <v>279</v>
      </c>
    </row>
    <row r="34" spans="1:78" ht="16.5">
      <c r="A34" s="104" t="str">
        <f t="shared" si="1"/>
        <v>강화교통</v>
      </c>
      <c r="B34" s="105" t="str">
        <f t="shared" si="2"/>
        <v>박명춘</v>
      </c>
      <c r="C34" s="106" t="str">
        <f t="shared" si="3"/>
        <v>C</v>
      </c>
      <c r="D34" s="107">
        <f t="shared" si="4"/>
        <v>0.86374999999999991</v>
      </c>
      <c r="E34" s="108">
        <f t="shared" si="5"/>
        <v>49</v>
      </c>
      <c r="F34" s="282" t="str">
        <f t="shared" si="6"/>
        <v>71</v>
      </c>
      <c r="G34" s="109" t="str">
        <f t="shared" si="7"/>
        <v>78바3226</v>
      </c>
      <c r="H34" s="110">
        <f t="shared" si="8"/>
        <v>1</v>
      </c>
      <c r="I34" s="111">
        <f t="shared" si="9"/>
        <v>3396.8319999999999</v>
      </c>
      <c r="J34" s="112">
        <f t="shared" si="10"/>
        <v>1.8170451392625929E-2</v>
      </c>
      <c r="K34" s="112">
        <f t="shared" si="11"/>
        <v>0.28756055697553634</v>
      </c>
      <c r="L34" s="112">
        <f t="shared" si="12"/>
        <v>0.23050889770232971</v>
      </c>
      <c r="M34" s="113">
        <f t="shared" si="13"/>
        <v>13.737</v>
      </c>
      <c r="N34" s="114">
        <f t="shared" si="14"/>
        <v>2.9439195108854368E-2</v>
      </c>
      <c r="O34" s="114">
        <f t="shared" si="15"/>
        <v>11.275211726691223</v>
      </c>
      <c r="P34" s="223">
        <f t="shared" si="16"/>
        <v>25</v>
      </c>
      <c r="Q34" s="224">
        <f t="shared" si="17"/>
        <v>1</v>
      </c>
      <c r="R34" s="224">
        <f t="shared" si="18"/>
        <v>383</v>
      </c>
      <c r="T34">
        <v>503</v>
      </c>
      <c r="U34">
        <v>49</v>
      </c>
      <c r="V34" t="s">
        <v>215</v>
      </c>
      <c r="W34">
        <v>3396.8319999999999</v>
      </c>
      <c r="X34">
        <v>1229.1010000000001</v>
      </c>
      <c r="Y34">
        <v>2.7639999999999998</v>
      </c>
      <c r="Z34">
        <v>13.737</v>
      </c>
      <c r="AA34">
        <v>135.76553200000001</v>
      </c>
      <c r="AB34">
        <v>2.4669210000000001</v>
      </c>
      <c r="AC34">
        <v>39.040812000000003</v>
      </c>
      <c r="AD34" s="1">
        <v>783</v>
      </c>
      <c r="AE34">
        <v>1</v>
      </c>
      <c r="AF34">
        <v>383</v>
      </c>
      <c r="AG34">
        <v>76</v>
      </c>
      <c r="AH34">
        <v>25.019839999999999</v>
      </c>
      <c r="AI34">
        <v>6224.3</v>
      </c>
      <c r="AJ34">
        <v>0</v>
      </c>
      <c r="AK34">
        <v>25</v>
      </c>
      <c r="AL34">
        <v>20024</v>
      </c>
      <c r="AM34">
        <v>0.86374999999999991</v>
      </c>
      <c r="AN34" t="s">
        <v>69</v>
      </c>
      <c r="AO34">
        <v>3396.8319999999999</v>
      </c>
      <c r="AP34" t="s">
        <v>487</v>
      </c>
      <c r="AQ34" t="s">
        <v>117</v>
      </c>
      <c r="AR34" t="s">
        <v>121</v>
      </c>
      <c r="AS34" t="s">
        <v>117</v>
      </c>
      <c r="AT34" t="s">
        <v>121</v>
      </c>
      <c r="AU34" t="s">
        <v>189</v>
      </c>
      <c r="AV34" t="s">
        <v>215</v>
      </c>
      <c r="AW34" t="s">
        <v>69</v>
      </c>
      <c r="AX34">
        <v>49</v>
      </c>
      <c r="AY34" t="s">
        <v>359</v>
      </c>
      <c r="AZ34">
        <v>2</v>
      </c>
      <c r="BA34" t="s">
        <v>306</v>
      </c>
      <c r="BB34">
        <v>1</v>
      </c>
      <c r="BC34">
        <v>1</v>
      </c>
      <c r="BE34" t="s">
        <v>69</v>
      </c>
      <c r="BF34">
        <v>0</v>
      </c>
      <c r="BG34" t="s">
        <v>293</v>
      </c>
      <c r="BI34" t="s">
        <v>117</v>
      </c>
      <c r="BJ34" t="s">
        <v>215</v>
      </c>
      <c r="BK34" t="s">
        <v>69</v>
      </c>
      <c r="BL34">
        <v>0.86374999999999991</v>
      </c>
      <c r="BM34">
        <v>49</v>
      </c>
      <c r="BN34" t="s">
        <v>121</v>
      </c>
      <c r="BO34" t="s">
        <v>189</v>
      </c>
      <c r="BP34">
        <v>1</v>
      </c>
      <c r="BQ34">
        <v>3396.8319999999999</v>
      </c>
      <c r="BR34">
        <v>1.8170451392625929E-2</v>
      </c>
      <c r="BS34">
        <v>0.28756055697553634</v>
      </c>
      <c r="BT34">
        <v>0.23050889770232971</v>
      </c>
      <c r="BU34">
        <v>13.737</v>
      </c>
      <c r="BV34">
        <v>2.9439195108854368E-2</v>
      </c>
      <c r="BW34">
        <v>11.275211726691223</v>
      </c>
      <c r="BX34">
        <v>25</v>
      </c>
      <c r="BY34">
        <v>1</v>
      </c>
      <c r="BZ34">
        <v>383</v>
      </c>
    </row>
    <row r="35" spans="1:78" ht="16.5">
      <c r="A35" s="120" t="str">
        <f t="shared" si="1"/>
        <v>강화교통</v>
      </c>
      <c r="B35" s="121" t="str">
        <f t="shared" si="2"/>
        <v>박상석</v>
      </c>
      <c r="C35" s="122" t="str">
        <f t="shared" si="3"/>
        <v>F</v>
      </c>
      <c r="D35" s="123">
        <f t="shared" si="4"/>
        <v>0.7697435897435897</v>
      </c>
      <c r="E35" s="124">
        <f t="shared" si="5"/>
        <v>4743</v>
      </c>
      <c r="F35" s="281" t="str">
        <f t="shared" si="6"/>
        <v>60-5</v>
      </c>
      <c r="G35" s="125" t="str">
        <f t="shared" si="7"/>
        <v>78바3205</v>
      </c>
      <c r="H35" s="126">
        <f t="shared" si="8"/>
        <v>1</v>
      </c>
      <c r="I35" s="127">
        <f t="shared" si="9"/>
        <v>2917.83</v>
      </c>
      <c r="J35" s="128">
        <f t="shared" si="10"/>
        <v>1.4107383406498789E-2</v>
      </c>
      <c r="K35" s="128">
        <f t="shared" si="11"/>
        <v>0.26278568996320223</v>
      </c>
      <c r="L35" s="128">
        <f t="shared" si="12"/>
        <v>0.18335543880212349</v>
      </c>
      <c r="M35" s="129">
        <f t="shared" si="13"/>
        <v>15.709</v>
      </c>
      <c r="N35" s="130">
        <f t="shared" si="14"/>
        <v>0</v>
      </c>
      <c r="O35" s="130">
        <f t="shared" si="15"/>
        <v>13.503185586548907</v>
      </c>
      <c r="P35" s="221">
        <f t="shared" si="16"/>
        <v>26</v>
      </c>
      <c r="Q35" s="222">
        <f t="shared" si="17"/>
        <v>0</v>
      </c>
      <c r="R35" s="222">
        <f t="shared" si="18"/>
        <v>394</v>
      </c>
      <c r="T35">
        <v>503</v>
      </c>
      <c r="U35">
        <v>4743</v>
      </c>
      <c r="V35" t="s">
        <v>248</v>
      </c>
      <c r="W35">
        <v>2917.83</v>
      </c>
      <c r="X35">
        <v>971.92200000000003</v>
      </c>
      <c r="Y35">
        <v>3.0019999999999998</v>
      </c>
      <c r="Z35">
        <v>15.709</v>
      </c>
      <c r="AA35">
        <v>94.098597999999996</v>
      </c>
      <c r="AB35">
        <v>1.327485</v>
      </c>
      <c r="AC35">
        <v>24.727765000000002</v>
      </c>
      <c r="AD35" s="1">
        <v>535</v>
      </c>
      <c r="AE35">
        <v>0</v>
      </c>
      <c r="AF35">
        <v>394</v>
      </c>
      <c r="AG35">
        <v>83</v>
      </c>
      <c r="AH35">
        <v>31.008219</v>
      </c>
      <c r="AI35">
        <v>24997.7</v>
      </c>
      <c r="AJ35">
        <v>85.5</v>
      </c>
      <c r="AK35">
        <v>26</v>
      </c>
      <c r="AL35">
        <v>18708</v>
      </c>
      <c r="AM35">
        <v>0.7697435897435897</v>
      </c>
      <c r="AN35" t="s">
        <v>70</v>
      </c>
      <c r="AO35">
        <v>2917.83</v>
      </c>
      <c r="AP35" t="s">
        <v>488</v>
      </c>
      <c r="AQ35" t="s">
        <v>117</v>
      </c>
      <c r="AR35" t="s">
        <v>119</v>
      </c>
      <c r="AS35" t="s">
        <v>117</v>
      </c>
      <c r="AT35" t="s">
        <v>119</v>
      </c>
      <c r="AU35" t="s">
        <v>175</v>
      </c>
      <c r="AV35" t="s">
        <v>248</v>
      </c>
      <c r="AW35" t="s">
        <v>70</v>
      </c>
      <c r="AX35">
        <v>4743</v>
      </c>
      <c r="AY35" t="s">
        <v>342</v>
      </c>
      <c r="AZ35">
        <v>1</v>
      </c>
      <c r="BA35" t="s">
        <v>278</v>
      </c>
      <c r="BB35">
        <v>1</v>
      </c>
      <c r="BC35">
        <v>1</v>
      </c>
      <c r="BE35" t="s">
        <v>70</v>
      </c>
      <c r="BF35">
        <v>0</v>
      </c>
      <c r="BG35" t="s">
        <v>293</v>
      </c>
      <c r="BI35" t="s">
        <v>117</v>
      </c>
      <c r="BJ35" t="s">
        <v>248</v>
      </c>
      <c r="BK35" t="s">
        <v>70</v>
      </c>
      <c r="BL35">
        <v>0.7697435897435897</v>
      </c>
      <c r="BM35">
        <v>4743</v>
      </c>
      <c r="BN35" t="s">
        <v>119</v>
      </c>
      <c r="BO35" t="s">
        <v>175</v>
      </c>
      <c r="BP35">
        <v>1</v>
      </c>
      <c r="BQ35">
        <v>2917.83</v>
      </c>
      <c r="BR35">
        <v>1.4107383406498789E-2</v>
      </c>
      <c r="BS35">
        <v>0.26278568996320223</v>
      </c>
      <c r="BT35">
        <v>0.18335543880212349</v>
      </c>
      <c r="BU35">
        <v>15.709</v>
      </c>
      <c r="BV35">
        <v>0</v>
      </c>
      <c r="BW35">
        <v>13.503185586548907</v>
      </c>
      <c r="BX35">
        <v>26</v>
      </c>
      <c r="BY35">
        <v>0</v>
      </c>
      <c r="BZ35">
        <v>394</v>
      </c>
    </row>
    <row r="36" spans="1:78" ht="16.5">
      <c r="A36" s="104" t="str">
        <f t="shared" si="1"/>
        <v>강화교통</v>
      </c>
      <c r="B36" s="105" t="str">
        <f t="shared" si="2"/>
        <v>박소열</v>
      </c>
      <c r="C36" s="106" t="str">
        <f t="shared" si="3"/>
        <v>B</v>
      </c>
      <c r="D36" s="107">
        <f t="shared" si="4"/>
        <v>0.93666666666666654</v>
      </c>
      <c r="E36" s="108">
        <f t="shared" si="5"/>
        <v>6719</v>
      </c>
      <c r="F36" s="282" t="str">
        <f t="shared" si="6"/>
        <v>800</v>
      </c>
      <c r="G36" s="109" t="str">
        <f t="shared" si="7"/>
        <v>78바3242</v>
      </c>
      <c r="H36" s="110">
        <f t="shared" si="8"/>
        <v>1</v>
      </c>
      <c r="I36" s="111">
        <f t="shared" si="9"/>
        <v>2891.922</v>
      </c>
      <c r="J36" s="112">
        <f t="shared" si="10"/>
        <v>7.7000107710917913E-3</v>
      </c>
      <c r="K36" s="112">
        <f t="shared" si="11"/>
        <v>0.34445320826474224</v>
      </c>
      <c r="L36" s="112">
        <f t="shared" si="12"/>
        <v>0.20297919515118318</v>
      </c>
      <c r="M36" s="113">
        <f t="shared" si="13"/>
        <v>11.797000000000001</v>
      </c>
      <c r="N36" s="114">
        <f t="shared" si="14"/>
        <v>0.41494895090531486</v>
      </c>
      <c r="O36" s="114">
        <f t="shared" si="15"/>
        <v>17.012906987117908</v>
      </c>
      <c r="P36" s="223">
        <f t="shared" si="16"/>
        <v>5</v>
      </c>
      <c r="Q36" s="224">
        <f t="shared" si="17"/>
        <v>12</v>
      </c>
      <c r="R36" s="224">
        <f t="shared" si="18"/>
        <v>492</v>
      </c>
      <c r="T36">
        <v>503</v>
      </c>
      <c r="U36">
        <v>6719</v>
      </c>
      <c r="V36" t="s">
        <v>249</v>
      </c>
      <c r="W36">
        <v>2891.922</v>
      </c>
      <c r="X36">
        <v>1143.722</v>
      </c>
      <c r="Y36">
        <v>2.5289999999999999</v>
      </c>
      <c r="Z36">
        <v>11.797000000000001</v>
      </c>
      <c r="AA36">
        <v>135.24162899999999</v>
      </c>
      <c r="AB36">
        <v>1.0413619999999999</v>
      </c>
      <c r="AC36">
        <v>46.584412999999998</v>
      </c>
      <c r="AD36" s="1">
        <v>587</v>
      </c>
      <c r="AE36">
        <v>12</v>
      </c>
      <c r="AF36">
        <v>492</v>
      </c>
      <c r="AG36">
        <v>89</v>
      </c>
      <c r="AH36">
        <v>21.383371</v>
      </c>
      <c r="AI36">
        <v>5288.1</v>
      </c>
      <c r="AJ36">
        <v>23.7</v>
      </c>
      <c r="AK36">
        <v>5</v>
      </c>
      <c r="AL36">
        <v>11893</v>
      </c>
      <c r="AM36">
        <v>0.93666666666666654</v>
      </c>
      <c r="AN36" t="s">
        <v>68</v>
      </c>
      <c r="AO36">
        <v>2891.922</v>
      </c>
      <c r="AP36" t="s">
        <v>489</v>
      </c>
      <c r="AQ36" t="s">
        <v>117</v>
      </c>
      <c r="AR36" t="s">
        <v>122</v>
      </c>
      <c r="AS36" t="s">
        <v>117</v>
      </c>
      <c r="AT36" t="s">
        <v>122</v>
      </c>
      <c r="AU36" t="s">
        <v>200</v>
      </c>
      <c r="AV36" t="s">
        <v>249</v>
      </c>
      <c r="AW36" t="s">
        <v>68</v>
      </c>
      <c r="AX36">
        <v>6719</v>
      </c>
      <c r="AY36" t="s">
        <v>355</v>
      </c>
      <c r="AZ36">
        <v>1</v>
      </c>
      <c r="BA36" t="s">
        <v>199</v>
      </c>
      <c r="BB36">
        <v>1</v>
      </c>
      <c r="BC36">
        <v>1</v>
      </c>
      <c r="BE36" t="s">
        <v>68</v>
      </c>
      <c r="BF36">
        <v>0</v>
      </c>
      <c r="BG36" t="s">
        <v>293</v>
      </c>
      <c r="BI36" t="s">
        <v>117</v>
      </c>
      <c r="BJ36" t="s">
        <v>249</v>
      </c>
      <c r="BK36" t="s">
        <v>68</v>
      </c>
      <c r="BL36">
        <v>0.93666666666666654</v>
      </c>
      <c r="BM36">
        <v>6719</v>
      </c>
      <c r="BN36" t="s">
        <v>122</v>
      </c>
      <c r="BO36" t="s">
        <v>200</v>
      </c>
      <c r="BP36">
        <v>1</v>
      </c>
      <c r="BQ36">
        <v>2891.922</v>
      </c>
      <c r="BR36">
        <v>7.7000107710917913E-3</v>
      </c>
      <c r="BS36">
        <v>0.34445320826474224</v>
      </c>
      <c r="BT36">
        <v>0.20297919515118318</v>
      </c>
      <c r="BU36">
        <v>11.797000000000001</v>
      </c>
      <c r="BV36">
        <v>0.41494895090531486</v>
      </c>
      <c r="BW36">
        <v>17.012906987117908</v>
      </c>
      <c r="BX36">
        <v>5</v>
      </c>
      <c r="BY36">
        <v>12</v>
      </c>
      <c r="BZ36">
        <v>492</v>
      </c>
    </row>
    <row r="37" spans="1:78" ht="16.5">
      <c r="A37" s="120" t="str">
        <f t="shared" si="1"/>
        <v>강화교통</v>
      </c>
      <c r="B37" s="121" t="str">
        <f t="shared" si="2"/>
        <v>박용규</v>
      </c>
      <c r="C37" s="122" t="str">
        <f t="shared" si="3"/>
        <v>F</v>
      </c>
      <c r="D37" s="123">
        <f t="shared" si="4"/>
        <v>0.77925925925925921</v>
      </c>
      <c r="E37" s="124">
        <f t="shared" si="5"/>
        <v>4156</v>
      </c>
      <c r="F37" s="281" t="str">
        <f t="shared" si="6"/>
        <v>800</v>
      </c>
      <c r="G37" s="125" t="str">
        <f t="shared" si="7"/>
        <v>78바3230</v>
      </c>
      <c r="H37" s="126">
        <f t="shared" si="8"/>
        <v>1</v>
      </c>
      <c r="I37" s="127">
        <f t="shared" si="9"/>
        <v>2884.9369999999999</v>
      </c>
      <c r="J37" s="128">
        <f t="shared" si="10"/>
        <v>2.2146219193754771E-2</v>
      </c>
      <c r="K37" s="128">
        <f t="shared" si="11"/>
        <v>0.41881645075370888</v>
      </c>
      <c r="L37" s="128">
        <f t="shared" si="12"/>
        <v>0.22496158494968868</v>
      </c>
      <c r="M37" s="129">
        <f t="shared" si="13"/>
        <v>14.65</v>
      </c>
      <c r="N37" s="130">
        <f t="shared" si="14"/>
        <v>0.62393043591593167</v>
      </c>
      <c r="O37" s="130">
        <f t="shared" si="15"/>
        <v>18.440610661515311</v>
      </c>
      <c r="P37" s="221">
        <f t="shared" si="16"/>
        <v>45</v>
      </c>
      <c r="Q37" s="222">
        <f t="shared" si="17"/>
        <v>18</v>
      </c>
      <c r="R37" s="222">
        <f t="shared" si="18"/>
        <v>532</v>
      </c>
      <c r="T37">
        <v>503</v>
      </c>
      <c r="U37">
        <v>4156</v>
      </c>
      <c r="V37" t="s">
        <v>216</v>
      </c>
      <c r="W37">
        <v>2884.9369999999999</v>
      </c>
      <c r="X37">
        <v>1370.999</v>
      </c>
      <c r="Y37">
        <v>2.1040000000000001</v>
      </c>
      <c r="Z37">
        <v>14.65</v>
      </c>
      <c r="AA37">
        <v>159.72053600000001</v>
      </c>
      <c r="AB37">
        <v>3.5372059999999999</v>
      </c>
      <c r="AC37">
        <v>66.893587999999994</v>
      </c>
      <c r="AD37" s="1">
        <v>649</v>
      </c>
      <c r="AE37">
        <v>18</v>
      </c>
      <c r="AF37">
        <v>532</v>
      </c>
      <c r="AG37">
        <v>96</v>
      </c>
      <c r="AH37">
        <v>18.062404000000001</v>
      </c>
      <c r="AI37">
        <v>11511.8</v>
      </c>
      <c r="AJ37">
        <v>432.6</v>
      </c>
      <c r="AK37">
        <v>45</v>
      </c>
      <c r="AL37">
        <v>39200</v>
      </c>
      <c r="AM37">
        <v>0.77925925925925921</v>
      </c>
      <c r="AN37" t="s">
        <v>70</v>
      </c>
      <c r="AO37">
        <v>2884.9369999999999</v>
      </c>
      <c r="AP37" t="s">
        <v>490</v>
      </c>
      <c r="AQ37" t="s">
        <v>117</v>
      </c>
      <c r="AR37" t="s">
        <v>122</v>
      </c>
      <c r="AS37" t="s">
        <v>117</v>
      </c>
      <c r="AT37" t="s">
        <v>122</v>
      </c>
      <c r="AU37" t="s">
        <v>198</v>
      </c>
      <c r="AV37" t="s">
        <v>216</v>
      </c>
      <c r="AW37" t="s">
        <v>70</v>
      </c>
      <c r="AX37">
        <v>4156</v>
      </c>
      <c r="AY37" t="s">
        <v>362</v>
      </c>
      <c r="AZ37">
        <v>2</v>
      </c>
      <c r="BA37" t="s">
        <v>491</v>
      </c>
      <c r="BB37">
        <v>1</v>
      </c>
      <c r="BC37">
        <v>1</v>
      </c>
      <c r="BE37" t="s">
        <v>70</v>
      </c>
      <c r="BF37">
        <v>0</v>
      </c>
      <c r="BG37" t="s">
        <v>293</v>
      </c>
      <c r="BI37" t="s">
        <v>117</v>
      </c>
      <c r="BJ37" t="s">
        <v>216</v>
      </c>
      <c r="BK37" t="s">
        <v>70</v>
      </c>
      <c r="BL37">
        <v>0.77925925925925921</v>
      </c>
      <c r="BM37">
        <v>4156</v>
      </c>
      <c r="BN37" t="s">
        <v>122</v>
      </c>
      <c r="BO37" t="s">
        <v>198</v>
      </c>
      <c r="BP37">
        <v>1</v>
      </c>
      <c r="BQ37">
        <v>2884.9369999999999</v>
      </c>
      <c r="BR37">
        <v>2.2146219193754771E-2</v>
      </c>
      <c r="BS37">
        <v>0.41881645075370888</v>
      </c>
      <c r="BT37">
        <v>0.22496158494968868</v>
      </c>
      <c r="BU37">
        <v>14.65</v>
      </c>
      <c r="BV37">
        <v>0.62393043591593167</v>
      </c>
      <c r="BW37">
        <v>18.440610661515311</v>
      </c>
      <c r="BX37">
        <v>45</v>
      </c>
      <c r="BY37">
        <v>18</v>
      </c>
      <c r="BZ37">
        <v>532</v>
      </c>
    </row>
    <row r="38" spans="1:78" ht="16.5">
      <c r="A38" s="104" t="str">
        <f t="shared" si="1"/>
        <v>강화교통</v>
      </c>
      <c r="B38" s="105" t="str">
        <f t="shared" si="2"/>
        <v>박원숙</v>
      </c>
      <c r="C38" s="106" t="str">
        <f t="shared" si="3"/>
        <v>C</v>
      </c>
      <c r="D38" s="107">
        <f t="shared" si="4"/>
        <v>0.8738690614398632</v>
      </c>
      <c r="E38" s="108">
        <f t="shared" si="5"/>
        <v>6050</v>
      </c>
      <c r="F38" s="282" t="str">
        <f t="shared" si="6"/>
        <v>17</v>
      </c>
      <c r="G38" s="109" t="str">
        <f t="shared" si="7"/>
        <v>70바3716</v>
      </c>
      <c r="H38" s="110">
        <f t="shared" si="8"/>
        <v>2</v>
      </c>
      <c r="I38" s="111">
        <f t="shared" si="9"/>
        <v>1406.953</v>
      </c>
      <c r="J38" s="112">
        <f t="shared" si="10"/>
        <v>2.4287782396288628E-2</v>
      </c>
      <c r="K38" s="112">
        <f t="shared" si="11"/>
        <v>0.37108335425060651</v>
      </c>
      <c r="L38" s="112">
        <f t="shared" si="12"/>
        <v>0.1165639506081582</v>
      </c>
      <c r="M38" s="113">
        <f t="shared" si="13"/>
        <v>9.8089999999999993</v>
      </c>
      <c r="N38" s="114">
        <f t="shared" si="14"/>
        <v>7.1075579639120853E-2</v>
      </c>
      <c r="O38" s="114">
        <f t="shared" si="15"/>
        <v>1.3504360131432962</v>
      </c>
      <c r="P38" s="223">
        <f t="shared" si="16"/>
        <v>6</v>
      </c>
      <c r="Q38" s="224">
        <f t="shared" si="17"/>
        <v>1</v>
      </c>
      <c r="R38" s="224">
        <f t="shared" si="18"/>
        <v>19</v>
      </c>
      <c r="T38">
        <v>503</v>
      </c>
      <c r="U38">
        <v>6050</v>
      </c>
      <c r="V38" t="s">
        <v>420</v>
      </c>
      <c r="W38">
        <v>1406.953</v>
      </c>
      <c r="X38">
        <v>640.56700000000001</v>
      </c>
      <c r="Y38">
        <v>2.1960000000000002</v>
      </c>
      <c r="Z38">
        <v>9.8089999999999993</v>
      </c>
      <c r="AA38">
        <v>102.09664100000001</v>
      </c>
      <c r="AB38">
        <v>2.4797009999999999</v>
      </c>
      <c r="AC38">
        <v>37.886364</v>
      </c>
      <c r="AD38" s="1">
        <v>164</v>
      </c>
      <c r="AE38">
        <v>1</v>
      </c>
      <c r="AF38">
        <v>19</v>
      </c>
      <c r="AG38">
        <v>63</v>
      </c>
      <c r="AH38">
        <v>13.7806</v>
      </c>
      <c r="AI38">
        <v>0</v>
      </c>
      <c r="AJ38">
        <v>0</v>
      </c>
      <c r="AK38">
        <v>6</v>
      </c>
      <c r="AL38">
        <v>958</v>
      </c>
      <c r="AM38">
        <v>0.8738690614398632</v>
      </c>
      <c r="AN38" t="s">
        <v>69</v>
      </c>
      <c r="AO38">
        <v>1203.711</v>
      </c>
      <c r="AP38" t="s">
        <v>492</v>
      </c>
      <c r="AQ38" t="s">
        <v>117</v>
      </c>
      <c r="AR38" t="s">
        <v>118</v>
      </c>
      <c r="AS38" t="s">
        <v>117</v>
      </c>
      <c r="AT38" t="s">
        <v>118</v>
      </c>
      <c r="AU38" t="s">
        <v>407</v>
      </c>
      <c r="AV38" t="s">
        <v>420</v>
      </c>
      <c r="AW38" t="s">
        <v>69</v>
      </c>
      <c r="AX38">
        <v>6050</v>
      </c>
      <c r="AY38" t="s">
        <v>340</v>
      </c>
      <c r="AZ38">
        <v>5</v>
      </c>
      <c r="BA38" t="s">
        <v>320</v>
      </c>
      <c r="BB38">
        <v>2</v>
      </c>
      <c r="BC38">
        <v>1</v>
      </c>
      <c r="BE38" t="s">
        <v>69</v>
      </c>
      <c r="BF38">
        <v>0</v>
      </c>
      <c r="BG38" t="s">
        <v>293</v>
      </c>
      <c r="BI38" t="s">
        <v>117</v>
      </c>
      <c r="BJ38" t="s">
        <v>420</v>
      </c>
      <c r="BK38" t="s">
        <v>69</v>
      </c>
      <c r="BL38">
        <v>0.8738690614398632</v>
      </c>
      <c r="BM38">
        <v>6050</v>
      </c>
      <c r="BN38" t="s">
        <v>118</v>
      </c>
      <c r="BO38" t="s">
        <v>407</v>
      </c>
      <c r="BP38">
        <v>2</v>
      </c>
      <c r="BQ38">
        <v>1406.953</v>
      </c>
      <c r="BR38">
        <v>2.4287782396288628E-2</v>
      </c>
      <c r="BS38">
        <v>0.37108335425060651</v>
      </c>
      <c r="BT38">
        <v>0.1165639506081582</v>
      </c>
      <c r="BU38">
        <v>9.8089999999999993</v>
      </c>
      <c r="BV38">
        <v>7.1075579639120853E-2</v>
      </c>
      <c r="BW38">
        <v>1.3504360131432962</v>
      </c>
      <c r="BX38">
        <v>6</v>
      </c>
      <c r="BY38">
        <v>1</v>
      </c>
      <c r="BZ38">
        <v>19</v>
      </c>
    </row>
    <row r="39" spans="1:78" ht="16.5">
      <c r="A39" s="120" t="str">
        <f t="shared" si="1"/>
        <v>강화교통</v>
      </c>
      <c r="B39" s="121" t="str">
        <f t="shared" si="2"/>
        <v>박은서</v>
      </c>
      <c r="C39" s="122" t="str">
        <f t="shared" si="3"/>
        <v>C</v>
      </c>
      <c r="D39" s="123">
        <f t="shared" si="4"/>
        <v>0.87969696969696975</v>
      </c>
      <c r="E39" s="124">
        <f t="shared" si="5"/>
        <v>2824</v>
      </c>
      <c r="F39" s="281" t="str">
        <f t="shared" si="6"/>
        <v>71</v>
      </c>
      <c r="G39" s="125" t="str">
        <f t="shared" si="7"/>
        <v>78바3208</v>
      </c>
      <c r="H39" s="126">
        <f t="shared" si="8"/>
        <v>1</v>
      </c>
      <c r="I39" s="127">
        <f t="shared" si="9"/>
        <v>3760.3510000000001</v>
      </c>
      <c r="J39" s="128">
        <f t="shared" si="10"/>
        <v>1.9426987182178213E-2</v>
      </c>
      <c r="K39" s="128">
        <f t="shared" si="11"/>
        <v>0.26656197900857076</v>
      </c>
      <c r="L39" s="128">
        <f t="shared" si="12"/>
        <v>8.5098438948917263E-2</v>
      </c>
      <c r="M39" s="129">
        <f t="shared" si="13"/>
        <v>12.315</v>
      </c>
      <c r="N39" s="130">
        <f t="shared" si="14"/>
        <v>5.3186524343073291E-2</v>
      </c>
      <c r="O39" s="130">
        <f t="shared" si="15"/>
        <v>17.870672179272624</v>
      </c>
      <c r="P39" s="221">
        <f t="shared" si="16"/>
        <v>14</v>
      </c>
      <c r="Q39" s="222">
        <f t="shared" si="17"/>
        <v>2</v>
      </c>
      <c r="R39" s="222">
        <f t="shared" si="18"/>
        <v>672</v>
      </c>
      <c r="T39">
        <v>503</v>
      </c>
      <c r="U39">
        <v>2824</v>
      </c>
      <c r="V39" t="s">
        <v>217</v>
      </c>
      <c r="W39">
        <v>3760.3510000000001</v>
      </c>
      <c r="X39">
        <v>1295.1189999999999</v>
      </c>
      <c r="Y39">
        <v>2.903</v>
      </c>
      <c r="Z39">
        <v>12.315</v>
      </c>
      <c r="AA39">
        <v>149.332471</v>
      </c>
      <c r="AB39">
        <v>2.9010799999999999</v>
      </c>
      <c r="AC39">
        <v>39.806359</v>
      </c>
      <c r="AD39" s="1">
        <v>320</v>
      </c>
      <c r="AE39">
        <v>2</v>
      </c>
      <c r="AF39">
        <v>672</v>
      </c>
      <c r="AG39">
        <v>78</v>
      </c>
      <c r="AH39">
        <v>25.181066999999999</v>
      </c>
      <c r="AI39">
        <v>6660.1</v>
      </c>
      <c r="AJ39">
        <v>0</v>
      </c>
      <c r="AK39">
        <v>14</v>
      </c>
      <c r="AL39">
        <v>21096</v>
      </c>
      <c r="AM39">
        <v>0.87969696969696975</v>
      </c>
      <c r="AN39" t="s">
        <v>69</v>
      </c>
      <c r="AO39">
        <v>3760.3510000000001</v>
      </c>
      <c r="AP39" t="s">
        <v>493</v>
      </c>
      <c r="AQ39" t="s">
        <v>117</v>
      </c>
      <c r="AR39" t="s">
        <v>121</v>
      </c>
      <c r="AS39" t="s">
        <v>117</v>
      </c>
      <c r="AT39" t="s">
        <v>121</v>
      </c>
      <c r="AU39" t="s">
        <v>186</v>
      </c>
      <c r="AV39" t="s">
        <v>217</v>
      </c>
      <c r="AW39" t="s">
        <v>69</v>
      </c>
      <c r="AX39">
        <v>2824</v>
      </c>
      <c r="AY39" t="s">
        <v>359</v>
      </c>
      <c r="AZ39">
        <v>1</v>
      </c>
      <c r="BA39" t="s">
        <v>307</v>
      </c>
      <c r="BB39">
        <v>1</v>
      </c>
      <c r="BC39">
        <v>1</v>
      </c>
      <c r="BE39" t="s">
        <v>69</v>
      </c>
      <c r="BF39">
        <v>0</v>
      </c>
      <c r="BG39" t="s">
        <v>293</v>
      </c>
      <c r="BI39" t="s">
        <v>117</v>
      </c>
      <c r="BJ39" t="s">
        <v>217</v>
      </c>
      <c r="BK39" t="s">
        <v>69</v>
      </c>
      <c r="BL39">
        <v>0.87969696969696975</v>
      </c>
      <c r="BM39">
        <v>2824</v>
      </c>
      <c r="BN39" t="s">
        <v>121</v>
      </c>
      <c r="BO39" t="s">
        <v>186</v>
      </c>
      <c r="BP39">
        <v>1</v>
      </c>
      <c r="BQ39">
        <v>3760.3510000000001</v>
      </c>
      <c r="BR39">
        <v>1.9426987182178213E-2</v>
      </c>
      <c r="BS39">
        <v>0.26656197900857076</v>
      </c>
      <c r="BT39">
        <v>8.5098438948917263E-2</v>
      </c>
      <c r="BU39">
        <v>12.315</v>
      </c>
      <c r="BV39">
        <v>5.3186524343073291E-2</v>
      </c>
      <c r="BW39">
        <v>17.870672179272624</v>
      </c>
      <c r="BX39">
        <v>14</v>
      </c>
      <c r="BY39">
        <v>2</v>
      </c>
      <c r="BZ39">
        <v>672</v>
      </c>
    </row>
    <row r="40" spans="1:78" ht="16.5">
      <c r="A40" s="104" t="str">
        <f t="shared" si="1"/>
        <v>강화교통</v>
      </c>
      <c r="B40" s="105" t="str">
        <f t="shared" si="2"/>
        <v>박종무</v>
      </c>
      <c r="C40" s="106" t="str">
        <f t="shared" si="3"/>
        <v>D</v>
      </c>
      <c r="D40" s="107">
        <f t="shared" si="4"/>
        <v>0.82159999999999989</v>
      </c>
      <c r="E40" s="108">
        <f t="shared" si="5"/>
        <v>1424</v>
      </c>
      <c r="F40" s="282" t="str">
        <f t="shared" si="6"/>
        <v>17</v>
      </c>
      <c r="G40" s="109" t="str">
        <f t="shared" si="7"/>
        <v>70바3702</v>
      </c>
      <c r="H40" s="110">
        <f t="shared" si="8"/>
        <v>1</v>
      </c>
      <c r="I40" s="111">
        <f t="shared" si="9"/>
        <v>2250.31</v>
      </c>
      <c r="J40" s="112">
        <f t="shared" si="10"/>
        <v>1.9248488523072677E-2</v>
      </c>
      <c r="K40" s="112">
        <f t="shared" si="11"/>
        <v>0.42095315465735861</v>
      </c>
      <c r="L40" s="112">
        <f t="shared" si="12"/>
        <v>0.13687003124014024</v>
      </c>
      <c r="M40" s="113">
        <f t="shared" si="13"/>
        <v>12.702999999999999</v>
      </c>
      <c r="N40" s="114">
        <f t="shared" si="14"/>
        <v>2.1330394478982897</v>
      </c>
      <c r="O40" s="114">
        <f t="shared" si="15"/>
        <v>6.2213650563700114</v>
      </c>
      <c r="P40" s="223">
        <f t="shared" si="16"/>
        <v>51</v>
      </c>
      <c r="Q40" s="224">
        <f t="shared" si="17"/>
        <v>48</v>
      </c>
      <c r="R40" s="224">
        <f t="shared" si="18"/>
        <v>140</v>
      </c>
      <c r="T40">
        <v>503</v>
      </c>
      <c r="U40">
        <v>1424</v>
      </c>
      <c r="V40" t="s">
        <v>311</v>
      </c>
      <c r="W40">
        <v>2250.31</v>
      </c>
      <c r="X40">
        <v>1095.645</v>
      </c>
      <c r="Y40">
        <v>2.0539999999999998</v>
      </c>
      <c r="Z40">
        <v>12.702999999999999</v>
      </c>
      <c r="AA40">
        <v>160.93497400000001</v>
      </c>
      <c r="AB40">
        <v>3.0977549999999998</v>
      </c>
      <c r="AC40">
        <v>67.746084999999994</v>
      </c>
      <c r="AD40" s="1">
        <v>308</v>
      </c>
      <c r="AE40">
        <v>48</v>
      </c>
      <c r="AF40">
        <v>140</v>
      </c>
      <c r="AG40">
        <v>71</v>
      </c>
      <c r="AH40">
        <v>13.982728</v>
      </c>
      <c r="AI40">
        <v>223.3</v>
      </c>
      <c r="AJ40">
        <v>0</v>
      </c>
      <c r="AK40">
        <v>51</v>
      </c>
      <c r="AL40">
        <v>21110</v>
      </c>
      <c r="AM40">
        <v>0.82159999999999989</v>
      </c>
      <c r="AN40" t="s">
        <v>67</v>
      </c>
      <c r="AO40">
        <v>2250.31</v>
      </c>
      <c r="AP40" t="s">
        <v>494</v>
      </c>
      <c r="AQ40" t="s">
        <v>117</v>
      </c>
      <c r="AR40" t="s">
        <v>118</v>
      </c>
      <c r="AS40" t="s">
        <v>117</v>
      </c>
      <c r="AT40" t="s">
        <v>118</v>
      </c>
      <c r="AU40" t="s">
        <v>289</v>
      </c>
      <c r="AV40" t="s">
        <v>311</v>
      </c>
      <c r="AW40" t="s">
        <v>67</v>
      </c>
      <c r="AX40">
        <v>1424</v>
      </c>
      <c r="AY40" t="s">
        <v>350</v>
      </c>
      <c r="AZ40">
        <v>2</v>
      </c>
      <c r="BA40" t="s">
        <v>295</v>
      </c>
      <c r="BB40">
        <v>1</v>
      </c>
      <c r="BC40">
        <v>1</v>
      </c>
      <c r="BE40" t="s">
        <v>67</v>
      </c>
      <c r="BF40">
        <v>0</v>
      </c>
      <c r="BG40" t="s">
        <v>293</v>
      </c>
      <c r="BI40" t="s">
        <v>117</v>
      </c>
      <c r="BJ40" t="s">
        <v>311</v>
      </c>
      <c r="BK40" t="s">
        <v>67</v>
      </c>
      <c r="BL40">
        <v>0.82159999999999989</v>
      </c>
      <c r="BM40">
        <v>1424</v>
      </c>
      <c r="BN40" t="s">
        <v>118</v>
      </c>
      <c r="BO40" t="s">
        <v>289</v>
      </c>
      <c r="BP40">
        <v>1</v>
      </c>
      <c r="BQ40">
        <v>2250.31</v>
      </c>
      <c r="BR40">
        <v>1.9248488523072677E-2</v>
      </c>
      <c r="BS40">
        <v>0.42095315465735861</v>
      </c>
      <c r="BT40">
        <v>0.13687003124014024</v>
      </c>
      <c r="BU40">
        <v>12.702999999999999</v>
      </c>
      <c r="BV40">
        <v>2.1330394478982897</v>
      </c>
      <c r="BW40">
        <v>6.2213650563700114</v>
      </c>
      <c r="BX40">
        <v>51</v>
      </c>
      <c r="BY40">
        <v>48</v>
      </c>
      <c r="BZ40">
        <v>140</v>
      </c>
    </row>
    <row r="41" spans="1:78" ht="16.5">
      <c r="A41" s="120" t="str">
        <f t="shared" si="1"/>
        <v>강화교통</v>
      </c>
      <c r="B41" s="121" t="str">
        <f t="shared" si="2"/>
        <v>박진철</v>
      </c>
      <c r="C41" s="122" t="str">
        <f t="shared" si="3"/>
        <v>C</v>
      </c>
      <c r="D41" s="123">
        <f t="shared" si="4"/>
        <v>0.85407407407407399</v>
      </c>
      <c r="E41" s="124">
        <f t="shared" si="5"/>
        <v>1862</v>
      </c>
      <c r="F41" s="281" t="str">
        <f t="shared" si="6"/>
        <v>800</v>
      </c>
      <c r="G41" s="125" t="str">
        <f t="shared" si="7"/>
        <v>78바3241</v>
      </c>
      <c r="H41" s="126">
        <f t="shared" si="8"/>
        <v>1</v>
      </c>
      <c r="I41" s="127">
        <f t="shared" si="9"/>
        <v>2758.4989999999998</v>
      </c>
      <c r="J41" s="128">
        <f t="shared" si="10"/>
        <v>7.5865822328601536E-3</v>
      </c>
      <c r="K41" s="128">
        <f t="shared" si="11"/>
        <v>0.49779325514522599</v>
      </c>
      <c r="L41" s="128">
        <f t="shared" si="12"/>
        <v>0.25847390192999892</v>
      </c>
      <c r="M41" s="129">
        <f t="shared" si="13"/>
        <v>14.875</v>
      </c>
      <c r="N41" s="130">
        <f t="shared" si="14"/>
        <v>1.7763283582847049</v>
      </c>
      <c r="O41" s="130">
        <f t="shared" si="15"/>
        <v>39.876759063534195</v>
      </c>
      <c r="P41" s="221">
        <f t="shared" si="16"/>
        <v>69</v>
      </c>
      <c r="Q41" s="222">
        <f t="shared" si="17"/>
        <v>49</v>
      </c>
      <c r="R41" s="222">
        <f t="shared" si="18"/>
        <v>1100</v>
      </c>
      <c r="T41">
        <v>503</v>
      </c>
      <c r="U41">
        <v>1862</v>
      </c>
      <c r="V41" t="s">
        <v>218</v>
      </c>
      <c r="W41">
        <v>2758.4989999999998</v>
      </c>
      <c r="X41">
        <v>1196.3789999999999</v>
      </c>
      <c r="Y41">
        <v>2.306</v>
      </c>
      <c r="Z41">
        <v>14.875</v>
      </c>
      <c r="AA41">
        <v>155.90248199999999</v>
      </c>
      <c r="AB41">
        <v>1.1827669999999999</v>
      </c>
      <c r="AC41">
        <v>77.607203999999996</v>
      </c>
      <c r="AD41" s="1">
        <v>713</v>
      </c>
      <c r="AE41">
        <v>49</v>
      </c>
      <c r="AF41">
        <v>1100</v>
      </c>
      <c r="AG41">
        <v>85</v>
      </c>
      <c r="AH41">
        <v>17.693746000000001</v>
      </c>
      <c r="AI41">
        <v>23885.3</v>
      </c>
      <c r="AJ41">
        <v>78.2</v>
      </c>
      <c r="AK41">
        <v>69</v>
      </c>
      <c r="AL41">
        <v>97522</v>
      </c>
      <c r="AM41">
        <v>0.85407407407407399</v>
      </c>
      <c r="AN41" t="s">
        <v>69</v>
      </c>
      <c r="AO41">
        <v>2758.4989999999998</v>
      </c>
      <c r="AP41" t="s">
        <v>495</v>
      </c>
      <c r="AQ41" t="s">
        <v>117</v>
      </c>
      <c r="AR41" t="s">
        <v>122</v>
      </c>
      <c r="AS41" t="s">
        <v>117</v>
      </c>
      <c r="AT41" t="s">
        <v>122</v>
      </c>
      <c r="AU41" t="s">
        <v>268</v>
      </c>
      <c r="AV41" t="s">
        <v>218</v>
      </c>
      <c r="AW41" t="s">
        <v>69</v>
      </c>
      <c r="AX41">
        <v>1862</v>
      </c>
      <c r="AY41" t="s">
        <v>341</v>
      </c>
      <c r="AZ41">
        <v>7</v>
      </c>
      <c r="BA41" t="s">
        <v>425</v>
      </c>
      <c r="BB41">
        <v>1</v>
      </c>
      <c r="BC41">
        <v>1</v>
      </c>
      <c r="BE41" t="s">
        <v>69</v>
      </c>
      <c r="BF41">
        <v>0</v>
      </c>
      <c r="BG41" t="s">
        <v>293</v>
      </c>
      <c r="BI41" t="s">
        <v>117</v>
      </c>
      <c r="BJ41" t="s">
        <v>218</v>
      </c>
      <c r="BK41" t="s">
        <v>69</v>
      </c>
      <c r="BL41">
        <v>0.85407407407407399</v>
      </c>
      <c r="BM41">
        <v>1862</v>
      </c>
      <c r="BN41" t="s">
        <v>122</v>
      </c>
      <c r="BO41" t="s">
        <v>268</v>
      </c>
      <c r="BP41">
        <v>1</v>
      </c>
      <c r="BQ41">
        <v>2758.4989999999998</v>
      </c>
      <c r="BR41">
        <v>7.5865822328601536E-3</v>
      </c>
      <c r="BS41">
        <v>0.49779325514522599</v>
      </c>
      <c r="BT41">
        <v>0.25847390192999892</v>
      </c>
      <c r="BU41">
        <v>14.875</v>
      </c>
      <c r="BV41">
        <v>1.7763283582847049</v>
      </c>
      <c r="BW41">
        <v>39.876759063534195</v>
      </c>
      <c r="BX41">
        <v>69</v>
      </c>
      <c r="BY41">
        <v>49</v>
      </c>
      <c r="BZ41">
        <v>1100</v>
      </c>
    </row>
    <row r="42" spans="1:78" ht="16.5">
      <c r="A42" s="104" t="str">
        <f t="shared" si="1"/>
        <v>강화교통</v>
      </c>
      <c r="B42" s="105" t="str">
        <f t="shared" si="2"/>
        <v>박형규</v>
      </c>
      <c r="C42" s="106" t="str">
        <f t="shared" si="3"/>
        <v>D</v>
      </c>
      <c r="D42" s="107">
        <f t="shared" si="4"/>
        <v>0.83023858481919233</v>
      </c>
      <c r="E42" s="108">
        <f t="shared" si="5"/>
        <v>5292</v>
      </c>
      <c r="F42" s="282" t="str">
        <f t="shared" si="6"/>
        <v>800</v>
      </c>
      <c r="G42" s="109" t="str">
        <f t="shared" si="7"/>
        <v>70바3720</v>
      </c>
      <c r="H42" s="110">
        <f t="shared" si="8"/>
        <v>6</v>
      </c>
      <c r="I42" s="111">
        <f t="shared" si="9"/>
        <v>1736.998</v>
      </c>
      <c r="J42" s="112">
        <f t="shared" si="10"/>
        <v>3.6267299367879681E-2</v>
      </c>
      <c r="K42" s="112">
        <f t="shared" si="11"/>
        <v>0.38411454635827086</v>
      </c>
      <c r="L42" s="112">
        <f t="shared" si="12"/>
        <v>0.31030548106560857</v>
      </c>
      <c r="M42" s="113">
        <f t="shared" si="13"/>
        <v>14.968</v>
      </c>
      <c r="N42" s="114">
        <f t="shared" si="14"/>
        <v>4.1450824928986671</v>
      </c>
      <c r="O42" s="114">
        <f t="shared" si="15"/>
        <v>57.282737228252422</v>
      </c>
      <c r="P42" s="223">
        <f t="shared" si="16"/>
        <v>30</v>
      </c>
      <c r="Q42" s="224">
        <f t="shared" si="17"/>
        <v>72</v>
      </c>
      <c r="R42" s="224">
        <f t="shared" si="18"/>
        <v>995</v>
      </c>
      <c r="T42">
        <v>503</v>
      </c>
      <c r="U42">
        <v>5292</v>
      </c>
      <c r="V42" t="s">
        <v>250</v>
      </c>
      <c r="W42">
        <v>1736.998</v>
      </c>
      <c r="X42">
        <v>757.04399999999998</v>
      </c>
      <c r="Y42">
        <v>2.294</v>
      </c>
      <c r="Z42">
        <v>14.968</v>
      </c>
      <c r="AA42">
        <v>86.418042</v>
      </c>
      <c r="AB42">
        <v>3.1341489999999999</v>
      </c>
      <c r="AC42">
        <v>33.194426999999997</v>
      </c>
      <c r="AD42" s="1">
        <v>539</v>
      </c>
      <c r="AE42">
        <v>72</v>
      </c>
      <c r="AF42">
        <v>995</v>
      </c>
      <c r="AG42">
        <v>99</v>
      </c>
      <c r="AH42">
        <v>20.099945999999999</v>
      </c>
      <c r="AI42">
        <v>7271.5</v>
      </c>
      <c r="AJ42">
        <v>367.7</v>
      </c>
      <c r="AK42">
        <v>30</v>
      </c>
      <c r="AL42">
        <v>19525</v>
      </c>
      <c r="AM42">
        <v>0.83023858481919233</v>
      </c>
      <c r="AN42" t="s">
        <v>67</v>
      </c>
      <c r="AO42">
        <v>380.05099999999999</v>
      </c>
      <c r="AP42" t="s">
        <v>496</v>
      </c>
      <c r="AQ42" t="s">
        <v>117</v>
      </c>
      <c r="AR42" t="s">
        <v>122</v>
      </c>
      <c r="AS42" t="s">
        <v>117</v>
      </c>
      <c r="AT42" t="s">
        <v>122</v>
      </c>
      <c r="AU42" t="s">
        <v>236</v>
      </c>
      <c r="AV42" t="s">
        <v>250</v>
      </c>
      <c r="AW42" t="s">
        <v>67</v>
      </c>
      <c r="AX42">
        <v>5292</v>
      </c>
      <c r="AY42" t="s">
        <v>353</v>
      </c>
      <c r="AZ42">
        <v>3</v>
      </c>
      <c r="BA42" t="s">
        <v>497</v>
      </c>
      <c r="BB42">
        <v>6</v>
      </c>
      <c r="BC42">
        <v>1</v>
      </c>
      <c r="BE42" t="s">
        <v>69</v>
      </c>
      <c r="BF42">
        <v>-1</v>
      </c>
      <c r="BG42" t="s">
        <v>299</v>
      </c>
      <c r="BI42" t="s">
        <v>117</v>
      </c>
      <c r="BJ42" t="s">
        <v>250</v>
      </c>
      <c r="BK42" t="s">
        <v>67</v>
      </c>
      <c r="BL42">
        <v>0.83023858481919233</v>
      </c>
      <c r="BM42">
        <v>5292</v>
      </c>
      <c r="BN42" t="s">
        <v>122</v>
      </c>
      <c r="BO42" t="s">
        <v>236</v>
      </c>
      <c r="BP42">
        <v>6</v>
      </c>
      <c r="BQ42">
        <v>1736.998</v>
      </c>
      <c r="BR42">
        <v>3.6267299367879681E-2</v>
      </c>
      <c r="BS42">
        <v>0.38411454635827086</v>
      </c>
      <c r="BT42">
        <v>0.31030548106560857</v>
      </c>
      <c r="BU42">
        <v>14.968</v>
      </c>
      <c r="BV42">
        <v>4.1450824928986671</v>
      </c>
      <c r="BW42">
        <v>57.282737228252422</v>
      </c>
      <c r="BX42">
        <v>30</v>
      </c>
      <c r="BY42">
        <v>72</v>
      </c>
      <c r="BZ42">
        <v>995</v>
      </c>
    </row>
    <row r="43" spans="1:78" ht="16.5">
      <c r="A43" s="120" t="str">
        <f t="shared" si="1"/>
        <v>강화교통</v>
      </c>
      <c r="B43" s="121" t="str">
        <f t="shared" si="2"/>
        <v>봉찬종</v>
      </c>
      <c r="C43" s="122" t="str">
        <f t="shared" si="3"/>
        <v>S</v>
      </c>
      <c r="D43" s="123">
        <f t="shared" si="4"/>
        <v>1.0724137931034483</v>
      </c>
      <c r="E43" s="124">
        <f t="shared" si="5"/>
        <v>771</v>
      </c>
      <c r="F43" s="281" t="str">
        <f t="shared" si="6"/>
        <v>70</v>
      </c>
      <c r="G43" s="125" t="str">
        <f t="shared" si="7"/>
        <v>78바3213</v>
      </c>
      <c r="H43" s="126">
        <f t="shared" si="8"/>
        <v>1</v>
      </c>
      <c r="I43" s="127">
        <f t="shared" si="9"/>
        <v>3538.902</v>
      </c>
      <c r="J43" s="128">
        <f t="shared" si="10"/>
        <v>9.8974137543950801E-3</v>
      </c>
      <c r="K43" s="128">
        <f t="shared" si="11"/>
        <v>0.28500186497313301</v>
      </c>
      <c r="L43" s="128">
        <f t="shared" si="12"/>
        <v>0.17406528917726458</v>
      </c>
      <c r="M43" s="129">
        <f t="shared" si="13"/>
        <v>8.6620000000000008</v>
      </c>
      <c r="N43" s="130">
        <f t="shared" si="14"/>
        <v>0.33908822566999597</v>
      </c>
      <c r="O43" s="130">
        <f t="shared" si="15"/>
        <v>7.7142571339924073</v>
      </c>
      <c r="P43" s="221">
        <f t="shared" si="16"/>
        <v>16</v>
      </c>
      <c r="Q43" s="222">
        <f t="shared" si="17"/>
        <v>12</v>
      </c>
      <c r="R43" s="222">
        <f t="shared" si="18"/>
        <v>273</v>
      </c>
      <c r="T43">
        <v>503</v>
      </c>
      <c r="U43">
        <v>771</v>
      </c>
      <c r="V43" t="s">
        <v>219</v>
      </c>
      <c r="W43">
        <v>3538.902</v>
      </c>
      <c r="X43">
        <v>1137.847</v>
      </c>
      <c r="Y43">
        <v>3.11</v>
      </c>
      <c r="Z43">
        <v>8.6620000000000008</v>
      </c>
      <c r="AA43">
        <v>160.728857</v>
      </c>
      <c r="AB43">
        <v>1.5908</v>
      </c>
      <c r="AC43">
        <v>45.808024000000003</v>
      </c>
      <c r="AD43" s="1">
        <v>616</v>
      </c>
      <c r="AE43">
        <v>12</v>
      </c>
      <c r="AF43">
        <v>273</v>
      </c>
      <c r="AG43">
        <v>82</v>
      </c>
      <c r="AH43">
        <v>22.017838000000001</v>
      </c>
      <c r="AI43">
        <v>6096.5</v>
      </c>
      <c r="AJ43">
        <v>17.7</v>
      </c>
      <c r="AK43">
        <v>16</v>
      </c>
      <c r="AL43">
        <v>20395</v>
      </c>
      <c r="AM43">
        <v>1.0724137931034483</v>
      </c>
      <c r="AN43" t="s">
        <v>71</v>
      </c>
      <c r="AO43">
        <v>3538.902</v>
      </c>
      <c r="AP43" t="s">
        <v>498</v>
      </c>
      <c r="AQ43" t="s">
        <v>117</v>
      </c>
      <c r="AR43" t="s">
        <v>120</v>
      </c>
      <c r="AS43" t="s">
        <v>117</v>
      </c>
      <c r="AT43" t="s">
        <v>120</v>
      </c>
      <c r="AU43" t="s">
        <v>182</v>
      </c>
      <c r="AV43" t="s">
        <v>219</v>
      </c>
      <c r="AW43" t="s">
        <v>71</v>
      </c>
      <c r="AX43">
        <v>771</v>
      </c>
      <c r="AY43" t="s">
        <v>378</v>
      </c>
      <c r="AZ43">
        <v>1</v>
      </c>
      <c r="BA43" t="s">
        <v>379</v>
      </c>
      <c r="BB43">
        <v>1</v>
      </c>
      <c r="BC43">
        <v>1</v>
      </c>
      <c r="BE43" t="s">
        <v>71</v>
      </c>
      <c r="BF43">
        <v>0</v>
      </c>
      <c r="BG43" t="s">
        <v>293</v>
      </c>
      <c r="BI43" t="s">
        <v>117</v>
      </c>
      <c r="BJ43" t="s">
        <v>219</v>
      </c>
      <c r="BK43" t="s">
        <v>71</v>
      </c>
      <c r="BL43">
        <v>1.0724137931034483</v>
      </c>
      <c r="BM43">
        <v>771</v>
      </c>
      <c r="BN43" t="s">
        <v>120</v>
      </c>
      <c r="BO43" t="s">
        <v>182</v>
      </c>
      <c r="BP43">
        <v>1</v>
      </c>
      <c r="BQ43">
        <v>3538.902</v>
      </c>
      <c r="BR43">
        <v>9.8974137543950801E-3</v>
      </c>
      <c r="BS43">
        <v>0.28500186497313301</v>
      </c>
      <c r="BT43">
        <v>0.17406528917726458</v>
      </c>
      <c r="BU43">
        <v>8.6620000000000008</v>
      </c>
      <c r="BV43">
        <v>0.33908822566999597</v>
      </c>
      <c r="BW43">
        <v>7.7142571339924073</v>
      </c>
      <c r="BX43">
        <v>16</v>
      </c>
      <c r="BY43">
        <v>12</v>
      </c>
      <c r="BZ43">
        <v>273</v>
      </c>
    </row>
    <row r="44" spans="1:78" ht="16.5">
      <c r="A44" s="104" t="str">
        <f t="shared" si="1"/>
        <v>강화교통</v>
      </c>
      <c r="B44" s="105" t="str">
        <f t="shared" si="2"/>
        <v>석주니</v>
      </c>
      <c r="C44" s="106" t="str">
        <f t="shared" si="3"/>
        <v>D</v>
      </c>
      <c r="D44" s="107">
        <f t="shared" si="4"/>
        <v>0.82370370370370372</v>
      </c>
      <c r="E44" s="108">
        <f t="shared" si="5"/>
        <v>4405</v>
      </c>
      <c r="F44" s="282" t="str">
        <f t="shared" si="6"/>
        <v>800</v>
      </c>
      <c r="G44" s="109" t="str">
        <f t="shared" si="7"/>
        <v>78바3228</v>
      </c>
      <c r="H44" s="110">
        <f t="shared" si="8"/>
        <v>1</v>
      </c>
      <c r="I44" s="111">
        <f t="shared" si="9"/>
        <v>2065.826</v>
      </c>
      <c r="J44" s="112">
        <f t="shared" si="10"/>
        <v>1.8014239127001754E-2</v>
      </c>
      <c r="K44" s="112">
        <f t="shared" si="11"/>
        <v>0.44260957491058661</v>
      </c>
      <c r="L44" s="112">
        <f t="shared" si="12"/>
        <v>0.23090037592711099</v>
      </c>
      <c r="M44" s="113">
        <f t="shared" si="13"/>
        <v>13.864000000000001</v>
      </c>
      <c r="N44" s="114">
        <f t="shared" si="14"/>
        <v>2.6623733073356615</v>
      </c>
      <c r="O44" s="114">
        <f t="shared" si="15"/>
        <v>17.281223103978746</v>
      </c>
      <c r="P44" s="223">
        <f t="shared" si="16"/>
        <v>56</v>
      </c>
      <c r="Q44" s="224">
        <f t="shared" si="17"/>
        <v>55</v>
      </c>
      <c r="R44" s="224">
        <f t="shared" si="18"/>
        <v>357</v>
      </c>
      <c r="T44">
        <v>503</v>
      </c>
      <c r="U44">
        <v>4405</v>
      </c>
      <c r="V44" t="s">
        <v>422</v>
      </c>
      <c r="W44">
        <v>2065.826</v>
      </c>
      <c r="X44">
        <v>928.82399999999996</v>
      </c>
      <c r="Y44">
        <v>2.2240000000000002</v>
      </c>
      <c r="Z44">
        <v>13.864000000000001</v>
      </c>
      <c r="AA44">
        <v>116.38859600000001</v>
      </c>
      <c r="AB44">
        <v>2.0966520000000002</v>
      </c>
      <c r="AC44">
        <v>51.514707000000001</v>
      </c>
      <c r="AD44" s="1">
        <v>477</v>
      </c>
      <c r="AE44">
        <v>55</v>
      </c>
      <c r="AF44">
        <v>357</v>
      </c>
      <c r="AG44">
        <v>85</v>
      </c>
      <c r="AH44">
        <v>17.749383999999999</v>
      </c>
      <c r="AI44">
        <v>11022.7</v>
      </c>
      <c r="AJ44">
        <v>22</v>
      </c>
      <c r="AK44">
        <v>56</v>
      </c>
      <c r="AL44">
        <v>39164</v>
      </c>
      <c r="AM44">
        <v>0.82370370370370372</v>
      </c>
      <c r="AN44" t="s">
        <v>67</v>
      </c>
      <c r="AO44">
        <v>2065.826</v>
      </c>
      <c r="AP44" t="s">
        <v>499</v>
      </c>
      <c r="AQ44" t="s">
        <v>117</v>
      </c>
      <c r="AR44" t="s">
        <v>122</v>
      </c>
      <c r="AS44" t="s">
        <v>117</v>
      </c>
      <c r="AT44" t="s">
        <v>122</v>
      </c>
      <c r="AU44" t="s">
        <v>239</v>
      </c>
      <c r="AV44" t="s">
        <v>422</v>
      </c>
      <c r="AW44" t="s">
        <v>67</v>
      </c>
      <c r="AX44">
        <v>4405</v>
      </c>
      <c r="AY44" t="s">
        <v>353</v>
      </c>
      <c r="AZ44">
        <v>5</v>
      </c>
      <c r="BA44" t="s">
        <v>500</v>
      </c>
      <c r="BB44">
        <v>1</v>
      </c>
      <c r="BC44">
        <v>1</v>
      </c>
      <c r="BE44" t="s">
        <v>69</v>
      </c>
      <c r="BF44">
        <v>-1</v>
      </c>
      <c r="BG44" t="s">
        <v>299</v>
      </c>
      <c r="BI44" t="s">
        <v>117</v>
      </c>
      <c r="BJ44" t="s">
        <v>422</v>
      </c>
      <c r="BK44" t="s">
        <v>67</v>
      </c>
      <c r="BL44">
        <v>0.82370370370370372</v>
      </c>
      <c r="BM44">
        <v>4405</v>
      </c>
      <c r="BN44" t="s">
        <v>122</v>
      </c>
      <c r="BO44" t="s">
        <v>239</v>
      </c>
      <c r="BP44">
        <v>1</v>
      </c>
      <c r="BQ44">
        <v>2065.826</v>
      </c>
      <c r="BR44">
        <v>1.8014239127001754E-2</v>
      </c>
      <c r="BS44">
        <v>0.44260957491058661</v>
      </c>
      <c r="BT44">
        <v>0.23090037592711099</v>
      </c>
      <c r="BU44">
        <v>13.864000000000001</v>
      </c>
      <c r="BV44">
        <v>2.6623733073356615</v>
      </c>
      <c r="BW44">
        <v>17.281223103978746</v>
      </c>
      <c r="BX44">
        <v>56</v>
      </c>
      <c r="BY44">
        <v>55</v>
      </c>
      <c r="BZ44">
        <v>357</v>
      </c>
    </row>
    <row r="45" spans="1:78" ht="16.5">
      <c r="A45" s="120" t="str">
        <f t="shared" si="1"/>
        <v>강화교통</v>
      </c>
      <c r="B45" s="121" t="str">
        <f t="shared" si="2"/>
        <v>손상림</v>
      </c>
      <c r="C45" s="122" t="str">
        <f t="shared" si="3"/>
        <v>D</v>
      </c>
      <c r="D45" s="123">
        <f t="shared" si="4"/>
        <v>0.83399999999999996</v>
      </c>
      <c r="E45" s="124">
        <f t="shared" si="5"/>
        <v>8247</v>
      </c>
      <c r="F45" s="281" t="str">
        <f t="shared" si="6"/>
        <v>17</v>
      </c>
      <c r="G45" s="125" t="str">
        <f t="shared" si="7"/>
        <v>78바3238</v>
      </c>
      <c r="H45" s="126">
        <f t="shared" si="8"/>
        <v>1</v>
      </c>
      <c r="I45" s="127">
        <f t="shared" si="9"/>
        <v>2310.2649999999999</v>
      </c>
      <c r="J45" s="128">
        <f t="shared" si="10"/>
        <v>2.2316672360685727E-2</v>
      </c>
      <c r="K45" s="128">
        <f t="shared" si="11"/>
        <v>0.33024038086407542</v>
      </c>
      <c r="L45" s="128">
        <f t="shared" si="12"/>
        <v>0.12639242684280808</v>
      </c>
      <c r="M45" s="129">
        <f t="shared" si="13"/>
        <v>12.151999999999999</v>
      </c>
      <c r="N45" s="130">
        <f t="shared" si="14"/>
        <v>1.2552672528909021</v>
      </c>
      <c r="O45" s="130">
        <f t="shared" si="15"/>
        <v>3.3329509818137746</v>
      </c>
      <c r="P45" s="221">
        <f t="shared" si="16"/>
        <v>1</v>
      </c>
      <c r="Q45" s="222">
        <f t="shared" si="17"/>
        <v>29</v>
      </c>
      <c r="R45" s="222">
        <f t="shared" si="18"/>
        <v>77</v>
      </c>
      <c r="T45">
        <v>503</v>
      </c>
      <c r="U45">
        <v>8247</v>
      </c>
      <c r="V45" t="s">
        <v>312</v>
      </c>
      <c r="W45">
        <v>2310.2649999999999</v>
      </c>
      <c r="X45">
        <v>1108.08</v>
      </c>
      <c r="Y45">
        <v>2.085</v>
      </c>
      <c r="Z45">
        <v>12.151999999999999</v>
      </c>
      <c r="AA45">
        <v>144.75715500000001</v>
      </c>
      <c r="AB45">
        <v>3.2304979999999999</v>
      </c>
      <c r="AC45">
        <v>47.804658000000003</v>
      </c>
      <c r="AD45" s="1">
        <v>292</v>
      </c>
      <c r="AE45">
        <v>29</v>
      </c>
      <c r="AF45">
        <v>77</v>
      </c>
      <c r="AG45">
        <v>70</v>
      </c>
      <c r="AH45">
        <v>15.959591</v>
      </c>
      <c r="AI45">
        <v>49.4</v>
      </c>
      <c r="AJ45">
        <v>0</v>
      </c>
      <c r="AK45">
        <v>1</v>
      </c>
      <c r="AL45">
        <v>178</v>
      </c>
      <c r="AM45">
        <v>0.83399999999999996</v>
      </c>
      <c r="AN45" t="s">
        <v>67</v>
      </c>
      <c r="AO45">
        <v>2310.2649999999999</v>
      </c>
      <c r="AP45" t="s">
        <v>501</v>
      </c>
      <c r="AQ45" t="s">
        <v>117</v>
      </c>
      <c r="AR45" t="s">
        <v>118</v>
      </c>
      <c r="AS45" t="s">
        <v>117</v>
      </c>
      <c r="AT45" t="s">
        <v>118</v>
      </c>
      <c r="AU45" t="s">
        <v>297</v>
      </c>
      <c r="AV45" t="s">
        <v>312</v>
      </c>
      <c r="AW45" t="s">
        <v>67</v>
      </c>
      <c r="AX45">
        <v>8247</v>
      </c>
      <c r="AY45" t="s">
        <v>350</v>
      </c>
      <c r="AZ45">
        <v>1</v>
      </c>
      <c r="BA45" t="s">
        <v>296</v>
      </c>
      <c r="BB45">
        <v>1</v>
      </c>
      <c r="BC45">
        <v>1</v>
      </c>
      <c r="BE45" t="s">
        <v>67</v>
      </c>
      <c r="BF45">
        <v>0</v>
      </c>
      <c r="BG45" t="s">
        <v>293</v>
      </c>
      <c r="BI45" t="s">
        <v>117</v>
      </c>
      <c r="BJ45" t="s">
        <v>312</v>
      </c>
      <c r="BK45" t="s">
        <v>67</v>
      </c>
      <c r="BL45">
        <v>0.83399999999999996</v>
      </c>
      <c r="BM45">
        <v>8247</v>
      </c>
      <c r="BN45" t="s">
        <v>118</v>
      </c>
      <c r="BO45" t="s">
        <v>297</v>
      </c>
      <c r="BP45">
        <v>1</v>
      </c>
      <c r="BQ45">
        <v>2310.2649999999999</v>
      </c>
      <c r="BR45">
        <v>2.2316672360685727E-2</v>
      </c>
      <c r="BS45">
        <v>0.33024038086407542</v>
      </c>
      <c r="BT45">
        <v>0.12639242684280808</v>
      </c>
      <c r="BU45">
        <v>12.151999999999999</v>
      </c>
      <c r="BV45">
        <v>1.2552672528909021</v>
      </c>
      <c r="BW45">
        <v>3.3329509818137746</v>
      </c>
      <c r="BX45">
        <v>1</v>
      </c>
      <c r="BY45">
        <v>29</v>
      </c>
      <c r="BZ45">
        <v>77</v>
      </c>
    </row>
    <row r="46" spans="1:78" ht="16.5">
      <c r="A46" s="104" t="str">
        <f t="shared" si="1"/>
        <v>강화교통</v>
      </c>
      <c r="B46" s="105" t="str">
        <f t="shared" si="2"/>
        <v>송명신</v>
      </c>
      <c r="C46" s="106" t="str">
        <f t="shared" si="3"/>
        <v>D</v>
      </c>
      <c r="D46" s="107">
        <f t="shared" si="4"/>
        <v>0.83750000000000013</v>
      </c>
      <c r="E46" s="108">
        <f t="shared" si="5"/>
        <v>4503</v>
      </c>
      <c r="F46" s="282" t="str">
        <f t="shared" si="6"/>
        <v>70</v>
      </c>
      <c r="G46" s="109" t="str">
        <f t="shared" si="7"/>
        <v>78바3204</v>
      </c>
      <c r="H46" s="110">
        <f t="shared" si="8"/>
        <v>1</v>
      </c>
      <c r="I46" s="111">
        <f t="shared" si="9"/>
        <v>7676.9570000000003</v>
      </c>
      <c r="J46" s="112">
        <f t="shared" si="10"/>
        <v>1.8435882744431965E-2</v>
      </c>
      <c r="K46" s="112">
        <f t="shared" si="11"/>
        <v>0.38365412305040342</v>
      </c>
      <c r="L46" s="112">
        <f t="shared" si="12"/>
        <v>0.24371635792671495</v>
      </c>
      <c r="M46" s="113">
        <f t="shared" si="13"/>
        <v>16.925000000000001</v>
      </c>
      <c r="N46" s="114">
        <f t="shared" si="14"/>
        <v>2.4879649579905161</v>
      </c>
      <c r="O46" s="114">
        <f t="shared" si="15"/>
        <v>42.060936384038619</v>
      </c>
      <c r="P46" s="223">
        <f t="shared" si="16"/>
        <v>87</v>
      </c>
      <c r="Q46" s="224">
        <f t="shared" si="17"/>
        <v>191</v>
      </c>
      <c r="R46" s="224">
        <f t="shared" si="18"/>
        <v>3229</v>
      </c>
      <c r="T46">
        <v>503</v>
      </c>
      <c r="U46">
        <v>4503</v>
      </c>
      <c r="V46" t="s">
        <v>220</v>
      </c>
      <c r="W46">
        <v>7676.9570000000003</v>
      </c>
      <c r="X46">
        <v>3274.1590000000001</v>
      </c>
      <c r="Y46">
        <v>2.3450000000000002</v>
      </c>
      <c r="Z46">
        <v>16.925000000000001</v>
      </c>
      <c r="AA46">
        <v>370.75772799999999</v>
      </c>
      <c r="AB46">
        <v>6.8352459999999997</v>
      </c>
      <c r="AC46">
        <v>142.24273099999999</v>
      </c>
      <c r="AD46" s="1">
        <v>1871</v>
      </c>
      <c r="AE46">
        <v>191</v>
      </c>
      <c r="AF46">
        <v>3229</v>
      </c>
      <c r="AG46">
        <v>80</v>
      </c>
      <c r="AH46">
        <v>20.706128</v>
      </c>
      <c r="AI46">
        <v>32292</v>
      </c>
      <c r="AJ46">
        <v>0</v>
      </c>
      <c r="AK46">
        <v>87</v>
      </c>
      <c r="AL46">
        <v>147365</v>
      </c>
      <c r="AM46">
        <v>0.83750000000000013</v>
      </c>
      <c r="AN46" t="s">
        <v>67</v>
      </c>
      <c r="AO46">
        <v>7676.9570000000003</v>
      </c>
      <c r="AP46" t="s">
        <v>502</v>
      </c>
      <c r="AQ46" t="s">
        <v>117</v>
      </c>
      <c r="AR46" t="s">
        <v>120</v>
      </c>
      <c r="AS46" t="s">
        <v>117</v>
      </c>
      <c r="AT46" t="s">
        <v>120</v>
      </c>
      <c r="AU46" t="s">
        <v>181</v>
      </c>
      <c r="AV46" t="s">
        <v>220</v>
      </c>
      <c r="AW46" t="s">
        <v>67</v>
      </c>
      <c r="AX46">
        <v>4503</v>
      </c>
      <c r="AY46" t="s">
        <v>358</v>
      </c>
      <c r="AZ46">
        <v>3</v>
      </c>
      <c r="BA46" t="s">
        <v>449</v>
      </c>
      <c r="BB46">
        <v>1</v>
      </c>
      <c r="BC46">
        <v>1</v>
      </c>
      <c r="BE46" t="s">
        <v>69</v>
      </c>
      <c r="BF46">
        <v>-1</v>
      </c>
      <c r="BG46" t="s">
        <v>299</v>
      </c>
      <c r="BI46" t="s">
        <v>117</v>
      </c>
      <c r="BJ46" t="s">
        <v>220</v>
      </c>
      <c r="BK46" t="s">
        <v>67</v>
      </c>
      <c r="BL46">
        <v>0.83750000000000013</v>
      </c>
      <c r="BM46">
        <v>4503</v>
      </c>
      <c r="BN46" t="s">
        <v>120</v>
      </c>
      <c r="BO46" t="s">
        <v>181</v>
      </c>
      <c r="BP46">
        <v>1</v>
      </c>
      <c r="BQ46">
        <v>7676.9570000000003</v>
      </c>
      <c r="BR46">
        <v>1.8435882744431965E-2</v>
      </c>
      <c r="BS46">
        <v>0.38365412305040342</v>
      </c>
      <c r="BT46">
        <v>0.24371635792671495</v>
      </c>
      <c r="BU46">
        <v>16.925000000000001</v>
      </c>
      <c r="BV46">
        <v>2.4879649579905161</v>
      </c>
      <c r="BW46">
        <v>42.060936384038619</v>
      </c>
      <c r="BX46">
        <v>87</v>
      </c>
      <c r="BY46">
        <v>191</v>
      </c>
      <c r="BZ46">
        <v>3229</v>
      </c>
    </row>
    <row r="47" spans="1:78" ht="16.5">
      <c r="A47" s="120" t="str">
        <f t="shared" si="1"/>
        <v>강화교통</v>
      </c>
      <c r="B47" s="121" t="str">
        <f t="shared" si="2"/>
        <v>신대성</v>
      </c>
      <c r="C47" s="122" t="str">
        <f t="shared" si="3"/>
        <v>A</v>
      </c>
      <c r="D47" s="123">
        <f t="shared" si="4"/>
        <v>0.95296124533391668</v>
      </c>
      <c r="E47" s="124">
        <f t="shared" si="5"/>
        <v>4350</v>
      </c>
      <c r="F47" s="281" t="str">
        <f t="shared" si="6"/>
        <v>17</v>
      </c>
      <c r="G47" s="125" t="str">
        <f t="shared" si="7"/>
        <v>78바3209</v>
      </c>
      <c r="H47" s="126">
        <f t="shared" si="8"/>
        <v>2</v>
      </c>
      <c r="I47" s="127">
        <f t="shared" si="9"/>
        <v>2303.9030000000002</v>
      </c>
      <c r="J47" s="128">
        <f t="shared" si="10"/>
        <v>1.4029262056551766E-2</v>
      </c>
      <c r="K47" s="128">
        <f t="shared" si="11"/>
        <v>0.35898886516250339</v>
      </c>
      <c r="L47" s="128">
        <f t="shared" si="12"/>
        <v>0.20009522970368107</v>
      </c>
      <c r="M47" s="129">
        <f t="shared" si="13"/>
        <v>8.7249999999999996</v>
      </c>
      <c r="N47" s="130">
        <f t="shared" si="14"/>
        <v>0.56425986684335228</v>
      </c>
      <c r="O47" s="130">
        <f t="shared" si="15"/>
        <v>5.7728124838589121</v>
      </c>
      <c r="P47" s="221">
        <f t="shared" si="16"/>
        <v>6</v>
      </c>
      <c r="Q47" s="222">
        <f t="shared" si="17"/>
        <v>13</v>
      </c>
      <c r="R47" s="222">
        <f t="shared" si="18"/>
        <v>133</v>
      </c>
      <c r="T47">
        <v>503</v>
      </c>
      <c r="U47">
        <v>4350</v>
      </c>
      <c r="V47" t="s">
        <v>423</v>
      </c>
      <c r="W47">
        <v>2303.9029999999998</v>
      </c>
      <c r="X47">
        <v>900.65099999999995</v>
      </c>
      <c r="Y47">
        <v>2.5579999999999998</v>
      </c>
      <c r="Z47">
        <v>8.7249999999999996</v>
      </c>
      <c r="AA47">
        <v>147.981055</v>
      </c>
      <c r="AB47">
        <v>2.0760649999999998</v>
      </c>
      <c r="AC47">
        <v>53.123550999999999</v>
      </c>
      <c r="AD47" s="1">
        <v>461</v>
      </c>
      <c r="AE47">
        <v>13</v>
      </c>
      <c r="AF47">
        <v>133</v>
      </c>
      <c r="AG47">
        <v>80</v>
      </c>
      <c r="AH47">
        <v>15.568905000000001</v>
      </c>
      <c r="AI47">
        <v>136</v>
      </c>
      <c r="AJ47">
        <v>0</v>
      </c>
      <c r="AK47">
        <v>6</v>
      </c>
      <c r="AL47">
        <v>10157</v>
      </c>
      <c r="AM47">
        <v>0.95296124533391668</v>
      </c>
      <c r="AN47" t="s">
        <v>66</v>
      </c>
      <c r="AO47">
        <v>1962.5260000000001</v>
      </c>
      <c r="AP47" t="s">
        <v>503</v>
      </c>
      <c r="AQ47" t="s">
        <v>117</v>
      </c>
      <c r="AR47" t="s">
        <v>118</v>
      </c>
      <c r="AS47" t="s">
        <v>117</v>
      </c>
      <c r="AT47" t="s">
        <v>118</v>
      </c>
      <c r="AU47" t="s">
        <v>410</v>
      </c>
      <c r="AV47" t="s">
        <v>423</v>
      </c>
      <c r="AW47" t="s">
        <v>66</v>
      </c>
      <c r="AX47">
        <v>4350</v>
      </c>
      <c r="AY47" t="s">
        <v>451</v>
      </c>
      <c r="AZ47">
        <v>2</v>
      </c>
      <c r="BA47" t="s">
        <v>504</v>
      </c>
      <c r="BB47">
        <v>2</v>
      </c>
      <c r="BC47">
        <v>1</v>
      </c>
      <c r="BE47" t="s">
        <v>68</v>
      </c>
      <c r="BF47">
        <v>1</v>
      </c>
      <c r="BG47" t="s">
        <v>288</v>
      </c>
      <c r="BI47" t="s">
        <v>117</v>
      </c>
      <c r="BJ47" t="s">
        <v>423</v>
      </c>
      <c r="BK47" t="s">
        <v>66</v>
      </c>
      <c r="BL47">
        <v>0.95296124533391668</v>
      </c>
      <c r="BM47">
        <v>4350</v>
      </c>
      <c r="BN47" t="s">
        <v>118</v>
      </c>
      <c r="BO47" t="s">
        <v>410</v>
      </c>
      <c r="BP47">
        <v>2</v>
      </c>
      <c r="BQ47">
        <v>2303.9030000000002</v>
      </c>
      <c r="BR47">
        <v>1.4029262056551766E-2</v>
      </c>
      <c r="BS47">
        <v>0.35898886516250339</v>
      </c>
      <c r="BT47">
        <v>0.20009522970368113</v>
      </c>
      <c r="BU47">
        <v>8.7249999999999996</v>
      </c>
      <c r="BV47">
        <v>0.56425986684335228</v>
      </c>
      <c r="BW47">
        <v>5.7728124838589121</v>
      </c>
      <c r="BX47">
        <v>6</v>
      </c>
      <c r="BY47">
        <v>13</v>
      </c>
      <c r="BZ47">
        <v>133</v>
      </c>
    </row>
    <row r="48" spans="1:78" ht="16.5">
      <c r="A48" s="104" t="str">
        <f t="shared" si="1"/>
        <v>강화교통</v>
      </c>
      <c r="B48" s="105" t="str">
        <f t="shared" si="2"/>
        <v>신동진</v>
      </c>
      <c r="C48" s="106" t="str">
        <f t="shared" si="3"/>
        <v>D</v>
      </c>
      <c r="D48" s="107">
        <f t="shared" si="4"/>
        <v>0.83146630256438414</v>
      </c>
      <c r="E48" s="108">
        <f t="shared" si="5"/>
        <v>5141</v>
      </c>
      <c r="F48" s="282" t="str">
        <f t="shared" si="6"/>
        <v>70</v>
      </c>
      <c r="G48" s="109" t="str">
        <f t="shared" si="7"/>
        <v>78바3203</v>
      </c>
      <c r="H48" s="110">
        <f t="shared" si="8"/>
        <v>2</v>
      </c>
      <c r="I48" s="111">
        <f t="shared" si="9"/>
        <v>3465.9580000000001</v>
      </c>
      <c r="J48" s="112">
        <f t="shared" si="10"/>
        <v>1.4076482704003617E-2</v>
      </c>
      <c r="K48" s="112">
        <f t="shared" si="11"/>
        <v>0.30671026491045034</v>
      </c>
      <c r="L48" s="112">
        <f t="shared" si="12"/>
        <v>0.27726821848389394</v>
      </c>
      <c r="M48" s="113">
        <f t="shared" si="13"/>
        <v>13.548999999999999</v>
      </c>
      <c r="N48" s="114">
        <f t="shared" si="14"/>
        <v>0.17311231122823761</v>
      </c>
      <c r="O48" s="114">
        <f t="shared" si="15"/>
        <v>12.464086408433108</v>
      </c>
      <c r="P48" s="223">
        <f t="shared" si="16"/>
        <v>14</v>
      </c>
      <c r="Q48" s="224">
        <f t="shared" si="17"/>
        <v>6</v>
      </c>
      <c r="R48" s="224">
        <f t="shared" si="18"/>
        <v>432</v>
      </c>
      <c r="T48">
        <v>503</v>
      </c>
      <c r="U48">
        <v>5141</v>
      </c>
      <c r="V48" t="s">
        <v>221</v>
      </c>
      <c r="W48">
        <v>3465.9580000000001</v>
      </c>
      <c r="X48">
        <v>1437.752</v>
      </c>
      <c r="Y48">
        <v>2.411</v>
      </c>
      <c r="Z48">
        <v>13.548999999999999</v>
      </c>
      <c r="AA48">
        <v>155.61635999999999</v>
      </c>
      <c r="AB48">
        <v>2.190531</v>
      </c>
      <c r="AC48">
        <v>47.729134999999999</v>
      </c>
      <c r="AD48" s="1">
        <v>961</v>
      </c>
      <c r="AE48">
        <v>6</v>
      </c>
      <c r="AF48">
        <v>432</v>
      </c>
      <c r="AG48">
        <v>78</v>
      </c>
      <c r="AH48">
        <v>22.272452000000001</v>
      </c>
      <c r="AI48">
        <v>11127.8</v>
      </c>
      <c r="AJ48">
        <v>0</v>
      </c>
      <c r="AK48">
        <v>14</v>
      </c>
      <c r="AL48">
        <v>7638</v>
      </c>
      <c r="AM48">
        <v>0.83146630256438414</v>
      </c>
      <c r="AN48" t="s">
        <v>67</v>
      </c>
      <c r="AO48">
        <v>3231.5889999999999</v>
      </c>
      <c r="AP48" t="s">
        <v>505</v>
      </c>
      <c r="AQ48" t="s">
        <v>117</v>
      </c>
      <c r="AR48" t="s">
        <v>120</v>
      </c>
      <c r="AS48" t="s">
        <v>117</v>
      </c>
      <c r="AT48" t="s">
        <v>120</v>
      </c>
      <c r="AU48" t="s">
        <v>180</v>
      </c>
      <c r="AV48" t="s">
        <v>221</v>
      </c>
      <c r="AW48" t="s">
        <v>67</v>
      </c>
      <c r="AX48">
        <v>5141</v>
      </c>
      <c r="AY48" t="s">
        <v>358</v>
      </c>
      <c r="AZ48">
        <v>4</v>
      </c>
      <c r="BA48" t="s">
        <v>506</v>
      </c>
      <c r="BB48">
        <v>2</v>
      </c>
      <c r="BC48">
        <v>1</v>
      </c>
      <c r="BE48" t="s">
        <v>70</v>
      </c>
      <c r="BF48">
        <v>1</v>
      </c>
      <c r="BG48" t="s">
        <v>288</v>
      </c>
      <c r="BI48" t="s">
        <v>117</v>
      </c>
      <c r="BJ48" t="s">
        <v>221</v>
      </c>
      <c r="BK48" t="s">
        <v>67</v>
      </c>
      <c r="BL48">
        <v>0.83146630256438414</v>
      </c>
      <c r="BM48">
        <v>5141</v>
      </c>
      <c r="BN48" t="s">
        <v>120</v>
      </c>
      <c r="BO48" t="s">
        <v>180</v>
      </c>
      <c r="BP48">
        <v>2</v>
      </c>
      <c r="BQ48">
        <v>3465.9580000000001</v>
      </c>
      <c r="BR48">
        <v>1.4076482704003617E-2</v>
      </c>
      <c r="BS48">
        <v>0.30671026491045034</v>
      </c>
      <c r="BT48">
        <v>0.27726821848389394</v>
      </c>
      <c r="BU48">
        <v>13.548999999999999</v>
      </c>
      <c r="BV48">
        <v>0.17311231122823761</v>
      </c>
      <c r="BW48">
        <v>12.464086408433108</v>
      </c>
      <c r="BX48">
        <v>14</v>
      </c>
      <c r="BY48">
        <v>6</v>
      </c>
      <c r="BZ48">
        <v>432</v>
      </c>
    </row>
    <row r="49" spans="1:78" ht="16.5">
      <c r="A49" s="120" t="str">
        <f t="shared" si="1"/>
        <v>강화교통</v>
      </c>
      <c r="B49" s="121" t="str">
        <f t="shared" si="2"/>
        <v>신문수</v>
      </c>
      <c r="C49" s="122" t="str">
        <f t="shared" si="3"/>
        <v>C</v>
      </c>
      <c r="D49" s="123">
        <f t="shared" si="4"/>
        <v>0.89753395481045495</v>
      </c>
      <c r="E49" s="124">
        <f t="shared" si="5"/>
        <v>1722</v>
      </c>
      <c r="F49" s="281" t="str">
        <f t="shared" si="6"/>
        <v>17</v>
      </c>
      <c r="G49" s="125" t="str">
        <f t="shared" si="7"/>
        <v>70바3716</v>
      </c>
      <c r="H49" s="126">
        <f t="shared" si="8"/>
        <v>4</v>
      </c>
      <c r="I49" s="127">
        <f t="shared" si="9"/>
        <v>1702.0619999999999</v>
      </c>
      <c r="J49" s="128">
        <f t="shared" si="10"/>
        <v>3.2664317239365928E-2</v>
      </c>
      <c r="K49" s="128">
        <f t="shared" si="11"/>
        <v>0.38156548358537173</v>
      </c>
      <c r="L49" s="128">
        <f t="shared" si="12"/>
        <v>0.21385824958197763</v>
      </c>
      <c r="M49" s="129">
        <f t="shared" si="13"/>
        <v>10.647</v>
      </c>
      <c r="N49" s="130">
        <f t="shared" si="14"/>
        <v>0.35251359821205103</v>
      </c>
      <c r="O49" s="130">
        <f t="shared" si="15"/>
        <v>2.6438519865903829</v>
      </c>
      <c r="P49" s="221">
        <f t="shared" si="16"/>
        <v>12</v>
      </c>
      <c r="Q49" s="222">
        <f t="shared" si="17"/>
        <v>6</v>
      </c>
      <c r="R49" s="222">
        <f t="shared" si="18"/>
        <v>45</v>
      </c>
      <c r="T49">
        <v>503</v>
      </c>
      <c r="U49">
        <v>1722</v>
      </c>
      <c r="V49" t="s">
        <v>424</v>
      </c>
      <c r="W49">
        <v>1702.0619999999999</v>
      </c>
      <c r="X49">
        <v>746.32</v>
      </c>
      <c r="Y49">
        <v>2.2810000000000001</v>
      </c>
      <c r="Z49">
        <v>10.647</v>
      </c>
      <c r="AA49">
        <v>118.08579899999999</v>
      </c>
      <c r="AB49">
        <v>3.857192</v>
      </c>
      <c r="AC49">
        <v>45.057465000000001</v>
      </c>
      <c r="AD49" s="1">
        <v>364</v>
      </c>
      <c r="AE49">
        <v>6</v>
      </c>
      <c r="AF49">
        <v>45</v>
      </c>
      <c r="AG49">
        <v>69</v>
      </c>
      <c r="AH49">
        <v>14.413773000000001</v>
      </c>
      <c r="AI49">
        <v>47.2</v>
      </c>
      <c r="AJ49">
        <v>0</v>
      </c>
      <c r="AK49">
        <v>12</v>
      </c>
      <c r="AL49">
        <v>2444</v>
      </c>
      <c r="AM49">
        <v>0.89753395481045495</v>
      </c>
      <c r="AN49" t="s">
        <v>69</v>
      </c>
      <c r="AO49">
        <v>754.76599999999996</v>
      </c>
      <c r="AP49" t="s">
        <v>507</v>
      </c>
      <c r="AQ49" t="s">
        <v>117</v>
      </c>
      <c r="AR49" t="s">
        <v>118</v>
      </c>
      <c r="AS49" t="s">
        <v>117</v>
      </c>
      <c r="AT49" t="s">
        <v>118</v>
      </c>
      <c r="AU49" t="s">
        <v>407</v>
      </c>
      <c r="AV49" t="s">
        <v>424</v>
      </c>
      <c r="AW49" t="s">
        <v>69</v>
      </c>
      <c r="AX49">
        <v>1722</v>
      </c>
      <c r="AY49" t="s">
        <v>340</v>
      </c>
      <c r="AZ49">
        <v>1</v>
      </c>
      <c r="BA49" t="s">
        <v>290</v>
      </c>
      <c r="BB49">
        <v>4</v>
      </c>
      <c r="BC49">
        <v>1</v>
      </c>
      <c r="BE49" t="s">
        <v>68</v>
      </c>
      <c r="BF49">
        <v>-1</v>
      </c>
      <c r="BG49" t="s">
        <v>299</v>
      </c>
      <c r="BI49" t="s">
        <v>117</v>
      </c>
      <c r="BJ49" t="s">
        <v>424</v>
      </c>
      <c r="BK49" t="s">
        <v>69</v>
      </c>
      <c r="BL49">
        <v>0.89753395481045495</v>
      </c>
      <c r="BM49">
        <v>1722</v>
      </c>
      <c r="BN49" t="s">
        <v>118</v>
      </c>
      <c r="BO49" t="s">
        <v>407</v>
      </c>
      <c r="BP49">
        <v>4</v>
      </c>
      <c r="BQ49">
        <v>1702.0619999999999</v>
      </c>
      <c r="BR49">
        <v>3.2664317239365928E-2</v>
      </c>
      <c r="BS49">
        <v>0.38156548358537173</v>
      </c>
      <c r="BT49">
        <v>0.21385824958197763</v>
      </c>
      <c r="BU49">
        <v>10.647</v>
      </c>
      <c r="BV49">
        <v>0.35251359821205103</v>
      </c>
      <c r="BW49">
        <v>2.6438519865903829</v>
      </c>
      <c r="BX49">
        <v>12</v>
      </c>
      <c r="BY49">
        <v>6</v>
      </c>
      <c r="BZ49">
        <v>45</v>
      </c>
    </row>
    <row r="50" spans="1:78" ht="16.5">
      <c r="A50" s="104" t="str">
        <f t="shared" si="1"/>
        <v>강화교통</v>
      </c>
      <c r="B50" s="105" t="str">
        <f t="shared" si="2"/>
        <v>신형기</v>
      </c>
      <c r="C50" s="106" t="str">
        <f t="shared" si="3"/>
        <v>C</v>
      </c>
      <c r="D50" s="107">
        <f t="shared" si="4"/>
        <v>0.87896551724137928</v>
      </c>
      <c r="E50" s="108">
        <f t="shared" si="5"/>
        <v>6555</v>
      </c>
      <c r="F50" s="282" t="str">
        <f t="shared" si="6"/>
        <v>70</v>
      </c>
      <c r="G50" s="109" t="str">
        <f t="shared" si="7"/>
        <v>78바3220</v>
      </c>
      <c r="H50" s="110">
        <f t="shared" si="8"/>
        <v>1</v>
      </c>
      <c r="I50" s="111">
        <f t="shared" si="9"/>
        <v>3368.0030000000002</v>
      </c>
      <c r="J50" s="112">
        <f t="shared" si="10"/>
        <v>9.566998672794336E-3</v>
      </c>
      <c r="K50" s="112">
        <f t="shared" si="11"/>
        <v>0.31672626199068632</v>
      </c>
      <c r="L50" s="112">
        <f t="shared" si="12"/>
        <v>0.2217931516094255</v>
      </c>
      <c r="M50" s="113">
        <f t="shared" si="13"/>
        <v>14.006</v>
      </c>
      <c r="N50" s="114">
        <f t="shared" si="14"/>
        <v>0</v>
      </c>
      <c r="O50" s="114">
        <f t="shared" si="15"/>
        <v>12.410915310942418</v>
      </c>
      <c r="P50" s="223">
        <f t="shared" si="16"/>
        <v>20</v>
      </c>
      <c r="Q50" s="224">
        <f t="shared" si="17"/>
        <v>0</v>
      </c>
      <c r="R50" s="224">
        <f t="shared" si="18"/>
        <v>418</v>
      </c>
      <c r="T50">
        <v>503</v>
      </c>
      <c r="U50">
        <v>6555</v>
      </c>
      <c r="V50" t="s">
        <v>222</v>
      </c>
      <c r="W50">
        <v>3368.0030000000002</v>
      </c>
      <c r="X50">
        <v>1321.5219999999999</v>
      </c>
      <c r="Y50">
        <v>2.5489999999999999</v>
      </c>
      <c r="Z50">
        <v>14.006</v>
      </c>
      <c r="AA50">
        <v>151.26969800000001</v>
      </c>
      <c r="AB50">
        <v>1.4471970000000001</v>
      </c>
      <c r="AC50">
        <v>47.911085999999997</v>
      </c>
      <c r="AD50" s="1">
        <v>747</v>
      </c>
      <c r="AE50">
        <v>0</v>
      </c>
      <c r="AF50">
        <v>418</v>
      </c>
      <c r="AG50">
        <v>75</v>
      </c>
      <c r="AH50">
        <v>22.264887999999999</v>
      </c>
      <c r="AI50">
        <v>6035.1</v>
      </c>
      <c r="AJ50">
        <v>0</v>
      </c>
      <c r="AK50">
        <v>20</v>
      </c>
      <c r="AL50">
        <v>12432</v>
      </c>
      <c r="AM50">
        <v>0.87896551724137928</v>
      </c>
      <c r="AN50" t="s">
        <v>69</v>
      </c>
      <c r="AO50">
        <v>3368.0030000000002</v>
      </c>
      <c r="AP50" t="s">
        <v>508</v>
      </c>
      <c r="AQ50" t="s">
        <v>117</v>
      </c>
      <c r="AR50" t="s">
        <v>120</v>
      </c>
      <c r="AS50" t="s">
        <v>117</v>
      </c>
      <c r="AT50" t="s">
        <v>120</v>
      </c>
      <c r="AU50" t="s">
        <v>184</v>
      </c>
      <c r="AV50" t="s">
        <v>222</v>
      </c>
      <c r="AW50" t="s">
        <v>69</v>
      </c>
      <c r="AX50">
        <v>6555</v>
      </c>
      <c r="AY50" t="s">
        <v>347</v>
      </c>
      <c r="AZ50">
        <v>5</v>
      </c>
      <c r="BA50" t="s">
        <v>354</v>
      </c>
      <c r="BB50">
        <v>1</v>
      </c>
      <c r="BC50">
        <v>1</v>
      </c>
      <c r="BE50" t="s">
        <v>69</v>
      </c>
      <c r="BF50">
        <v>0</v>
      </c>
      <c r="BG50" t="s">
        <v>293</v>
      </c>
      <c r="BI50" t="s">
        <v>117</v>
      </c>
      <c r="BJ50" t="s">
        <v>222</v>
      </c>
      <c r="BK50" t="s">
        <v>69</v>
      </c>
      <c r="BL50">
        <v>0.87896551724137928</v>
      </c>
      <c r="BM50">
        <v>6555</v>
      </c>
      <c r="BN50" t="s">
        <v>120</v>
      </c>
      <c r="BO50" t="s">
        <v>184</v>
      </c>
      <c r="BP50">
        <v>1</v>
      </c>
      <c r="BQ50">
        <v>3368.0030000000002</v>
      </c>
      <c r="BR50">
        <v>9.566998672794336E-3</v>
      </c>
      <c r="BS50">
        <v>0.31672626199068632</v>
      </c>
      <c r="BT50">
        <v>0.2217931516094255</v>
      </c>
      <c r="BU50">
        <v>14.006</v>
      </c>
      <c r="BV50">
        <v>0</v>
      </c>
      <c r="BW50">
        <v>12.410915310942418</v>
      </c>
      <c r="BX50">
        <v>20</v>
      </c>
      <c r="BY50">
        <v>0</v>
      </c>
      <c r="BZ50">
        <v>418</v>
      </c>
    </row>
    <row r="51" spans="1:78" ht="16.5">
      <c r="A51" s="120" t="str">
        <f t="shared" si="1"/>
        <v>강화교통</v>
      </c>
      <c r="B51" s="121" t="str">
        <f t="shared" si="2"/>
        <v>오재춘</v>
      </c>
      <c r="C51" s="122" t="str">
        <f t="shared" si="3"/>
        <v>D</v>
      </c>
      <c r="D51" s="123">
        <f t="shared" si="4"/>
        <v>0.84444444444444433</v>
      </c>
      <c r="E51" s="124">
        <f t="shared" si="5"/>
        <v>6860</v>
      </c>
      <c r="F51" s="281" t="str">
        <f t="shared" si="6"/>
        <v>70</v>
      </c>
      <c r="G51" s="125" t="str">
        <f t="shared" si="7"/>
        <v>78바3202</v>
      </c>
      <c r="H51" s="126">
        <f t="shared" si="8"/>
        <v>1</v>
      </c>
      <c r="I51" s="127">
        <f t="shared" si="9"/>
        <v>3241.5349999999999</v>
      </c>
      <c r="J51" s="128">
        <f t="shared" si="10"/>
        <v>1.8078577937693789E-2</v>
      </c>
      <c r="K51" s="128">
        <f t="shared" si="11"/>
        <v>0.31288727973646568</v>
      </c>
      <c r="L51" s="128">
        <f t="shared" si="12"/>
        <v>0.21872353684288462</v>
      </c>
      <c r="M51" s="129">
        <f t="shared" si="13"/>
        <v>15.894</v>
      </c>
      <c r="N51" s="130">
        <f t="shared" si="14"/>
        <v>6.1699164130573941E-2</v>
      </c>
      <c r="O51" s="130">
        <f t="shared" si="15"/>
        <v>18.879944223955626</v>
      </c>
      <c r="P51" s="221">
        <f t="shared" si="16"/>
        <v>13</v>
      </c>
      <c r="Q51" s="222">
        <f t="shared" si="17"/>
        <v>2</v>
      </c>
      <c r="R51" s="222">
        <f t="shared" si="18"/>
        <v>612</v>
      </c>
      <c r="T51">
        <v>503</v>
      </c>
      <c r="U51">
        <v>6860</v>
      </c>
      <c r="V51" t="s">
        <v>223</v>
      </c>
      <c r="W51">
        <v>3241.5349999999999</v>
      </c>
      <c r="X51">
        <v>1421.7619999999999</v>
      </c>
      <c r="Y51">
        <v>2.2799999999999998</v>
      </c>
      <c r="Z51">
        <v>15.894</v>
      </c>
      <c r="AA51">
        <v>147.57969399999999</v>
      </c>
      <c r="AB51">
        <v>2.668031</v>
      </c>
      <c r="AC51">
        <v>46.175809000000001</v>
      </c>
      <c r="AD51" s="1">
        <v>709</v>
      </c>
      <c r="AE51">
        <v>2</v>
      </c>
      <c r="AF51">
        <v>612</v>
      </c>
      <c r="AG51">
        <v>76</v>
      </c>
      <c r="AH51">
        <v>21.964641</v>
      </c>
      <c r="AI51">
        <v>7959.1</v>
      </c>
      <c r="AJ51">
        <v>0</v>
      </c>
      <c r="AK51">
        <v>13</v>
      </c>
      <c r="AL51">
        <v>3747</v>
      </c>
      <c r="AM51">
        <v>0.84444444444444433</v>
      </c>
      <c r="AN51" t="s">
        <v>67</v>
      </c>
      <c r="AO51">
        <v>3241.5349999999999</v>
      </c>
      <c r="AP51" t="s">
        <v>509</v>
      </c>
      <c r="AQ51" t="s">
        <v>117</v>
      </c>
      <c r="AR51" t="s">
        <v>120</v>
      </c>
      <c r="AS51" t="s">
        <v>117</v>
      </c>
      <c r="AT51" t="s">
        <v>120</v>
      </c>
      <c r="AU51" t="s">
        <v>179</v>
      </c>
      <c r="AV51" t="s">
        <v>223</v>
      </c>
      <c r="AW51" t="s">
        <v>67</v>
      </c>
      <c r="AX51">
        <v>6860</v>
      </c>
      <c r="AY51" t="s">
        <v>358</v>
      </c>
      <c r="AZ51">
        <v>1</v>
      </c>
      <c r="BA51" t="s">
        <v>260</v>
      </c>
      <c r="BB51">
        <v>1</v>
      </c>
      <c r="BC51">
        <v>1</v>
      </c>
      <c r="BE51" t="s">
        <v>67</v>
      </c>
      <c r="BF51">
        <v>0</v>
      </c>
      <c r="BG51" t="s">
        <v>293</v>
      </c>
      <c r="BI51" t="s">
        <v>117</v>
      </c>
      <c r="BJ51" t="s">
        <v>223</v>
      </c>
      <c r="BK51" t="s">
        <v>67</v>
      </c>
      <c r="BL51">
        <v>0.84444444444444433</v>
      </c>
      <c r="BM51">
        <v>6860</v>
      </c>
      <c r="BN51" t="s">
        <v>120</v>
      </c>
      <c r="BO51" t="s">
        <v>179</v>
      </c>
      <c r="BP51">
        <v>1</v>
      </c>
      <c r="BQ51">
        <v>3241.5349999999999</v>
      </c>
      <c r="BR51">
        <v>1.8078577937693789E-2</v>
      </c>
      <c r="BS51">
        <v>0.31288727973646568</v>
      </c>
      <c r="BT51">
        <v>0.21872353684288462</v>
      </c>
      <c r="BU51">
        <v>15.894</v>
      </c>
      <c r="BV51">
        <v>6.1699164130573941E-2</v>
      </c>
      <c r="BW51">
        <v>18.879944223955626</v>
      </c>
      <c r="BX51">
        <v>13</v>
      </c>
      <c r="BY51">
        <v>2</v>
      </c>
      <c r="BZ51">
        <v>612</v>
      </c>
    </row>
    <row r="52" spans="1:78" ht="16.5">
      <c r="A52" s="104" t="str">
        <f t="shared" si="1"/>
        <v>강화교통</v>
      </c>
      <c r="B52" s="105" t="str">
        <f t="shared" si="2"/>
        <v>오흥일</v>
      </c>
      <c r="C52" s="106" t="str">
        <f t="shared" si="3"/>
        <v>D</v>
      </c>
      <c r="D52" s="107">
        <f t="shared" si="4"/>
        <v>0.816896551724138</v>
      </c>
      <c r="E52" s="108">
        <f t="shared" si="5"/>
        <v>2741</v>
      </c>
      <c r="F52" s="282" t="str">
        <f t="shared" si="6"/>
        <v>800</v>
      </c>
      <c r="G52" s="109" t="str">
        <f t="shared" si="7"/>
        <v>70바3704</v>
      </c>
      <c r="H52" s="110">
        <f t="shared" si="8"/>
        <v>1</v>
      </c>
      <c r="I52" s="111">
        <f t="shared" si="9"/>
        <v>2674.962</v>
      </c>
      <c r="J52" s="112">
        <f t="shared" si="10"/>
        <v>3.5363497456480729E-2</v>
      </c>
      <c r="K52" s="112">
        <f t="shared" si="11"/>
        <v>0.33793470559903227</v>
      </c>
      <c r="L52" s="112">
        <f t="shared" si="12"/>
        <v>0.25271387032787757</v>
      </c>
      <c r="M52" s="113">
        <f t="shared" si="13"/>
        <v>13.614000000000001</v>
      </c>
      <c r="N52" s="114">
        <f t="shared" si="14"/>
        <v>0.3364533776554583</v>
      </c>
      <c r="O52" s="114">
        <f t="shared" si="15"/>
        <v>15.589006498036234</v>
      </c>
      <c r="P52" s="223">
        <f t="shared" si="16"/>
        <v>14</v>
      </c>
      <c r="Q52" s="224">
        <f t="shared" si="17"/>
        <v>9</v>
      </c>
      <c r="R52" s="224">
        <f t="shared" si="18"/>
        <v>417</v>
      </c>
      <c r="T52">
        <v>503</v>
      </c>
      <c r="U52">
        <v>2741</v>
      </c>
      <c r="V52" t="s">
        <v>285</v>
      </c>
      <c r="W52">
        <v>2674.962</v>
      </c>
      <c r="X52">
        <v>1129.3340000000001</v>
      </c>
      <c r="Y52">
        <v>2.3690000000000002</v>
      </c>
      <c r="Z52">
        <v>13.614000000000001</v>
      </c>
      <c r="AA52">
        <v>120.611628</v>
      </c>
      <c r="AB52">
        <v>4.2652489999999998</v>
      </c>
      <c r="AC52">
        <v>40.758854999999997</v>
      </c>
      <c r="AD52" s="1">
        <v>676</v>
      </c>
      <c r="AE52">
        <v>9</v>
      </c>
      <c r="AF52">
        <v>417</v>
      </c>
      <c r="AG52">
        <v>102</v>
      </c>
      <c r="AH52">
        <v>22.178308999999999</v>
      </c>
      <c r="AI52">
        <v>9018.7999999999993</v>
      </c>
      <c r="AJ52">
        <v>605.70000000000005</v>
      </c>
      <c r="AK52">
        <v>14</v>
      </c>
      <c r="AL52">
        <v>4068</v>
      </c>
      <c r="AM52">
        <v>0.816896551724138</v>
      </c>
      <c r="AN52" t="s">
        <v>67</v>
      </c>
      <c r="AO52">
        <v>2674.962</v>
      </c>
      <c r="AP52" t="s">
        <v>510</v>
      </c>
      <c r="AQ52" t="s">
        <v>117</v>
      </c>
      <c r="AR52" t="s">
        <v>122</v>
      </c>
      <c r="AS52" t="s">
        <v>117</v>
      </c>
      <c r="AT52" t="s">
        <v>122</v>
      </c>
      <c r="AU52" t="s">
        <v>272</v>
      </c>
      <c r="AV52" t="s">
        <v>285</v>
      </c>
      <c r="AW52" t="s">
        <v>67</v>
      </c>
      <c r="AX52">
        <v>2741</v>
      </c>
      <c r="AY52" t="s">
        <v>353</v>
      </c>
      <c r="AZ52">
        <v>6</v>
      </c>
      <c r="BA52" t="s">
        <v>511</v>
      </c>
      <c r="BB52">
        <v>1</v>
      </c>
      <c r="BC52">
        <v>1</v>
      </c>
      <c r="BE52" t="s">
        <v>67</v>
      </c>
      <c r="BF52">
        <v>0</v>
      </c>
      <c r="BG52" t="s">
        <v>293</v>
      </c>
      <c r="BI52" t="s">
        <v>117</v>
      </c>
      <c r="BJ52" t="s">
        <v>285</v>
      </c>
      <c r="BK52" t="s">
        <v>67</v>
      </c>
      <c r="BL52">
        <v>0.816896551724138</v>
      </c>
      <c r="BM52">
        <v>2741</v>
      </c>
      <c r="BN52" t="s">
        <v>122</v>
      </c>
      <c r="BO52" t="s">
        <v>272</v>
      </c>
      <c r="BP52">
        <v>1</v>
      </c>
      <c r="BQ52">
        <v>2674.962</v>
      </c>
      <c r="BR52">
        <v>3.5363497456480729E-2</v>
      </c>
      <c r="BS52">
        <v>0.33793470559903227</v>
      </c>
      <c r="BT52">
        <v>0.25271387032787757</v>
      </c>
      <c r="BU52">
        <v>13.614000000000001</v>
      </c>
      <c r="BV52">
        <v>0.3364533776554583</v>
      </c>
      <c r="BW52">
        <v>15.589006498036234</v>
      </c>
      <c r="BX52">
        <v>14</v>
      </c>
      <c r="BY52">
        <v>9</v>
      </c>
      <c r="BZ52">
        <v>417</v>
      </c>
    </row>
    <row r="53" spans="1:78" ht="16.5">
      <c r="A53" s="120" t="str">
        <f t="shared" si="1"/>
        <v>강화교통</v>
      </c>
      <c r="B53" s="121" t="str">
        <f t="shared" si="2"/>
        <v>유영호</v>
      </c>
      <c r="C53" s="122" t="str">
        <f t="shared" si="3"/>
        <v>C</v>
      </c>
      <c r="D53" s="123">
        <f t="shared" si="4"/>
        <v>0.89763157894736845</v>
      </c>
      <c r="E53" s="124">
        <f t="shared" si="5"/>
        <v>3055</v>
      </c>
      <c r="F53" s="281" t="str">
        <f t="shared" si="6"/>
        <v>60-5</v>
      </c>
      <c r="G53" s="125" t="str">
        <f t="shared" si="7"/>
        <v>78바3232</v>
      </c>
      <c r="H53" s="126">
        <f t="shared" si="8"/>
        <v>1</v>
      </c>
      <c r="I53" s="127">
        <f t="shared" si="9"/>
        <v>4269.7039999999997</v>
      </c>
      <c r="J53" s="128">
        <f t="shared" si="10"/>
        <v>2.0172457221751771E-2</v>
      </c>
      <c r="K53" s="128">
        <f t="shared" si="11"/>
        <v>0.28543136812037506</v>
      </c>
      <c r="L53" s="128">
        <f t="shared" si="12"/>
        <v>0.14544333752410005</v>
      </c>
      <c r="M53" s="129">
        <f t="shared" si="13"/>
        <v>12.644</v>
      </c>
      <c r="N53" s="130">
        <f t="shared" si="14"/>
        <v>0</v>
      </c>
      <c r="O53" s="130">
        <f t="shared" si="15"/>
        <v>13.888550588050133</v>
      </c>
      <c r="P53" s="221">
        <f t="shared" si="16"/>
        <v>45</v>
      </c>
      <c r="Q53" s="222">
        <f t="shared" si="17"/>
        <v>0</v>
      </c>
      <c r="R53" s="222">
        <f t="shared" si="18"/>
        <v>593</v>
      </c>
      <c r="T53">
        <v>503</v>
      </c>
      <c r="U53">
        <v>3055</v>
      </c>
      <c r="V53" t="s">
        <v>224</v>
      </c>
      <c r="W53">
        <v>4269.7039999999997</v>
      </c>
      <c r="X53">
        <v>1251.9100000000001</v>
      </c>
      <c r="Y53">
        <v>3.411</v>
      </c>
      <c r="Z53">
        <v>12.644</v>
      </c>
      <c r="AA53">
        <v>145.93497300000001</v>
      </c>
      <c r="AB53">
        <v>2.943867</v>
      </c>
      <c r="AC53">
        <v>41.654418999999997</v>
      </c>
      <c r="AD53" s="1">
        <v>621</v>
      </c>
      <c r="AE53">
        <v>0</v>
      </c>
      <c r="AF53">
        <v>593</v>
      </c>
      <c r="AG53">
        <v>81</v>
      </c>
      <c r="AH53">
        <v>29.257577999999999</v>
      </c>
      <c r="AI53">
        <v>24683.4</v>
      </c>
      <c r="AJ53">
        <v>0</v>
      </c>
      <c r="AK53">
        <v>45</v>
      </c>
      <c r="AL53">
        <v>40803</v>
      </c>
      <c r="AM53">
        <v>0.89763157894736845</v>
      </c>
      <c r="AN53" t="s">
        <v>69</v>
      </c>
      <c r="AO53">
        <v>4269.7039999999997</v>
      </c>
      <c r="AP53" t="s">
        <v>512</v>
      </c>
      <c r="AQ53" t="s">
        <v>117</v>
      </c>
      <c r="AR53" t="s">
        <v>119</v>
      </c>
      <c r="AS53" t="s">
        <v>117</v>
      </c>
      <c r="AT53" t="s">
        <v>119</v>
      </c>
      <c r="AU53" t="s">
        <v>177</v>
      </c>
      <c r="AV53" t="s">
        <v>224</v>
      </c>
      <c r="AW53" t="s">
        <v>69</v>
      </c>
      <c r="AX53">
        <v>3055</v>
      </c>
      <c r="AY53" t="s">
        <v>343</v>
      </c>
      <c r="AZ53">
        <v>1</v>
      </c>
      <c r="BA53" t="s">
        <v>368</v>
      </c>
      <c r="BB53">
        <v>1</v>
      </c>
      <c r="BC53">
        <v>1</v>
      </c>
      <c r="BE53" t="s">
        <v>68</v>
      </c>
      <c r="BF53">
        <v>-1</v>
      </c>
      <c r="BG53" t="s">
        <v>299</v>
      </c>
      <c r="BI53" t="s">
        <v>117</v>
      </c>
      <c r="BJ53" t="s">
        <v>224</v>
      </c>
      <c r="BK53" t="s">
        <v>69</v>
      </c>
      <c r="BL53">
        <v>0.89763157894736845</v>
      </c>
      <c r="BM53">
        <v>3055</v>
      </c>
      <c r="BN53" t="s">
        <v>119</v>
      </c>
      <c r="BO53" t="s">
        <v>177</v>
      </c>
      <c r="BP53">
        <v>1</v>
      </c>
      <c r="BQ53">
        <v>4269.7039999999997</v>
      </c>
      <c r="BR53">
        <v>2.0172457221751771E-2</v>
      </c>
      <c r="BS53">
        <v>0.28543136812037506</v>
      </c>
      <c r="BT53">
        <v>0.14544333752410005</v>
      </c>
      <c r="BU53">
        <v>12.644</v>
      </c>
      <c r="BV53">
        <v>0</v>
      </c>
      <c r="BW53">
        <v>13.888550588050133</v>
      </c>
      <c r="BX53">
        <v>45</v>
      </c>
      <c r="BY53">
        <v>0</v>
      </c>
      <c r="BZ53">
        <v>593</v>
      </c>
    </row>
    <row r="54" spans="1:78" ht="16.5">
      <c r="A54" s="104" t="str">
        <f t="shared" si="1"/>
        <v>강화교통</v>
      </c>
      <c r="B54" s="105" t="str">
        <f t="shared" si="2"/>
        <v>유지홍</v>
      </c>
      <c r="C54" s="106" t="str">
        <f t="shared" si="3"/>
        <v>A</v>
      </c>
      <c r="D54" s="107">
        <f t="shared" si="4"/>
        <v>0.98592592592592587</v>
      </c>
      <c r="E54" s="108">
        <f t="shared" si="5"/>
        <v>2543</v>
      </c>
      <c r="F54" s="282" t="str">
        <f t="shared" si="6"/>
        <v>800</v>
      </c>
      <c r="G54" s="109" t="str">
        <f t="shared" si="7"/>
        <v>78바3230</v>
      </c>
      <c r="H54" s="110">
        <f t="shared" si="8"/>
        <v>1</v>
      </c>
      <c r="I54" s="111">
        <f t="shared" si="9"/>
        <v>3098.0030000000002</v>
      </c>
      <c r="J54" s="112">
        <f t="shared" si="10"/>
        <v>9.7723803840053958E-3</v>
      </c>
      <c r="K54" s="112">
        <f t="shared" si="11"/>
        <v>0.32312635033280668</v>
      </c>
      <c r="L54" s="112">
        <f t="shared" si="12"/>
        <v>0.25403461520211568</v>
      </c>
      <c r="M54" s="113">
        <f t="shared" si="13"/>
        <v>10.211</v>
      </c>
      <c r="N54" s="114">
        <f t="shared" si="14"/>
        <v>0.58101945027167501</v>
      </c>
      <c r="O54" s="114">
        <f t="shared" si="15"/>
        <v>2.1304046509961414</v>
      </c>
      <c r="P54" s="223">
        <f t="shared" si="16"/>
        <v>1</v>
      </c>
      <c r="Q54" s="224">
        <f t="shared" si="17"/>
        <v>18</v>
      </c>
      <c r="R54" s="224">
        <f t="shared" si="18"/>
        <v>66</v>
      </c>
      <c r="T54">
        <v>503</v>
      </c>
      <c r="U54">
        <v>2543</v>
      </c>
      <c r="V54" t="s">
        <v>251</v>
      </c>
      <c r="W54">
        <v>3098.0030000000002</v>
      </c>
      <c r="X54">
        <v>1163.788</v>
      </c>
      <c r="Y54">
        <v>2.6619999999999999</v>
      </c>
      <c r="Z54">
        <v>10.211</v>
      </c>
      <c r="AA54">
        <v>142.91523100000001</v>
      </c>
      <c r="AB54">
        <v>1.396622</v>
      </c>
      <c r="AC54">
        <v>46.179676999999998</v>
      </c>
      <c r="AD54" s="1">
        <v>787</v>
      </c>
      <c r="AE54">
        <v>18</v>
      </c>
      <c r="AF54">
        <v>66</v>
      </c>
      <c r="AG54">
        <v>88</v>
      </c>
      <c r="AH54">
        <v>21.677206000000002</v>
      </c>
      <c r="AI54">
        <v>10728.6</v>
      </c>
      <c r="AJ54">
        <v>196.5</v>
      </c>
      <c r="AK54">
        <v>1</v>
      </c>
      <c r="AL54">
        <v>317</v>
      </c>
      <c r="AM54">
        <v>0.98592592592592587</v>
      </c>
      <c r="AN54" t="s">
        <v>66</v>
      </c>
      <c r="AO54">
        <v>3098.0030000000002</v>
      </c>
      <c r="AP54" t="s">
        <v>513</v>
      </c>
      <c r="AQ54" t="s">
        <v>117</v>
      </c>
      <c r="AR54" t="s">
        <v>122</v>
      </c>
      <c r="AS54" t="s">
        <v>117</v>
      </c>
      <c r="AT54" t="s">
        <v>122</v>
      </c>
      <c r="AU54" t="s">
        <v>198</v>
      </c>
      <c r="AV54" t="s">
        <v>251</v>
      </c>
      <c r="AW54" t="s">
        <v>66</v>
      </c>
      <c r="AX54">
        <v>2543</v>
      </c>
      <c r="AY54" t="s">
        <v>348</v>
      </c>
      <c r="AZ54">
        <v>1</v>
      </c>
      <c r="BA54" t="s">
        <v>367</v>
      </c>
      <c r="BB54">
        <v>1</v>
      </c>
      <c r="BC54">
        <v>1</v>
      </c>
      <c r="BE54" t="s">
        <v>66</v>
      </c>
      <c r="BF54">
        <v>0</v>
      </c>
      <c r="BG54" t="s">
        <v>293</v>
      </c>
      <c r="BI54" t="s">
        <v>117</v>
      </c>
      <c r="BJ54" t="s">
        <v>251</v>
      </c>
      <c r="BK54" t="s">
        <v>66</v>
      </c>
      <c r="BL54">
        <v>0.98592592592592587</v>
      </c>
      <c r="BM54">
        <v>2543</v>
      </c>
      <c r="BN54" t="s">
        <v>122</v>
      </c>
      <c r="BO54" t="s">
        <v>198</v>
      </c>
      <c r="BP54">
        <v>1</v>
      </c>
      <c r="BQ54">
        <v>3098.0030000000002</v>
      </c>
      <c r="BR54">
        <v>9.7723803840053958E-3</v>
      </c>
      <c r="BS54">
        <v>0.32312635033280668</v>
      </c>
      <c r="BT54">
        <v>0.25403461520211568</v>
      </c>
      <c r="BU54">
        <v>10.211</v>
      </c>
      <c r="BV54">
        <v>0.58101945027167501</v>
      </c>
      <c r="BW54">
        <v>2.1304046509961414</v>
      </c>
      <c r="BX54">
        <v>1</v>
      </c>
      <c r="BY54">
        <v>18</v>
      </c>
      <c r="BZ54">
        <v>66</v>
      </c>
    </row>
    <row r="55" spans="1:78" ht="16.5">
      <c r="A55" s="120" t="str">
        <f t="shared" si="1"/>
        <v>강화교통</v>
      </c>
      <c r="B55" s="121" t="str">
        <f t="shared" si="2"/>
        <v>윤경욱</v>
      </c>
      <c r="C55" s="122" t="str">
        <f t="shared" si="3"/>
        <v>B</v>
      </c>
      <c r="D55" s="123">
        <f t="shared" si="4"/>
        <v>0.94794117647058818</v>
      </c>
      <c r="E55" s="124">
        <f t="shared" si="5"/>
        <v>1448</v>
      </c>
      <c r="F55" s="281" t="str">
        <f t="shared" si="6"/>
        <v>71</v>
      </c>
      <c r="G55" s="125" t="str">
        <f t="shared" si="7"/>
        <v>78바3229</v>
      </c>
      <c r="H55" s="126">
        <f t="shared" si="8"/>
        <v>1</v>
      </c>
      <c r="I55" s="127">
        <f t="shared" si="9"/>
        <v>3602.06</v>
      </c>
      <c r="J55" s="128">
        <f t="shared" si="10"/>
        <v>1.8332818643830941E-2</v>
      </c>
      <c r="K55" s="128">
        <f t="shared" si="11"/>
        <v>0.23052095480639798</v>
      </c>
      <c r="L55" s="128">
        <f t="shared" si="12"/>
        <v>0.16462801841168664</v>
      </c>
      <c r="M55" s="129">
        <f t="shared" si="13"/>
        <v>9.2629999999999999</v>
      </c>
      <c r="N55" s="130">
        <f t="shared" si="14"/>
        <v>0</v>
      </c>
      <c r="O55" s="130">
        <f t="shared" si="15"/>
        <v>2.9705224232800123</v>
      </c>
      <c r="P55" s="221">
        <f t="shared" si="16"/>
        <v>3</v>
      </c>
      <c r="Q55" s="222">
        <f t="shared" si="17"/>
        <v>0</v>
      </c>
      <c r="R55" s="222">
        <f t="shared" si="18"/>
        <v>107</v>
      </c>
      <c r="T55">
        <v>503</v>
      </c>
      <c r="U55">
        <v>1448</v>
      </c>
      <c r="V55" t="s">
        <v>225</v>
      </c>
      <c r="W55">
        <v>3602.06</v>
      </c>
      <c r="X55">
        <v>1117.5039999999999</v>
      </c>
      <c r="Y55">
        <v>3.2229999999999999</v>
      </c>
      <c r="Z55">
        <v>9.2629999999999999</v>
      </c>
      <c r="AA55">
        <v>145.45662899999999</v>
      </c>
      <c r="AB55">
        <v>2.6666300000000001</v>
      </c>
      <c r="AC55">
        <v>33.530800999999997</v>
      </c>
      <c r="AD55" s="1">
        <v>593</v>
      </c>
      <c r="AE55">
        <v>0</v>
      </c>
      <c r="AF55">
        <v>107</v>
      </c>
      <c r="AG55">
        <v>71</v>
      </c>
      <c r="AH55">
        <v>24.763807</v>
      </c>
      <c r="AI55">
        <v>951.9</v>
      </c>
      <c r="AJ55">
        <v>0</v>
      </c>
      <c r="AK55">
        <v>3</v>
      </c>
      <c r="AL55">
        <v>2207</v>
      </c>
      <c r="AM55">
        <v>0.94794117647058818</v>
      </c>
      <c r="AN55" t="s">
        <v>68</v>
      </c>
      <c r="AO55">
        <v>3602.06</v>
      </c>
      <c r="AP55" t="s">
        <v>514</v>
      </c>
      <c r="AQ55" t="s">
        <v>117</v>
      </c>
      <c r="AR55" t="s">
        <v>121</v>
      </c>
      <c r="AS55" t="s">
        <v>117</v>
      </c>
      <c r="AT55" t="s">
        <v>121</v>
      </c>
      <c r="AU55" t="s">
        <v>191</v>
      </c>
      <c r="AV55" t="s">
        <v>225</v>
      </c>
      <c r="AW55" t="s">
        <v>68</v>
      </c>
      <c r="AX55">
        <v>1448</v>
      </c>
      <c r="AY55" t="s">
        <v>364</v>
      </c>
      <c r="AZ55">
        <v>1</v>
      </c>
      <c r="BA55" t="s">
        <v>365</v>
      </c>
      <c r="BB55">
        <v>1</v>
      </c>
      <c r="BC55">
        <v>1</v>
      </c>
      <c r="BE55" t="s">
        <v>68</v>
      </c>
      <c r="BF55">
        <v>0</v>
      </c>
      <c r="BG55" t="s">
        <v>293</v>
      </c>
      <c r="BI55" t="s">
        <v>117</v>
      </c>
      <c r="BJ55" t="s">
        <v>225</v>
      </c>
      <c r="BK55" t="s">
        <v>68</v>
      </c>
      <c r="BL55">
        <v>0.94794117647058818</v>
      </c>
      <c r="BM55">
        <v>1448</v>
      </c>
      <c r="BN55" t="s">
        <v>121</v>
      </c>
      <c r="BO55" t="s">
        <v>191</v>
      </c>
      <c r="BP55">
        <v>1</v>
      </c>
      <c r="BQ55">
        <v>3602.06</v>
      </c>
      <c r="BR55">
        <v>1.8332818643830941E-2</v>
      </c>
      <c r="BS55">
        <v>0.23052095480639798</v>
      </c>
      <c r="BT55">
        <v>0.16462801841168664</v>
      </c>
      <c r="BU55">
        <v>9.2629999999999999</v>
      </c>
      <c r="BV55">
        <v>0</v>
      </c>
      <c r="BW55">
        <v>2.9705224232800123</v>
      </c>
      <c r="BX55">
        <v>3</v>
      </c>
      <c r="BY55">
        <v>0</v>
      </c>
      <c r="BZ55">
        <v>107</v>
      </c>
    </row>
    <row r="56" spans="1:78" ht="16.5">
      <c r="A56" s="104" t="str">
        <f t="shared" si="1"/>
        <v>강화교통</v>
      </c>
      <c r="B56" s="105" t="str">
        <f t="shared" si="2"/>
        <v>윤승현</v>
      </c>
      <c r="C56" s="106" t="str">
        <f t="shared" si="3"/>
        <v>B</v>
      </c>
      <c r="D56" s="107">
        <f t="shared" si="4"/>
        <v>0.90800000000000003</v>
      </c>
      <c r="E56" s="108">
        <f t="shared" si="5"/>
        <v>5947</v>
      </c>
      <c r="F56" s="282" t="str">
        <f t="shared" si="6"/>
        <v>70</v>
      </c>
      <c r="G56" s="109" t="str">
        <f t="shared" si="7"/>
        <v>78바3201</v>
      </c>
      <c r="H56" s="110">
        <f t="shared" si="8"/>
        <v>1</v>
      </c>
      <c r="I56" s="111">
        <f t="shared" si="9"/>
        <v>2495.5940000000001</v>
      </c>
      <c r="J56" s="112">
        <f t="shared" si="10"/>
        <v>2.2563169874458423E-2</v>
      </c>
      <c r="K56" s="112">
        <f t="shared" si="11"/>
        <v>0.26140542425484548</v>
      </c>
      <c r="L56" s="112">
        <f t="shared" si="12"/>
        <v>0.17871496725829603</v>
      </c>
      <c r="M56" s="113">
        <f t="shared" si="13"/>
        <v>9.8699999999999992</v>
      </c>
      <c r="N56" s="114">
        <f t="shared" si="14"/>
        <v>0.24042372276900809</v>
      </c>
      <c r="O56" s="114">
        <f t="shared" si="15"/>
        <v>8.2946184355307793</v>
      </c>
      <c r="P56" s="223">
        <f t="shared" si="16"/>
        <v>6</v>
      </c>
      <c r="Q56" s="224">
        <f t="shared" si="17"/>
        <v>6</v>
      </c>
      <c r="R56" s="224">
        <f t="shared" si="18"/>
        <v>207</v>
      </c>
      <c r="T56">
        <v>503</v>
      </c>
      <c r="U56">
        <v>5947</v>
      </c>
      <c r="V56" t="s">
        <v>426</v>
      </c>
      <c r="W56">
        <v>2495.5940000000001</v>
      </c>
      <c r="X56">
        <v>916.16200000000003</v>
      </c>
      <c r="Y56">
        <v>2.7240000000000002</v>
      </c>
      <c r="Z56">
        <v>9.8699999999999992</v>
      </c>
      <c r="AA56">
        <v>113.766373</v>
      </c>
      <c r="AB56">
        <v>2.5669300000000002</v>
      </c>
      <c r="AC56">
        <v>29.739146999999999</v>
      </c>
      <c r="AD56" s="1">
        <v>446</v>
      </c>
      <c r="AE56">
        <v>6</v>
      </c>
      <c r="AF56">
        <v>207</v>
      </c>
      <c r="AG56">
        <v>71</v>
      </c>
      <c r="AH56">
        <v>21.936129999999999</v>
      </c>
      <c r="AI56">
        <v>2791.1</v>
      </c>
      <c r="AJ56">
        <v>0</v>
      </c>
      <c r="AK56">
        <v>6</v>
      </c>
      <c r="AL56">
        <v>797</v>
      </c>
      <c r="AM56">
        <v>0.90800000000000003</v>
      </c>
      <c r="AN56" t="s">
        <v>68</v>
      </c>
      <c r="AO56">
        <v>2495.5940000000001</v>
      </c>
      <c r="AP56" t="s">
        <v>515</v>
      </c>
      <c r="AQ56" t="s">
        <v>117</v>
      </c>
      <c r="AR56" t="s">
        <v>120</v>
      </c>
      <c r="AS56" t="s">
        <v>117</v>
      </c>
      <c r="AT56" t="s">
        <v>120</v>
      </c>
      <c r="AU56" t="s">
        <v>301</v>
      </c>
      <c r="AV56" t="s">
        <v>426</v>
      </c>
      <c r="AW56" t="s">
        <v>68</v>
      </c>
      <c r="AX56">
        <v>5947</v>
      </c>
      <c r="AY56" t="s">
        <v>351</v>
      </c>
      <c r="AZ56">
        <v>3</v>
      </c>
      <c r="BA56" t="s">
        <v>366</v>
      </c>
      <c r="BB56">
        <v>1</v>
      </c>
      <c r="BC56">
        <v>1</v>
      </c>
      <c r="BE56" t="s">
        <v>68</v>
      </c>
      <c r="BF56">
        <v>0</v>
      </c>
      <c r="BG56" t="s">
        <v>293</v>
      </c>
      <c r="BI56" t="s">
        <v>117</v>
      </c>
      <c r="BJ56" t="s">
        <v>426</v>
      </c>
      <c r="BK56" t="s">
        <v>68</v>
      </c>
      <c r="BL56">
        <v>0.90800000000000003</v>
      </c>
      <c r="BM56">
        <v>5947</v>
      </c>
      <c r="BN56" t="s">
        <v>120</v>
      </c>
      <c r="BO56" t="s">
        <v>301</v>
      </c>
      <c r="BP56">
        <v>1</v>
      </c>
      <c r="BQ56">
        <v>2495.5940000000001</v>
      </c>
      <c r="BR56">
        <v>2.2563169874458423E-2</v>
      </c>
      <c r="BS56">
        <v>0.26140542425484548</v>
      </c>
      <c r="BT56">
        <v>0.17871496725829603</v>
      </c>
      <c r="BU56">
        <v>9.8699999999999992</v>
      </c>
      <c r="BV56">
        <v>0.24042372276900809</v>
      </c>
      <c r="BW56">
        <v>8.2946184355307793</v>
      </c>
      <c r="BX56">
        <v>6</v>
      </c>
      <c r="BY56">
        <v>6</v>
      </c>
      <c r="BZ56">
        <v>207</v>
      </c>
    </row>
    <row r="57" spans="1:78" ht="16.5">
      <c r="A57" s="120" t="str">
        <f t="shared" si="1"/>
        <v>강화교통</v>
      </c>
      <c r="B57" s="121" t="str">
        <f t="shared" si="2"/>
        <v>윤한상</v>
      </c>
      <c r="C57" s="122" t="str">
        <f t="shared" si="3"/>
        <v>A</v>
      </c>
      <c r="D57" s="123">
        <f t="shared" si="4"/>
        <v>0.95185185185185173</v>
      </c>
      <c r="E57" s="124">
        <f t="shared" si="5"/>
        <v>5862</v>
      </c>
      <c r="F57" s="281" t="str">
        <f t="shared" si="6"/>
        <v>800</v>
      </c>
      <c r="G57" s="125" t="str">
        <f t="shared" si="7"/>
        <v>70바3711</v>
      </c>
      <c r="H57" s="126">
        <f t="shared" si="8"/>
        <v>1</v>
      </c>
      <c r="I57" s="127">
        <f t="shared" si="9"/>
        <v>3072.855</v>
      </c>
      <c r="J57" s="128">
        <f t="shared" si="10"/>
        <v>3.1026710624535929E-2</v>
      </c>
      <c r="K57" s="128">
        <f t="shared" si="11"/>
        <v>0.36988554925946593</v>
      </c>
      <c r="L57" s="128">
        <f t="shared" si="12"/>
        <v>0.25936791680700849</v>
      </c>
      <c r="M57" s="129">
        <f t="shared" si="13"/>
        <v>11.01</v>
      </c>
      <c r="N57" s="130">
        <f t="shared" si="14"/>
        <v>0.45560236327454434</v>
      </c>
      <c r="O57" s="130">
        <f t="shared" si="15"/>
        <v>7.0943796567036195</v>
      </c>
      <c r="P57" s="221">
        <f t="shared" si="16"/>
        <v>35</v>
      </c>
      <c r="Q57" s="222">
        <f t="shared" si="17"/>
        <v>14</v>
      </c>
      <c r="R57" s="222">
        <f t="shared" si="18"/>
        <v>218</v>
      </c>
      <c r="T57">
        <v>503</v>
      </c>
      <c r="U57">
        <v>5862</v>
      </c>
      <c r="V57" t="s">
        <v>252</v>
      </c>
      <c r="W57">
        <v>3072.855</v>
      </c>
      <c r="X57">
        <v>1195.8510000000001</v>
      </c>
      <c r="Y57">
        <v>2.57</v>
      </c>
      <c r="Z57">
        <v>11.01</v>
      </c>
      <c r="AA57">
        <v>156.280247</v>
      </c>
      <c r="AB57">
        <v>4.8488619999999996</v>
      </c>
      <c r="AC57">
        <v>57.805804999999999</v>
      </c>
      <c r="AD57" s="1">
        <v>797</v>
      </c>
      <c r="AE57">
        <v>14</v>
      </c>
      <c r="AF57">
        <v>218</v>
      </c>
      <c r="AG57">
        <v>86</v>
      </c>
      <c r="AH57">
        <v>19.662465000000001</v>
      </c>
      <c r="AI57">
        <v>9264.2000000000007</v>
      </c>
      <c r="AJ57">
        <v>9.5</v>
      </c>
      <c r="AK57">
        <v>35</v>
      </c>
      <c r="AL57">
        <v>21771</v>
      </c>
      <c r="AM57">
        <v>0.95185185185185173</v>
      </c>
      <c r="AN57" t="s">
        <v>66</v>
      </c>
      <c r="AO57">
        <v>3072.855</v>
      </c>
      <c r="AP57" t="s">
        <v>516</v>
      </c>
      <c r="AQ57" t="s">
        <v>117</v>
      </c>
      <c r="AR57" t="s">
        <v>122</v>
      </c>
      <c r="AS57" t="s">
        <v>117</v>
      </c>
      <c r="AT57" t="s">
        <v>122</v>
      </c>
      <c r="AU57" t="s">
        <v>235</v>
      </c>
      <c r="AV57" t="s">
        <v>252</v>
      </c>
      <c r="AW57" t="s">
        <v>66</v>
      </c>
      <c r="AX57">
        <v>5862</v>
      </c>
      <c r="AY57" t="s">
        <v>348</v>
      </c>
      <c r="AZ57">
        <v>4</v>
      </c>
      <c r="BA57" t="s">
        <v>436</v>
      </c>
      <c r="BB57">
        <v>1</v>
      </c>
      <c r="BC57">
        <v>1</v>
      </c>
      <c r="BE57" t="s">
        <v>68</v>
      </c>
      <c r="BF57">
        <v>1</v>
      </c>
      <c r="BG57" t="s">
        <v>288</v>
      </c>
      <c r="BI57" t="s">
        <v>117</v>
      </c>
      <c r="BJ57" t="s">
        <v>252</v>
      </c>
      <c r="BK57" t="s">
        <v>66</v>
      </c>
      <c r="BL57">
        <v>0.95185185185185173</v>
      </c>
      <c r="BM57">
        <v>5862</v>
      </c>
      <c r="BN57" t="s">
        <v>122</v>
      </c>
      <c r="BO57" t="s">
        <v>235</v>
      </c>
      <c r="BP57">
        <v>1</v>
      </c>
      <c r="BQ57">
        <v>3072.855</v>
      </c>
      <c r="BR57">
        <v>3.1026710624535929E-2</v>
      </c>
      <c r="BS57">
        <v>0.36988554925946593</v>
      </c>
      <c r="BT57">
        <v>0.25936791680700849</v>
      </c>
      <c r="BU57">
        <v>11.01</v>
      </c>
      <c r="BV57">
        <v>0.45560236327454434</v>
      </c>
      <c r="BW57">
        <v>7.0943796567036195</v>
      </c>
      <c r="BX57">
        <v>35</v>
      </c>
      <c r="BY57">
        <v>14</v>
      </c>
      <c r="BZ57">
        <v>218</v>
      </c>
    </row>
    <row r="58" spans="1:78" ht="16.5">
      <c r="A58" s="104" t="str">
        <f t="shared" si="1"/>
        <v>강화교통</v>
      </c>
      <c r="B58" s="105" t="str">
        <f t="shared" si="2"/>
        <v>이근섭</v>
      </c>
      <c r="C58" s="106" t="str">
        <f t="shared" si="3"/>
        <v>D</v>
      </c>
      <c r="D58" s="107">
        <f t="shared" si="4"/>
        <v>0.83725543352677589</v>
      </c>
      <c r="E58" s="108">
        <f t="shared" si="5"/>
        <v>6479</v>
      </c>
      <c r="F58" s="282" t="str">
        <f t="shared" si="6"/>
        <v>800</v>
      </c>
      <c r="G58" s="109" t="str">
        <f t="shared" si="7"/>
        <v>70바3720</v>
      </c>
      <c r="H58" s="110">
        <f t="shared" si="8"/>
        <v>7</v>
      </c>
      <c r="I58" s="111">
        <f t="shared" si="9"/>
        <v>2559.8539999999998</v>
      </c>
      <c r="J58" s="112">
        <f t="shared" si="10"/>
        <v>1.8539905122327498E-2</v>
      </c>
      <c r="K58" s="112">
        <f t="shared" si="11"/>
        <v>0.34998560814459528</v>
      </c>
      <c r="L58" s="112">
        <f t="shared" si="12"/>
        <v>0.20508982152888408</v>
      </c>
      <c r="M58" s="113">
        <f t="shared" si="13"/>
        <v>14.397</v>
      </c>
      <c r="N58" s="114">
        <f t="shared" si="14"/>
        <v>0.27345309537184542</v>
      </c>
      <c r="O58" s="114">
        <f t="shared" si="15"/>
        <v>42.463359238456569</v>
      </c>
      <c r="P58" s="223">
        <f t="shared" si="16"/>
        <v>20</v>
      </c>
      <c r="Q58" s="224">
        <f t="shared" si="17"/>
        <v>7</v>
      </c>
      <c r="R58" s="224">
        <f t="shared" si="18"/>
        <v>1087</v>
      </c>
      <c r="T58">
        <v>503</v>
      </c>
      <c r="U58">
        <v>6479</v>
      </c>
      <c r="V58" t="s">
        <v>313</v>
      </c>
      <c r="W58">
        <v>2559.8539999999998</v>
      </c>
      <c r="X58">
        <v>988.55600000000004</v>
      </c>
      <c r="Y58">
        <v>2.589</v>
      </c>
      <c r="Z58">
        <v>14.397</v>
      </c>
      <c r="AA58">
        <v>109.97192200000001</v>
      </c>
      <c r="AB58">
        <v>2.038869</v>
      </c>
      <c r="AC58">
        <v>38.488590000000002</v>
      </c>
      <c r="AD58" s="1">
        <v>525</v>
      </c>
      <c r="AE58">
        <v>7</v>
      </c>
      <c r="AF58">
        <v>1087</v>
      </c>
      <c r="AG58">
        <v>90</v>
      </c>
      <c r="AH58">
        <v>23.277341</v>
      </c>
      <c r="AI58">
        <v>11533</v>
      </c>
      <c r="AJ58">
        <v>339</v>
      </c>
      <c r="AK58">
        <v>20</v>
      </c>
      <c r="AL58">
        <v>16697</v>
      </c>
      <c r="AM58">
        <v>0.83725543352677589</v>
      </c>
      <c r="AN58" t="s">
        <v>67</v>
      </c>
      <c r="AO58">
        <v>650.18700000000001</v>
      </c>
      <c r="AP58" t="s">
        <v>517</v>
      </c>
      <c r="AQ58" t="s">
        <v>117</v>
      </c>
      <c r="AR58" t="s">
        <v>122</v>
      </c>
      <c r="AS58" t="s">
        <v>117</v>
      </c>
      <c r="AT58" t="s">
        <v>122</v>
      </c>
      <c r="AU58" t="s">
        <v>236</v>
      </c>
      <c r="AV58" t="s">
        <v>313</v>
      </c>
      <c r="AW58" t="s">
        <v>67</v>
      </c>
      <c r="AX58">
        <v>6479</v>
      </c>
      <c r="AY58" t="s">
        <v>353</v>
      </c>
      <c r="AZ58">
        <v>2</v>
      </c>
      <c r="BA58" t="s">
        <v>329</v>
      </c>
      <c r="BB58">
        <v>7</v>
      </c>
      <c r="BC58">
        <v>1</v>
      </c>
      <c r="BE58" t="s">
        <v>67</v>
      </c>
      <c r="BF58">
        <v>0</v>
      </c>
      <c r="BG58" t="s">
        <v>293</v>
      </c>
      <c r="BI58" t="s">
        <v>117</v>
      </c>
      <c r="BJ58" t="s">
        <v>313</v>
      </c>
      <c r="BK58" t="s">
        <v>67</v>
      </c>
      <c r="BL58">
        <v>0.83725543352677589</v>
      </c>
      <c r="BM58">
        <v>6479</v>
      </c>
      <c r="BN58" t="s">
        <v>122</v>
      </c>
      <c r="BO58" t="s">
        <v>236</v>
      </c>
      <c r="BP58">
        <v>7</v>
      </c>
      <c r="BQ58">
        <v>2559.8539999999998</v>
      </c>
      <c r="BR58">
        <v>1.8539905122327498E-2</v>
      </c>
      <c r="BS58">
        <v>0.34998560814459528</v>
      </c>
      <c r="BT58">
        <v>0.20508982152888408</v>
      </c>
      <c r="BU58">
        <v>14.397</v>
      </c>
      <c r="BV58">
        <v>0.27345309537184542</v>
      </c>
      <c r="BW58">
        <v>42.463359238456569</v>
      </c>
      <c r="BX58">
        <v>20</v>
      </c>
      <c r="BY58">
        <v>7</v>
      </c>
      <c r="BZ58">
        <v>1087</v>
      </c>
    </row>
    <row r="59" spans="1:78" ht="16.5">
      <c r="A59" s="120" t="str">
        <f t="shared" si="1"/>
        <v>강화교통</v>
      </c>
      <c r="B59" s="121" t="str">
        <f t="shared" si="2"/>
        <v>이동열</v>
      </c>
      <c r="C59" s="122" t="str">
        <f t="shared" si="3"/>
        <v>B</v>
      </c>
      <c r="D59" s="123">
        <f t="shared" si="4"/>
        <v>0.92959999999999998</v>
      </c>
      <c r="E59" s="124">
        <f t="shared" si="5"/>
        <v>416</v>
      </c>
      <c r="F59" s="281" t="str">
        <f t="shared" si="6"/>
        <v>17</v>
      </c>
      <c r="G59" s="125" t="str">
        <f t="shared" si="7"/>
        <v>78바3234</v>
      </c>
      <c r="H59" s="126">
        <f t="shared" si="8"/>
        <v>1</v>
      </c>
      <c r="I59" s="127">
        <f t="shared" si="9"/>
        <v>2343.6439999999998</v>
      </c>
      <c r="J59" s="128">
        <f t="shared" si="10"/>
        <v>3.1425279724166921E-2</v>
      </c>
      <c r="K59" s="128">
        <f t="shared" si="11"/>
        <v>0.38384957396758579</v>
      </c>
      <c r="L59" s="128">
        <f t="shared" si="12"/>
        <v>0.16470078220070969</v>
      </c>
      <c r="M59" s="129">
        <f t="shared" si="13"/>
        <v>10.512</v>
      </c>
      <c r="N59" s="130">
        <f t="shared" si="14"/>
        <v>0.81070333207603207</v>
      </c>
      <c r="O59" s="130">
        <f t="shared" si="15"/>
        <v>3.2854819247291829</v>
      </c>
      <c r="P59" s="221">
        <f t="shared" si="16"/>
        <v>19</v>
      </c>
      <c r="Q59" s="222">
        <f t="shared" si="17"/>
        <v>19</v>
      </c>
      <c r="R59" s="222">
        <f t="shared" si="18"/>
        <v>77</v>
      </c>
      <c r="T59">
        <v>503</v>
      </c>
      <c r="U59">
        <v>416</v>
      </c>
      <c r="V59" t="s">
        <v>286</v>
      </c>
      <c r="W59">
        <v>2343.6439999999998</v>
      </c>
      <c r="X59">
        <v>1008.31</v>
      </c>
      <c r="Y59">
        <v>2.3239999999999998</v>
      </c>
      <c r="Z59">
        <v>10.512</v>
      </c>
      <c r="AA59">
        <v>165.470508</v>
      </c>
      <c r="AB59">
        <v>5.1999570000000004</v>
      </c>
      <c r="AC59">
        <v>63.515783999999996</v>
      </c>
      <c r="AD59" s="1">
        <v>386</v>
      </c>
      <c r="AE59">
        <v>19</v>
      </c>
      <c r="AF59">
        <v>77</v>
      </c>
      <c r="AG59">
        <v>69</v>
      </c>
      <c r="AH59">
        <v>14.163513999999999</v>
      </c>
      <c r="AI59">
        <v>0</v>
      </c>
      <c r="AJ59">
        <v>0</v>
      </c>
      <c r="AK59">
        <v>19</v>
      </c>
      <c r="AL59">
        <v>8442</v>
      </c>
      <c r="AM59">
        <v>0.92959999999999998</v>
      </c>
      <c r="AN59" t="s">
        <v>68</v>
      </c>
      <c r="AO59">
        <v>2343.6439999999998</v>
      </c>
      <c r="AP59" t="s">
        <v>518</v>
      </c>
      <c r="AQ59" t="s">
        <v>117</v>
      </c>
      <c r="AR59" t="s">
        <v>118</v>
      </c>
      <c r="AS59" t="s">
        <v>117</v>
      </c>
      <c r="AT59" t="s">
        <v>118</v>
      </c>
      <c r="AU59" t="s">
        <v>282</v>
      </c>
      <c r="AV59" t="s">
        <v>286</v>
      </c>
      <c r="AW59" t="s">
        <v>68</v>
      </c>
      <c r="AX59">
        <v>416</v>
      </c>
      <c r="AY59" t="s">
        <v>414</v>
      </c>
      <c r="AZ59">
        <v>2</v>
      </c>
      <c r="BA59" t="s">
        <v>406</v>
      </c>
      <c r="BB59">
        <v>1</v>
      </c>
      <c r="BC59">
        <v>1</v>
      </c>
      <c r="BE59" t="s">
        <v>69</v>
      </c>
      <c r="BF59">
        <v>1</v>
      </c>
      <c r="BG59" t="s">
        <v>288</v>
      </c>
      <c r="BI59" t="s">
        <v>117</v>
      </c>
      <c r="BJ59" t="s">
        <v>286</v>
      </c>
      <c r="BK59" t="s">
        <v>68</v>
      </c>
      <c r="BL59">
        <v>0.92959999999999998</v>
      </c>
      <c r="BM59">
        <v>416</v>
      </c>
      <c r="BN59" t="s">
        <v>118</v>
      </c>
      <c r="BO59" t="s">
        <v>282</v>
      </c>
      <c r="BP59">
        <v>1</v>
      </c>
      <c r="BQ59">
        <v>2343.6439999999998</v>
      </c>
      <c r="BR59">
        <v>3.1425279724166921E-2</v>
      </c>
      <c r="BS59">
        <v>0.38384957396758579</v>
      </c>
      <c r="BT59">
        <v>0.16470078220070969</v>
      </c>
      <c r="BU59">
        <v>10.512</v>
      </c>
      <c r="BV59">
        <v>0.81070333207603207</v>
      </c>
      <c r="BW59">
        <v>3.2854819247291829</v>
      </c>
      <c r="BX59">
        <v>19</v>
      </c>
      <c r="BY59">
        <v>19</v>
      </c>
      <c r="BZ59">
        <v>77</v>
      </c>
    </row>
    <row r="60" spans="1:78" ht="16.5">
      <c r="A60" s="104" t="str">
        <f t="shared" si="1"/>
        <v>강화교통</v>
      </c>
      <c r="B60" s="105" t="str">
        <f t="shared" si="2"/>
        <v>이상진</v>
      </c>
      <c r="C60" s="106" t="str">
        <f t="shared" si="3"/>
        <v>B</v>
      </c>
      <c r="D60" s="107">
        <f t="shared" si="4"/>
        <v>0.94294117647058828</v>
      </c>
      <c r="E60" s="108">
        <f t="shared" si="5"/>
        <v>9917</v>
      </c>
      <c r="F60" s="282" t="str">
        <f t="shared" si="6"/>
        <v>71</v>
      </c>
      <c r="G60" s="109" t="str">
        <f t="shared" si="7"/>
        <v>78바3225</v>
      </c>
      <c r="H60" s="110">
        <f t="shared" si="8"/>
        <v>1</v>
      </c>
      <c r="I60" s="111">
        <f t="shared" si="9"/>
        <v>3566.1680000000001</v>
      </c>
      <c r="J60" s="112">
        <f t="shared" si="10"/>
        <v>1.8491758478992405E-2</v>
      </c>
      <c r="K60" s="112">
        <f t="shared" si="11"/>
        <v>0.25575097823439913</v>
      </c>
      <c r="L60" s="112">
        <f t="shared" si="12"/>
        <v>0.26527073317914357</v>
      </c>
      <c r="M60" s="113">
        <f t="shared" si="13"/>
        <v>10.707000000000001</v>
      </c>
      <c r="N60" s="114">
        <f t="shared" si="14"/>
        <v>8.4123911156176595E-2</v>
      </c>
      <c r="O60" s="114">
        <f t="shared" si="15"/>
        <v>7.458986789180992</v>
      </c>
      <c r="P60" s="223">
        <f t="shared" si="16"/>
        <v>7</v>
      </c>
      <c r="Q60" s="224">
        <f t="shared" si="17"/>
        <v>3</v>
      </c>
      <c r="R60" s="224">
        <f t="shared" si="18"/>
        <v>266</v>
      </c>
      <c r="T60">
        <v>503</v>
      </c>
      <c r="U60">
        <v>9917</v>
      </c>
      <c r="V60" t="s">
        <v>226</v>
      </c>
      <c r="W60">
        <v>3566.1680000000001</v>
      </c>
      <c r="X60">
        <v>1112.421</v>
      </c>
      <c r="Y60">
        <v>3.206</v>
      </c>
      <c r="Z60">
        <v>10.707000000000001</v>
      </c>
      <c r="AA60">
        <v>140.226361</v>
      </c>
      <c r="AB60">
        <v>2.593032</v>
      </c>
      <c r="AC60">
        <v>35.863028999999997</v>
      </c>
      <c r="AD60" s="1">
        <v>946</v>
      </c>
      <c r="AE60">
        <v>3</v>
      </c>
      <c r="AF60">
        <v>266</v>
      </c>
      <c r="AG60">
        <v>79</v>
      </c>
      <c r="AH60">
        <v>25.431508999999998</v>
      </c>
      <c r="AI60">
        <v>3915.9</v>
      </c>
      <c r="AJ60">
        <v>0</v>
      </c>
      <c r="AK60">
        <v>7</v>
      </c>
      <c r="AL60">
        <v>2870</v>
      </c>
      <c r="AM60">
        <v>0.94294117647058828</v>
      </c>
      <c r="AN60" t="s">
        <v>68</v>
      </c>
      <c r="AO60">
        <v>3566.1680000000001</v>
      </c>
      <c r="AP60" t="s">
        <v>519</v>
      </c>
      <c r="AQ60" t="s">
        <v>117</v>
      </c>
      <c r="AR60" t="s">
        <v>121</v>
      </c>
      <c r="AS60" t="s">
        <v>117</v>
      </c>
      <c r="AT60" t="s">
        <v>121</v>
      </c>
      <c r="AU60" t="s">
        <v>188</v>
      </c>
      <c r="AV60" t="s">
        <v>226</v>
      </c>
      <c r="AW60" t="s">
        <v>68</v>
      </c>
      <c r="AX60">
        <v>9917</v>
      </c>
      <c r="AY60" t="s">
        <v>364</v>
      </c>
      <c r="AZ60">
        <v>2</v>
      </c>
      <c r="BA60" t="s">
        <v>382</v>
      </c>
      <c r="BB60">
        <v>1</v>
      </c>
      <c r="BC60">
        <v>1</v>
      </c>
      <c r="BE60" t="s">
        <v>66</v>
      </c>
      <c r="BF60">
        <v>-1</v>
      </c>
      <c r="BG60" t="s">
        <v>299</v>
      </c>
      <c r="BI60" t="s">
        <v>117</v>
      </c>
      <c r="BJ60" t="s">
        <v>226</v>
      </c>
      <c r="BK60" t="s">
        <v>68</v>
      </c>
      <c r="BL60">
        <v>0.94294117647058828</v>
      </c>
      <c r="BM60">
        <v>9917</v>
      </c>
      <c r="BN60" t="s">
        <v>121</v>
      </c>
      <c r="BO60" t="s">
        <v>188</v>
      </c>
      <c r="BP60">
        <v>1</v>
      </c>
      <c r="BQ60">
        <v>3566.1680000000001</v>
      </c>
      <c r="BR60">
        <v>1.8491758478992405E-2</v>
      </c>
      <c r="BS60">
        <v>0.25575097823439913</v>
      </c>
      <c r="BT60">
        <v>0.26527073317914357</v>
      </c>
      <c r="BU60">
        <v>10.707000000000001</v>
      </c>
      <c r="BV60">
        <v>8.4123911156176595E-2</v>
      </c>
      <c r="BW60">
        <v>7.458986789180992</v>
      </c>
      <c r="BX60">
        <v>7</v>
      </c>
      <c r="BY60">
        <v>3</v>
      </c>
      <c r="BZ60">
        <v>266</v>
      </c>
    </row>
    <row r="61" spans="1:78" ht="16.5">
      <c r="A61" s="120" t="str">
        <f t="shared" si="1"/>
        <v>강화교통</v>
      </c>
      <c r="B61" s="121" t="str">
        <f t="shared" si="2"/>
        <v>이성훈</v>
      </c>
      <c r="C61" s="122" t="str">
        <f t="shared" si="3"/>
        <v>D</v>
      </c>
      <c r="D61" s="123">
        <f t="shared" si="4"/>
        <v>0.84820512820512817</v>
      </c>
      <c r="E61" s="124">
        <f t="shared" si="5"/>
        <v>335</v>
      </c>
      <c r="F61" s="281" t="str">
        <f t="shared" si="6"/>
        <v>60-5</v>
      </c>
      <c r="G61" s="125" t="str">
        <f t="shared" si="7"/>
        <v>78바3205</v>
      </c>
      <c r="H61" s="126">
        <f t="shared" si="8"/>
        <v>1</v>
      </c>
      <c r="I61" s="127">
        <f t="shared" si="9"/>
        <v>3054.4369999999999</v>
      </c>
      <c r="J61" s="128">
        <f t="shared" si="10"/>
        <v>1.7533977683726613E-2</v>
      </c>
      <c r="K61" s="128">
        <f t="shared" si="11"/>
        <v>0.23685539941005332</v>
      </c>
      <c r="L61" s="128">
        <f t="shared" si="12"/>
        <v>0.22557348539190694</v>
      </c>
      <c r="M61" s="129">
        <f t="shared" si="13"/>
        <v>12.224</v>
      </c>
      <c r="N61" s="130">
        <f t="shared" si="14"/>
        <v>0</v>
      </c>
      <c r="O61" s="130">
        <f t="shared" si="15"/>
        <v>6.9734618851199093</v>
      </c>
      <c r="P61" s="221">
        <f t="shared" si="16"/>
        <v>20</v>
      </c>
      <c r="Q61" s="222">
        <f t="shared" si="17"/>
        <v>0</v>
      </c>
      <c r="R61" s="222">
        <f t="shared" si="18"/>
        <v>213</v>
      </c>
      <c r="T61">
        <v>503</v>
      </c>
      <c r="U61">
        <v>335</v>
      </c>
      <c r="V61" t="s">
        <v>227</v>
      </c>
      <c r="W61">
        <v>3054.4369999999999</v>
      </c>
      <c r="X61">
        <v>923.24099999999999</v>
      </c>
      <c r="Y61">
        <v>3.3079999999999998</v>
      </c>
      <c r="Z61">
        <v>12.224</v>
      </c>
      <c r="AA61">
        <v>102.41943000000001</v>
      </c>
      <c r="AB61">
        <v>1.79582</v>
      </c>
      <c r="AC61">
        <v>24.258595</v>
      </c>
      <c r="AD61" s="1">
        <v>689</v>
      </c>
      <c r="AE61">
        <v>0</v>
      </c>
      <c r="AF61">
        <v>213</v>
      </c>
      <c r="AG61">
        <v>80</v>
      </c>
      <c r="AH61">
        <v>29.822827</v>
      </c>
      <c r="AI61">
        <v>14646.7</v>
      </c>
      <c r="AJ61">
        <v>0</v>
      </c>
      <c r="AK61">
        <v>20</v>
      </c>
      <c r="AL61">
        <v>15068</v>
      </c>
      <c r="AM61">
        <v>0.84820512820512817</v>
      </c>
      <c r="AN61" t="s">
        <v>67</v>
      </c>
      <c r="AO61">
        <v>3054.4369999999999</v>
      </c>
      <c r="AP61" t="s">
        <v>520</v>
      </c>
      <c r="AQ61" t="s">
        <v>117</v>
      </c>
      <c r="AR61" t="s">
        <v>119</v>
      </c>
      <c r="AS61" t="s">
        <v>117</v>
      </c>
      <c r="AT61" t="s">
        <v>119</v>
      </c>
      <c r="AU61" t="s">
        <v>175</v>
      </c>
      <c r="AV61" t="s">
        <v>227</v>
      </c>
      <c r="AW61" t="s">
        <v>67</v>
      </c>
      <c r="AX61">
        <v>335</v>
      </c>
      <c r="AY61" t="s">
        <v>356</v>
      </c>
      <c r="AZ61">
        <v>3</v>
      </c>
      <c r="BA61" t="s">
        <v>322</v>
      </c>
      <c r="BB61">
        <v>1</v>
      </c>
      <c r="BC61">
        <v>1</v>
      </c>
      <c r="BE61" t="s">
        <v>69</v>
      </c>
      <c r="BF61">
        <v>-1</v>
      </c>
      <c r="BG61" t="s">
        <v>299</v>
      </c>
      <c r="BI61" t="s">
        <v>117</v>
      </c>
      <c r="BJ61" t="s">
        <v>227</v>
      </c>
      <c r="BK61" t="s">
        <v>67</v>
      </c>
      <c r="BL61">
        <v>0.84820512820512817</v>
      </c>
      <c r="BM61">
        <v>335</v>
      </c>
      <c r="BN61" t="s">
        <v>119</v>
      </c>
      <c r="BO61" t="s">
        <v>175</v>
      </c>
      <c r="BP61">
        <v>1</v>
      </c>
      <c r="BQ61">
        <v>3054.4369999999999</v>
      </c>
      <c r="BR61">
        <v>1.7533977683726613E-2</v>
      </c>
      <c r="BS61">
        <v>0.23685539941005332</v>
      </c>
      <c r="BT61">
        <v>0.22557348539190694</v>
      </c>
      <c r="BU61">
        <v>12.224</v>
      </c>
      <c r="BV61">
        <v>0</v>
      </c>
      <c r="BW61">
        <v>6.9734618851199093</v>
      </c>
      <c r="BX61">
        <v>20</v>
      </c>
      <c r="BY61">
        <v>0</v>
      </c>
      <c r="BZ61">
        <v>213</v>
      </c>
    </row>
    <row r="62" spans="1:78" ht="16.5">
      <c r="A62" s="104" t="str">
        <f t="shared" si="1"/>
        <v>강화교통</v>
      </c>
      <c r="B62" s="105" t="str">
        <f t="shared" si="2"/>
        <v>이승호</v>
      </c>
      <c r="C62" s="106" t="str">
        <f t="shared" si="3"/>
        <v>B</v>
      </c>
      <c r="D62" s="107">
        <f t="shared" si="4"/>
        <v>0.90777777777777779</v>
      </c>
      <c r="E62" s="108">
        <f t="shared" si="5"/>
        <v>703</v>
      </c>
      <c r="F62" s="282" t="str">
        <f t="shared" si="6"/>
        <v>800</v>
      </c>
      <c r="G62" s="109" t="str">
        <f t="shared" si="7"/>
        <v>70바3711</v>
      </c>
      <c r="H62" s="110">
        <f t="shared" si="8"/>
        <v>1</v>
      </c>
      <c r="I62" s="111">
        <f t="shared" si="9"/>
        <v>2634.7620000000002</v>
      </c>
      <c r="J62" s="112">
        <f t="shared" si="10"/>
        <v>1.0033161764736018E-2</v>
      </c>
      <c r="K62" s="112">
        <f t="shared" si="11"/>
        <v>0.3584905813635435</v>
      </c>
      <c r="L62" s="112">
        <f t="shared" si="12"/>
        <v>0.22772455348908174</v>
      </c>
      <c r="M62" s="113">
        <f t="shared" si="13"/>
        <v>10.882999999999999</v>
      </c>
      <c r="N62" s="114">
        <f t="shared" si="14"/>
        <v>0.56931138372270429</v>
      </c>
      <c r="O62" s="114">
        <f t="shared" si="15"/>
        <v>14.308692777563969</v>
      </c>
      <c r="P62" s="223">
        <f t="shared" si="16"/>
        <v>20</v>
      </c>
      <c r="Q62" s="224">
        <f t="shared" si="17"/>
        <v>15</v>
      </c>
      <c r="R62" s="224">
        <f t="shared" si="18"/>
        <v>377</v>
      </c>
      <c r="T62">
        <v>503</v>
      </c>
      <c r="U62">
        <v>703</v>
      </c>
      <c r="V62" t="s">
        <v>253</v>
      </c>
      <c r="W62">
        <v>2634.7620000000002</v>
      </c>
      <c r="X62">
        <v>1074.8399999999999</v>
      </c>
      <c r="Y62">
        <v>2.4510000000000001</v>
      </c>
      <c r="Z62">
        <v>10.882999999999999</v>
      </c>
      <c r="AA62">
        <v>134.192195</v>
      </c>
      <c r="AB62">
        <v>1.3463719999999999</v>
      </c>
      <c r="AC62">
        <v>48.106637999999997</v>
      </c>
      <c r="AD62" s="1">
        <v>600</v>
      </c>
      <c r="AE62">
        <v>15</v>
      </c>
      <c r="AF62">
        <v>377</v>
      </c>
      <c r="AG62">
        <v>89</v>
      </c>
      <c r="AH62">
        <v>19.634240999999999</v>
      </c>
      <c r="AI62">
        <v>4729.2</v>
      </c>
      <c r="AJ62">
        <v>55.3</v>
      </c>
      <c r="AK62">
        <v>20</v>
      </c>
      <c r="AL62">
        <v>8727</v>
      </c>
      <c r="AM62">
        <v>0.90777777777777779</v>
      </c>
      <c r="AN62" t="s">
        <v>68</v>
      </c>
      <c r="AO62">
        <v>2634.7620000000002</v>
      </c>
      <c r="AP62" t="s">
        <v>521</v>
      </c>
      <c r="AQ62" t="s">
        <v>117</v>
      </c>
      <c r="AR62" t="s">
        <v>122</v>
      </c>
      <c r="AS62" t="s">
        <v>117</v>
      </c>
      <c r="AT62" t="s">
        <v>122</v>
      </c>
      <c r="AU62" t="s">
        <v>235</v>
      </c>
      <c r="AV62" t="s">
        <v>253</v>
      </c>
      <c r="AW62" t="s">
        <v>68</v>
      </c>
      <c r="AX62">
        <v>703</v>
      </c>
      <c r="AY62" t="s">
        <v>355</v>
      </c>
      <c r="AZ62">
        <v>5</v>
      </c>
      <c r="BA62" t="s">
        <v>328</v>
      </c>
      <c r="BB62">
        <v>1</v>
      </c>
      <c r="BC62">
        <v>1</v>
      </c>
      <c r="BE62" t="s">
        <v>69</v>
      </c>
      <c r="BF62">
        <v>1</v>
      </c>
      <c r="BG62" t="s">
        <v>288</v>
      </c>
      <c r="BI62" t="s">
        <v>117</v>
      </c>
      <c r="BJ62" t="s">
        <v>253</v>
      </c>
      <c r="BK62" t="s">
        <v>68</v>
      </c>
      <c r="BL62">
        <v>0.90777777777777779</v>
      </c>
      <c r="BM62">
        <v>703</v>
      </c>
      <c r="BN62" t="s">
        <v>122</v>
      </c>
      <c r="BO62" t="s">
        <v>235</v>
      </c>
      <c r="BP62">
        <v>1</v>
      </c>
      <c r="BQ62">
        <v>2634.7620000000002</v>
      </c>
      <c r="BR62">
        <v>1.0033161764736018E-2</v>
      </c>
      <c r="BS62">
        <v>0.3584905813635435</v>
      </c>
      <c r="BT62">
        <v>0.22772455348908174</v>
      </c>
      <c r="BU62">
        <v>10.882999999999999</v>
      </c>
      <c r="BV62">
        <v>0.56931138372270429</v>
      </c>
      <c r="BW62">
        <v>14.308692777563969</v>
      </c>
      <c r="BX62">
        <v>20</v>
      </c>
      <c r="BY62">
        <v>15</v>
      </c>
      <c r="BZ62">
        <v>377</v>
      </c>
    </row>
    <row r="63" spans="1:78" ht="16.5">
      <c r="A63" s="120" t="str">
        <f t="shared" si="1"/>
        <v>강화교통</v>
      </c>
      <c r="B63" s="121" t="str">
        <f t="shared" si="2"/>
        <v>이용희</v>
      </c>
      <c r="C63" s="122" t="str">
        <f t="shared" si="3"/>
        <v>D</v>
      </c>
      <c r="D63" s="123">
        <f t="shared" si="4"/>
        <v>0.80948717948717952</v>
      </c>
      <c r="E63" s="124">
        <f t="shared" si="5"/>
        <v>2964</v>
      </c>
      <c r="F63" s="281" t="str">
        <f t="shared" si="6"/>
        <v>60-5</v>
      </c>
      <c r="G63" s="125" t="str">
        <f t="shared" si="7"/>
        <v>78바3206</v>
      </c>
      <c r="H63" s="126">
        <f t="shared" si="8"/>
        <v>1</v>
      </c>
      <c r="I63" s="127">
        <f t="shared" si="9"/>
        <v>9361.7139999999999</v>
      </c>
      <c r="J63" s="128">
        <f t="shared" si="10"/>
        <v>1.9879220282564322E-2</v>
      </c>
      <c r="K63" s="128">
        <f t="shared" si="11"/>
        <v>0.29198112143622423</v>
      </c>
      <c r="L63" s="128">
        <f t="shared" si="12"/>
        <v>0.18233840512538624</v>
      </c>
      <c r="M63" s="129">
        <f t="shared" si="13"/>
        <v>13.87</v>
      </c>
      <c r="N63" s="130">
        <f t="shared" si="14"/>
        <v>0.33113594369578048</v>
      </c>
      <c r="O63" s="130">
        <f t="shared" si="15"/>
        <v>24.098151257344544</v>
      </c>
      <c r="P63" s="221">
        <f t="shared" si="16"/>
        <v>92</v>
      </c>
      <c r="Q63" s="222">
        <f t="shared" si="17"/>
        <v>31</v>
      </c>
      <c r="R63" s="222">
        <f t="shared" si="18"/>
        <v>2256</v>
      </c>
      <c r="T63">
        <v>503</v>
      </c>
      <c r="U63">
        <v>2964</v>
      </c>
      <c r="V63" t="s">
        <v>430</v>
      </c>
      <c r="W63">
        <v>9361.7139999999999</v>
      </c>
      <c r="X63">
        <v>2964.9630000000002</v>
      </c>
      <c r="Y63">
        <v>3.157</v>
      </c>
      <c r="Z63">
        <v>13.87</v>
      </c>
      <c r="AA63">
        <v>315.891615</v>
      </c>
      <c r="AB63">
        <v>6.2796789999999998</v>
      </c>
      <c r="AC63">
        <v>92.234387999999996</v>
      </c>
      <c r="AD63" s="1">
        <v>1707</v>
      </c>
      <c r="AE63">
        <v>31</v>
      </c>
      <c r="AF63">
        <v>2256</v>
      </c>
      <c r="AG63">
        <v>86</v>
      </c>
      <c r="AH63">
        <v>29.635842</v>
      </c>
      <c r="AI63">
        <v>79433.2</v>
      </c>
      <c r="AJ63">
        <v>148.30000000000001</v>
      </c>
      <c r="AK63">
        <v>92</v>
      </c>
      <c r="AL63">
        <v>90126</v>
      </c>
      <c r="AM63">
        <v>0.80948717948717952</v>
      </c>
      <c r="AN63" t="s">
        <v>67</v>
      </c>
      <c r="AO63">
        <v>9361.7139999999999</v>
      </c>
      <c r="AP63" t="s">
        <v>522</v>
      </c>
      <c r="AQ63" t="s">
        <v>117</v>
      </c>
      <c r="AR63" t="s">
        <v>119</v>
      </c>
      <c r="AS63" t="s">
        <v>117</v>
      </c>
      <c r="AT63" t="s">
        <v>119</v>
      </c>
      <c r="AU63" t="s">
        <v>413</v>
      </c>
      <c r="AV63" t="s">
        <v>430</v>
      </c>
      <c r="AW63" t="s">
        <v>67</v>
      </c>
      <c r="AX63">
        <v>2964</v>
      </c>
      <c r="AY63" t="s">
        <v>356</v>
      </c>
      <c r="AZ63">
        <v>5</v>
      </c>
      <c r="BA63" t="s">
        <v>523</v>
      </c>
      <c r="BB63">
        <v>1</v>
      </c>
      <c r="BC63">
        <v>1</v>
      </c>
      <c r="BE63" t="s">
        <v>67</v>
      </c>
      <c r="BF63">
        <v>0</v>
      </c>
      <c r="BG63" t="s">
        <v>293</v>
      </c>
      <c r="BI63" t="s">
        <v>117</v>
      </c>
      <c r="BJ63" t="s">
        <v>430</v>
      </c>
      <c r="BK63" t="s">
        <v>67</v>
      </c>
      <c r="BL63">
        <v>0.80948717948717952</v>
      </c>
      <c r="BM63">
        <v>2964</v>
      </c>
      <c r="BN63" t="s">
        <v>119</v>
      </c>
      <c r="BO63" t="s">
        <v>413</v>
      </c>
      <c r="BP63">
        <v>1</v>
      </c>
      <c r="BQ63">
        <v>9361.7139999999999</v>
      </c>
      <c r="BR63">
        <v>1.9879220282564322E-2</v>
      </c>
      <c r="BS63">
        <v>0.29198112143622423</v>
      </c>
      <c r="BT63">
        <v>0.18233840512538624</v>
      </c>
      <c r="BU63">
        <v>13.87</v>
      </c>
      <c r="BV63">
        <v>0.33113594369578048</v>
      </c>
      <c r="BW63">
        <v>24.098151257344544</v>
      </c>
      <c r="BX63">
        <v>92</v>
      </c>
      <c r="BY63">
        <v>31</v>
      </c>
      <c r="BZ63">
        <v>2256</v>
      </c>
    </row>
    <row r="64" spans="1:78" ht="16.5">
      <c r="A64" s="104" t="str">
        <f t="shared" si="1"/>
        <v>강화교통</v>
      </c>
      <c r="B64" s="105" t="str">
        <f t="shared" si="2"/>
        <v>이우철</v>
      </c>
      <c r="C64" s="106" t="str">
        <f t="shared" si="3"/>
        <v>C</v>
      </c>
      <c r="D64" s="107">
        <f t="shared" si="4"/>
        <v>0.89251821007505128</v>
      </c>
      <c r="E64" s="108">
        <f t="shared" si="5"/>
        <v>6571</v>
      </c>
      <c r="F64" s="282" t="str">
        <f t="shared" si="6"/>
        <v>60-5</v>
      </c>
      <c r="G64" s="109" t="str">
        <f t="shared" si="7"/>
        <v>78바3231</v>
      </c>
      <c r="H64" s="110">
        <f t="shared" si="8"/>
        <v>5</v>
      </c>
      <c r="I64" s="111">
        <f t="shared" si="9"/>
        <v>1799.028</v>
      </c>
      <c r="J64" s="112">
        <f t="shared" si="10"/>
        <v>3.3568515923779269E-2</v>
      </c>
      <c r="K64" s="112">
        <f t="shared" si="11"/>
        <v>0.28765890042683773</v>
      </c>
      <c r="L64" s="112">
        <f t="shared" si="12"/>
        <v>0.27070173449218132</v>
      </c>
      <c r="M64" s="113">
        <f t="shared" si="13"/>
        <v>15.077</v>
      </c>
      <c r="N64" s="114">
        <f t="shared" si="14"/>
        <v>1.6675671529292484</v>
      </c>
      <c r="O64" s="114">
        <f t="shared" si="15"/>
        <v>15.786302381063551</v>
      </c>
      <c r="P64" s="223">
        <f t="shared" si="16"/>
        <v>9</v>
      </c>
      <c r="Q64" s="224">
        <f t="shared" si="17"/>
        <v>30</v>
      </c>
      <c r="R64" s="224">
        <f t="shared" si="18"/>
        <v>284</v>
      </c>
      <c r="T64">
        <v>503</v>
      </c>
      <c r="U64">
        <v>6571</v>
      </c>
      <c r="V64" t="s">
        <v>266</v>
      </c>
      <c r="W64">
        <v>1799.028</v>
      </c>
      <c r="X64">
        <v>651.52599999999995</v>
      </c>
      <c r="Y64">
        <v>2.7610000000000001</v>
      </c>
      <c r="Z64">
        <v>15.077</v>
      </c>
      <c r="AA64">
        <v>67.026645000000002</v>
      </c>
      <c r="AB64">
        <v>2.2499850000000001</v>
      </c>
      <c r="AC64">
        <v>19.280811</v>
      </c>
      <c r="AD64" s="1">
        <v>487</v>
      </c>
      <c r="AE64">
        <v>30</v>
      </c>
      <c r="AF64">
        <v>284</v>
      </c>
      <c r="AG64">
        <v>108</v>
      </c>
      <c r="AH64">
        <v>26.840489999999999</v>
      </c>
      <c r="AI64">
        <v>7399.8</v>
      </c>
      <c r="AJ64">
        <v>1477.6</v>
      </c>
      <c r="AK64">
        <v>9</v>
      </c>
      <c r="AL64">
        <v>2573</v>
      </c>
      <c r="AM64">
        <v>0.89251821007505128</v>
      </c>
      <c r="AN64" t="s">
        <v>69</v>
      </c>
      <c r="AO64">
        <v>756.82399999999996</v>
      </c>
      <c r="AP64" t="s">
        <v>524</v>
      </c>
      <c r="AQ64" t="s">
        <v>117</v>
      </c>
      <c r="AR64" t="s">
        <v>119</v>
      </c>
      <c r="AS64" t="s">
        <v>117</v>
      </c>
      <c r="AT64" t="s">
        <v>119</v>
      </c>
      <c r="AU64" t="s">
        <v>176</v>
      </c>
      <c r="AV64" t="s">
        <v>266</v>
      </c>
      <c r="AW64" t="s">
        <v>69</v>
      </c>
      <c r="AX64">
        <v>6571</v>
      </c>
      <c r="AY64" t="s">
        <v>343</v>
      </c>
      <c r="AZ64">
        <v>2</v>
      </c>
      <c r="BA64" t="s">
        <v>344</v>
      </c>
      <c r="BB64">
        <v>5</v>
      </c>
      <c r="BC64">
        <v>1</v>
      </c>
      <c r="BE64" t="s">
        <v>69</v>
      </c>
      <c r="BF64">
        <v>0</v>
      </c>
      <c r="BG64" t="s">
        <v>293</v>
      </c>
      <c r="BI64" t="s">
        <v>117</v>
      </c>
      <c r="BJ64" t="s">
        <v>266</v>
      </c>
      <c r="BK64" t="s">
        <v>69</v>
      </c>
      <c r="BL64">
        <v>0.89251821007505128</v>
      </c>
      <c r="BM64">
        <v>6571</v>
      </c>
      <c r="BN64" t="s">
        <v>119</v>
      </c>
      <c r="BO64" t="s">
        <v>176</v>
      </c>
      <c r="BP64">
        <v>5</v>
      </c>
      <c r="BQ64">
        <v>1799.028</v>
      </c>
      <c r="BR64">
        <v>3.3568515923779269E-2</v>
      </c>
      <c r="BS64">
        <v>0.28765890042683773</v>
      </c>
      <c r="BT64">
        <v>0.27070173449218132</v>
      </c>
      <c r="BU64">
        <v>15.077</v>
      </c>
      <c r="BV64">
        <v>1.6675671529292484</v>
      </c>
      <c r="BW64">
        <v>15.786302381063551</v>
      </c>
      <c r="BX64">
        <v>9</v>
      </c>
      <c r="BY64">
        <v>30</v>
      </c>
      <c r="BZ64">
        <v>284</v>
      </c>
    </row>
    <row r="65" spans="1:78" ht="16.5">
      <c r="A65" s="120" t="str">
        <f t="shared" si="1"/>
        <v>강화교통</v>
      </c>
      <c r="B65" s="121" t="str">
        <f t="shared" si="2"/>
        <v>이정세</v>
      </c>
      <c r="C65" s="122" t="str">
        <f t="shared" si="3"/>
        <v>C</v>
      </c>
      <c r="D65" s="123">
        <f t="shared" si="4"/>
        <v>0.88481481481481472</v>
      </c>
      <c r="E65" s="124">
        <f t="shared" si="5"/>
        <v>5786</v>
      </c>
      <c r="F65" s="281" t="str">
        <f t="shared" si="6"/>
        <v>800</v>
      </c>
      <c r="G65" s="125" t="str">
        <f t="shared" si="7"/>
        <v>78바3211</v>
      </c>
      <c r="H65" s="126">
        <f t="shared" si="8"/>
        <v>1</v>
      </c>
      <c r="I65" s="127">
        <f t="shared" si="9"/>
        <v>2753.09</v>
      </c>
      <c r="J65" s="128">
        <f t="shared" si="10"/>
        <v>1.8219019114476345E-2</v>
      </c>
      <c r="K65" s="128">
        <f t="shared" si="11"/>
        <v>0.36001305137365686</v>
      </c>
      <c r="L65" s="128">
        <f t="shared" si="12"/>
        <v>0.28549738657290535</v>
      </c>
      <c r="M65" s="129">
        <f t="shared" si="13"/>
        <v>11.715</v>
      </c>
      <c r="N65" s="130">
        <f t="shared" si="14"/>
        <v>0.43587387263038985</v>
      </c>
      <c r="O65" s="130">
        <f t="shared" si="15"/>
        <v>33.453319724382418</v>
      </c>
      <c r="P65" s="221">
        <f t="shared" si="16"/>
        <v>18</v>
      </c>
      <c r="Q65" s="222">
        <f t="shared" si="17"/>
        <v>12</v>
      </c>
      <c r="R65" s="222">
        <f t="shared" si="18"/>
        <v>921</v>
      </c>
      <c r="T65">
        <v>503</v>
      </c>
      <c r="U65">
        <v>5786</v>
      </c>
      <c r="V65" t="s">
        <v>254</v>
      </c>
      <c r="W65">
        <v>2753.09</v>
      </c>
      <c r="X65">
        <v>1152.376</v>
      </c>
      <c r="Y65">
        <v>2.3889999999999998</v>
      </c>
      <c r="Z65">
        <v>11.715</v>
      </c>
      <c r="AA65">
        <v>139.611358</v>
      </c>
      <c r="AB65">
        <v>2.5435819999999998</v>
      </c>
      <c r="AC65">
        <v>50.261910999999998</v>
      </c>
      <c r="AD65" s="1">
        <v>786</v>
      </c>
      <c r="AE65">
        <v>12</v>
      </c>
      <c r="AF65">
        <v>921</v>
      </c>
      <c r="AG65">
        <v>90</v>
      </c>
      <c r="AH65">
        <v>19.719670000000001</v>
      </c>
      <c r="AI65">
        <v>7427.1</v>
      </c>
      <c r="AJ65">
        <v>15.9</v>
      </c>
      <c r="AK65">
        <v>18</v>
      </c>
      <c r="AL65">
        <v>9432</v>
      </c>
      <c r="AM65">
        <v>0.88481481481481472</v>
      </c>
      <c r="AN65" t="s">
        <v>69</v>
      </c>
      <c r="AO65">
        <v>2753.09</v>
      </c>
      <c r="AP65" t="s">
        <v>525</v>
      </c>
      <c r="AQ65" t="s">
        <v>117</v>
      </c>
      <c r="AR65" t="s">
        <v>122</v>
      </c>
      <c r="AS65" t="s">
        <v>117</v>
      </c>
      <c r="AT65" t="s">
        <v>122</v>
      </c>
      <c r="AU65" t="s">
        <v>237</v>
      </c>
      <c r="AV65" t="s">
        <v>254</v>
      </c>
      <c r="AW65" t="s">
        <v>69</v>
      </c>
      <c r="AX65">
        <v>5786</v>
      </c>
      <c r="AY65" t="s">
        <v>341</v>
      </c>
      <c r="AZ65">
        <v>1</v>
      </c>
      <c r="BA65" t="s">
        <v>195</v>
      </c>
      <c r="BB65">
        <v>1</v>
      </c>
      <c r="BC65">
        <v>1</v>
      </c>
      <c r="BE65" t="s">
        <v>68</v>
      </c>
      <c r="BF65">
        <v>-1</v>
      </c>
      <c r="BG65" t="s">
        <v>299</v>
      </c>
      <c r="BI65" t="s">
        <v>117</v>
      </c>
      <c r="BJ65" t="s">
        <v>254</v>
      </c>
      <c r="BK65" t="s">
        <v>69</v>
      </c>
      <c r="BL65">
        <v>0.88481481481481472</v>
      </c>
      <c r="BM65">
        <v>5786</v>
      </c>
      <c r="BN65" t="s">
        <v>122</v>
      </c>
      <c r="BO65" t="s">
        <v>237</v>
      </c>
      <c r="BP65">
        <v>1</v>
      </c>
      <c r="BQ65">
        <v>2753.09</v>
      </c>
      <c r="BR65">
        <v>1.8219019114476345E-2</v>
      </c>
      <c r="BS65">
        <v>0.36001305137365686</v>
      </c>
      <c r="BT65">
        <v>0.28549738657290535</v>
      </c>
      <c r="BU65">
        <v>11.715</v>
      </c>
      <c r="BV65">
        <v>0.43587387263038985</v>
      </c>
      <c r="BW65">
        <v>33.453319724382418</v>
      </c>
      <c r="BX65">
        <v>18</v>
      </c>
      <c r="BY65">
        <v>12</v>
      </c>
      <c r="BZ65">
        <v>921</v>
      </c>
    </row>
    <row r="66" spans="1:78" ht="16.5">
      <c r="A66" s="104" t="str">
        <f t="shared" si="1"/>
        <v>강화교통</v>
      </c>
      <c r="B66" s="105" t="str">
        <f t="shared" si="2"/>
        <v>이정용</v>
      </c>
      <c r="C66" s="106" t="str">
        <f t="shared" si="3"/>
        <v>C</v>
      </c>
      <c r="D66" s="107">
        <f t="shared" si="4"/>
        <v>0.85741793626980078</v>
      </c>
      <c r="E66" s="108">
        <f t="shared" si="5"/>
        <v>5345</v>
      </c>
      <c r="F66" s="282" t="str">
        <f t="shared" si="6"/>
        <v>17</v>
      </c>
      <c r="G66" s="109" t="str">
        <f t="shared" si="7"/>
        <v>78바3217</v>
      </c>
      <c r="H66" s="110">
        <f t="shared" si="8"/>
        <v>2</v>
      </c>
      <c r="I66" s="111">
        <f t="shared" si="9"/>
        <v>1852.6079999999999</v>
      </c>
      <c r="J66" s="112">
        <f t="shared" si="10"/>
        <v>1.6795945438933247E-2</v>
      </c>
      <c r="K66" s="112">
        <f t="shared" si="11"/>
        <v>0.38725580860984504</v>
      </c>
      <c r="L66" s="112">
        <f t="shared" si="12"/>
        <v>0.17272947110235948</v>
      </c>
      <c r="M66" s="113">
        <f t="shared" si="13"/>
        <v>10.445</v>
      </c>
      <c r="N66" s="114">
        <f t="shared" si="14"/>
        <v>0.16193387915846202</v>
      </c>
      <c r="O66" s="114">
        <f t="shared" si="15"/>
        <v>9.6080768300687467</v>
      </c>
      <c r="P66" s="223">
        <f t="shared" si="16"/>
        <v>21</v>
      </c>
      <c r="Q66" s="224">
        <f t="shared" si="17"/>
        <v>3</v>
      </c>
      <c r="R66" s="224">
        <f t="shared" si="18"/>
        <v>178</v>
      </c>
      <c r="T66">
        <v>503</v>
      </c>
      <c r="U66">
        <v>5345</v>
      </c>
      <c r="V66" t="s">
        <v>431</v>
      </c>
      <c r="W66">
        <v>1852.6079999999999</v>
      </c>
      <c r="X66">
        <v>833.26499999999999</v>
      </c>
      <c r="Y66">
        <v>2.2229999999999999</v>
      </c>
      <c r="Z66">
        <v>10.445</v>
      </c>
      <c r="AA66">
        <v>130.38748000000001</v>
      </c>
      <c r="AB66">
        <v>2.189981</v>
      </c>
      <c r="AC66">
        <v>50.493309000000004</v>
      </c>
      <c r="AD66" s="1">
        <v>320</v>
      </c>
      <c r="AE66">
        <v>3</v>
      </c>
      <c r="AF66">
        <v>178</v>
      </c>
      <c r="AG66">
        <v>71</v>
      </c>
      <c r="AH66">
        <v>14.20848</v>
      </c>
      <c r="AI66">
        <v>96.5</v>
      </c>
      <c r="AJ66">
        <v>0</v>
      </c>
      <c r="AK66">
        <v>21</v>
      </c>
      <c r="AL66">
        <v>8572</v>
      </c>
      <c r="AM66">
        <v>0.85741793626980078</v>
      </c>
      <c r="AN66" t="s">
        <v>69</v>
      </c>
      <c r="AO66">
        <v>1599.675</v>
      </c>
      <c r="AP66" t="s">
        <v>526</v>
      </c>
      <c r="AQ66" t="s">
        <v>117</v>
      </c>
      <c r="AR66" t="s">
        <v>118</v>
      </c>
      <c r="AS66" t="s">
        <v>117</v>
      </c>
      <c r="AT66" t="s">
        <v>118</v>
      </c>
      <c r="AU66" t="s">
        <v>412</v>
      </c>
      <c r="AV66" t="s">
        <v>431</v>
      </c>
      <c r="AW66" t="s">
        <v>69</v>
      </c>
      <c r="AX66">
        <v>5345</v>
      </c>
      <c r="AY66" t="s">
        <v>340</v>
      </c>
      <c r="AZ66">
        <v>7</v>
      </c>
      <c r="BA66" t="s">
        <v>417</v>
      </c>
      <c r="BB66">
        <v>2</v>
      </c>
      <c r="BC66">
        <v>1</v>
      </c>
      <c r="BE66" t="s">
        <v>68</v>
      </c>
      <c r="BF66">
        <v>-1</v>
      </c>
      <c r="BG66" t="s">
        <v>299</v>
      </c>
      <c r="BI66" t="s">
        <v>117</v>
      </c>
      <c r="BJ66" t="s">
        <v>431</v>
      </c>
      <c r="BK66" t="s">
        <v>69</v>
      </c>
      <c r="BL66">
        <v>0.85741793626980078</v>
      </c>
      <c r="BM66">
        <v>5345</v>
      </c>
      <c r="BN66" t="s">
        <v>118</v>
      </c>
      <c r="BO66" t="s">
        <v>412</v>
      </c>
      <c r="BP66">
        <v>2</v>
      </c>
      <c r="BQ66">
        <v>1852.6079999999999</v>
      </c>
      <c r="BR66">
        <v>1.6795945438933247E-2</v>
      </c>
      <c r="BS66">
        <v>0.38725580860984504</v>
      </c>
      <c r="BT66">
        <v>0.17272947110235948</v>
      </c>
      <c r="BU66">
        <v>10.445</v>
      </c>
      <c r="BV66">
        <v>0.16193387915846202</v>
      </c>
      <c r="BW66">
        <v>9.6080768300687467</v>
      </c>
      <c r="BX66">
        <v>21</v>
      </c>
      <c r="BY66">
        <v>3</v>
      </c>
      <c r="BZ66">
        <v>178</v>
      </c>
    </row>
    <row r="67" spans="1:78" ht="16.5">
      <c r="A67" s="120" t="str">
        <f t="shared" si="1"/>
        <v>강화교통</v>
      </c>
      <c r="B67" s="121" t="str">
        <f t="shared" si="2"/>
        <v>이제강</v>
      </c>
      <c r="C67" s="122" t="str">
        <f t="shared" si="3"/>
        <v>C</v>
      </c>
      <c r="D67" s="123">
        <f t="shared" si="4"/>
        <v>0.8808631340953621</v>
      </c>
      <c r="E67" s="124">
        <f t="shared" si="5"/>
        <v>6014</v>
      </c>
      <c r="F67" s="281" t="str">
        <f t="shared" si="6"/>
        <v>70</v>
      </c>
      <c r="G67" s="125" t="str">
        <f t="shared" si="7"/>
        <v>78바3202</v>
      </c>
      <c r="H67" s="126">
        <f t="shared" si="8"/>
        <v>3</v>
      </c>
      <c r="I67" s="127">
        <f t="shared" si="9"/>
        <v>3128.3829999999998</v>
      </c>
      <c r="J67" s="128">
        <f t="shared" si="10"/>
        <v>2.3854550013996841E-2</v>
      </c>
      <c r="K67" s="128">
        <f t="shared" si="11"/>
        <v>0.29293678791592564</v>
      </c>
      <c r="L67" s="128">
        <f t="shared" si="12"/>
        <v>0.2592393578407759</v>
      </c>
      <c r="M67" s="129">
        <f t="shared" si="13"/>
        <v>12.643000000000001</v>
      </c>
      <c r="N67" s="130">
        <f t="shared" si="14"/>
        <v>0.25572316433122161</v>
      </c>
      <c r="O67" s="130">
        <f t="shared" si="15"/>
        <v>18.827617973886191</v>
      </c>
      <c r="P67" s="221">
        <f t="shared" si="16"/>
        <v>13</v>
      </c>
      <c r="Q67" s="222">
        <f t="shared" si="17"/>
        <v>8</v>
      </c>
      <c r="R67" s="222">
        <f t="shared" si="18"/>
        <v>589</v>
      </c>
      <c r="T67">
        <v>503</v>
      </c>
      <c r="U67">
        <v>6014</v>
      </c>
      <c r="V67" t="s">
        <v>274</v>
      </c>
      <c r="W67">
        <v>3128.3829999999998</v>
      </c>
      <c r="X67">
        <v>1246.164</v>
      </c>
      <c r="Y67">
        <v>2.5099999999999998</v>
      </c>
      <c r="Z67">
        <v>12.643000000000001</v>
      </c>
      <c r="AA67">
        <v>142.24996899999999</v>
      </c>
      <c r="AB67">
        <v>3.3933089999999999</v>
      </c>
      <c r="AC67">
        <v>41.670248999999998</v>
      </c>
      <c r="AD67" s="1">
        <v>811</v>
      </c>
      <c r="AE67">
        <v>8</v>
      </c>
      <c r="AF67">
        <v>589</v>
      </c>
      <c r="AG67">
        <v>79</v>
      </c>
      <c r="AH67">
        <v>21.992152000000001</v>
      </c>
      <c r="AI67">
        <v>7456.6</v>
      </c>
      <c r="AJ67">
        <v>0</v>
      </c>
      <c r="AK67">
        <v>13</v>
      </c>
      <c r="AL67">
        <v>2769</v>
      </c>
      <c r="AM67">
        <v>0.8808631340953621</v>
      </c>
      <c r="AN67" t="s">
        <v>69</v>
      </c>
      <c r="AO67">
        <v>1116.1469999999999</v>
      </c>
      <c r="AP67" t="s">
        <v>527</v>
      </c>
      <c r="AQ67" t="s">
        <v>117</v>
      </c>
      <c r="AR67" t="s">
        <v>120</v>
      </c>
      <c r="AS67" t="s">
        <v>117</v>
      </c>
      <c r="AT67" t="s">
        <v>120</v>
      </c>
      <c r="AU67" t="s">
        <v>179</v>
      </c>
      <c r="AV67" t="s">
        <v>274</v>
      </c>
      <c r="AW67" t="s">
        <v>69</v>
      </c>
      <c r="AX67">
        <v>6014</v>
      </c>
      <c r="AY67" t="s">
        <v>347</v>
      </c>
      <c r="AZ67">
        <v>3</v>
      </c>
      <c r="BA67" t="s">
        <v>302</v>
      </c>
      <c r="BB67">
        <v>3</v>
      </c>
      <c r="BC67">
        <v>1</v>
      </c>
      <c r="BE67" t="s">
        <v>69</v>
      </c>
      <c r="BF67">
        <v>0</v>
      </c>
      <c r="BG67" t="s">
        <v>293</v>
      </c>
      <c r="BI67" t="s">
        <v>117</v>
      </c>
      <c r="BJ67" t="s">
        <v>274</v>
      </c>
      <c r="BK67" t="s">
        <v>69</v>
      </c>
      <c r="BL67">
        <v>0.8808631340953621</v>
      </c>
      <c r="BM67">
        <v>6014</v>
      </c>
      <c r="BN67" t="s">
        <v>120</v>
      </c>
      <c r="BO67" t="s">
        <v>179</v>
      </c>
      <c r="BP67">
        <v>3</v>
      </c>
      <c r="BQ67">
        <v>3128.3829999999998</v>
      </c>
      <c r="BR67">
        <v>2.3854550013996841E-2</v>
      </c>
      <c r="BS67">
        <v>0.29293678791592564</v>
      </c>
      <c r="BT67">
        <v>0.2592393578407759</v>
      </c>
      <c r="BU67">
        <v>12.643000000000001</v>
      </c>
      <c r="BV67">
        <v>0.25572316433122161</v>
      </c>
      <c r="BW67">
        <v>18.827617973886191</v>
      </c>
      <c r="BX67">
        <v>13</v>
      </c>
      <c r="BY67">
        <v>8</v>
      </c>
      <c r="BZ67">
        <v>589</v>
      </c>
    </row>
    <row r="68" spans="1:78" ht="16.5">
      <c r="A68" s="104" t="str">
        <f t="shared" si="1"/>
        <v>강화교통</v>
      </c>
      <c r="B68" s="105" t="str">
        <f t="shared" si="2"/>
        <v>이주영</v>
      </c>
      <c r="C68" s="106" t="str">
        <f t="shared" si="3"/>
        <v>B</v>
      </c>
      <c r="D68" s="107">
        <f t="shared" si="4"/>
        <v>0.90730769230769226</v>
      </c>
      <c r="E68" s="108">
        <f t="shared" si="5"/>
        <v>9128</v>
      </c>
      <c r="F68" s="282" t="str">
        <f t="shared" si="6"/>
        <v>17</v>
      </c>
      <c r="G68" s="109" t="str">
        <f t="shared" si="7"/>
        <v>70바2504</v>
      </c>
      <c r="H68" s="110">
        <f t="shared" si="8"/>
        <v>1</v>
      </c>
      <c r="I68" s="111">
        <f t="shared" si="9"/>
        <v>2317.5909999999999</v>
      </c>
      <c r="J68" s="112">
        <f t="shared" si="10"/>
        <v>4.7689833715152334E-2</v>
      </c>
      <c r="K68" s="112">
        <f t="shared" si="11"/>
        <v>0.36933086002584264</v>
      </c>
      <c r="L68" s="112">
        <f t="shared" si="12"/>
        <v>0.13807440570834112</v>
      </c>
      <c r="M68" s="113">
        <f t="shared" si="13"/>
        <v>9.8640000000000008</v>
      </c>
      <c r="N68" s="114">
        <f t="shared" si="14"/>
        <v>0</v>
      </c>
      <c r="O68" s="114">
        <f t="shared" si="15"/>
        <v>6.9037202854170561</v>
      </c>
      <c r="P68" s="223">
        <f t="shared" si="16"/>
        <v>36</v>
      </c>
      <c r="Q68" s="224">
        <f t="shared" si="17"/>
        <v>0</v>
      </c>
      <c r="R68" s="224">
        <f t="shared" si="18"/>
        <v>160</v>
      </c>
      <c r="T68">
        <v>503</v>
      </c>
      <c r="U68">
        <v>9128</v>
      </c>
      <c r="V68" t="s">
        <v>314</v>
      </c>
      <c r="W68">
        <v>2317.5909999999999</v>
      </c>
      <c r="X68">
        <v>982.31399999999996</v>
      </c>
      <c r="Y68">
        <v>2.359</v>
      </c>
      <c r="Z68">
        <v>9.8640000000000008</v>
      </c>
      <c r="AA68">
        <v>167.86051399999999</v>
      </c>
      <c r="AB68">
        <v>8.0052400000000006</v>
      </c>
      <c r="AC68">
        <v>61.996068000000001</v>
      </c>
      <c r="AD68" s="1">
        <v>320</v>
      </c>
      <c r="AE68">
        <v>0</v>
      </c>
      <c r="AF68">
        <v>160</v>
      </c>
      <c r="AG68">
        <v>68</v>
      </c>
      <c r="AH68">
        <v>13.806647</v>
      </c>
      <c r="AI68">
        <v>35.5</v>
      </c>
      <c r="AJ68">
        <v>0</v>
      </c>
      <c r="AK68">
        <v>36</v>
      </c>
      <c r="AL68">
        <v>13869</v>
      </c>
      <c r="AM68">
        <v>0.90730769230769226</v>
      </c>
      <c r="AN68" t="s">
        <v>68</v>
      </c>
      <c r="AO68">
        <v>2317.5909999999999</v>
      </c>
      <c r="AP68" t="s">
        <v>528</v>
      </c>
      <c r="AQ68" t="s">
        <v>117</v>
      </c>
      <c r="AR68" t="s">
        <v>118</v>
      </c>
      <c r="AS68" t="s">
        <v>117</v>
      </c>
      <c r="AT68" t="s">
        <v>118</v>
      </c>
      <c r="AU68" t="s">
        <v>172</v>
      </c>
      <c r="AV68" t="s">
        <v>314</v>
      </c>
      <c r="AW68" t="s">
        <v>68</v>
      </c>
      <c r="AX68">
        <v>9128</v>
      </c>
      <c r="AY68" t="s">
        <v>414</v>
      </c>
      <c r="AZ68">
        <v>3</v>
      </c>
      <c r="BA68" t="s">
        <v>411</v>
      </c>
      <c r="BB68">
        <v>1</v>
      </c>
      <c r="BC68">
        <v>1</v>
      </c>
      <c r="BE68" t="s">
        <v>68</v>
      </c>
      <c r="BF68">
        <v>0</v>
      </c>
      <c r="BG68" t="s">
        <v>293</v>
      </c>
      <c r="BI68" t="s">
        <v>117</v>
      </c>
      <c r="BJ68" t="s">
        <v>314</v>
      </c>
      <c r="BK68" t="s">
        <v>68</v>
      </c>
      <c r="BL68">
        <v>0.90730769230769226</v>
      </c>
      <c r="BM68">
        <v>9128</v>
      </c>
      <c r="BN68" t="s">
        <v>118</v>
      </c>
      <c r="BO68" t="s">
        <v>172</v>
      </c>
      <c r="BP68">
        <v>1</v>
      </c>
      <c r="BQ68">
        <v>2317.5909999999999</v>
      </c>
      <c r="BR68">
        <v>4.7689833715152334E-2</v>
      </c>
      <c r="BS68">
        <v>0.36933086002584264</v>
      </c>
      <c r="BT68">
        <v>0.13807440570834112</v>
      </c>
      <c r="BU68">
        <v>9.8640000000000008</v>
      </c>
      <c r="BV68">
        <v>0</v>
      </c>
      <c r="BW68">
        <v>6.9037202854170561</v>
      </c>
      <c r="BX68">
        <v>36</v>
      </c>
      <c r="BY68">
        <v>0</v>
      </c>
      <c r="BZ68">
        <v>160</v>
      </c>
    </row>
    <row r="69" spans="1:78" ht="16.5">
      <c r="A69" s="120" t="str">
        <f t="shared" si="1"/>
        <v>강화교통</v>
      </c>
      <c r="B69" s="121" t="str">
        <f t="shared" si="2"/>
        <v>이희동</v>
      </c>
      <c r="C69" s="122" t="str">
        <f t="shared" si="3"/>
        <v>C</v>
      </c>
      <c r="D69" s="123">
        <f t="shared" si="4"/>
        <v>0.89401906596938163</v>
      </c>
      <c r="E69" s="124">
        <f t="shared" si="5"/>
        <v>8899</v>
      </c>
      <c r="F69" s="281" t="str">
        <f t="shared" si="6"/>
        <v>17</v>
      </c>
      <c r="G69" s="125" t="str">
        <f t="shared" si="7"/>
        <v>78바3239</v>
      </c>
      <c r="H69" s="126">
        <f t="shared" si="8"/>
        <v>4</v>
      </c>
      <c r="I69" s="127">
        <f t="shared" si="9"/>
        <v>1324.0070000000001</v>
      </c>
      <c r="J69" s="128">
        <f t="shared" si="10"/>
        <v>1.7887126086764838E-2</v>
      </c>
      <c r="K69" s="128">
        <f t="shared" si="11"/>
        <v>0.37343120210229963</v>
      </c>
      <c r="L69" s="128">
        <f t="shared" si="12"/>
        <v>0.1321745277781764</v>
      </c>
      <c r="M69" s="129">
        <f t="shared" si="13"/>
        <v>10.446999999999999</v>
      </c>
      <c r="N69" s="130">
        <f t="shared" si="14"/>
        <v>7.5528301587529365E-2</v>
      </c>
      <c r="O69" s="130">
        <f t="shared" si="15"/>
        <v>6.0422641270023494</v>
      </c>
      <c r="P69" s="221">
        <f t="shared" si="16"/>
        <v>19</v>
      </c>
      <c r="Q69" s="222">
        <f t="shared" si="17"/>
        <v>1</v>
      </c>
      <c r="R69" s="222">
        <f t="shared" si="18"/>
        <v>80</v>
      </c>
      <c r="T69">
        <v>503</v>
      </c>
      <c r="U69">
        <v>8899</v>
      </c>
      <c r="V69" t="s">
        <v>315</v>
      </c>
      <c r="W69">
        <v>1324.0070000000001</v>
      </c>
      <c r="X69">
        <v>592.55799999999999</v>
      </c>
      <c r="Y69">
        <v>2.234</v>
      </c>
      <c r="Z69">
        <v>10.446999999999999</v>
      </c>
      <c r="AA69">
        <v>89.821640000000002</v>
      </c>
      <c r="AB69">
        <v>1.6066510000000001</v>
      </c>
      <c r="AC69">
        <v>33.542203000000001</v>
      </c>
      <c r="AD69" s="1">
        <v>175</v>
      </c>
      <c r="AE69">
        <v>1</v>
      </c>
      <c r="AF69">
        <v>80</v>
      </c>
      <c r="AG69">
        <v>71</v>
      </c>
      <c r="AH69">
        <v>14.740401</v>
      </c>
      <c r="AI69">
        <v>60.4</v>
      </c>
      <c r="AJ69">
        <v>0</v>
      </c>
      <c r="AK69">
        <v>19</v>
      </c>
      <c r="AL69">
        <v>4883</v>
      </c>
      <c r="AM69">
        <v>0.89401906596938163</v>
      </c>
      <c r="AN69" t="s">
        <v>69</v>
      </c>
      <c r="AO69">
        <v>471.613</v>
      </c>
      <c r="AP69" t="s">
        <v>529</v>
      </c>
      <c r="AQ69" t="s">
        <v>117</v>
      </c>
      <c r="AR69" t="s">
        <v>118</v>
      </c>
      <c r="AS69" t="s">
        <v>117</v>
      </c>
      <c r="AT69" t="s">
        <v>118</v>
      </c>
      <c r="AU69" t="s">
        <v>283</v>
      </c>
      <c r="AV69" t="s">
        <v>315</v>
      </c>
      <c r="AW69" t="s">
        <v>69</v>
      </c>
      <c r="AX69">
        <v>8899</v>
      </c>
      <c r="AY69" t="s">
        <v>340</v>
      </c>
      <c r="AZ69">
        <v>3</v>
      </c>
      <c r="BA69" t="s">
        <v>319</v>
      </c>
      <c r="BB69">
        <v>4</v>
      </c>
      <c r="BC69">
        <v>1</v>
      </c>
      <c r="BE69" t="s">
        <v>67</v>
      </c>
      <c r="BF69">
        <v>1</v>
      </c>
      <c r="BG69" t="s">
        <v>288</v>
      </c>
      <c r="BI69" t="s">
        <v>117</v>
      </c>
      <c r="BJ69" t="s">
        <v>315</v>
      </c>
      <c r="BK69" t="s">
        <v>69</v>
      </c>
      <c r="BL69">
        <v>0.89401906596938163</v>
      </c>
      <c r="BM69">
        <v>8899</v>
      </c>
      <c r="BN69" t="s">
        <v>118</v>
      </c>
      <c r="BO69" t="s">
        <v>283</v>
      </c>
      <c r="BP69">
        <v>4</v>
      </c>
      <c r="BQ69">
        <v>1324.0070000000001</v>
      </c>
      <c r="BR69">
        <v>1.7887126086764838E-2</v>
      </c>
      <c r="BS69">
        <v>0.37343120210229963</v>
      </c>
      <c r="BT69">
        <v>0.1321745277781764</v>
      </c>
      <c r="BU69">
        <v>10.446999999999999</v>
      </c>
      <c r="BV69">
        <v>7.5528301587529365E-2</v>
      </c>
      <c r="BW69">
        <v>6.0422641270023494</v>
      </c>
      <c r="BX69">
        <v>19</v>
      </c>
      <c r="BY69">
        <v>1</v>
      </c>
      <c r="BZ69">
        <v>80</v>
      </c>
    </row>
    <row r="70" spans="1:78" ht="16.5">
      <c r="A70" s="104" t="str">
        <f t="shared" si="1"/>
        <v>강화교통</v>
      </c>
      <c r="B70" s="105" t="str">
        <f t="shared" si="2"/>
        <v>이희찬</v>
      </c>
      <c r="C70" s="106" t="str">
        <f t="shared" si="3"/>
        <v>C</v>
      </c>
      <c r="D70" s="107">
        <f t="shared" si="4"/>
        <v>0.85807692307692296</v>
      </c>
      <c r="E70" s="108">
        <f t="shared" si="5"/>
        <v>5451</v>
      </c>
      <c r="F70" s="282" t="str">
        <f t="shared" si="6"/>
        <v>17</v>
      </c>
      <c r="G70" s="109" t="str">
        <f t="shared" si="7"/>
        <v>78바3217</v>
      </c>
      <c r="H70" s="110">
        <f t="shared" si="8"/>
        <v>1</v>
      </c>
      <c r="I70" s="111">
        <f t="shared" si="9"/>
        <v>2039.768</v>
      </c>
      <c r="J70" s="112">
        <f t="shared" si="10"/>
        <v>2.3615023324403999E-2</v>
      </c>
      <c r="K70" s="112">
        <f t="shared" si="11"/>
        <v>0.38803702198734141</v>
      </c>
      <c r="L70" s="112">
        <f t="shared" si="12"/>
        <v>0.22894760580615051</v>
      </c>
      <c r="M70" s="113">
        <f t="shared" si="13"/>
        <v>11.682</v>
      </c>
      <c r="N70" s="114">
        <f t="shared" si="14"/>
        <v>0.49025183256135013</v>
      </c>
      <c r="O70" s="114">
        <f t="shared" si="15"/>
        <v>7.0106012056273066</v>
      </c>
      <c r="P70" s="223">
        <f t="shared" si="16"/>
        <v>11</v>
      </c>
      <c r="Q70" s="224">
        <f t="shared" si="17"/>
        <v>10</v>
      </c>
      <c r="R70" s="224">
        <f t="shared" si="18"/>
        <v>143</v>
      </c>
      <c r="T70">
        <v>503</v>
      </c>
      <c r="U70">
        <v>5451</v>
      </c>
      <c r="V70" t="s">
        <v>432</v>
      </c>
      <c r="W70">
        <v>2039.768</v>
      </c>
      <c r="X70">
        <v>914.476</v>
      </c>
      <c r="Y70">
        <v>2.2309999999999999</v>
      </c>
      <c r="Z70">
        <v>11.682</v>
      </c>
      <c r="AA70">
        <v>134.78801000000001</v>
      </c>
      <c r="AB70">
        <v>3.1830219999999998</v>
      </c>
      <c r="AC70">
        <v>52.302737999999998</v>
      </c>
      <c r="AD70" s="1">
        <v>467</v>
      </c>
      <c r="AE70">
        <v>10</v>
      </c>
      <c r="AF70">
        <v>143</v>
      </c>
      <c r="AG70">
        <v>79</v>
      </c>
      <c r="AH70">
        <v>15.133156</v>
      </c>
      <c r="AI70">
        <v>546.6</v>
      </c>
      <c r="AJ70">
        <v>0</v>
      </c>
      <c r="AK70">
        <v>11</v>
      </c>
      <c r="AL70">
        <v>2841</v>
      </c>
      <c r="AM70">
        <v>0.85807692307692296</v>
      </c>
      <c r="AN70" t="s">
        <v>69</v>
      </c>
      <c r="AO70">
        <v>2039.768</v>
      </c>
      <c r="AP70" t="s">
        <v>530</v>
      </c>
      <c r="AQ70" t="s">
        <v>117</v>
      </c>
      <c r="AR70" t="s">
        <v>118</v>
      </c>
      <c r="AS70" t="s">
        <v>117</v>
      </c>
      <c r="AT70" t="s">
        <v>118</v>
      </c>
      <c r="AU70" t="s">
        <v>412</v>
      </c>
      <c r="AV70" t="s">
        <v>432</v>
      </c>
      <c r="AW70" t="s">
        <v>69</v>
      </c>
      <c r="AX70">
        <v>5451</v>
      </c>
      <c r="AY70" t="s">
        <v>340</v>
      </c>
      <c r="AZ70">
        <v>6</v>
      </c>
      <c r="BA70" t="s">
        <v>427</v>
      </c>
      <c r="BB70">
        <v>1</v>
      </c>
      <c r="BC70">
        <v>1</v>
      </c>
      <c r="BE70" t="s">
        <v>67</v>
      </c>
      <c r="BF70">
        <v>1</v>
      </c>
      <c r="BG70" t="s">
        <v>288</v>
      </c>
      <c r="BI70" t="s">
        <v>117</v>
      </c>
      <c r="BJ70" t="s">
        <v>432</v>
      </c>
      <c r="BK70" t="s">
        <v>69</v>
      </c>
      <c r="BL70">
        <v>0.85807692307692296</v>
      </c>
      <c r="BM70">
        <v>5451</v>
      </c>
      <c r="BN70" t="s">
        <v>118</v>
      </c>
      <c r="BO70" t="s">
        <v>412</v>
      </c>
      <c r="BP70">
        <v>1</v>
      </c>
      <c r="BQ70">
        <v>2039.768</v>
      </c>
      <c r="BR70">
        <v>2.3615023324403999E-2</v>
      </c>
      <c r="BS70">
        <v>0.38803702198734141</v>
      </c>
      <c r="BT70">
        <v>0.22894760580615051</v>
      </c>
      <c r="BU70">
        <v>11.682</v>
      </c>
      <c r="BV70">
        <v>0.49025183256135013</v>
      </c>
      <c r="BW70">
        <v>7.0106012056273066</v>
      </c>
      <c r="BX70">
        <v>11</v>
      </c>
      <c r="BY70">
        <v>10</v>
      </c>
      <c r="BZ70">
        <v>143</v>
      </c>
    </row>
    <row r="71" spans="1:78" ht="16.5">
      <c r="A71" s="120" t="str">
        <f t="shared" ref="A71:A86" si="19">BI71</f>
        <v>강화교통</v>
      </c>
      <c r="B71" s="121" t="str">
        <f t="shared" ref="B71:B86" si="20">IF(BJ71="NULL", E71, BJ71)</f>
        <v>임성주</v>
      </c>
      <c r="C71" s="122" t="str">
        <f t="shared" ref="C71:C86" si="21">BK71</f>
        <v>A</v>
      </c>
      <c r="D71" s="123">
        <f t="shared" ref="D71:D86" si="22">BL71</f>
        <v>0.96275862068965512</v>
      </c>
      <c r="E71" s="124">
        <f t="shared" ref="E71:E86" si="23">U71</f>
        <v>9882</v>
      </c>
      <c r="F71" s="281" t="str">
        <f t="shared" ref="F71:F86" si="24">BN71</f>
        <v>70</v>
      </c>
      <c r="G71" s="125" t="str">
        <f t="shared" ref="G71:G86" si="25">BO71</f>
        <v>78바3214</v>
      </c>
      <c r="H71" s="126">
        <f t="shared" ref="H71:H86" si="26">BP71</f>
        <v>1</v>
      </c>
      <c r="I71" s="127">
        <f t="shared" ref="I71:I86" si="27">BQ71</f>
        <v>3234.6990000000001</v>
      </c>
      <c r="J71" s="128">
        <f t="shared" ref="J71:J86" si="28">AB71/AA71</f>
        <v>1.7380643734354682E-2</v>
      </c>
      <c r="K71" s="128">
        <f t="shared" ref="K71:K86" si="29">AC71/AA71</f>
        <v>0.3161708453824647</v>
      </c>
      <c r="L71" s="128">
        <f t="shared" ref="L71:L86" si="30">AD71/I71</f>
        <v>0.24669992478434624</v>
      </c>
      <c r="M71" s="129">
        <f t="shared" ref="M71:M86" si="31">Z71</f>
        <v>12.276</v>
      </c>
      <c r="N71" s="130">
        <f t="shared" ref="N71:N86" si="32">BV71</f>
        <v>0</v>
      </c>
      <c r="O71" s="130">
        <f t="shared" ref="O71:O86" si="33">BW71</f>
        <v>11.098405137541391</v>
      </c>
      <c r="P71" s="221">
        <f t="shared" ref="P71:P86" si="34">AK71</f>
        <v>34</v>
      </c>
      <c r="Q71" s="222">
        <f t="shared" ref="Q71:Q86" si="35">AE71</f>
        <v>0</v>
      </c>
      <c r="R71" s="222">
        <f t="shared" ref="R71:R86" si="36">AF71</f>
        <v>359</v>
      </c>
      <c r="T71">
        <v>503</v>
      </c>
      <c r="U71">
        <v>9882</v>
      </c>
      <c r="V71" t="s">
        <v>228</v>
      </c>
      <c r="W71">
        <v>3234.6990000000001</v>
      </c>
      <c r="X71">
        <v>1158.6479999999999</v>
      </c>
      <c r="Y71">
        <v>2.7919999999999998</v>
      </c>
      <c r="Z71">
        <v>12.276</v>
      </c>
      <c r="AA71">
        <v>148.82331400000001</v>
      </c>
      <c r="AB71">
        <v>2.5866449999999999</v>
      </c>
      <c r="AC71">
        <v>47.053592999999999</v>
      </c>
      <c r="AD71" s="1">
        <v>798</v>
      </c>
      <c r="AE71">
        <v>0</v>
      </c>
      <c r="AF71">
        <v>359</v>
      </c>
      <c r="AG71">
        <v>72</v>
      </c>
      <c r="AH71">
        <v>21.735163</v>
      </c>
      <c r="AI71">
        <v>8978.5</v>
      </c>
      <c r="AJ71">
        <v>0</v>
      </c>
      <c r="AK71">
        <v>34</v>
      </c>
      <c r="AL71">
        <v>19083</v>
      </c>
      <c r="AM71">
        <v>0.96275862068965512</v>
      </c>
      <c r="AN71" t="s">
        <v>66</v>
      </c>
      <c r="AO71">
        <v>3234.6990000000001</v>
      </c>
      <c r="AP71" t="s">
        <v>531</v>
      </c>
      <c r="AQ71" t="s">
        <v>117</v>
      </c>
      <c r="AR71" t="s">
        <v>120</v>
      </c>
      <c r="AS71" t="s">
        <v>117</v>
      </c>
      <c r="AT71" t="s">
        <v>120</v>
      </c>
      <c r="AU71" t="s">
        <v>183</v>
      </c>
      <c r="AV71" t="s">
        <v>228</v>
      </c>
      <c r="AW71" t="s">
        <v>66</v>
      </c>
      <c r="AX71">
        <v>9882</v>
      </c>
      <c r="AY71" t="s">
        <v>376</v>
      </c>
      <c r="AZ71">
        <v>1</v>
      </c>
      <c r="BA71" t="s">
        <v>377</v>
      </c>
      <c r="BB71">
        <v>1</v>
      </c>
      <c r="BC71">
        <v>1</v>
      </c>
      <c r="BE71" t="s">
        <v>68</v>
      </c>
      <c r="BF71">
        <v>1</v>
      </c>
      <c r="BG71" t="s">
        <v>288</v>
      </c>
      <c r="BI71" t="s">
        <v>117</v>
      </c>
      <c r="BJ71" t="s">
        <v>228</v>
      </c>
      <c r="BK71" t="s">
        <v>66</v>
      </c>
      <c r="BL71">
        <v>0.96275862068965512</v>
      </c>
      <c r="BM71">
        <v>9882</v>
      </c>
      <c r="BN71" t="s">
        <v>120</v>
      </c>
      <c r="BO71" t="s">
        <v>183</v>
      </c>
      <c r="BP71">
        <v>1</v>
      </c>
      <c r="BQ71">
        <v>3234.6990000000001</v>
      </c>
      <c r="BR71">
        <v>1.7380643734354682E-2</v>
      </c>
      <c r="BS71">
        <v>0.3161708453824647</v>
      </c>
      <c r="BT71">
        <v>0.24669992478434624</v>
      </c>
      <c r="BU71">
        <v>12.276</v>
      </c>
      <c r="BV71">
        <v>0</v>
      </c>
      <c r="BW71">
        <v>11.098405137541391</v>
      </c>
      <c r="BX71">
        <v>34</v>
      </c>
      <c r="BY71">
        <v>0</v>
      </c>
      <c r="BZ71">
        <v>359</v>
      </c>
    </row>
    <row r="72" spans="1:78" ht="16.5">
      <c r="A72" s="104" t="str">
        <f t="shared" si="19"/>
        <v>강화교통</v>
      </c>
      <c r="B72" s="105" t="str">
        <f t="shared" si="20"/>
        <v>임승준</v>
      </c>
      <c r="C72" s="106" t="str">
        <f t="shared" si="21"/>
        <v>B</v>
      </c>
      <c r="D72" s="107">
        <f t="shared" si="22"/>
        <v>0.90909090909090917</v>
      </c>
      <c r="E72" s="108">
        <f t="shared" si="23"/>
        <v>7449</v>
      </c>
      <c r="F72" s="282" t="str">
        <f t="shared" si="24"/>
        <v>71</v>
      </c>
      <c r="G72" s="109" t="str">
        <f t="shared" si="25"/>
        <v>78바3237</v>
      </c>
      <c r="H72" s="110">
        <f t="shared" si="26"/>
        <v>1</v>
      </c>
      <c r="I72" s="111">
        <f t="shared" si="27"/>
        <v>3161.538</v>
      </c>
      <c r="J72" s="112">
        <f t="shared" si="28"/>
        <v>1.3294041458385839E-2</v>
      </c>
      <c r="K72" s="112">
        <f t="shared" si="29"/>
        <v>0.25696525962187483</v>
      </c>
      <c r="L72" s="112">
        <f t="shared" si="30"/>
        <v>0.24450125223862562</v>
      </c>
      <c r="M72" s="113">
        <f t="shared" si="31"/>
        <v>11.976000000000001</v>
      </c>
      <c r="N72" s="114">
        <f t="shared" si="32"/>
        <v>1.1386862976184375</v>
      </c>
      <c r="O72" s="114">
        <f t="shared" si="33"/>
        <v>4.649635715275287</v>
      </c>
      <c r="P72" s="223">
        <f t="shared" si="34"/>
        <v>9</v>
      </c>
      <c r="Q72" s="224">
        <f t="shared" si="35"/>
        <v>36</v>
      </c>
      <c r="R72" s="224">
        <f t="shared" si="36"/>
        <v>147</v>
      </c>
      <c r="T72">
        <v>503</v>
      </c>
      <c r="U72">
        <v>7449</v>
      </c>
      <c r="V72" t="s">
        <v>229</v>
      </c>
      <c r="W72">
        <v>3161.538</v>
      </c>
      <c r="X72">
        <v>1053.962</v>
      </c>
      <c r="Y72">
        <v>3</v>
      </c>
      <c r="Z72">
        <v>11.976000000000001</v>
      </c>
      <c r="AA72">
        <v>127.854423</v>
      </c>
      <c r="AB72">
        <v>1.699702</v>
      </c>
      <c r="AC72">
        <v>32.854145000000003</v>
      </c>
      <c r="AD72" s="1">
        <v>773</v>
      </c>
      <c r="AE72">
        <v>36</v>
      </c>
      <c r="AF72">
        <v>147</v>
      </c>
      <c r="AG72">
        <v>73</v>
      </c>
      <c r="AH72">
        <v>24.727637999999999</v>
      </c>
      <c r="AI72">
        <v>2202.9</v>
      </c>
      <c r="AJ72">
        <v>0</v>
      </c>
      <c r="AK72">
        <v>9</v>
      </c>
      <c r="AL72">
        <v>1840</v>
      </c>
      <c r="AM72">
        <v>0.90909090909090917</v>
      </c>
      <c r="AN72" t="s">
        <v>68</v>
      </c>
      <c r="AO72">
        <v>3161.538</v>
      </c>
      <c r="AP72" t="s">
        <v>532</v>
      </c>
      <c r="AQ72" t="s">
        <v>117</v>
      </c>
      <c r="AR72" t="s">
        <v>121</v>
      </c>
      <c r="AS72" t="s">
        <v>117</v>
      </c>
      <c r="AT72" t="s">
        <v>121</v>
      </c>
      <c r="AU72" t="s">
        <v>192</v>
      </c>
      <c r="AV72" t="s">
        <v>229</v>
      </c>
      <c r="AW72" t="s">
        <v>68</v>
      </c>
      <c r="AX72">
        <v>7449</v>
      </c>
      <c r="AY72" t="s">
        <v>364</v>
      </c>
      <c r="AZ72">
        <v>4</v>
      </c>
      <c r="BA72" t="s">
        <v>533</v>
      </c>
      <c r="BB72">
        <v>1</v>
      </c>
      <c r="BC72">
        <v>1</v>
      </c>
      <c r="BE72" t="s">
        <v>68</v>
      </c>
      <c r="BF72">
        <v>0</v>
      </c>
      <c r="BG72" t="s">
        <v>293</v>
      </c>
      <c r="BI72" t="s">
        <v>117</v>
      </c>
      <c r="BJ72" t="s">
        <v>229</v>
      </c>
      <c r="BK72" t="s">
        <v>68</v>
      </c>
      <c r="BL72">
        <v>0.90909090909090917</v>
      </c>
      <c r="BM72">
        <v>7449</v>
      </c>
      <c r="BN72" t="s">
        <v>121</v>
      </c>
      <c r="BO72" t="s">
        <v>192</v>
      </c>
      <c r="BP72">
        <v>1</v>
      </c>
      <c r="BQ72">
        <v>3161.538</v>
      </c>
      <c r="BR72">
        <v>1.3294041458385839E-2</v>
      </c>
      <c r="BS72">
        <v>0.25696525962187483</v>
      </c>
      <c r="BT72">
        <v>0.24450125223862562</v>
      </c>
      <c r="BU72">
        <v>11.976000000000001</v>
      </c>
      <c r="BV72">
        <v>1.1386862976184375</v>
      </c>
      <c r="BW72">
        <v>4.649635715275287</v>
      </c>
      <c r="BX72">
        <v>9</v>
      </c>
      <c r="BY72">
        <v>36</v>
      </c>
      <c r="BZ72">
        <v>147</v>
      </c>
    </row>
    <row r="73" spans="1:78" ht="16.5">
      <c r="A73" s="120" t="str">
        <f t="shared" si="19"/>
        <v>강화교통</v>
      </c>
      <c r="B73" s="121" t="str">
        <f t="shared" si="20"/>
        <v>전덕기</v>
      </c>
      <c r="C73" s="122" t="str">
        <f t="shared" si="21"/>
        <v>F</v>
      </c>
      <c r="D73" s="123">
        <f t="shared" si="22"/>
        <v>0.7922306601467487</v>
      </c>
      <c r="E73" s="124">
        <f t="shared" si="23"/>
        <v>9498</v>
      </c>
      <c r="F73" s="281" t="str">
        <f t="shared" si="24"/>
        <v>70</v>
      </c>
      <c r="G73" s="125" t="str">
        <f t="shared" si="25"/>
        <v>78바3202</v>
      </c>
      <c r="H73" s="126">
        <f t="shared" si="26"/>
        <v>3</v>
      </c>
      <c r="I73" s="127">
        <f t="shared" si="27"/>
        <v>3449.3879999999999</v>
      </c>
      <c r="J73" s="128">
        <f t="shared" si="28"/>
        <v>1.5495196505951886E-2</v>
      </c>
      <c r="K73" s="128">
        <f t="shared" si="29"/>
        <v>0.31427782411436594</v>
      </c>
      <c r="L73" s="128">
        <f t="shared" si="30"/>
        <v>0.29077621885389526</v>
      </c>
      <c r="M73" s="129">
        <f t="shared" si="31"/>
        <v>15.776</v>
      </c>
      <c r="N73" s="130">
        <f t="shared" si="32"/>
        <v>0.34788779922699331</v>
      </c>
      <c r="O73" s="130">
        <f t="shared" si="33"/>
        <v>36.035377869929391</v>
      </c>
      <c r="P73" s="221">
        <f t="shared" si="34"/>
        <v>25</v>
      </c>
      <c r="Q73" s="222">
        <f t="shared" si="35"/>
        <v>12</v>
      </c>
      <c r="R73" s="222">
        <f t="shared" si="36"/>
        <v>1243</v>
      </c>
      <c r="T73">
        <v>503</v>
      </c>
      <c r="U73">
        <v>9498</v>
      </c>
      <c r="V73" t="s">
        <v>316</v>
      </c>
      <c r="W73">
        <v>3449.3879999999999</v>
      </c>
      <c r="X73">
        <v>1536.9079999999999</v>
      </c>
      <c r="Y73">
        <v>2.2440000000000002</v>
      </c>
      <c r="Z73">
        <v>15.776</v>
      </c>
      <c r="AA73">
        <v>154.724143</v>
      </c>
      <c r="AB73">
        <v>2.397481</v>
      </c>
      <c r="AC73">
        <v>48.626367000000002</v>
      </c>
      <c r="AD73" s="1">
        <v>1003</v>
      </c>
      <c r="AE73">
        <v>12</v>
      </c>
      <c r="AF73">
        <v>1243</v>
      </c>
      <c r="AG73">
        <v>77</v>
      </c>
      <c r="AH73">
        <v>22.293792</v>
      </c>
      <c r="AI73">
        <v>12253.1</v>
      </c>
      <c r="AJ73">
        <v>0</v>
      </c>
      <c r="AK73">
        <v>25</v>
      </c>
      <c r="AL73">
        <v>12196</v>
      </c>
      <c r="AM73">
        <v>0.7922306601467487</v>
      </c>
      <c r="AN73" t="s">
        <v>70</v>
      </c>
      <c r="AO73">
        <v>1421.9770000000001</v>
      </c>
      <c r="AP73" t="s">
        <v>534</v>
      </c>
      <c r="AQ73" t="s">
        <v>117</v>
      </c>
      <c r="AR73" t="s">
        <v>120</v>
      </c>
      <c r="AS73" t="s">
        <v>117</v>
      </c>
      <c r="AT73" t="s">
        <v>120</v>
      </c>
      <c r="AU73" t="s">
        <v>179</v>
      </c>
      <c r="AV73" t="s">
        <v>316</v>
      </c>
      <c r="AW73" t="s">
        <v>70</v>
      </c>
      <c r="AX73">
        <v>9498</v>
      </c>
      <c r="AY73" t="s">
        <v>352</v>
      </c>
      <c r="AZ73">
        <v>1</v>
      </c>
      <c r="BA73" t="s">
        <v>267</v>
      </c>
      <c r="BB73">
        <v>3</v>
      </c>
      <c r="BC73">
        <v>1</v>
      </c>
      <c r="BE73" t="s">
        <v>70</v>
      </c>
      <c r="BF73">
        <v>0</v>
      </c>
      <c r="BG73" t="s">
        <v>293</v>
      </c>
      <c r="BI73" t="s">
        <v>117</v>
      </c>
      <c r="BJ73" t="s">
        <v>316</v>
      </c>
      <c r="BK73" t="s">
        <v>70</v>
      </c>
      <c r="BL73">
        <v>0.7922306601467487</v>
      </c>
      <c r="BM73">
        <v>9498</v>
      </c>
      <c r="BN73" t="s">
        <v>120</v>
      </c>
      <c r="BO73" t="s">
        <v>179</v>
      </c>
      <c r="BP73">
        <v>3</v>
      </c>
      <c r="BQ73">
        <v>3449.3879999999999</v>
      </c>
      <c r="BR73">
        <v>1.5495196505951886E-2</v>
      </c>
      <c r="BS73">
        <v>0.31427782411436594</v>
      </c>
      <c r="BT73">
        <v>0.29077621885389526</v>
      </c>
      <c r="BU73">
        <v>15.776</v>
      </c>
      <c r="BV73">
        <v>0.34788779922699331</v>
      </c>
      <c r="BW73">
        <v>36.035377869929391</v>
      </c>
      <c r="BX73">
        <v>25</v>
      </c>
      <c r="BY73">
        <v>12</v>
      </c>
      <c r="BZ73">
        <v>1243</v>
      </c>
    </row>
    <row r="74" spans="1:78" ht="16.5">
      <c r="A74" s="104" t="str">
        <f t="shared" si="19"/>
        <v>강화교통</v>
      </c>
      <c r="B74" s="105" t="str">
        <f t="shared" si="20"/>
        <v>전종한</v>
      </c>
      <c r="C74" s="106" t="str">
        <f t="shared" si="21"/>
        <v>D</v>
      </c>
      <c r="D74" s="107">
        <f t="shared" si="22"/>
        <v>0.83652827138403507</v>
      </c>
      <c r="E74" s="108">
        <f t="shared" si="23"/>
        <v>6810</v>
      </c>
      <c r="F74" s="282" t="str">
        <f t="shared" si="24"/>
        <v>60-5</v>
      </c>
      <c r="G74" s="109" t="str">
        <f t="shared" si="25"/>
        <v>78바3207</v>
      </c>
      <c r="H74" s="110">
        <f t="shared" si="26"/>
        <v>2</v>
      </c>
      <c r="I74" s="111">
        <f t="shared" si="27"/>
        <v>7812.2520000000004</v>
      </c>
      <c r="J74" s="112">
        <f t="shared" si="28"/>
        <v>4.6782816613402528E-2</v>
      </c>
      <c r="K74" s="112">
        <f t="shared" si="29"/>
        <v>0.30769894795265967</v>
      </c>
      <c r="L74" s="112">
        <f t="shared" si="30"/>
        <v>0.25536810640516971</v>
      </c>
      <c r="M74" s="113">
        <f t="shared" si="31"/>
        <v>13.391999999999999</v>
      </c>
      <c r="N74" s="114">
        <f t="shared" si="32"/>
        <v>0.78082478650202269</v>
      </c>
      <c r="O74" s="114">
        <f t="shared" si="33"/>
        <v>28.698511005533359</v>
      </c>
      <c r="P74" s="223">
        <f t="shared" si="34"/>
        <v>46</v>
      </c>
      <c r="Q74" s="224">
        <f t="shared" si="35"/>
        <v>61</v>
      </c>
      <c r="R74" s="224">
        <f t="shared" si="36"/>
        <v>2242</v>
      </c>
      <c r="T74">
        <v>503</v>
      </c>
      <c r="U74">
        <v>6810</v>
      </c>
      <c r="V74" t="s">
        <v>230</v>
      </c>
      <c r="W74">
        <v>7812.2520000000004</v>
      </c>
      <c r="X74">
        <v>2965.7190000000001</v>
      </c>
      <c r="Y74">
        <v>2.6339999999999999</v>
      </c>
      <c r="Z74">
        <v>13.391999999999999</v>
      </c>
      <c r="AA74">
        <v>348.37605300000001</v>
      </c>
      <c r="AB74">
        <v>16.298013000000001</v>
      </c>
      <c r="AC74">
        <v>107.194945</v>
      </c>
      <c r="AD74" s="1">
        <v>1995</v>
      </c>
      <c r="AE74">
        <v>61</v>
      </c>
      <c r="AF74">
        <v>2242</v>
      </c>
      <c r="AG74">
        <v>106</v>
      </c>
      <c r="AH74">
        <v>22.424766999999999</v>
      </c>
      <c r="AI74">
        <v>25096.5</v>
      </c>
      <c r="AJ74">
        <v>670.1</v>
      </c>
      <c r="AK74">
        <v>46</v>
      </c>
      <c r="AL74">
        <v>60013</v>
      </c>
      <c r="AM74">
        <v>0.83652827138403507</v>
      </c>
      <c r="AN74" t="s">
        <v>67</v>
      </c>
      <c r="AO74">
        <v>4426.38</v>
      </c>
      <c r="AP74" t="s">
        <v>535</v>
      </c>
      <c r="AQ74" t="s">
        <v>117</v>
      </c>
      <c r="AR74" t="s">
        <v>119</v>
      </c>
      <c r="AS74" t="s">
        <v>117</v>
      </c>
      <c r="AT74" t="s">
        <v>119</v>
      </c>
      <c r="AU74" t="s">
        <v>298</v>
      </c>
      <c r="AV74" t="s">
        <v>230</v>
      </c>
      <c r="AW74" t="s">
        <v>67</v>
      </c>
      <c r="AX74">
        <v>6810</v>
      </c>
      <c r="AY74" t="s">
        <v>356</v>
      </c>
      <c r="AZ74">
        <v>4</v>
      </c>
      <c r="BA74" t="s">
        <v>415</v>
      </c>
      <c r="BB74">
        <v>2</v>
      </c>
      <c r="BC74">
        <v>1</v>
      </c>
      <c r="BE74" t="s">
        <v>69</v>
      </c>
      <c r="BF74">
        <v>-1</v>
      </c>
      <c r="BG74" t="s">
        <v>299</v>
      </c>
      <c r="BI74" t="s">
        <v>117</v>
      </c>
      <c r="BJ74" t="s">
        <v>230</v>
      </c>
      <c r="BK74" t="s">
        <v>67</v>
      </c>
      <c r="BL74">
        <v>0.83652827138403507</v>
      </c>
      <c r="BM74">
        <v>6810</v>
      </c>
      <c r="BN74" t="s">
        <v>119</v>
      </c>
      <c r="BO74" t="s">
        <v>298</v>
      </c>
      <c r="BP74">
        <v>2</v>
      </c>
      <c r="BQ74">
        <v>7812.2520000000004</v>
      </c>
      <c r="BR74">
        <v>4.6782816613402528E-2</v>
      </c>
      <c r="BS74">
        <v>0.30769894795265967</v>
      </c>
      <c r="BT74">
        <v>0.25536810640516971</v>
      </c>
      <c r="BU74">
        <v>13.391999999999999</v>
      </c>
      <c r="BV74">
        <v>0.78082478650202269</v>
      </c>
      <c r="BW74">
        <v>28.698511005533359</v>
      </c>
      <c r="BX74">
        <v>46</v>
      </c>
      <c r="BY74">
        <v>61</v>
      </c>
      <c r="BZ74">
        <v>2242</v>
      </c>
    </row>
    <row r="75" spans="1:78" ht="16.5">
      <c r="A75" s="120" t="str">
        <f t="shared" si="19"/>
        <v>강화교통</v>
      </c>
      <c r="B75" s="121" t="str">
        <f t="shared" si="20"/>
        <v>전판남</v>
      </c>
      <c r="C75" s="122" t="str">
        <f t="shared" si="21"/>
        <v>D</v>
      </c>
      <c r="D75" s="123">
        <f t="shared" si="22"/>
        <v>0.80320000000000003</v>
      </c>
      <c r="E75" s="124">
        <f t="shared" si="23"/>
        <v>29</v>
      </c>
      <c r="F75" s="281" t="str">
        <f t="shared" si="24"/>
        <v>17</v>
      </c>
      <c r="G75" s="125" t="str">
        <f t="shared" si="25"/>
        <v>78바3238</v>
      </c>
      <c r="H75" s="126">
        <f t="shared" si="26"/>
        <v>1</v>
      </c>
      <c r="I75" s="127">
        <f t="shared" si="27"/>
        <v>2204.837</v>
      </c>
      <c r="J75" s="128">
        <f t="shared" si="28"/>
        <v>6.6877679452766016E-3</v>
      </c>
      <c r="K75" s="128">
        <f t="shared" si="29"/>
        <v>0.39124679891044611</v>
      </c>
      <c r="L75" s="128">
        <f t="shared" si="30"/>
        <v>0.19366510993783215</v>
      </c>
      <c r="M75" s="129">
        <f t="shared" si="31"/>
        <v>12.444000000000001</v>
      </c>
      <c r="N75" s="130">
        <f t="shared" si="32"/>
        <v>0.1814193067333322</v>
      </c>
      <c r="O75" s="130">
        <f t="shared" si="33"/>
        <v>7.5289012294332869</v>
      </c>
      <c r="P75" s="221">
        <f t="shared" si="34"/>
        <v>19</v>
      </c>
      <c r="Q75" s="222">
        <f t="shared" si="35"/>
        <v>4</v>
      </c>
      <c r="R75" s="222">
        <f t="shared" si="36"/>
        <v>166</v>
      </c>
      <c r="T75">
        <v>503</v>
      </c>
      <c r="U75">
        <v>29</v>
      </c>
      <c r="V75" t="s">
        <v>317</v>
      </c>
      <c r="W75">
        <v>2204.837</v>
      </c>
      <c r="X75">
        <v>1097.8710000000001</v>
      </c>
      <c r="Y75">
        <v>2.008</v>
      </c>
      <c r="Z75">
        <v>12.444000000000001</v>
      </c>
      <c r="AA75">
        <v>151.88969</v>
      </c>
      <c r="AB75">
        <v>1.015803</v>
      </c>
      <c r="AC75">
        <v>59.426355000000001</v>
      </c>
      <c r="AD75" s="1">
        <v>427</v>
      </c>
      <c r="AE75">
        <v>4</v>
      </c>
      <c r="AF75">
        <v>166</v>
      </c>
      <c r="AG75">
        <v>68</v>
      </c>
      <c r="AH75">
        <v>14.516041</v>
      </c>
      <c r="AI75">
        <v>85.9</v>
      </c>
      <c r="AJ75">
        <v>0</v>
      </c>
      <c r="AK75">
        <v>19</v>
      </c>
      <c r="AL75">
        <v>5516</v>
      </c>
      <c r="AM75">
        <v>0.80320000000000003</v>
      </c>
      <c r="AN75" t="s">
        <v>67</v>
      </c>
      <c r="AO75">
        <v>2204.837</v>
      </c>
      <c r="AP75" t="s">
        <v>536</v>
      </c>
      <c r="AQ75" t="s">
        <v>117</v>
      </c>
      <c r="AR75" t="s">
        <v>118</v>
      </c>
      <c r="AS75" t="s">
        <v>117</v>
      </c>
      <c r="AT75" t="s">
        <v>118</v>
      </c>
      <c r="AU75" t="s">
        <v>297</v>
      </c>
      <c r="AV75" t="s">
        <v>317</v>
      </c>
      <c r="AW75" t="s">
        <v>67</v>
      </c>
      <c r="AX75">
        <v>29</v>
      </c>
      <c r="AY75" t="s">
        <v>350</v>
      </c>
      <c r="AZ75">
        <v>5</v>
      </c>
      <c r="BA75" t="s">
        <v>433</v>
      </c>
      <c r="BB75">
        <v>1</v>
      </c>
      <c r="BC75">
        <v>1</v>
      </c>
      <c r="BE75" t="s">
        <v>70</v>
      </c>
      <c r="BF75">
        <v>1</v>
      </c>
      <c r="BG75" t="s">
        <v>288</v>
      </c>
      <c r="BI75" t="s">
        <v>117</v>
      </c>
      <c r="BJ75" t="s">
        <v>317</v>
      </c>
      <c r="BK75" t="s">
        <v>67</v>
      </c>
      <c r="BL75">
        <v>0.80320000000000003</v>
      </c>
      <c r="BM75">
        <v>29</v>
      </c>
      <c r="BN75" t="s">
        <v>118</v>
      </c>
      <c r="BO75" t="s">
        <v>297</v>
      </c>
      <c r="BP75">
        <v>1</v>
      </c>
      <c r="BQ75">
        <v>2204.837</v>
      </c>
      <c r="BR75">
        <v>6.6877679452766016E-3</v>
      </c>
      <c r="BS75">
        <v>0.39124679891044611</v>
      </c>
      <c r="BT75">
        <v>0.19366510993783215</v>
      </c>
      <c r="BU75">
        <v>12.444000000000001</v>
      </c>
      <c r="BV75">
        <v>0.1814193067333322</v>
      </c>
      <c r="BW75">
        <v>7.5289012294332869</v>
      </c>
      <c r="BX75">
        <v>19</v>
      </c>
      <c r="BY75">
        <v>4</v>
      </c>
      <c r="BZ75">
        <v>166</v>
      </c>
    </row>
    <row r="76" spans="1:78" ht="16.5">
      <c r="A76" s="104" t="str">
        <f t="shared" si="19"/>
        <v>강화교통</v>
      </c>
      <c r="B76" s="105" t="str">
        <f t="shared" si="20"/>
        <v>정봉진</v>
      </c>
      <c r="C76" s="106" t="str">
        <f t="shared" si="21"/>
        <v>A</v>
      </c>
      <c r="D76" s="107">
        <f t="shared" si="22"/>
        <v>0.98037037037037023</v>
      </c>
      <c r="E76" s="108">
        <f t="shared" si="23"/>
        <v>8578</v>
      </c>
      <c r="F76" s="282" t="str">
        <f t="shared" si="24"/>
        <v>800</v>
      </c>
      <c r="G76" s="109" t="str">
        <f t="shared" si="25"/>
        <v>78바3241</v>
      </c>
      <c r="H76" s="110">
        <f t="shared" si="26"/>
        <v>1</v>
      </c>
      <c r="I76" s="111">
        <f t="shared" si="27"/>
        <v>2533.393</v>
      </c>
      <c r="J76" s="112">
        <f t="shared" si="28"/>
        <v>9.1302357023470265E-3</v>
      </c>
      <c r="K76" s="112">
        <f t="shared" si="29"/>
        <v>0.3773650026685022</v>
      </c>
      <c r="L76" s="112">
        <f t="shared" si="30"/>
        <v>0.25657290440133057</v>
      </c>
      <c r="M76" s="113">
        <f t="shared" si="31"/>
        <v>10.532</v>
      </c>
      <c r="N76" s="114">
        <f t="shared" si="32"/>
        <v>0.27630928166297136</v>
      </c>
      <c r="O76" s="114">
        <f t="shared" si="33"/>
        <v>11.052371266518854</v>
      </c>
      <c r="P76" s="223">
        <f t="shared" si="34"/>
        <v>7</v>
      </c>
      <c r="Q76" s="224">
        <f t="shared" si="35"/>
        <v>7</v>
      </c>
      <c r="R76" s="224">
        <f t="shared" si="36"/>
        <v>280</v>
      </c>
      <c r="T76">
        <v>503</v>
      </c>
      <c r="U76">
        <v>8578</v>
      </c>
      <c r="V76" t="s">
        <v>269</v>
      </c>
      <c r="W76">
        <v>2533.393</v>
      </c>
      <c r="X76">
        <v>956.94</v>
      </c>
      <c r="Y76">
        <v>2.6469999999999998</v>
      </c>
      <c r="Z76">
        <v>10.532</v>
      </c>
      <c r="AA76">
        <v>125.435535</v>
      </c>
      <c r="AB76">
        <v>1.1452560000000001</v>
      </c>
      <c r="AC76">
        <v>47.334980999999999</v>
      </c>
      <c r="AD76" s="1">
        <v>650</v>
      </c>
      <c r="AE76">
        <v>7</v>
      </c>
      <c r="AF76">
        <v>280</v>
      </c>
      <c r="AG76">
        <v>93</v>
      </c>
      <c r="AH76">
        <v>20.196771999999999</v>
      </c>
      <c r="AI76">
        <v>9339.7999999999993</v>
      </c>
      <c r="AJ76">
        <v>16.399999999999999</v>
      </c>
      <c r="AK76">
        <v>7</v>
      </c>
      <c r="AL76">
        <v>11726</v>
      </c>
      <c r="AM76">
        <v>0.98037037037037023</v>
      </c>
      <c r="AN76" t="s">
        <v>66</v>
      </c>
      <c r="AO76">
        <v>2533.393</v>
      </c>
      <c r="AP76" t="s">
        <v>537</v>
      </c>
      <c r="AQ76" t="s">
        <v>117</v>
      </c>
      <c r="AR76" t="s">
        <v>122</v>
      </c>
      <c r="AS76" t="s">
        <v>117</v>
      </c>
      <c r="AT76" t="s">
        <v>122</v>
      </c>
      <c r="AU76" t="s">
        <v>268</v>
      </c>
      <c r="AV76" t="s">
        <v>269</v>
      </c>
      <c r="AW76" t="s">
        <v>66</v>
      </c>
      <c r="AX76">
        <v>8578</v>
      </c>
      <c r="AY76" t="s">
        <v>348</v>
      </c>
      <c r="AZ76">
        <v>3</v>
      </c>
      <c r="BA76" t="s">
        <v>349</v>
      </c>
      <c r="BB76">
        <v>1</v>
      </c>
      <c r="BC76">
        <v>1</v>
      </c>
      <c r="BE76" t="s">
        <v>66</v>
      </c>
      <c r="BF76">
        <v>0</v>
      </c>
      <c r="BG76" t="s">
        <v>293</v>
      </c>
      <c r="BI76" t="s">
        <v>117</v>
      </c>
      <c r="BJ76" t="s">
        <v>269</v>
      </c>
      <c r="BK76" t="s">
        <v>66</v>
      </c>
      <c r="BL76">
        <v>0.98037037037037023</v>
      </c>
      <c r="BM76">
        <v>8578</v>
      </c>
      <c r="BN76" t="s">
        <v>122</v>
      </c>
      <c r="BO76" t="s">
        <v>268</v>
      </c>
      <c r="BP76">
        <v>1</v>
      </c>
      <c r="BQ76">
        <v>2533.393</v>
      </c>
      <c r="BR76">
        <v>9.1302357023470265E-3</v>
      </c>
      <c r="BS76">
        <v>0.3773650026685022</v>
      </c>
      <c r="BT76">
        <v>0.25657290440133057</v>
      </c>
      <c r="BU76">
        <v>10.532</v>
      </c>
      <c r="BV76">
        <v>0.27630928166297136</v>
      </c>
      <c r="BW76">
        <v>11.052371266518854</v>
      </c>
      <c r="BX76">
        <v>7</v>
      </c>
      <c r="BY76">
        <v>7</v>
      </c>
      <c r="BZ76">
        <v>280</v>
      </c>
    </row>
    <row r="77" spans="1:78" ht="16.5">
      <c r="A77" s="120" t="str">
        <f t="shared" si="19"/>
        <v>강화교통</v>
      </c>
      <c r="B77" s="121" t="str">
        <f t="shared" si="20"/>
        <v>정상복</v>
      </c>
      <c r="C77" s="122" t="str">
        <f t="shared" si="21"/>
        <v>C</v>
      </c>
      <c r="D77" s="123">
        <f t="shared" si="22"/>
        <v>0.87857142857142867</v>
      </c>
      <c r="E77" s="124">
        <f t="shared" si="23"/>
        <v>4337</v>
      </c>
      <c r="F77" s="281" t="str">
        <f t="shared" si="24"/>
        <v>800</v>
      </c>
      <c r="G77" s="125" t="str">
        <f t="shared" si="25"/>
        <v>78바3210</v>
      </c>
      <c r="H77" s="126">
        <f t="shared" si="26"/>
        <v>1</v>
      </c>
      <c r="I77" s="127">
        <f t="shared" si="27"/>
        <v>2581.3530000000001</v>
      </c>
      <c r="J77" s="128">
        <f t="shared" si="28"/>
        <v>1.6072506598817031E-2</v>
      </c>
      <c r="K77" s="128">
        <f t="shared" si="29"/>
        <v>0.35216578329479598</v>
      </c>
      <c r="L77" s="128">
        <f t="shared" si="30"/>
        <v>0.10653327925316684</v>
      </c>
      <c r="M77" s="129">
        <f t="shared" si="31"/>
        <v>11.279</v>
      </c>
      <c r="N77" s="130">
        <f t="shared" si="32"/>
        <v>3.873937427387885E-2</v>
      </c>
      <c r="O77" s="130">
        <f t="shared" si="33"/>
        <v>17.471457797519363</v>
      </c>
      <c r="P77" s="221">
        <f t="shared" si="34"/>
        <v>19</v>
      </c>
      <c r="Q77" s="222">
        <f t="shared" si="35"/>
        <v>1</v>
      </c>
      <c r="R77" s="222">
        <f t="shared" si="36"/>
        <v>451</v>
      </c>
      <c r="T77">
        <v>503</v>
      </c>
      <c r="U77">
        <v>4337</v>
      </c>
      <c r="V77" t="s">
        <v>255</v>
      </c>
      <c r="W77">
        <v>2581.3530000000001</v>
      </c>
      <c r="X77">
        <v>1049.336</v>
      </c>
      <c r="Y77">
        <v>2.46</v>
      </c>
      <c r="Z77">
        <v>11.279</v>
      </c>
      <c r="AA77">
        <v>130.84580099999999</v>
      </c>
      <c r="AB77">
        <v>2.1030199999999999</v>
      </c>
      <c r="AC77">
        <v>46.079414</v>
      </c>
      <c r="AD77" s="1">
        <v>275</v>
      </c>
      <c r="AE77">
        <v>1</v>
      </c>
      <c r="AF77">
        <v>451</v>
      </c>
      <c r="AG77">
        <v>81</v>
      </c>
      <c r="AH77">
        <v>19.728206</v>
      </c>
      <c r="AI77">
        <v>7379.1</v>
      </c>
      <c r="AJ77">
        <v>0</v>
      </c>
      <c r="AK77">
        <v>19</v>
      </c>
      <c r="AL77">
        <v>18072</v>
      </c>
      <c r="AM77">
        <v>0.87857142857142867</v>
      </c>
      <c r="AN77" t="s">
        <v>69</v>
      </c>
      <c r="AO77">
        <v>2581.3530000000001</v>
      </c>
      <c r="AP77" t="s">
        <v>538</v>
      </c>
      <c r="AQ77" t="s">
        <v>117</v>
      </c>
      <c r="AR77" t="s">
        <v>122</v>
      </c>
      <c r="AS77" t="s">
        <v>117</v>
      </c>
      <c r="AT77" t="s">
        <v>122</v>
      </c>
      <c r="AU77" t="s">
        <v>196</v>
      </c>
      <c r="AV77" t="s">
        <v>255</v>
      </c>
      <c r="AW77" t="s">
        <v>69</v>
      </c>
      <c r="AX77">
        <v>4337</v>
      </c>
      <c r="AY77" t="s">
        <v>341</v>
      </c>
      <c r="AZ77">
        <v>4</v>
      </c>
      <c r="BA77" t="s">
        <v>373</v>
      </c>
      <c r="BB77">
        <v>1</v>
      </c>
      <c r="BC77">
        <v>1</v>
      </c>
      <c r="BE77" t="s">
        <v>69</v>
      </c>
      <c r="BF77">
        <v>0</v>
      </c>
      <c r="BG77" t="s">
        <v>293</v>
      </c>
      <c r="BI77" t="s">
        <v>117</v>
      </c>
      <c r="BJ77" t="s">
        <v>255</v>
      </c>
      <c r="BK77" t="s">
        <v>69</v>
      </c>
      <c r="BL77">
        <v>0.87857142857142867</v>
      </c>
      <c r="BM77">
        <v>4337</v>
      </c>
      <c r="BN77" t="s">
        <v>122</v>
      </c>
      <c r="BO77" t="s">
        <v>196</v>
      </c>
      <c r="BP77">
        <v>1</v>
      </c>
      <c r="BQ77">
        <v>2581.3530000000001</v>
      </c>
      <c r="BR77">
        <v>1.6072506598817031E-2</v>
      </c>
      <c r="BS77">
        <v>0.35216578329479598</v>
      </c>
      <c r="BT77">
        <v>0.10653327925316684</v>
      </c>
      <c r="BU77">
        <v>11.279</v>
      </c>
      <c r="BV77">
        <v>3.873937427387885E-2</v>
      </c>
      <c r="BW77">
        <v>17.471457797519363</v>
      </c>
      <c r="BX77">
        <v>19</v>
      </c>
      <c r="BY77">
        <v>1</v>
      </c>
      <c r="BZ77">
        <v>451</v>
      </c>
    </row>
    <row r="78" spans="1:78" ht="16.5">
      <c r="A78" s="104" t="str">
        <f t="shared" si="19"/>
        <v>강화교통</v>
      </c>
      <c r="B78" s="105" t="str">
        <f t="shared" si="20"/>
        <v>정연복</v>
      </c>
      <c r="C78" s="106" t="str">
        <f t="shared" si="21"/>
        <v>C</v>
      </c>
      <c r="D78" s="107">
        <f t="shared" si="22"/>
        <v>0.8796666666666666</v>
      </c>
      <c r="E78" s="108">
        <f t="shared" si="23"/>
        <v>9106</v>
      </c>
      <c r="F78" s="282" t="str">
        <f t="shared" si="24"/>
        <v>70</v>
      </c>
      <c r="G78" s="109" t="str">
        <f t="shared" si="25"/>
        <v>78바3201</v>
      </c>
      <c r="H78" s="110">
        <f t="shared" si="26"/>
        <v>1</v>
      </c>
      <c r="I78" s="111">
        <f t="shared" si="27"/>
        <v>3072.7040000000002</v>
      </c>
      <c r="J78" s="112">
        <f t="shared" si="28"/>
        <v>1.2802795929207295E-2</v>
      </c>
      <c r="K78" s="112">
        <f t="shared" si="29"/>
        <v>0.28052536610244</v>
      </c>
      <c r="L78" s="112">
        <f t="shared" si="30"/>
        <v>0.17736820728583033</v>
      </c>
      <c r="M78" s="113">
        <f t="shared" si="31"/>
        <v>11.284000000000001</v>
      </c>
      <c r="N78" s="114">
        <f t="shared" si="32"/>
        <v>0.32544625190060611</v>
      </c>
      <c r="O78" s="114">
        <f t="shared" si="33"/>
        <v>29.290162671054549</v>
      </c>
      <c r="P78" s="223">
        <f t="shared" si="34"/>
        <v>0</v>
      </c>
      <c r="Q78" s="224">
        <f t="shared" si="35"/>
        <v>10</v>
      </c>
      <c r="R78" s="224">
        <f t="shared" si="36"/>
        <v>900</v>
      </c>
      <c r="T78">
        <v>503</v>
      </c>
      <c r="U78">
        <v>9106</v>
      </c>
      <c r="V78" t="s">
        <v>435</v>
      </c>
      <c r="W78">
        <v>3072.7040000000002</v>
      </c>
      <c r="X78">
        <v>1164.511</v>
      </c>
      <c r="Y78">
        <v>2.6389999999999998</v>
      </c>
      <c r="Z78">
        <v>11.284000000000001</v>
      </c>
      <c r="AA78">
        <v>135.18968899999999</v>
      </c>
      <c r="AB78">
        <v>1.7308060000000001</v>
      </c>
      <c r="AC78">
        <v>37.924137000000002</v>
      </c>
      <c r="AD78" s="1">
        <v>545</v>
      </c>
      <c r="AE78">
        <v>10</v>
      </c>
      <c r="AF78">
        <v>900</v>
      </c>
      <c r="AG78">
        <v>71</v>
      </c>
      <c r="AH78">
        <v>22.728833999999999</v>
      </c>
      <c r="AI78">
        <v>1671.2</v>
      </c>
      <c r="AJ78">
        <v>0</v>
      </c>
      <c r="AK78">
        <v>0</v>
      </c>
      <c r="AL78">
        <v>0</v>
      </c>
      <c r="AM78">
        <v>0.8796666666666666</v>
      </c>
      <c r="AN78" t="s">
        <v>69</v>
      </c>
      <c r="AO78">
        <v>3072.7040000000002</v>
      </c>
      <c r="AP78" t="s">
        <v>539</v>
      </c>
      <c r="AQ78" t="s">
        <v>117</v>
      </c>
      <c r="AR78" t="s">
        <v>120</v>
      </c>
      <c r="AS78" t="s">
        <v>117</v>
      </c>
      <c r="AT78" t="s">
        <v>120</v>
      </c>
      <c r="AU78" t="s">
        <v>301</v>
      </c>
      <c r="AV78" t="s">
        <v>435</v>
      </c>
      <c r="AW78" t="s">
        <v>69</v>
      </c>
      <c r="AX78">
        <v>9106</v>
      </c>
      <c r="AY78" t="s">
        <v>347</v>
      </c>
      <c r="AZ78">
        <v>4</v>
      </c>
      <c r="BA78" t="s">
        <v>304</v>
      </c>
      <c r="BB78">
        <v>1</v>
      </c>
      <c r="BC78">
        <v>1</v>
      </c>
      <c r="BE78" t="s">
        <v>69</v>
      </c>
      <c r="BF78">
        <v>0</v>
      </c>
      <c r="BG78" t="s">
        <v>293</v>
      </c>
      <c r="BI78" t="s">
        <v>117</v>
      </c>
      <c r="BJ78" t="s">
        <v>435</v>
      </c>
      <c r="BK78" t="s">
        <v>69</v>
      </c>
      <c r="BL78">
        <v>0.8796666666666666</v>
      </c>
      <c r="BM78">
        <v>9106</v>
      </c>
      <c r="BN78" t="s">
        <v>120</v>
      </c>
      <c r="BO78" t="s">
        <v>301</v>
      </c>
      <c r="BP78">
        <v>1</v>
      </c>
      <c r="BQ78">
        <v>3072.7040000000002</v>
      </c>
      <c r="BR78">
        <v>1.2802795929207295E-2</v>
      </c>
      <c r="BS78">
        <v>0.28052536610244</v>
      </c>
      <c r="BT78">
        <v>0.17736820728583033</v>
      </c>
      <c r="BU78">
        <v>11.284000000000001</v>
      </c>
      <c r="BV78">
        <v>0.32544625190060611</v>
      </c>
      <c r="BW78">
        <v>29.290162671054549</v>
      </c>
      <c r="BX78">
        <v>0</v>
      </c>
      <c r="BY78">
        <v>10</v>
      </c>
      <c r="BZ78">
        <v>900</v>
      </c>
    </row>
    <row r="79" spans="1:78" ht="16.5">
      <c r="A79" s="120" t="str">
        <f t="shared" si="19"/>
        <v>강화교통</v>
      </c>
      <c r="B79" s="121" t="str">
        <f t="shared" si="20"/>
        <v>정찬희</v>
      </c>
      <c r="C79" s="122" t="str">
        <f t="shared" si="21"/>
        <v>B</v>
      </c>
      <c r="D79" s="123">
        <f t="shared" si="22"/>
        <v>0.90484848484848501</v>
      </c>
      <c r="E79" s="124">
        <f t="shared" si="23"/>
        <v>1002</v>
      </c>
      <c r="F79" s="281" t="str">
        <f t="shared" si="24"/>
        <v>71</v>
      </c>
      <c r="G79" s="125" t="str">
        <f t="shared" si="25"/>
        <v>78바3208</v>
      </c>
      <c r="H79" s="126">
        <f t="shared" si="26"/>
        <v>1</v>
      </c>
      <c r="I79" s="127">
        <f t="shared" si="27"/>
        <v>3532.058</v>
      </c>
      <c r="J79" s="128">
        <f t="shared" si="28"/>
        <v>1.6836638885558378E-2</v>
      </c>
      <c r="K79" s="128">
        <f t="shared" si="29"/>
        <v>0.2737128524190115</v>
      </c>
      <c r="L79" s="128">
        <f t="shared" si="30"/>
        <v>0.26160385814728976</v>
      </c>
      <c r="M79" s="129">
        <f t="shared" si="31"/>
        <v>11.316000000000001</v>
      </c>
      <c r="N79" s="130">
        <f t="shared" si="32"/>
        <v>0</v>
      </c>
      <c r="O79" s="130">
        <f t="shared" si="33"/>
        <v>7.3045233119048438</v>
      </c>
      <c r="P79" s="221">
        <f t="shared" si="34"/>
        <v>16</v>
      </c>
      <c r="Q79" s="222">
        <f t="shared" si="35"/>
        <v>0</v>
      </c>
      <c r="R79" s="222">
        <f t="shared" si="36"/>
        <v>258</v>
      </c>
      <c r="T79">
        <v>503</v>
      </c>
      <c r="U79">
        <v>1002</v>
      </c>
      <c r="V79" t="s">
        <v>231</v>
      </c>
      <c r="W79">
        <v>3532.058</v>
      </c>
      <c r="X79">
        <v>1183.038</v>
      </c>
      <c r="Y79">
        <v>2.9860000000000002</v>
      </c>
      <c r="Z79">
        <v>11.316000000000001</v>
      </c>
      <c r="AA79">
        <v>144.772482</v>
      </c>
      <c r="AB79">
        <v>2.4374820000000001</v>
      </c>
      <c r="AC79">
        <v>39.626089</v>
      </c>
      <c r="AD79" s="1">
        <v>924</v>
      </c>
      <c r="AE79">
        <v>0</v>
      </c>
      <c r="AF79">
        <v>258</v>
      </c>
      <c r="AG79">
        <v>74</v>
      </c>
      <c r="AH79">
        <v>24.397302</v>
      </c>
      <c r="AI79">
        <v>4346.8</v>
      </c>
      <c r="AJ79">
        <v>0</v>
      </c>
      <c r="AK79">
        <v>16</v>
      </c>
      <c r="AL79">
        <v>15043</v>
      </c>
      <c r="AM79">
        <v>0.90484848484848501</v>
      </c>
      <c r="AN79" t="s">
        <v>68</v>
      </c>
      <c r="AO79">
        <v>3532.058</v>
      </c>
      <c r="AP79" t="s">
        <v>540</v>
      </c>
      <c r="AQ79" t="s">
        <v>117</v>
      </c>
      <c r="AR79" t="s">
        <v>121</v>
      </c>
      <c r="AS79" t="s">
        <v>117</v>
      </c>
      <c r="AT79" t="s">
        <v>121</v>
      </c>
      <c r="AU79" t="s">
        <v>186</v>
      </c>
      <c r="AV79" t="s">
        <v>231</v>
      </c>
      <c r="AW79" t="s">
        <v>68</v>
      </c>
      <c r="AX79">
        <v>1002</v>
      </c>
      <c r="AY79" t="s">
        <v>364</v>
      </c>
      <c r="AZ79">
        <v>5</v>
      </c>
      <c r="BA79" t="s">
        <v>541</v>
      </c>
      <c r="BB79">
        <v>1</v>
      </c>
      <c r="BC79">
        <v>1</v>
      </c>
      <c r="BE79" t="s">
        <v>69</v>
      </c>
      <c r="BF79">
        <v>1</v>
      </c>
      <c r="BG79" t="s">
        <v>288</v>
      </c>
      <c r="BI79" t="s">
        <v>117</v>
      </c>
      <c r="BJ79" t="s">
        <v>231</v>
      </c>
      <c r="BK79" t="s">
        <v>68</v>
      </c>
      <c r="BL79">
        <v>0.90484848484848501</v>
      </c>
      <c r="BM79">
        <v>1002</v>
      </c>
      <c r="BN79" t="s">
        <v>121</v>
      </c>
      <c r="BO79" t="s">
        <v>186</v>
      </c>
      <c r="BP79">
        <v>1</v>
      </c>
      <c r="BQ79">
        <v>3532.058</v>
      </c>
      <c r="BR79">
        <v>1.6836638885558378E-2</v>
      </c>
      <c r="BS79">
        <v>0.2737128524190115</v>
      </c>
      <c r="BT79">
        <v>0.26160385814728976</v>
      </c>
      <c r="BU79">
        <v>11.316000000000001</v>
      </c>
      <c r="BV79">
        <v>0</v>
      </c>
      <c r="BW79">
        <v>7.3045233119048438</v>
      </c>
      <c r="BX79">
        <v>16</v>
      </c>
      <c r="BY79">
        <v>0</v>
      </c>
      <c r="BZ79">
        <v>258</v>
      </c>
    </row>
    <row r="80" spans="1:78" ht="16.5">
      <c r="A80" s="104" t="str">
        <f t="shared" si="19"/>
        <v>강화교통</v>
      </c>
      <c r="B80" s="105" t="str">
        <f t="shared" si="20"/>
        <v>정희경</v>
      </c>
      <c r="C80" s="106" t="str">
        <f t="shared" si="21"/>
        <v>C</v>
      </c>
      <c r="D80" s="107">
        <f t="shared" si="22"/>
        <v>0.87999999999999989</v>
      </c>
      <c r="E80" s="108">
        <f t="shared" si="23"/>
        <v>1536</v>
      </c>
      <c r="F80" s="282" t="str">
        <f t="shared" si="24"/>
        <v>800</v>
      </c>
      <c r="G80" s="109" t="str">
        <f t="shared" si="25"/>
        <v>78바3212</v>
      </c>
      <c r="H80" s="110">
        <f t="shared" si="26"/>
        <v>1</v>
      </c>
      <c r="I80" s="111">
        <f t="shared" si="27"/>
        <v>2224.6129999999998</v>
      </c>
      <c r="J80" s="112">
        <f t="shared" si="28"/>
        <v>5.8385463180419712E-3</v>
      </c>
      <c r="K80" s="112">
        <f t="shared" si="29"/>
        <v>0.38663000275885179</v>
      </c>
      <c r="L80" s="112">
        <f t="shared" si="30"/>
        <v>0.16856864542282188</v>
      </c>
      <c r="M80" s="113">
        <f t="shared" si="31"/>
        <v>11.709</v>
      </c>
      <c r="N80" s="114">
        <f t="shared" si="32"/>
        <v>0.80912949802954492</v>
      </c>
      <c r="O80" s="114">
        <f t="shared" si="33"/>
        <v>6.9675040108099706</v>
      </c>
      <c r="P80" s="223">
        <f t="shared" si="34"/>
        <v>32</v>
      </c>
      <c r="Q80" s="224">
        <f t="shared" si="35"/>
        <v>18</v>
      </c>
      <c r="R80" s="224">
        <f t="shared" si="36"/>
        <v>155</v>
      </c>
      <c r="T80">
        <v>503</v>
      </c>
      <c r="U80">
        <v>1536</v>
      </c>
      <c r="V80" t="s">
        <v>256</v>
      </c>
      <c r="W80">
        <v>2224.6129999999998</v>
      </c>
      <c r="X80">
        <v>936.16399999999999</v>
      </c>
      <c r="Y80">
        <v>2.3759999999999999</v>
      </c>
      <c r="Z80">
        <v>11.709</v>
      </c>
      <c r="AA80">
        <v>116.131647</v>
      </c>
      <c r="AB80">
        <v>0.67803999999999998</v>
      </c>
      <c r="AC80">
        <v>44.899979000000002</v>
      </c>
      <c r="AD80" s="1">
        <v>375</v>
      </c>
      <c r="AE80">
        <v>18</v>
      </c>
      <c r="AF80">
        <v>155</v>
      </c>
      <c r="AG80">
        <v>81</v>
      </c>
      <c r="AH80">
        <v>19.155957999999998</v>
      </c>
      <c r="AI80">
        <v>5826</v>
      </c>
      <c r="AJ80">
        <v>0</v>
      </c>
      <c r="AK80">
        <v>32</v>
      </c>
      <c r="AL80">
        <v>19045</v>
      </c>
      <c r="AM80">
        <v>0.87999999999999989</v>
      </c>
      <c r="AN80" t="s">
        <v>69</v>
      </c>
      <c r="AO80">
        <v>2224.6129999999998</v>
      </c>
      <c r="AP80" t="s">
        <v>542</v>
      </c>
      <c r="AQ80" t="s">
        <v>117</v>
      </c>
      <c r="AR80" t="s">
        <v>122</v>
      </c>
      <c r="AS80" t="s">
        <v>117</v>
      </c>
      <c r="AT80" t="s">
        <v>122</v>
      </c>
      <c r="AU80" t="s">
        <v>238</v>
      </c>
      <c r="AV80" t="s">
        <v>256</v>
      </c>
      <c r="AW80" t="s">
        <v>69</v>
      </c>
      <c r="AX80">
        <v>1536</v>
      </c>
      <c r="AY80" t="s">
        <v>341</v>
      </c>
      <c r="AZ80">
        <v>3</v>
      </c>
      <c r="BA80" t="s">
        <v>374</v>
      </c>
      <c r="BB80">
        <v>1</v>
      </c>
      <c r="BC80">
        <v>1</v>
      </c>
      <c r="BE80" t="s">
        <v>68</v>
      </c>
      <c r="BF80">
        <v>-1</v>
      </c>
      <c r="BG80" t="s">
        <v>299</v>
      </c>
      <c r="BI80" t="s">
        <v>117</v>
      </c>
      <c r="BJ80" t="s">
        <v>256</v>
      </c>
      <c r="BK80" t="s">
        <v>69</v>
      </c>
      <c r="BL80">
        <v>0.87999999999999989</v>
      </c>
      <c r="BM80">
        <v>1536</v>
      </c>
      <c r="BN80" t="s">
        <v>122</v>
      </c>
      <c r="BO80" t="s">
        <v>238</v>
      </c>
      <c r="BP80">
        <v>1</v>
      </c>
      <c r="BQ80">
        <v>2224.6129999999998</v>
      </c>
      <c r="BR80">
        <v>5.8385463180419712E-3</v>
      </c>
      <c r="BS80">
        <v>0.38663000275885179</v>
      </c>
      <c r="BT80">
        <v>0.16856864542282188</v>
      </c>
      <c r="BU80">
        <v>11.709</v>
      </c>
      <c r="BV80">
        <v>0.80912949802954492</v>
      </c>
      <c r="BW80">
        <v>6.9675040108099706</v>
      </c>
      <c r="BX80">
        <v>32</v>
      </c>
      <c r="BY80">
        <v>18</v>
      </c>
      <c r="BZ80">
        <v>155</v>
      </c>
    </row>
    <row r="81" spans="1:78" ht="16.5">
      <c r="A81" s="120" t="str">
        <f t="shared" si="19"/>
        <v>강화교통</v>
      </c>
      <c r="B81" s="121" t="str">
        <f t="shared" si="20"/>
        <v>조규봉</v>
      </c>
      <c r="C81" s="122" t="str">
        <f t="shared" si="21"/>
        <v>B</v>
      </c>
      <c r="D81" s="123">
        <f t="shared" si="22"/>
        <v>0.91333333333333333</v>
      </c>
      <c r="E81" s="124">
        <f t="shared" si="23"/>
        <v>6048</v>
      </c>
      <c r="F81" s="281" t="str">
        <f t="shared" si="24"/>
        <v>800</v>
      </c>
      <c r="G81" s="125" t="str">
        <f t="shared" si="25"/>
        <v>70바3720</v>
      </c>
      <c r="H81" s="126">
        <f t="shared" si="26"/>
        <v>1</v>
      </c>
      <c r="I81" s="127">
        <f t="shared" si="27"/>
        <v>2684.8490000000002</v>
      </c>
      <c r="J81" s="128">
        <f t="shared" si="28"/>
        <v>3.1789389258013653E-2</v>
      </c>
      <c r="K81" s="128">
        <f t="shared" si="29"/>
        <v>0.34276552068406041</v>
      </c>
      <c r="L81" s="128">
        <f t="shared" si="30"/>
        <v>0.25029340569991088</v>
      </c>
      <c r="M81" s="129">
        <f t="shared" si="31"/>
        <v>11.337999999999999</v>
      </c>
      <c r="N81" s="130">
        <f t="shared" si="32"/>
        <v>0.7821668928122214</v>
      </c>
      <c r="O81" s="130">
        <f t="shared" si="33"/>
        <v>28.828436906507591</v>
      </c>
      <c r="P81" s="221">
        <f t="shared" si="34"/>
        <v>5</v>
      </c>
      <c r="Q81" s="222">
        <f t="shared" si="35"/>
        <v>21</v>
      </c>
      <c r="R81" s="222">
        <f t="shared" si="36"/>
        <v>774</v>
      </c>
      <c r="T81">
        <v>503</v>
      </c>
      <c r="U81">
        <v>6048</v>
      </c>
      <c r="V81" t="s">
        <v>257</v>
      </c>
      <c r="W81">
        <v>2684.8490000000002</v>
      </c>
      <c r="X81">
        <v>1088.8889999999999</v>
      </c>
      <c r="Y81">
        <v>2.4660000000000002</v>
      </c>
      <c r="Z81">
        <v>11.337999999999999</v>
      </c>
      <c r="AA81">
        <v>133.85718</v>
      </c>
      <c r="AB81">
        <v>4.2552380000000003</v>
      </c>
      <c r="AC81">
        <v>45.881625999999997</v>
      </c>
      <c r="AD81" s="1">
        <v>672</v>
      </c>
      <c r="AE81">
        <v>21</v>
      </c>
      <c r="AF81">
        <v>774</v>
      </c>
      <c r="AG81">
        <v>84</v>
      </c>
      <c r="AH81">
        <v>20.057563999999999</v>
      </c>
      <c r="AI81">
        <v>5551.7</v>
      </c>
      <c r="AJ81">
        <v>0</v>
      </c>
      <c r="AK81">
        <v>5</v>
      </c>
      <c r="AL81">
        <v>830</v>
      </c>
      <c r="AM81">
        <v>0.91333333333333333</v>
      </c>
      <c r="AN81" t="s">
        <v>68</v>
      </c>
      <c r="AO81">
        <v>2684.8490000000002</v>
      </c>
      <c r="AP81" t="s">
        <v>543</v>
      </c>
      <c r="AQ81" t="s">
        <v>117</v>
      </c>
      <c r="AR81" t="s">
        <v>122</v>
      </c>
      <c r="AS81" t="s">
        <v>117</v>
      </c>
      <c r="AT81" t="s">
        <v>122</v>
      </c>
      <c r="AU81" t="s">
        <v>236</v>
      </c>
      <c r="AV81" t="s">
        <v>257</v>
      </c>
      <c r="AW81" t="s">
        <v>68</v>
      </c>
      <c r="AX81">
        <v>6048</v>
      </c>
      <c r="AY81" t="s">
        <v>355</v>
      </c>
      <c r="AZ81">
        <v>4</v>
      </c>
      <c r="BA81" t="s">
        <v>309</v>
      </c>
      <c r="BB81">
        <v>1</v>
      </c>
      <c r="BC81">
        <v>1</v>
      </c>
      <c r="BE81" t="s">
        <v>68</v>
      </c>
      <c r="BF81">
        <v>0</v>
      </c>
      <c r="BG81" t="s">
        <v>293</v>
      </c>
      <c r="BI81" t="s">
        <v>117</v>
      </c>
      <c r="BJ81" t="s">
        <v>257</v>
      </c>
      <c r="BK81" t="s">
        <v>68</v>
      </c>
      <c r="BL81">
        <v>0.91333333333333333</v>
      </c>
      <c r="BM81">
        <v>6048</v>
      </c>
      <c r="BN81" t="s">
        <v>122</v>
      </c>
      <c r="BO81" t="s">
        <v>236</v>
      </c>
      <c r="BP81">
        <v>1</v>
      </c>
      <c r="BQ81">
        <v>2684.8490000000002</v>
      </c>
      <c r="BR81">
        <v>3.1789389258013653E-2</v>
      </c>
      <c r="BS81">
        <v>0.34276552068406041</v>
      </c>
      <c r="BT81">
        <v>0.25029340569991088</v>
      </c>
      <c r="BU81">
        <v>11.337999999999999</v>
      </c>
      <c r="BV81">
        <v>0.7821668928122214</v>
      </c>
      <c r="BW81">
        <v>28.828436906507591</v>
      </c>
      <c r="BX81">
        <v>5</v>
      </c>
      <c r="BY81">
        <v>21</v>
      </c>
      <c r="BZ81">
        <v>774</v>
      </c>
    </row>
    <row r="82" spans="1:78" ht="16.5">
      <c r="A82" s="104" t="str">
        <f t="shared" si="19"/>
        <v>강화교통</v>
      </c>
      <c r="B82" s="105" t="str">
        <f t="shared" si="20"/>
        <v>조성만</v>
      </c>
      <c r="C82" s="106" t="str">
        <f t="shared" si="21"/>
        <v>A</v>
      </c>
      <c r="D82" s="107">
        <f t="shared" si="22"/>
        <v>0.983939393939394</v>
      </c>
      <c r="E82" s="108">
        <f t="shared" si="23"/>
        <v>6538</v>
      </c>
      <c r="F82" s="282" t="str">
        <f t="shared" si="24"/>
        <v>71</v>
      </c>
      <c r="G82" s="109" t="str">
        <f t="shared" si="25"/>
        <v>78바3237</v>
      </c>
      <c r="H82" s="110">
        <f t="shared" si="26"/>
        <v>1</v>
      </c>
      <c r="I82" s="111">
        <f t="shared" si="27"/>
        <v>3271.8339999999998</v>
      </c>
      <c r="J82" s="112">
        <f t="shared" si="28"/>
        <v>9.9140854422687715E-3</v>
      </c>
      <c r="K82" s="112">
        <f t="shared" si="29"/>
        <v>0.23294830365974314</v>
      </c>
      <c r="L82" s="112">
        <f t="shared" si="30"/>
        <v>0.14548415353590677</v>
      </c>
      <c r="M82" s="113">
        <f t="shared" si="31"/>
        <v>10.125999999999999</v>
      </c>
      <c r="N82" s="114">
        <f t="shared" si="32"/>
        <v>0</v>
      </c>
      <c r="O82" s="114">
        <f t="shared" si="33"/>
        <v>3.9733067142159415</v>
      </c>
      <c r="P82" s="223">
        <f t="shared" si="34"/>
        <v>1</v>
      </c>
      <c r="Q82" s="224">
        <f t="shared" si="35"/>
        <v>0</v>
      </c>
      <c r="R82" s="224">
        <f t="shared" si="36"/>
        <v>130</v>
      </c>
      <c r="T82">
        <v>503</v>
      </c>
      <c r="U82">
        <v>6538</v>
      </c>
      <c r="V82" t="s">
        <v>232</v>
      </c>
      <c r="W82">
        <v>3271.8339999999998</v>
      </c>
      <c r="X82">
        <v>1007.803</v>
      </c>
      <c r="Y82">
        <v>3.2469999999999999</v>
      </c>
      <c r="Z82">
        <v>10.125999999999999</v>
      </c>
      <c r="AA82">
        <v>130.56413599999999</v>
      </c>
      <c r="AB82">
        <v>1.294424</v>
      </c>
      <c r="AC82">
        <v>30.414694000000001</v>
      </c>
      <c r="AD82" s="1">
        <v>476</v>
      </c>
      <c r="AE82">
        <v>0</v>
      </c>
      <c r="AF82">
        <v>130</v>
      </c>
      <c r="AG82">
        <v>73</v>
      </c>
      <c r="AH82">
        <v>25.059208999999999</v>
      </c>
      <c r="AI82">
        <v>1653.5</v>
      </c>
      <c r="AJ82">
        <v>0</v>
      </c>
      <c r="AK82">
        <v>1</v>
      </c>
      <c r="AL82">
        <v>1197</v>
      </c>
      <c r="AM82">
        <v>0.983939393939394</v>
      </c>
      <c r="AN82" t="s">
        <v>66</v>
      </c>
      <c r="AO82">
        <v>3271.8339999999998</v>
      </c>
      <c r="AP82" t="s">
        <v>544</v>
      </c>
      <c r="AQ82" t="s">
        <v>117</v>
      </c>
      <c r="AR82" t="s">
        <v>121</v>
      </c>
      <c r="AS82" t="s">
        <v>117</v>
      </c>
      <c r="AT82" t="s">
        <v>121</v>
      </c>
      <c r="AU82" t="s">
        <v>192</v>
      </c>
      <c r="AV82" t="s">
        <v>232</v>
      </c>
      <c r="AW82" t="s">
        <v>66</v>
      </c>
      <c r="AX82">
        <v>6538</v>
      </c>
      <c r="AY82" t="s">
        <v>428</v>
      </c>
      <c r="AZ82">
        <v>1</v>
      </c>
      <c r="BA82" t="s">
        <v>429</v>
      </c>
      <c r="BB82">
        <v>1</v>
      </c>
      <c r="BC82">
        <v>1</v>
      </c>
      <c r="BE82" t="s">
        <v>68</v>
      </c>
      <c r="BF82">
        <v>1</v>
      </c>
      <c r="BG82" t="s">
        <v>288</v>
      </c>
      <c r="BI82" t="s">
        <v>117</v>
      </c>
      <c r="BJ82" t="s">
        <v>232</v>
      </c>
      <c r="BK82" t="s">
        <v>66</v>
      </c>
      <c r="BL82">
        <v>0.983939393939394</v>
      </c>
      <c r="BM82">
        <v>6538</v>
      </c>
      <c r="BN82" t="s">
        <v>121</v>
      </c>
      <c r="BO82" t="s">
        <v>192</v>
      </c>
      <c r="BP82">
        <v>1</v>
      </c>
      <c r="BQ82">
        <v>3271.8339999999998</v>
      </c>
      <c r="BR82">
        <v>9.9140854422687715E-3</v>
      </c>
      <c r="BS82">
        <v>0.23294830365974314</v>
      </c>
      <c r="BT82">
        <v>0.14548415353590677</v>
      </c>
      <c r="BU82">
        <v>10.125999999999999</v>
      </c>
      <c r="BV82">
        <v>0</v>
      </c>
      <c r="BW82">
        <v>3.9733067142159415</v>
      </c>
      <c r="BX82">
        <v>1</v>
      </c>
      <c r="BY82">
        <v>0</v>
      </c>
      <c r="BZ82">
        <v>130</v>
      </c>
    </row>
    <row r="83" spans="1:78" ht="16.5">
      <c r="A83" s="120" t="str">
        <f t="shared" si="19"/>
        <v>강화교통</v>
      </c>
      <c r="B83" s="121" t="str">
        <f t="shared" si="20"/>
        <v>최종수</v>
      </c>
      <c r="C83" s="122" t="str">
        <f t="shared" si="21"/>
        <v>C</v>
      </c>
      <c r="D83" s="123">
        <f t="shared" si="22"/>
        <v>0.85220081510341106</v>
      </c>
      <c r="E83" s="124">
        <f t="shared" si="23"/>
        <v>1710</v>
      </c>
      <c r="F83" s="281" t="str">
        <f t="shared" si="24"/>
        <v>800</v>
      </c>
      <c r="G83" s="125" t="str">
        <f t="shared" si="25"/>
        <v>78바3210</v>
      </c>
      <c r="H83" s="126">
        <f t="shared" si="26"/>
        <v>5</v>
      </c>
      <c r="I83" s="127">
        <f t="shared" si="27"/>
        <v>2076.1109999999999</v>
      </c>
      <c r="J83" s="128">
        <f t="shared" si="28"/>
        <v>1.1670825020451185E-2</v>
      </c>
      <c r="K83" s="128">
        <f t="shared" si="29"/>
        <v>0.32862659710623593</v>
      </c>
      <c r="L83" s="128">
        <f t="shared" si="30"/>
        <v>0.25046830347702992</v>
      </c>
      <c r="M83" s="129">
        <f t="shared" si="31"/>
        <v>11.683</v>
      </c>
      <c r="N83" s="130">
        <f t="shared" si="32"/>
        <v>0.19266792575156147</v>
      </c>
      <c r="O83" s="130">
        <f t="shared" si="33"/>
        <v>15.895103874503821</v>
      </c>
      <c r="P83" s="221">
        <f t="shared" si="34"/>
        <v>16</v>
      </c>
      <c r="Q83" s="222">
        <f t="shared" si="35"/>
        <v>4</v>
      </c>
      <c r="R83" s="222">
        <f t="shared" si="36"/>
        <v>330</v>
      </c>
      <c r="T83">
        <v>503</v>
      </c>
      <c r="U83">
        <v>1710</v>
      </c>
      <c r="V83" t="s">
        <v>233</v>
      </c>
      <c r="W83">
        <v>2076.1109999999999</v>
      </c>
      <c r="X83">
        <v>855.11099999999999</v>
      </c>
      <c r="Y83">
        <v>2.4279999999999999</v>
      </c>
      <c r="Z83">
        <v>11.683</v>
      </c>
      <c r="AA83">
        <v>101.29609499999999</v>
      </c>
      <c r="AB83">
        <v>1.1822090000000001</v>
      </c>
      <c r="AC83">
        <v>33.288590999999997</v>
      </c>
      <c r="AD83" s="1">
        <v>520</v>
      </c>
      <c r="AE83">
        <v>4</v>
      </c>
      <c r="AF83">
        <v>330</v>
      </c>
      <c r="AG83">
        <v>89</v>
      </c>
      <c r="AH83">
        <v>20.495469</v>
      </c>
      <c r="AI83">
        <v>3621.4</v>
      </c>
      <c r="AJ83">
        <v>13.8</v>
      </c>
      <c r="AK83">
        <v>16</v>
      </c>
      <c r="AL83">
        <v>3071</v>
      </c>
      <c r="AM83">
        <v>0.85220081510341106</v>
      </c>
      <c r="AN83" t="s">
        <v>69</v>
      </c>
      <c r="AO83">
        <v>708.625</v>
      </c>
      <c r="AP83" t="s">
        <v>545</v>
      </c>
      <c r="AQ83" t="s">
        <v>117</v>
      </c>
      <c r="AR83" t="s">
        <v>122</v>
      </c>
      <c r="AS83" t="s">
        <v>117</v>
      </c>
      <c r="AT83" t="s">
        <v>122</v>
      </c>
      <c r="AU83" t="s">
        <v>196</v>
      </c>
      <c r="AV83" t="s">
        <v>233</v>
      </c>
      <c r="AW83" t="s">
        <v>69</v>
      </c>
      <c r="AX83">
        <v>1710</v>
      </c>
      <c r="AY83" t="s">
        <v>341</v>
      </c>
      <c r="AZ83">
        <v>8</v>
      </c>
      <c r="BA83" t="s">
        <v>416</v>
      </c>
      <c r="BB83">
        <v>5</v>
      </c>
      <c r="BC83">
        <v>1</v>
      </c>
      <c r="BE83" t="s">
        <v>69</v>
      </c>
      <c r="BF83">
        <v>0</v>
      </c>
      <c r="BG83" t="s">
        <v>293</v>
      </c>
      <c r="BI83" t="s">
        <v>117</v>
      </c>
      <c r="BJ83" t="s">
        <v>233</v>
      </c>
      <c r="BK83" t="s">
        <v>69</v>
      </c>
      <c r="BL83">
        <v>0.85220081510341106</v>
      </c>
      <c r="BM83">
        <v>1710</v>
      </c>
      <c r="BN83" t="s">
        <v>122</v>
      </c>
      <c r="BO83" t="s">
        <v>196</v>
      </c>
      <c r="BP83">
        <v>5</v>
      </c>
      <c r="BQ83">
        <v>2076.1109999999999</v>
      </c>
      <c r="BR83">
        <v>1.1670825020451185E-2</v>
      </c>
      <c r="BS83">
        <v>0.32862659710623593</v>
      </c>
      <c r="BT83">
        <v>0.25046830347702992</v>
      </c>
      <c r="BU83">
        <v>11.683</v>
      </c>
      <c r="BV83">
        <v>0.19266792575156147</v>
      </c>
      <c r="BW83">
        <v>15.895103874503821</v>
      </c>
      <c r="BX83">
        <v>16</v>
      </c>
      <c r="BY83">
        <v>4</v>
      </c>
      <c r="BZ83">
        <v>330</v>
      </c>
    </row>
    <row r="84" spans="1:78" ht="16.5">
      <c r="A84" s="104" t="str">
        <f t="shared" si="19"/>
        <v>강화교통</v>
      </c>
      <c r="B84" s="105" t="str">
        <f t="shared" si="20"/>
        <v>한재만</v>
      </c>
      <c r="C84" s="106" t="str">
        <f t="shared" si="21"/>
        <v>C</v>
      </c>
      <c r="D84" s="107">
        <f t="shared" si="22"/>
        <v>0.85166666666666668</v>
      </c>
      <c r="E84" s="108">
        <f t="shared" si="23"/>
        <v>2844</v>
      </c>
      <c r="F84" s="282" t="str">
        <f t="shared" si="24"/>
        <v>70</v>
      </c>
      <c r="G84" s="109" t="str">
        <f t="shared" si="25"/>
        <v>78바3222</v>
      </c>
      <c r="H84" s="110">
        <f t="shared" si="26"/>
        <v>1</v>
      </c>
      <c r="I84" s="111">
        <f t="shared" si="27"/>
        <v>4558.3590000000004</v>
      </c>
      <c r="J84" s="112">
        <f t="shared" si="28"/>
        <v>1.6264822506044517E-2</v>
      </c>
      <c r="K84" s="112">
        <f t="shared" si="29"/>
        <v>0.34198902089054822</v>
      </c>
      <c r="L84" s="112">
        <f t="shared" si="30"/>
        <v>0.18647061365723935</v>
      </c>
      <c r="M84" s="113">
        <f t="shared" si="31"/>
        <v>12.664999999999999</v>
      </c>
      <c r="N84" s="114">
        <f t="shared" si="32"/>
        <v>2.1937719253792867E-2</v>
      </c>
      <c r="O84" s="114">
        <f t="shared" si="33"/>
        <v>21.849968376777692</v>
      </c>
      <c r="P84" s="223">
        <f t="shared" si="34"/>
        <v>59</v>
      </c>
      <c r="Q84" s="224">
        <f t="shared" si="35"/>
        <v>1</v>
      </c>
      <c r="R84" s="224">
        <f t="shared" si="36"/>
        <v>996</v>
      </c>
      <c r="T84">
        <v>503</v>
      </c>
      <c r="U84">
        <v>2844</v>
      </c>
      <c r="V84" t="s">
        <v>234</v>
      </c>
      <c r="W84">
        <v>4558.3590000000004</v>
      </c>
      <c r="X84">
        <v>1784.1980000000001</v>
      </c>
      <c r="Y84">
        <v>2.5550000000000002</v>
      </c>
      <c r="Z84">
        <v>12.664999999999999</v>
      </c>
      <c r="AA84">
        <v>212.061644</v>
      </c>
      <c r="AB84">
        <v>3.4491450000000001</v>
      </c>
      <c r="AC84">
        <v>72.522754000000006</v>
      </c>
      <c r="AD84" s="1">
        <v>850</v>
      </c>
      <c r="AE84">
        <v>1</v>
      </c>
      <c r="AF84">
        <v>996</v>
      </c>
      <c r="AG84">
        <v>80</v>
      </c>
      <c r="AH84">
        <v>21.495443000000002</v>
      </c>
      <c r="AI84">
        <v>11621.2</v>
      </c>
      <c r="AJ84">
        <v>0</v>
      </c>
      <c r="AK84">
        <v>59</v>
      </c>
      <c r="AL84">
        <v>27589</v>
      </c>
      <c r="AM84">
        <v>0.85166666666666668</v>
      </c>
      <c r="AN84" t="s">
        <v>69</v>
      </c>
      <c r="AO84">
        <v>4558.3590000000004</v>
      </c>
      <c r="AP84" t="s">
        <v>546</v>
      </c>
      <c r="AQ84" t="s">
        <v>117</v>
      </c>
      <c r="AR84" t="s">
        <v>120</v>
      </c>
      <c r="AS84" t="s">
        <v>117</v>
      </c>
      <c r="AT84" t="s">
        <v>120</v>
      </c>
      <c r="AU84" t="s">
        <v>185</v>
      </c>
      <c r="AV84" t="s">
        <v>234</v>
      </c>
      <c r="AW84" t="s">
        <v>69</v>
      </c>
      <c r="AX84">
        <v>2844</v>
      </c>
      <c r="AY84" t="s">
        <v>347</v>
      </c>
      <c r="AZ84">
        <v>7</v>
      </c>
      <c r="BA84" t="s">
        <v>361</v>
      </c>
      <c r="BB84">
        <v>1</v>
      </c>
      <c r="BC84">
        <v>1</v>
      </c>
      <c r="BE84" t="s">
        <v>69</v>
      </c>
      <c r="BF84">
        <v>0</v>
      </c>
      <c r="BG84" t="s">
        <v>293</v>
      </c>
      <c r="BI84" t="s">
        <v>117</v>
      </c>
      <c r="BJ84" t="s">
        <v>234</v>
      </c>
      <c r="BK84" t="s">
        <v>69</v>
      </c>
      <c r="BL84">
        <v>0.85166666666666668</v>
      </c>
      <c r="BM84">
        <v>2844</v>
      </c>
      <c r="BN84" t="s">
        <v>120</v>
      </c>
      <c r="BO84" t="s">
        <v>185</v>
      </c>
      <c r="BP84">
        <v>1</v>
      </c>
      <c r="BQ84">
        <v>4558.3590000000004</v>
      </c>
      <c r="BR84">
        <v>1.6264822506044517E-2</v>
      </c>
      <c r="BS84">
        <v>0.34198902089054822</v>
      </c>
      <c r="BT84">
        <v>0.18647061365723935</v>
      </c>
      <c r="BU84">
        <v>12.664999999999999</v>
      </c>
      <c r="BV84">
        <v>2.1937719253792867E-2</v>
      </c>
      <c r="BW84">
        <v>21.849968376777692</v>
      </c>
      <c r="BX84">
        <v>59</v>
      </c>
      <c r="BY84">
        <v>1</v>
      </c>
      <c r="BZ84">
        <v>996</v>
      </c>
    </row>
    <row r="85" spans="1:78" ht="16.5">
      <c r="A85" s="120" t="str">
        <f t="shared" si="19"/>
        <v>강화교통</v>
      </c>
      <c r="B85" s="121" t="str">
        <f t="shared" si="20"/>
        <v>한정호</v>
      </c>
      <c r="C85" s="122" t="str">
        <f t="shared" si="21"/>
        <v>S</v>
      </c>
      <c r="D85" s="123">
        <f t="shared" si="22"/>
        <v>1.0007282318276054</v>
      </c>
      <c r="E85" s="124">
        <f t="shared" si="23"/>
        <v>5240</v>
      </c>
      <c r="F85" s="281" t="str">
        <f t="shared" si="24"/>
        <v>17</v>
      </c>
      <c r="G85" s="125" t="str">
        <f t="shared" si="25"/>
        <v>70바3702</v>
      </c>
      <c r="H85" s="126">
        <f t="shared" si="26"/>
        <v>2</v>
      </c>
      <c r="I85" s="127">
        <f t="shared" si="27"/>
        <v>2171.181</v>
      </c>
      <c r="J85" s="128">
        <f t="shared" si="28"/>
        <v>1.6093880031388619E-2</v>
      </c>
      <c r="K85" s="128">
        <f t="shared" si="29"/>
        <v>0.359819418845859</v>
      </c>
      <c r="L85" s="128">
        <f t="shared" si="30"/>
        <v>9.718213267341598E-2</v>
      </c>
      <c r="M85" s="129">
        <f t="shared" si="31"/>
        <v>7.9329999999999998</v>
      </c>
      <c r="N85" s="130">
        <f t="shared" si="32"/>
        <v>0.18423153113443788</v>
      </c>
      <c r="O85" s="130">
        <f t="shared" si="33"/>
        <v>1.7962574285607695</v>
      </c>
      <c r="P85" s="221">
        <f t="shared" si="34"/>
        <v>22</v>
      </c>
      <c r="Q85" s="222">
        <f t="shared" si="35"/>
        <v>4</v>
      </c>
      <c r="R85" s="222">
        <f t="shared" si="36"/>
        <v>39</v>
      </c>
      <c r="T85">
        <v>503</v>
      </c>
      <c r="U85">
        <v>5240</v>
      </c>
      <c r="V85" t="s">
        <v>318</v>
      </c>
      <c r="W85">
        <v>2171.181</v>
      </c>
      <c r="X85">
        <v>863.91600000000005</v>
      </c>
      <c r="Y85">
        <v>2.5129999999999999</v>
      </c>
      <c r="Z85">
        <v>7.9329999999999998</v>
      </c>
      <c r="AA85">
        <v>150.19330299999999</v>
      </c>
      <c r="AB85">
        <v>2.4171930000000001</v>
      </c>
      <c r="AC85">
        <v>54.042467000000002</v>
      </c>
      <c r="AD85" s="1">
        <v>211</v>
      </c>
      <c r="AE85">
        <v>4</v>
      </c>
      <c r="AF85">
        <v>39</v>
      </c>
      <c r="AG85">
        <v>67</v>
      </c>
      <c r="AH85">
        <v>14.455909999999999</v>
      </c>
      <c r="AI85">
        <v>124.6</v>
      </c>
      <c r="AJ85">
        <v>0</v>
      </c>
      <c r="AK85">
        <v>22</v>
      </c>
      <c r="AL85">
        <v>3629</v>
      </c>
      <c r="AM85">
        <v>1.0007282318276054</v>
      </c>
      <c r="AN85" t="s">
        <v>71</v>
      </c>
      <c r="AO85">
        <v>1917.529</v>
      </c>
      <c r="AP85" t="s">
        <v>547</v>
      </c>
      <c r="AQ85" t="s">
        <v>117</v>
      </c>
      <c r="AR85" t="s">
        <v>118</v>
      </c>
      <c r="AS85" t="s">
        <v>117</v>
      </c>
      <c r="AT85" t="s">
        <v>118</v>
      </c>
      <c r="AU85" t="s">
        <v>289</v>
      </c>
      <c r="AV85" t="s">
        <v>318</v>
      </c>
      <c r="AW85" t="s">
        <v>71</v>
      </c>
      <c r="AX85">
        <v>5240</v>
      </c>
      <c r="AY85" t="s">
        <v>385</v>
      </c>
      <c r="AZ85">
        <v>1</v>
      </c>
      <c r="BA85" t="s">
        <v>386</v>
      </c>
      <c r="BB85">
        <v>2</v>
      </c>
      <c r="BC85">
        <v>1</v>
      </c>
      <c r="BE85" t="s">
        <v>71</v>
      </c>
      <c r="BF85">
        <v>0</v>
      </c>
      <c r="BG85" t="s">
        <v>293</v>
      </c>
      <c r="BI85" t="s">
        <v>117</v>
      </c>
      <c r="BJ85" t="s">
        <v>318</v>
      </c>
      <c r="BK85" t="s">
        <v>71</v>
      </c>
      <c r="BL85">
        <v>1.0007282318276054</v>
      </c>
      <c r="BM85">
        <v>5240</v>
      </c>
      <c r="BN85" t="s">
        <v>118</v>
      </c>
      <c r="BO85" t="s">
        <v>289</v>
      </c>
      <c r="BP85">
        <v>2</v>
      </c>
      <c r="BQ85">
        <v>2171.181</v>
      </c>
      <c r="BR85">
        <v>1.6093880031388619E-2</v>
      </c>
      <c r="BS85">
        <v>0.359819418845859</v>
      </c>
      <c r="BT85">
        <v>9.718213267341598E-2</v>
      </c>
      <c r="BU85">
        <v>7.9329999999999998</v>
      </c>
      <c r="BV85">
        <v>0.18423153113443788</v>
      </c>
      <c r="BW85">
        <v>1.7962574285607695</v>
      </c>
      <c r="BX85">
        <v>22</v>
      </c>
      <c r="BY85">
        <v>4</v>
      </c>
      <c r="BZ85">
        <v>39</v>
      </c>
    </row>
    <row r="86" spans="1:78" ht="16.5">
      <c r="A86" s="104" t="str">
        <f t="shared" si="19"/>
        <v>강화교통</v>
      </c>
      <c r="B86" s="105" t="str">
        <f t="shared" si="20"/>
        <v>홍성운</v>
      </c>
      <c r="C86" s="106" t="str">
        <f t="shared" si="21"/>
        <v>A</v>
      </c>
      <c r="D86" s="107">
        <f t="shared" si="22"/>
        <v>0.98222222222222222</v>
      </c>
      <c r="E86" s="108">
        <f t="shared" si="23"/>
        <v>2007</v>
      </c>
      <c r="F86" s="282" t="str">
        <f t="shared" si="24"/>
        <v>800</v>
      </c>
      <c r="G86" s="109" t="str">
        <f t="shared" si="25"/>
        <v>78바3228</v>
      </c>
      <c r="H86" s="110">
        <f t="shared" si="26"/>
        <v>1</v>
      </c>
      <c r="I86" s="111">
        <f t="shared" si="27"/>
        <v>2578.0819999999999</v>
      </c>
      <c r="J86" s="112">
        <f t="shared" si="28"/>
        <v>1.9052136503637691E-2</v>
      </c>
      <c r="K86" s="112">
        <f t="shared" si="29"/>
        <v>0.34257806878345126</v>
      </c>
      <c r="L86" s="112">
        <f t="shared" si="30"/>
        <v>0.27617430322231801</v>
      </c>
      <c r="M86" s="113">
        <f t="shared" si="31"/>
        <v>8.968</v>
      </c>
      <c r="N86" s="114">
        <f t="shared" si="32"/>
        <v>1.3575984006715069</v>
      </c>
      <c r="O86" s="114">
        <f t="shared" si="33"/>
        <v>17.88151036313042</v>
      </c>
      <c r="P86" s="223">
        <f t="shared" si="34"/>
        <v>35</v>
      </c>
      <c r="Q86" s="224">
        <f t="shared" si="35"/>
        <v>35</v>
      </c>
      <c r="R86" s="224">
        <f t="shared" si="36"/>
        <v>461</v>
      </c>
      <c r="T86">
        <v>503</v>
      </c>
      <c r="U86">
        <v>2007</v>
      </c>
      <c r="V86" t="s">
        <v>258</v>
      </c>
      <c r="W86">
        <v>2578.0819999999999</v>
      </c>
      <c r="X86">
        <v>972.02800000000002</v>
      </c>
      <c r="Y86">
        <v>2.6520000000000001</v>
      </c>
      <c r="Z86">
        <v>8.968</v>
      </c>
      <c r="AA86">
        <v>134.46885599999999</v>
      </c>
      <c r="AB86">
        <v>2.5619190000000001</v>
      </c>
      <c r="AC86">
        <v>46.066080999999997</v>
      </c>
      <c r="AD86" s="1">
        <v>712</v>
      </c>
      <c r="AE86">
        <v>35</v>
      </c>
      <c r="AF86">
        <v>461</v>
      </c>
      <c r="AG86">
        <v>96</v>
      </c>
      <c r="AH86">
        <v>19.172335</v>
      </c>
      <c r="AI86">
        <v>6930.8</v>
      </c>
      <c r="AJ86">
        <v>68.400000000000006</v>
      </c>
      <c r="AK86">
        <v>35</v>
      </c>
      <c r="AL86">
        <v>7542</v>
      </c>
      <c r="AM86">
        <v>0.98222222222222222</v>
      </c>
      <c r="AN86" t="s">
        <v>66</v>
      </c>
      <c r="AO86">
        <v>2578.0819999999999</v>
      </c>
      <c r="AP86" t="s">
        <v>548</v>
      </c>
      <c r="AQ86" t="s">
        <v>117</v>
      </c>
      <c r="AR86" t="s">
        <v>122</v>
      </c>
      <c r="AS86" t="s">
        <v>117</v>
      </c>
      <c r="AT86" t="s">
        <v>122</v>
      </c>
      <c r="AU86" t="s">
        <v>239</v>
      </c>
      <c r="AV86" t="s">
        <v>258</v>
      </c>
      <c r="AW86" t="s">
        <v>66</v>
      </c>
      <c r="AX86">
        <v>2007</v>
      </c>
      <c r="AY86" t="s">
        <v>348</v>
      </c>
      <c r="AZ86">
        <v>2</v>
      </c>
      <c r="BA86" t="s">
        <v>371</v>
      </c>
      <c r="BB86">
        <v>1</v>
      </c>
      <c r="BC86">
        <v>1</v>
      </c>
      <c r="BE86" t="s">
        <v>66</v>
      </c>
      <c r="BF86">
        <v>0</v>
      </c>
      <c r="BG86" t="s">
        <v>293</v>
      </c>
      <c r="BI86" t="s">
        <v>117</v>
      </c>
      <c r="BJ86" t="s">
        <v>258</v>
      </c>
      <c r="BK86" t="s">
        <v>66</v>
      </c>
      <c r="BL86">
        <v>0.98222222222222222</v>
      </c>
      <c r="BM86">
        <v>2007</v>
      </c>
      <c r="BN86" t="s">
        <v>122</v>
      </c>
      <c r="BO86" t="s">
        <v>239</v>
      </c>
      <c r="BP86">
        <v>1</v>
      </c>
      <c r="BQ86">
        <v>2578.0819999999999</v>
      </c>
      <c r="BR86">
        <v>1.9052136503637691E-2</v>
      </c>
      <c r="BS86">
        <v>0.34257806878345126</v>
      </c>
      <c r="BT86">
        <v>0.27617430322231801</v>
      </c>
      <c r="BU86">
        <v>8.968</v>
      </c>
      <c r="BV86">
        <v>1.3575984006715069</v>
      </c>
      <c r="BW86">
        <v>17.88151036313042</v>
      </c>
      <c r="BX86">
        <v>35</v>
      </c>
      <c r="BY86">
        <v>35</v>
      </c>
      <c r="BZ86">
        <v>461</v>
      </c>
    </row>
  </sheetData>
  <sortState xmlns:xlrd2="http://schemas.microsoft.com/office/spreadsheetml/2017/richdata2" ref="T4:AN86">
    <sortCondition ref="AB4:AB86"/>
    <sortCondition descending="1" ref="AD4:AD86"/>
  </sortState>
  <phoneticPr fontId="3" type="noConversion"/>
  <conditionalFormatting sqref="C5:D8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3" t="s">
        <v>549</v>
      </c>
      <c r="B2" s="254"/>
      <c r="C2" s="255"/>
      <c r="D2" s="256"/>
      <c r="E2" s="253"/>
      <c r="F2" s="257"/>
      <c r="G2" s="253"/>
      <c r="H2" s="253"/>
      <c r="I2" s="253"/>
      <c r="J2" s="253"/>
      <c r="K2" s="232"/>
      <c r="L2" s="232"/>
      <c r="M2" s="232"/>
      <c r="N2" s="232"/>
      <c r="O2" s="232"/>
      <c r="P2" s="232"/>
      <c r="Q2" s="232"/>
      <c r="R2" s="232"/>
    </row>
    <row r="3" spans="1:18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</row>
    <row r="4" spans="1:18" ht="26.25">
      <c r="A4" s="258" t="s">
        <v>550</v>
      </c>
      <c r="B4" s="259"/>
      <c r="C4" s="260"/>
      <c r="D4" s="261"/>
      <c r="E4" s="262"/>
      <c r="F4" s="263"/>
      <c r="G4" s="232"/>
      <c r="H4" s="262"/>
      <c r="I4" s="232"/>
      <c r="J4" s="232"/>
      <c r="K4" s="232"/>
      <c r="L4" s="232"/>
      <c r="M4" s="232"/>
      <c r="N4" s="232"/>
      <c r="O4" s="232"/>
      <c r="P4" s="232"/>
      <c r="Q4" s="232"/>
      <c r="R4" s="232"/>
    </row>
    <row r="5" spans="1:18" ht="26.25">
      <c r="A5" s="235"/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</row>
    <row r="6" spans="1:18" ht="17.25">
      <c r="A6" s="236" t="s">
        <v>551</v>
      </c>
      <c r="B6" s="232"/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18" ht="17.25">
      <c r="A7" s="236"/>
      <c r="B7" s="232"/>
      <c r="C7" s="232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2"/>
      <c r="R7" s="232"/>
    </row>
    <row r="8" spans="1:18" ht="17.25">
      <c r="A8" s="233" t="s">
        <v>259</v>
      </c>
      <c r="B8" s="234"/>
      <c r="C8" s="234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</row>
    <row r="9" spans="1:18">
      <c r="A9" s="234"/>
      <c r="B9" s="234"/>
      <c r="C9" s="234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</row>
    <row r="10" spans="1:18">
      <c r="A10" s="234" t="s">
        <v>552</v>
      </c>
      <c r="B10" s="234"/>
      <c r="C10" s="234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</row>
    <row r="11" spans="1:18">
      <c r="A11" s="234"/>
      <c r="B11" s="234"/>
      <c r="C11" s="234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</row>
    <row r="12" spans="1:18">
      <c r="A12" s="232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</row>
    <row r="13" spans="1:18" ht="37.5" customHeight="1">
      <c r="A13" s="264" t="s">
        <v>0</v>
      </c>
      <c r="B13" s="265" t="s">
        <v>74</v>
      </c>
      <c r="C13" s="266" t="s">
        <v>65</v>
      </c>
      <c r="D13" s="266" t="s">
        <v>158</v>
      </c>
      <c r="E13" s="267" t="s">
        <v>144</v>
      </c>
      <c r="F13" s="265" t="s">
        <v>149</v>
      </c>
      <c r="G13" s="267" t="s">
        <v>147</v>
      </c>
      <c r="H13" s="267" t="s">
        <v>151</v>
      </c>
      <c r="I13" s="239" t="s">
        <v>153</v>
      </c>
      <c r="J13" s="267" t="s">
        <v>11</v>
      </c>
      <c r="K13" s="267" t="s">
        <v>12</v>
      </c>
      <c r="L13" s="267" t="s">
        <v>13</v>
      </c>
      <c r="M13" s="267" t="s">
        <v>105</v>
      </c>
      <c r="N13" s="267" t="s">
        <v>6</v>
      </c>
      <c r="O13" s="267" t="s">
        <v>7</v>
      </c>
      <c r="P13" s="267" t="s">
        <v>163</v>
      </c>
      <c r="Q13" s="268" t="s">
        <v>165</v>
      </c>
      <c r="R13" s="268" t="s">
        <v>166</v>
      </c>
    </row>
    <row r="14" spans="1:18" ht="16.5">
      <c r="A14" s="269" t="s">
        <v>117</v>
      </c>
      <c r="B14" s="270" t="s">
        <v>204</v>
      </c>
      <c r="C14" s="271" t="s">
        <v>70</v>
      </c>
      <c r="D14" s="272">
        <v>0.76906949565178662</v>
      </c>
      <c r="E14" s="273">
        <v>3444</v>
      </c>
      <c r="F14" s="237" t="s">
        <v>119</v>
      </c>
      <c r="G14" s="274" t="s">
        <v>176</v>
      </c>
      <c r="H14" s="275">
        <v>2</v>
      </c>
      <c r="I14" s="238">
        <v>2982.7840000000001</v>
      </c>
      <c r="J14" s="276">
        <v>8.0983964672041803E-2</v>
      </c>
      <c r="K14" s="276">
        <v>0.26135582875092128</v>
      </c>
      <c r="L14" s="276">
        <v>0.20853001759430115</v>
      </c>
      <c r="M14" s="277">
        <v>19.884</v>
      </c>
      <c r="N14" s="278">
        <v>0</v>
      </c>
      <c r="O14" s="278">
        <v>48.712880315839158</v>
      </c>
      <c r="P14" s="279">
        <v>26</v>
      </c>
      <c r="Q14" s="280">
        <v>0</v>
      </c>
      <c r="R14" s="280">
        <v>1453</v>
      </c>
    </row>
    <row r="15" spans="1:18" ht="16.5">
      <c r="A15" s="269" t="s">
        <v>117</v>
      </c>
      <c r="B15" s="270" t="s">
        <v>206</v>
      </c>
      <c r="C15" s="271" t="s">
        <v>67</v>
      </c>
      <c r="D15" s="272">
        <v>0.84034482758620688</v>
      </c>
      <c r="E15" s="273">
        <v>972</v>
      </c>
      <c r="F15" s="237" t="s">
        <v>120</v>
      </c>
      <c r="G15" s="274" t="s">
        <v>182</v>
      </c>
      <c r="H15" s="275">
        <v>1</v>
      </c>
      <c r="I15" s="238">
        <v>2688.3209999999999</v>
      </c>
      <c r="J15" s="276">
        <v>2.2346142157932042E-2</v>
      </c>
      <c r="K15" s="276">
        <v>0.3143283753764306</v>
      </c>
      <c r="L15" s="276">
        <v>0.18970948781786104</v>
      </c>
      <c r="M15" s="277">
        <v>14.694000000000001</v>
      </c>
      <c r="N15" s="278">
        <v>3.7197938787815889E-2</v>
      </c>
      <c r="O15" s="278">
        <v>33.403749031458673</v>
      </c>
      <c r="P15" s="279">
        <v>21</v>
      </c>
      <c r="Q15" s="280">
        <v>1</v>
      </c>
      <c r="R15" s="280">
        <v>898</v>
      </c>
    </row>
    <row r="16" spans="1:18" ht="16.5">
      <c r="A16" s="269" t="s">
        <v>117</v>
      </c>
      <c r="B16" s="270" t="s">
        <v>244</v>
      </c>
      <c r="C16" s="271" t="s">
        <v>70</v>
      </c>
      <c r="D16" s="272">
        <v>0.79857142857142871</v>
      </c>
      <c r="E16" s="273">
        <v>8368</v>
      </c>
      <c r="F16" s="237" t="s">
        <v>122</v>
      </c>
      <c r="G16" s="274" t="s">
        <v>196</v>
      </c>
      <c r="H16" s="275">
        <v>1</v>
      </c>
      <c r="I16" s="238">
        <v>2890.14</v>
      </c>
      <c r="J16" s="276">
        <v>5.0490110597922432E-2</v>
      </c>
      <c r="K16" s="276">
        <v>0.37240598928822011</v>
      </c>
      <c r="L16" s="276">
        <v>0.25119890385932864</v>
      </c>
      <c r="M16" s="277">
        <v>15.138</v>
      </c>
      <c r="N16" s="278">
        <v>0</v>
      </c>
      <c r="O16" s="278">
        <v>13.251953192578906</v>
      </c>
      <c r="P16" s="279">
        <v>21</v>
      </c>
      <c r="Q16" s="280">
        <v>0</v>
      </c>
      <c r="R16" s="280">
        <v>383</v>
      </c>
    </row>
    <row r="17" spans="1:18" ht="16.5">
      <c r="A17" s="269" t="s">
        <v>117</v>
      </c>
      <c r="B17" s="270" t="s">
        <v>161</v>
      </c>
      <c r="C17" s="271" t="s">
        <v>70</v>
      </c>
      <c r="D17" s="272">
        <v>0.78371937716236206</v>
      </c>
      <c r="E17" s="273">
        <v>2724</v>
      </c>
      <c r="F17" s="237" t="s">
        <v>121</v>
      </c>
      <c r="G17" s="274" t="s">
        <v>192</v>
      </c>
      <c r="H17" s="275">
        <v>3</v>
      </c>
      <c r="I17" s="238">
        <v>2413.3419999999996</v>
      </c>
      <c r="J17" s="276">
        <v>1.0071379016817095E-2</v>
      </c>
      <c r="K17" s="276">
        <v>0.36535197009992015</v>
      </c>
      <c r="L17" s="276">
        <v>0.28922548068197546</v>
      </c>
      <c r="M17" s="277">
        <v>15.218999999999999</v>
      </c>
      <c r="N17" s="278">
        <v>1.2016531432345687</v>
      </c>
      <c r="O17" s="278">
        <v>28.259567023654338</v>
      </c>
      <c r="P17" s="279">
        <v>27</v>
      </c>
      <c r="Q17" s="280">
        <v>29</v>
      </c>
      <c r="R17" s="280">
        <v>682</v>
      </c>
    </row>
    <row r="18" spans="1:18" ht="16.5">
      <c r="A18" s="269" t="s">
        <v>117</v>
      </c>
      <c r="B18" s="270" t="s">
        <v>209</v>
      </c>
      <c r="C18" s="271" t="s">
        <v>67</v>
      </c>
      <c r="D18" s="272">
        <v>0.80705882352941183</v>
      </c>
      <c r="E18" s="273">
        <v>4106</v>
      </c>
      <c r="F18" s="237" t="s">
        <v>121</v>
      </c>
      <c r="G18" s="274" t="s">
        <v>191</v>
      </c>
      <c r="H18" s="275">
        <v>1</v>
      </c>
      <c r="I18" s="238">
        <v>3026.2539999999999</v>
      </c>
      <c r="J18" s="276">
        <v>1.3330188374385817E-2</v>
      </c>
      <c r="K18" s="276">
        <v>0.28354158964608761</v>
      </c>
      <c r="L18" s="276">
        <v>0.19429961926526987</v>
      </c>
      <c r="M18" s="277">
        <v>13.776999999999999</v>
      </c>
      <c r="N18" s="278">
        <v>6.6088305872540776E-2</v>
      </c>
      <c r="O18" s="278">
        <v>16.918606303370439</v>
      </c>
      <c r="P18" s="279">
        <v>15</v>
      </c>
      <c r="Q18" s="280">
        <v>2</v>
      </c>
      <c r="R18" s="280">
        <v>512</v>
      </c>
    </row>
    <row r="19" spans="1:18" ht="16.5">
      <c r="A19" s="269" t="s">
        <v>117</v>
      </c>
      <c r="B19" s="270" t="s">
        <v>211</v>
      </c>
      <c r="C19" s="271" t="s">
        <v>67</v>
      </c>
      <c r="D19" s="272">
        <v>0.81937499999999996</v>
      </c>
      <c r="E19" s="273">
        <v>2377</v>
      </c>
      <c r="F19" s="237" t="s">
        <v>121</v>
      </c>
      <c r="G19" s="274" t="s">
        <v>189</v>
      </c>
      <c r="H19" s="275">
        <v>1</v>
      </c>
      <c r="I19" s="238">
        <v>3655.95</v>
      </c>
      <c r="J19" s="276">
        <v>1.2373015991376935E-2</v>
      </c>
      <c r="K19" s="276">
        <v>0.31326696975508594</v>
      </c>
      <c r="L19" s="276">
        <v>0.225386014578974</v>
      </c>
      <c r="M19" s="277">
        <v>14.632</v>
      </c>
      <c r="N19" s="278">
        <v>5.470534334441117E-2</v>
      </c>
      <c r="O19" s="278">
        <v>23.79682435481886</v>
      </c>
      <c r="P19" s="279">
        <v>43</v>
      </c>
      <c r="Q19" s="280">
        <v>2</v>
      </c>
      <c r="R19" s="280">
        <v>870</v>
      </c>
    </row>
    <row r="20" spans="1:18" ht="16.5">
      <c r="A20" s="269" t="s">
        <v>117</v>
      </c>
      <c r="B20" s="270" t="s">
        <v>477</v>
      </c>
      <c r="C20" s="271" t="s">
        <v>67</v>
      </c>
      <c r="D20" s="272">
        <v>0.81279999999999997</v>
      </c>
      <c r="E20" s="273">
        <v>421</v>
      </c>
      <c r="F20" s="237" t="s">
        <v>118</v>
      </c>
      <c r="G20" s="274" t="s">
        <v>282</v>
      </c>
      <c r="H20" s="275">
        <v>1</v>
      </c>
      <c r="I20" s="238">
        <v>1860.2529999999999</v>
      </c>
      <c r="J20" s="276">
        <v>3.0116683048349562E-2</v>
      </c>
      <c r="K20" s="276">
        <v>0.41270407863005343</v>
      </c>
      <c r="L20" s="276">
        <v>0.21663719934869075</v>
      </c>
      <c r="M20" s="277">
        <v>13.542</v>
      </c>
      <c r="N20" s="278">
        <v>1.7201961238605716</v>
      </c>
      <c r="O20" s="278">
        <v>5.80566191802943</v>
      </c>
      <c r="P20" s="279">
        <v>51</v>
      </c>
      <c r="Q20" s="280">
        <v>32</v>
      </c>
      <c r="R20" s="280">
        <v>108</v>
      </c>
    </row>
    <row r="21" spans="1:18" ht="16.5">
      <c r="A21" s="269" t="s">
        <v>117</v>
      </c>
      <c r="B21" s="270" t="s">
        <v>171</v>
      </c>
      <c r="C21" s="271" t="s">
        <v>67</v>
      </c>
      <c r="D21" s="272">
        <v>0.80894736842105264</v>
      </c>
      <c r="E21" s="273">
        <v>8133</v>
      </c>
      <c r="F21" s="237" t="s">
        <v>119</v>
      </c>
      <c r="G21" s="274" t="s">
        <v>176</v>
      </c>
      <c r="H21" s="275">
        <v>1</v>
      </c>
      <c r="I21" s="238">
        <v>3448.8870000000002</v>
      </c>
      <c r="J21" s="276">
        <v>4.6048758124334566E-2</v>
      </c>
      <c r="K21" s="276">
        <v>0.22443123901357037</v>
      </c>
      <c r="L21" s="276">
        <v>0.12554774917241418</v>
      </c>
      <c r="M21" s="277">
        <v>16.645</v>
      </c>
      <c r="N21" s="278">
        <v>0.17396916744445381</v>
      </c>
      <c r="O21" s="278">
        <v>6.9297718365374097</v>
      </c>
      <c r="P21" s="279">
        <v>16</v>
      </c>
      <c r="Q21" s="280">
        <v>6</v>
      </c>
      <c r="R21" s="280">
        <v>239</v>
      </c>
    </row>
    <row r="22" spans="1:18" ht="16.5">
      <c r="A22" s="269" t="s">
        <v>117</v>
      </c>
      <c r="B22" s="270" t="s">
        <v>273</v>
      </c>
      <c r="C22" s="271" t="s">
        <v>67</v>
      </c>
      <c r="D22" s="272">
        <v>0.82448275862068965</v>
      </c>
      <c r="E22" s="273">
        <v>7543</v>
      </c>
      <c r="F22" s="237" t="s">
        <v>122</v>
      </c>
      <c r="G22" s="274" t="s">
        <v>272</v>
      </c>
      <c r="H22" s="275">
        <v>1</v>
      </c>
      <c r="I22" s="238">
        <v>3249.614</v>
      </c>
      <c r="J22" s="276">
        <v>1.5076520707664997E-2</v>
      </c>
      <c r="K22" s="276">
        <v>0.32062825583817889</v>
      </c>
      <c r="L22" s="276">
        <v>0.23325847316019688</v>
      </c>
      <c r="M22" s="277">
        <v>11.571</v>
      </c>
      <c r="N22" s="278">
        <v>0</v>
      </c>
      <c r="O22" s="278">
        <v>9.8780962908210022</v>
      </c>
      <c r="P22" s="279">
        <v>10</v>
      </c>
      <c r="Q22" s="280">
        <v>0</v>
      </c>
      <c r="R22" s="280">
        <v>321</v>
      </c>
    </row>
    <row r="23" spans="1:18" ht="16.5">
      <c r="A23" s="269" t="s">
        <v>117</v>
      </c>
      <c r="B23" s="270" t="s">
        <v>284</v>
      </c>
      <c r="C23" s="271" t="s">
        <v>67</v>
      </c>
      <c r="D23" s="272">
        <v>0.80719999999999992</v>
      </c>
      <c r="E23" s="273">
        <v>3217</v>
      </c>
      <c r="F23" s="237" t="s">
        <v>118</v>
      </c>
      <c r="G23" s="274" t="s">
        <v>283</v>
      </c>
      <c r="H23" s="275">
        <v>1</v>
      </c>
      <c r="I23" s="238">
        <v>1954.9090000000001</v>
      </c>
      <c r="J23" s="276">
        <v>1.5944579150047915E-2</v>
      </c>
      <c r="K23" s="276">
        <v>0.37936685230428707</v>
      </c>
      <c r="L23" s="276">
        <v>0.20717076856262873</v>
      </c>
      <c r="M23" s="277">
        <v>11.414999999999999</v>
      </c>
      <c r="N23" s="278">
        <v>0</v>
      </c>
      <c r="O23" s="278">
        <v>2.4553572570385627</v>
      </c>
      <c r="P23" s="279">
        <v>5</v>
      </c>
      <c r="Q23" s="280">
        <v>0</v>
      </c>
      <c r="R23" s="280">
        <v>48</v>
      </c>
    </row>
    <row r="24" spans="1:18" ht="16.5">
      <c r="A24" s="269" t="s">
        <v>117</v>
      </c>
      <c r="B24" s="270" t="s">
        <v>248</v>
      </c>
      <c r="C24" s="271" t="s">
        <v>70</v>
      </c>
      <c r="D24" s="272">
        <v>0.7697435897435897</v>
      </c>
      <c r="E24" s="273">
        <v>4743</v>
      </c>
      <c r="F24" s="237" t="s">
        <v>119</v>
      </c>
      <c r="G24" s="274" t="s">
        <v>175</v>
      </c>
      <c r="H24" s="275">
        <v>1</v>
      </c>
      <c r="I24" s="238">
        <v>2917.83</v>
      </c>
      <c r="J24" s="276">
        <v>1.4107383406498789E-2</v>
      </c>
      <c r="K24" s="276">
        <v>0.26278568996320223</v>
      </c>
      <c r="L24" s="276">
        <v>0.18335543880212349</v>
      </c>
      <c r="M24" s="277">
        <v>15.709</v>
      </c>
      <c r="N24" s="278">
        <v>0</v>
      </c>
      <c r="O24" s="278">
        <v>13.503185586548907</v>
      </c>
      <c r="P24" s="279">
        <v>26</v>
      </c>
      <c r="Q24" s="280">
        <v>0</v>
      </c>
      <c r="R24" s="280">
        <v>394</v>
      </c>
    </row>
    <row r="25" spans="1:18" ht="16.5">
      <c r="A25" s="269" t="s">
        <v>117</v>
      </c>
      <c r="B25" s="270" t="s">
        <v>216</v>
      </c>
      <c r="C25" s="271" t="s">
        <v>70</v>
      </c>
      <c r="D25" s="272">
        <v>0.77925925925925921</v>
      </c>
      <c r="E25" s="273">
        <v>4156</v>
      </c>
      <c r="F25" s="237" t="s">
        <v>122</v>
      </c>
      <c r="G25" s="274" t="s">
        <v>198</v>
      </c>
      <c r="H25" s="275">
        <v>1</v>
      </c>
      <c r="I25" s="238">
        <v>2884.9369999999999</v>
      </c>
      <c r="J25" s="276">
        <v>2.2146219193754771E-2</v>
      </c>
      <c r="K25" s="276">
        <v>0.41881645075370888</v>
      </c>
      <c r="L25" s="276">
        <v>0.22496158494968868</v>
      </c>
      <c r="M25" s="277">
        <v>14.65</v>
      </c>
      <c r="N25" s="278">
        <v>0.62393043591593167</v>
      </c>
      <c r="O25" s="278">
        <v>18.440610661515311</v>
      </c>
      <c r="P25" s="279">
        <v>45</v>
      </c>
      <c r="Q25" s="280">
        <v>18</v>
      </c>
      <c r="R25" s="280">
        <v>532</v>
      </c>
    </row>
    <row r="26" spans="1:18" ht="16.5" customHeight="1">
      <c r="A26" s="269" t="s">
        <v>117</v>
      </c>
      <c r="B26" s="270" t="s">
        <v>311</v>
      </c>
      <c r="C26" s="271" t="s">
        <v>67</v>
      </c>
      <c r="D26" s="272">
        <v>0.82159999999999989</v>
      </c>
      <c r="E26" s="273">
        <v>1424</v>
      </c>
      <c r="F26" s="237" t="s">
        <v>118</v>
      </c>
      <c r="G26" s="274" t="s">
        <v>289</v>
      </c>
      <c r="H26" s="275">
        <v>1</v>
      </c>
      <c r="I26" s="238">
        <v>2250.31</v>
      </c>
      <c r="J26" s="276">
        <v>1.9248488523072677E-2</v>
      </c>
      <c r="K26" s="276">
        <v>0.42095315465735861</v>
      </c>
      <c r="L26" s="276">
        <v>0.13687003124014024</v>
      </c>
      <c r="M26" s="277">
        <v>12.702999999999999</v>
      </c>
      <c r="N26" s="278">
        <v>2.1330394478982897</v>
      </c>
      <c r="O26" s="278">
        <v>6.2213650563700114</v>
      </c>
      <c r="P26" s="279">
        <v>51</v>
      </c>
      <c r="Q26" s="280">
        <v>48</v>
      </c>
      <c r="R26" s="280">
        <v>140</v>
      </c>
    </row>
    <row r="27" spans="1:18" ht="16.5">
      <c r="A27" s="269" t="s">
        <v>117</v>
      </c>
      <c r="B27" s="270" t="s">
        <v>250</v>
      </c>
      <c r="C27" s="271" t="s">
        <v>67</v>
      </c>
      <c r="D27" s="272">
        <v>0.83023858481919233</v>
      </c>
      <c r="E27" s="273">
        <v>5292</v>
      </c>
      <c r="F27" s="237" t="s">
        <v>122</v>
      </c>
      <c r="G27" s="274" t="s">
        <v>236</v>
      </c>
      <c r="H27" s="275">
        <v>6</v>
      </c>
      <c r="I27" s="238">
        <v>1736.998</v>
      </c>
      <c r="J27" s="276">
        <v>3.6267299367879681E-2</v>
      </c>
      <c r="K27" s="276">
        <v>0.38411454635827086</v>
      </c>
      <c r="L27" s="276">
        <v>0.31030548106560857</v>
      </c>
      <c r="M27" s="277">
        <v>14.968</v>
      </c>
      <c r="N27" s="278">
        <v>4.1450824928986671</v>
      </c>
      <c r="O27" s="278">
        <v>57.282737228252422</v>
      </c>
      <c r="P27" s="279">
        <v>30</v>
      </c>
      <c r="Q27" s="280">
        <v>72</v>
      </c>
      <c r="R27" s="280">
        <v>995</v>
      </c>
    </row>
    <row r="28" spans="1:18" ht="16.5">
      <c r="A28" s="269" t="s">
        <v>117</v>
      </c>
      <c r="B28" s="270" t="s">
        <v>422</v>
      </c>
      <c r="C28" s="271" t="s">
        <v>67</v>
      </c>
      <c r="D28" s="272">
        <v>0.82370370370370372</v>
      </c>
      <c r="E28" s="273">
        <v>4405</v>
      </c>
      <c r="F28" s="237" t="s">
        <v>122</v>
      </c>
      <c r="G28" s="274" t="s">
        <v>239</v>
      </c>
      <c r="H28" s="275">
        <v>1</v>
      </c>
      <c r="I28" s="238">
        <v>2065.826</v>
      </c>
      <c r="J28" s="276">
        <v>1.8014239127001754E-2</v>
      </c>
      <c r="K28" s="276">
        <v>0.44260957491058661</v>
      </c>
      <c r="L28" s="276">
        <v>0.23090037592711099</v>
      </c>
      <c r="M28" s="277">
        <v>13.864000000000001</v>
      </c>
      <c r="N28" s="278">
        <v>2.6623733073356615</v>
      </c>
      <c r="O28" s="278">
        <v>17.281223103978746</v>
      </c>
      <c r="P28" s="279">
        <v>56</v>
      </c>
      <c r="Q28" s="280">
        <v>55</v>
      </c>
      <c r="R28" s="280">
        <v>357</v>
      </c>
    </row>
    <row r="29" spans="1:18" ht="16.5">
      <c r="A29" s="269" t="s">
        <v>117</v>
      </c>
      <c r="B29" s="270" t="s">
        <v>312</v>
      </c>
      <c r="C29" s="271" t="s">
        <v>67</v>
      </c>
      <c r="D29" s="272">
        <v>0.83399999999999996</v>
      </c>
      <c r="E29" s="273">
        <v>8247</v>
      </c>
      <c r="F29" s="237" t="s">
        <v>118</v>
      </c>
      <c r="G29" s="274" t="s">
        <v>297</v>
      </c>
      <c r="H29" s="275">
        <v>1</v>
      </c>
      <c r="I29" s="238">
        <v>2310.2649999999999</v>
      </c>
      <c r="J29" s="276">
        <v>2.2316672360685727E-2</v>
      </c>
      <c r="K29" s="276">
        <v>0.33024038086407542</v>
      </c>
      <c r="L29" s="276">
        <v>0.12639242684280808</v>
      </c>
      <c r="M29" s="277">
        <v>12.151999999999999</v>
      </c>
      <c r="N29" s="278">
        <v>1.2552672528909021</v>
      </c>
      <c r="O29" s="278">
        <v>3.3329509818137746</v>
      </c>
      <c r="P29" s="279">
        <v>1</v>
      </c>
      <c r="Q29" s="280">
        <v>29</v>
      </c>
      <c r="R29" s="280">
        <v>77</v>
      </c>
    </row>
    <row r="30" spans="1:18" ht="16.5">
      <c r="A30" s="269" t="s">
        <v>117</v>
      </c>
      <c r="B30" s="270" t="s">
        <v>220</v>
      </c>
      <c r="C30" s="271" t="s">
        <v>67</v>
      </c>
      <c r="D30" s="272">
        <v>0.83750000000000013</v>
      </c>
      <c r="E30" s="273">
        <v>4503</v>
      </c>
      <c r="F30" s="237" t="s">
        <v>120</v>
      </c>
      <c r="G30" s="274" t="s">
        <v>181</v>
      </c>
      <c r="H30" s="275">
        <v>1</v>
      </c>
      <c r="I30" s="238">
        <v>7676.9570000000003</v>
      </c>
      <c r="J30" s="276">
        <v>1.8435882744431965E-2</v>
      </c>
      <c r="K30" s="276">
        <v>0.38365412305040342</v>
      </c>
      <c r="L30" s="276">
        <v>0.24371635792671495</v>
      </c>
      <c r="M30" s="277">
        <v>16.925000000000001</v>
      </c>
      <c r="N30" s="278">
        <v>2.4879649579905161</v>
      </c>
      <c r="O30" s="278">
        <v>42.060936384038619</v>
      </c>
      <c r="P30" s="279">
        <v>87</v>
      </c>
      <c r="Q30" s="280">
        <v>191</v>
      </c>
      <c r="R30" s="280">
        <v>3229</v>
      </c>
    </row>
    <row r="31" spans="1:18" ht="16.5">
      <c r="A31" s="269" t="s">
        <v>117</v>
      </c>
      <c r="B31" s="270" t="s">
        <v>221</v>
      </c>
      <c r="C31" s="271" t="s">
        <v>67</v>
      </c>
      <c r="D31" s="272">
        <v>0.83146630256438414</v>
      </c>
      <c r="E31" s="273">
        <v>5141</v>
      </c>
      <c r="F31" s="237" t="s">
        <v>120</v>
      </c>
      <c r="G31" s="274" t="s">
        <v>180</v>
      </c>
      <c r="H31" s="275">
        <v>2</v>
      </c>
      <c r="I31" s="238">
        <v>3465.9580000000001</v>
      </c>
      <c r="J31" s="276">
        <v>1.4076482704003617E-2</v>
      </c>
      <c r="K31" s="276">
        <v>0.30671026491045034</v>
      </c>
      <c r="L31" s="276">
        <v>0.27726821848389394</v>
      </c>
      <c r="M31" s="277">
        <v>13.548999999999999</v>
      </c>
      <c r="N31" s="278">
        <v>0.17311231122823761</v>
      </c>
      <c r="O31" s="278">
        <v>12.464086408433108</v>
      </c>
      <c r="P31" s="279">
        <v>14</v>
      </c>
      <c r="Q31" s="280">
        <v>6</v>
      </c>
      <c r="R31" s="280">
        <v>432</v>
      </c>
    </row>
    <row r="32" spans="1:18" ht="16.5">
      <c r="A32" s="269" t="s">
        <v>117</v>
      </c>
      <c r="B32" s="270" t="s">
        <v>223</v>
      </c>
      <c r="C32" s="271" t="s">
        <v>67</v>
      </c>
      <c r="D32" s="272">
        <v>0.84444444444444433</v>
      </c>
      <c r="E32" s="273">
        <v>6860</v>
      </c>
      <c r="F32" s="237" t="s">
        <v>120</v>
      </c>
      <c r="G32" s="274" t="s">
        <v>179</v>
      </c>
      <c r="H32" s="275">
        <v>1</v>
      </c>
      <c r="I32" s="238">
        <v>3241.5349999999999</v>
      </c>
      <c r="J32" s="276">
        <v>1.8078577937693789E-2</v>
      </c>
      <c r="K32" s="276">
        <v>0.31288727973646568</v>
      </c>
      <c r="L32" s="276">
        <v>0.21872353684288462</v>
      </c>
      <c r="M32" s="277">
        <v>15.894</v>
      </c>
      <c r="N32" s="278">
        <v>6.1699164130573941E-2</v>
      </c>
      <c r="O32" s="278">
        <v>18.879944223955626</v>
      </c>
      <c r="P32" s="279">
        <v>13</v>
      </c>
      <c r="Q32" s="280">
        <v>2</v>
      </c>
      <c r="R32" s="280">
        <v>612</v>
      </c>
    </row>
    <row r="33" spans="1:18" ht="16.5">
      <c r="A33" s="269" t="s">
        <v>117</v>
      </c>
      <c r="B33" s="270" t="s">
        <v>285</v>
      </c>
      <c r="C33" s="271" t="s">
        <v>67</v>
      </c>
      <c r="D33" s="272">
        <v>0.816896551724138</v>
      </c>
      <c r="E33" s="273">
        <v>2741</v>
      </c>
      <c r="F33" s="237" t="s">
        <v>122</v>
      </c>
      <c r="G33" s="274" t="s">
        <v>272</v>
      </c>
      <c r="H33" s="275">
        <v>1</v>
      </c>
      <c r="I33" s="238">
        <v>2674.962</v>
      </c>
      <c r="J33" s="276">
        <v>3.5363497456480729E-2</v>
      </c>
      <c r="K33" s="276">
        <v>0.33793470559903227</v>
      </c>
      <c r="L33" s="276">
        <v>0.25271387032787757</v>
      </c>
      <c r="M33" s="277">
        <v>13.614000000000001</v>
      </c>
      <c r="N33" s="278">
        <v>0.3364533776554583</v>
      </c>
      <c r="O33" s="278">
        <v>15.589006498036234</v>
      </c>
      <c r="P33" s="279">
        <v>14</v>
      </c>
      <c r="Q33" s="280">
        <v>9</v>
      </c>
      <c r="R33" s="280">
        <v>417</v>
      </c>
    </row>
    <row r="34" spans="1:18" ht="16.5">
      <c r="A34" s="269" t="s">
        <v>117</v>
      </c>
      <c r="B34" s="270" t="s">
        <v>313</v>
      </c>
      <c r="C34" s="271" t="s">
        <v>67</v>
      </c>
      <c r="D34" s="272">
        <v>0.83725543352677589</v>
      </c>
      <c r="E34" s="273">
        <v>6479</v>
      </c>
      <c r="F34" s="237" t="s">
        <v>122</v>
      </c>
      <c r="G34" s="274" t="s">
        <v>236</v>
      </c>
      <c r="H34" s="275">
        <v>7</v>
      </c>
      <c r="I34" s="238">
        <v>2559.8539999999998</v>
      </c>
      <c r="J34" s="276">
        <v>1.8539905122327498E-2</v>
      </c>
      <c r="K34" s="276">
        <v>0.34998560814459528</v>
      </c>
      <c r="L34" s="276">
        <v>0.20508982152888408</v>
      </c>
      <c r="M34" s="277">
        <v>14.397</v>
      </c>
      <c r="N34" s="278">
        <v>0.27345309537184542</v>
      </c>
      <c r="O34" s="278">
        <v>42.463359238456569</v>
      </c>
      <c r="P34" s="279">
        <v>20</v>
      </c>
      <c r="Q34" s="280">
        <v>7</v>
      </c>
      <c r="R34" s="280">
        <v>1087</v>
      </c>
    </row>
    <row r="35" spans="1:18" ht="16.5">
      <c r="A35" s="269" t="s">
        <v>117</v>
      </c>
      <c r="B35" s="270" t="s">
        <v>227</v>
      </c>
      <c r="C35" s="271" t="s">
        <v>67</v>
      </c>
      <c r="D35" s="272">
        <v>0.84820512820512817</v>
      </c>
      <c r="E35" s="273">
        <v>335</v>
      </c>
      <c r="F35" s="237" t="s">
        <v>119</v>
      </c>
      <c r="G35" s="274" t="s">
        <v>175</v>
      </c>
      <c r="H35" s="275">
        <v>1</v>
      </c>
      <c r="I35" s="238">
        <v>3054.4369999999999</v>
      </c>
      <c r="J35" s="276">
        <v>1.7533977683726613E-2</v>
      </c>
      <c r="K35" s="276">
        <v>0.23685539941005332</v>
      </c>
      <c r="L35" s="276">
        <v>0.22557348539190694</v>
      </c>
      <c r="M35" s="277">
        <v>12.224</v>
      </c>
      <c r="N35" s="278">
        <v>0</v>
      </c>
      <c r="O35" s="278">
        <v>6.9734618851199093</v>
      </c>
      <c r="P35" s="279">
        <v>20</v>
      </c>
      <c r="Q35" s="280">
        <v>0</v>
      </c>
      <c r="R35" s="280">
        <v>213</v>
      </c>
    </row>
    <row r="36" spans="1:18" ht="16.5">
      <c r="A36" s="269" t="s">
        <v>117</v>
      </c>
      <c r="B36" s="270" t="s">
        <v>430</v>
      </c>
      <c r="C36" s="271" t="s">
        <v>67</v>
      </c>
      <c r="D36" s="272">
        <v>0.80948717948717952</v>
      </c>
      <c r="E36" s="273">
        <v>2964</v>
      </c>
      <c r="F36" s="237" t="s">
        <v>119</v>
      </c>
      <c r="G36" s="274" t="s">
        <v>413</v>
      </c>
      <c r="H36" s="275">
        <v>1</v>
      </c>
      <c r="I36" s="238">
        <v>9361.7139999999999</v>
      </c>
      <c r="J36" s="276">
        <v>1.9879220282564322E-2</v>
      </c>
      <c r="K36" s="276">
        <v>0.29198112143622423</v>
      </c>
      <c r="L36" s="276">
        <v>0.18233840512538624</v>
      </c>
      <c r="M36" s="277">
        <v>13.87</v>
      </c>
      <c r="N36" s="278">
        <v>0.33113594369578048</v>
      </c>
      <c r="O36" s="278">
        <v>24.098151257344544</v>
      </c>
      <c r="P36" s="279">
        <v>92</v>
      </c>
      <c r="Q36" s="280">
        <v>31</v>
      </c>
      <c r="R36" s="280">
        <v>2256</v>
      </c>
    </row>
    <row r="37" spans="1:18" ht="16.5">
      <c r="A37" s="269" t="s">
        <v>117</v>
      </c>
      <c r="B37" s="270" t="s">
        <v>316</v>
      </c>
      <c r="C37" s="271" t="s">
        <v>70</v>
      </c>
      <c r="D37" s="272">
        <v>0.7922306601467487</v>
      </c>
      <c r="E37" s="273">
        <v>9498</v>
      </c>
      <c r="F37" s="237" t="s">
        <v>120</v>
      </c>
      <c r="G37" s="274" t="s">
        <v>179</v>
      </c>
      <c r="H37" s="275">
        <v>3</v>
      </c>
      <c r="I37" s="238">
        <v>3449.3879999999999</v>
      </c>
      <c r="J37" s="276">
        <v>1.5495196505951886E-2</v>
      </c>
      <c r="K37" s="276">
        <v>0.31427782411436594</v>
      </c>
      <c r="L37" s="276">
        <v>0.29077621885389526</v>
      </c>
      <c r="M37" s="277">
        <v>15.776</v>
      </c>
      <c r="N37" s="278">
        <v>0.34788779922699331</v>
      </c>
      <c r="O37" s="278">
        <v>36.035377869929391</v>
      </c>
      <c r="P37" s="279">
        <v>25</v>
      </c>
      <c r="Q37" s="280">
        <v>12</v>
      </c>
      <c r="R37" s="280">
        <v>1243</v>
      </c>
    </row>
    <row r="38" spans="1:18" ht="16.5">
      <c r="A38" s="269" t="s">
        <v>117</v>
      </c>
      <c r="B38" s="270" t="s">
        <v>230</v>
      </c>
      <c r="C38" s="271" t="s">
        <v>67</v>
      </c>
      <c r="D38" s="272">
        <v>0.83652827138403507</v>
      </c>
      <c r="E38" s="273">
        <v>6810</v>
      </c>
      <c r="F38" s="237" t="s">
        <v>119</v>
      </c>
      <c r="G38" s="274" t="s">
        <v>298</v>
      </c>
      <c r="H38" s="275">
        <v>2</v>
      </c>
      <c r="I38" s="238">
        <v>7812.2520000000004</v>
      </c>
      <c r="J38" s="276">
        <v>4.6782816613402528E-2</v>
      </c>
      <c r="K38" s="276">
        <v>0.30769894795265967</v>
      </c>
      <c r="L38" s="276">
        <v>0.25536810640516971</v>
      </c>
      <c r="M38" s="277">
        <v>13.391999999999999</v>
      </c>
      <c r="N38" s="278">
        <v>0.78082478650202269</v>
      </c>
      <c r="O38" s="278">
        <v>28.698511005533359</v>
      </c>
      <c r="P38" s="279">
        <v>46</v>
      </c>
      <c r="Q38" s="280">
        <v>61</v>
      </c>
      <c r="R38" s="280">
        <v>2242</v>
      </c>
    </row>
    <row r="39" spans="1:18" ht="16.5">
      <c r="A39" s="269" t="s">
        <v>117</v>
      </c>
      <c r="B39" s="270" t="s">
        <v>317</v>
      </c>
      <c r="C39" s="271" t="s">
        <v>67</v>
      </c>
      <c r="D39" s="272">
        <v>0.80320000000000003</v>
      </c>
      <c r="E39" s="273">
        <v>29</v>
      </c>
      <c r="F39" s="237" t="s">
        <v>118</v>
      </c>
      <c r="G39" s="274" t="s">
        <v>297</v>
      </c>
      <c r="H39" s="275">
        <v>1</v>
      </c>
      <c r="I39" s="238">
        <v>2204.837</v>
      </c>
      <c r="J39" s="276">
        <v>6.6877679452766016E-3</v>
      </c>
      <c r="K39" s="276">
        <v>0.39124679891044611</v>
      </c>
      <c r="L39" s="276">
        <v>0.19366510993783215</v>
      </c>
      <c r="M39" s="277">
        <v>12.444000000000001</v>
      </c>
      <c r="N39" s="278">
        <v>0.1814193067333322</v>
      </c>
      <c r="O39" s="278">
        <v>7.5289012294332869</v>
      </c>
      <c r="P39" s="279">
        <v>19</v>
      </c>
      <c r="Q39" s="280">
        <v>4</v>
      </c>
      <c r="R39" s="280">
        <v>166</v>
      </c>
    </row>
  </sheetData>
  <phoneticPr fontId="3" type="noConversion"/>
  <conditionalFormatting sqref="C14:D39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517B-9084-4642-9C80-78B88ACD9DAE}">
  <sheetPr>
    <tabColor rgb="FFFF0000"/>
  </sheetPr>
  <dimension ref="A1:R31"/>
  <sheetViews>
    <sheetView showGridLines="0" zoomScaleNormal="100" zoomScaleSheetLayoutView="85" workbookViewId="0"/>
  </sheetViews>
  <sheetFormatPr defaultRowHeight="13.5"/>
  <cols>
    <col min="1" max="2" width="9.140625" style="232"/>
    <col min="3" max="3" width="9.85546875" style="232" customWidth="1"/>
    <col min="4" max="16384" width="9.140625" style="232"/>
  </cols>
  <sheetData>
    <row r="1" spans="1:18" ht="3.75" customHeight="1">
      <c r="A1" s="307"/>
      <c r="B1" s="308"/>
      <c r="C1" s="309"/>
      <c r="D1" s="310"/>
      <c r="E1" s="310"/>
      <c r="F1" s="311"/>
      <c r="G1" s="310"/>
      <c r="H1" s="310"/>
      <c r="I1" s="310"/>
      <c r="J1" s="310"/>
      <c r="K1" s="310"/>
    </row>
    <row r="2" spans="1:18" ht="41.25">
      <c r="A2" s="322" t="s">
        <v>553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</row>
    <row r="4" spans="1:18" ht="17.25">
      <c r="A4" s="233" t="s">
        <v>554</v>
      </c>
      <c r="B4" s="234"/>
      <c r="C4" s="234"/>
      <c r="D4" s="234"/>
      <c r="E4" s="234"/>
      <c r="F4" s="234"/>
      <c r="G4" s="234"/>
      <c r="H4" s="234"/>
      <c r="I4" s="234"/>
      <c r="J4" s="234"/>
      <c r="K4" s="234"/>
      <c r="R4" s="312"/>
    </row>
    <row r="5" spans="1:18" ht="16.5">
      <c r="R5" s="312"/>
    </row>
    <row r="6" spans="1:18" ht="26.25">
      <c r="A6" s="235"/>
      <c r="R6" s="312"/>
    </row>
    <row r="7" spans="1:18" ht="130.5" customHeight="1">
      <c r="A7" s="235"/>
    </row>
    <row r="8" spans="1:18" ht="26.25">
      <c r="A8" s="235"/>
      <c r="R8" s="312"/>
    </row>
    <row r="9" spans="1:18" ht="26.25">
      <c r="A9" s="235"/>
      <c r="R9" s="312"/>
    </row>
    <row r="10" spans="1:18" ht="40.5" customHeight="1">
      <c r="A10" s="235" t="s">
        <v>555</v>
      </c>
    </row>
    <row r="11" spans="1:18" ht="19.5" customHeight="1">
      <c r="A11" s="235"/>
    </row>
    <row r="12" spans="1:18" ht="17.25">
      <c r="A12" s="236" t="s">
        <v>556</v>
      </c>
      <c r="R12" s="312"/>
    </row>
    <row r="13" spans="1:18" ht="40.5">
      <c r="A13" s="313" t="s">
        <v>0</v>
      </c>
      <c r="B13" s="314" t="s">
        <v>74</v>
      </c>
      <c r="C13" s="315" t="s">
        <v>65</v>
      </c>
      <c r="D13" s="315" t="s">
        <v>158</v>
      </c>
      <c r="E13" s="316" t="s">
        <v>144</v>
      </c>
      <c r="F13" s="314" t="s">
        <v>149</v>
      </c>
      <c r="G13" s="316" t="s">
        <v>147</v>
      </c>
      <c r="H13" s="316" t="s">
        <v>151</v>
      </c>
      <c r="I13" s="317" t="s">
        <v>153</v>
      </c>
      <c r="J13" s="316" t="s">
        <v>6</v>
      </c>
      <c r="K13" s="316" t="s">
        <v>7</v>
      </c>
      <c r="R13" s="312"/>
    </row>
    <row r="14" spans="1:18" ht="16.5">
      <c r="A14" s="269" t="s">
        <v>117</v>
      </c>
      <c r="B14" s="270" t="s">
        <v>204</v>
      </c>
      <c r="C14" s="271" t="s">
        <v>70</v>
      </c>
      <c r="D14" s="272">
        <v>0.76906949565178662</v>
      </c>
      <c r="E14" s="273">
        <v>3444</v>
      </c>
      <c r="F14" s="237" t="s">
        <v>119</v>
      </c>
      <c r="G14" s="274" t="s">
        <v>176</v>
      </c>
      <c r="H14" s="275">
        <v>2</v>
      </c>
      <c r="I14" s="238">
        <v>2982.7840000000001</v>
      </c>
      <c r="J14" s="278">
        <v>0</v>
      </c>
      <c r="K14" s="318">
        <v>48.712880315839158</v>
      </c>
      <c r="R14" s="312"/>
    </row>
    <row r="15" spans="1:18" ht="16.5">
      <c r="A15" s="269" t="s">
        <v>117</v>
      </c>
      <c r="B15" s="270" t="s">
        <v>264</v>
      </c>
      <c r="C15" s="271" t="s">
        <v>69</v>
      </c>
      <c r="D15" s="272">
        <v>0.87805635526768278</v>
      </c>
      <c r="E15" s="273">
        <v>8034</v>
      </c>
      <c r="F15" s="237" t="s">
        <v>119</v>
      </c>
      <c r="G15" s="274" t="s">
        <v>176</v>
      </c>
      <c r="H15" s="275">
        <v>3</v>
      </c>
      <c r="I15" s="238">
        <v>956.28099999999995</v>
      </c>
      <c r="J15" s="278">
        <v>0</v>
      </c>
      <c r="K15" s="318">
        <v>26.038371566516538</v>
      </c>
      <c r="R15" s="312"/>
    </row>
    <row r="16" spans="1:18" ht="16.5">
      <c r="A16" s="269" t="s">
        <v>117</v>
      </c>
      <c r="B16" s="270" t="s">
        <v>206</v>
      </c>
      <c r="C16" s="271" t="s">
        <v>67</v>
      </c>
      <c r="D16" s="272">
        <v>0.84034482758620688</v>
      </c>
      <c r="E16" s="273">
        <v>972</v>
      </c>
      <c r="F16" s="237" t="s">
        <v>120</v>
      </c>
      <c r="G16" s="274" t="s">
        <v>182</v>
      </c>
      <c r="H16" s="275">
        <v>1</v>
      </c>
      <c r="I16" s="238">
        <v>2688.3209999999999</v>
      </c>
      <c r="J16" s="278">
        <v>3.7197938787815889E-2</v>
      </c>
      <c r="K16" s="318">
        <v>33.403749031458673</v>
      </c>
      <c r="R16" s="312"/>
    </row>
    <row r="17" spans="1:18" ht="16.5">
      <c r="A17" s="269" t="s">
        <v>117</v>
      </c>
      <c r="B17" s="270" t="s">
        <v>161</v>
      </c>
      <c r="C17" s="271" t="s">
        <v>70</v>
      </c>
      <c r="D17" s="272">
        <v>0.78371937716236206</v>
      </c>
      <c r="E17" s="273">
        <v>2724</v>
      </c>
      <c r="F17" s="237" t="s">
        <v>121</v>
      </c>
      <c r="G17" s="274" t="s">
        <v>192</v>
      </c>
      <c r="H17" s="275">
        <v>3</v>
      </c>
      <c r="I17" s="238">
        <v>2413.3419999999996</v>
      </c>
      <c r="J17" s="278">
        <v>1.2016531432345687</v>
      </c>
      <c r="K17" s="318">
        <v>28.259567023654338</v>
      </c>
      <c r="R17" s="312"/>
    </row>
    <row r="18" spans="1:18" ht="16.5">
      <c r="A18" s="269" t="s">
        <v>117</v>
      </c>
      <c r="B18" s="270" t="s">
        <v>207</v>
      </c>
      <c r="C18" s="271" t="s">
        <v>69</v>
      </c>
      <c r="D18" s="272">
        <v>0.89274410731223319</v>
      </c>
      <c r="E18" s="273">
        <v>9192</v>
      </c>
      <c r="F18" s="237" t="s">
        <v>123</v>
      </c>
      <c r="G18" s="274" t="s">
        <v>240</v>
      </c>
      <c r="H18" s="275">
        <v>7</v>
      </c>
      <c r="I18" s="238">
        <v>2340.7110000000002</v>
      </c>
      <c r="J18" s="278">
        <v>3.8449855620792142</v>
      </c>
      <c r="K18" s="318">
        <v>38.364411497190382</v>
      </c>
      <c r="R18" s="312"/>
    </row>
    <row r="19" spans="1:18" ht="16.5">
      <c r="A19" s="269" t="s">
        <v>117</v>
      </c>
      <c r="B19" s="270" t="s">
        <v>208</v>
      </c>
      <c r="C19" s="271" t="s">
        <v>68</v>
      </c>
      <c r="D19" s="272">
        <v>0.91620689655172416</v>
      </c>
      <c r="E19" s="273">
        <v>1658</v>
      </c>
      <c r="F19" s="237" t="s">
        <v>120</v>
      </c>
      <c r="G19" s="274" t="s">
        <v>183</v>
      </c>
      <c r="H19" s="275">
        <v>1</v>
      </c>
      <c r="I19" s="238">
        <v>3374.7420000000002</v>
      </c>
      <c r="J19" s="278">
        <v>0</v>
      </c>
      <c r="K19" s="318">
        <v>22.520240065759101</v>
      </c>
      <c r="R19" s="312"/>
    </row>
    <row r="20" spans="1:18" ht="16.5">
      <c r="A20" s="269" t="s">
        <v>117</v>
      </c>
      <c r="B20" s="270" t="s">
        <v>211</v>
      </c>
      <c r="C20" s="271" t="s">
        <v>67</v>
      </c>
      <c r="D20" s="272">
        <v>0.81937499999999996</v>
      </c>
      <c r="E20" s="273">
        <v>2377</v>
      </c>
      <c r="F20" s="237" t="s">
        <v>121</v>
      </c>
      <c r="G20" s="274" t="s">
        <v>189</v>
      </c>
      <c r="H20" s="275">
        <v>1</v>
      </c>
      <c r="I20" s="238">
        <v>3655.95</v>
      </c>
      <c r="J20" s="278">
        <v>5.470534334441117E-2</v>
      </c>
      <c r="K20" s="318">
        <v>23.79682435481886</v>
      </c>
      <c r="R20" s="312"/>
    </row>
    <row r="21" spans="1:18" ht="16.5">
      <c r="A21" s="269" t="s">
        <v>117</v>
      </c>
      <c r="B21" s="270" t="s">
        <v>218</v>
      </c>
      <c r="C21" s="271" t="s">
        <v>69</v>
      </c>
      <c r="D21" s="272">
        <v>0.85407407407407399</v>
      </c>
      <c r="E21" s="273">
        <v>1862</v>
      </c>
      <c r="F21" s="237" t="s">
        <v>122</v>
      </c>
      <c r="G21" s="274" t="s">
        <v>268</v>
      </c>
      <c r="H21" s="275">
        <v>1</v>
      </c>
      <c r="I21" s="238">
        <v>2758.4989999999998</v>
      </c>
      <c r="J21" s="278">
        <v>1.7763283582847049</v>
      </c>
      <c r="K21" s="318">
        <v>39.876759063534195</v>
      </c>
      <c r="R21" s="312"/>
    </row>
    <row r="22" spans="1:18" ht="16.5">
      <c r="A22" s="269" t="s">
        <v>117</v>
      </c>
      <c r="B22" s="270" t="s">
        <v>250</v>
      </c>
      <c r="C22" s="271" t="s">
        <v>67</v>
      </c>
      <c r="D22" s="272">
        <v>0.83023858481919233</v>
      </c>
      <c r="E22" s="273">
        <v>5292</v>
      </c>
      <c r="F22" s="237" t="s">
        <v>122</v>
      </c>
      <c r="G22" s="274" t="s">
        <v>236</v>
      </c>
      <c r="H22" s="275">
        <v>6</v>
      </c>
      <c r="I22" s="238">
        <v>1736.998</v>
      </c>
      <c r="J22" s="278">
        <v>4.1450824928986671</v>
      </c>
      <c r="K22" s="318">
        <v>57.282737228252422</v>
      </c>
      <c r="R22" s="312"/>
    </row>
    <row r="23" spans="1:18" ht="16.5">
      <c r="A23" s="269" t="s">
        <v>117</v>
      </c>
      <c r="B23" s="270" t="s">
        <v>220</v>
      </c>
      <c r="C23" s="271" t="s">
        <v>67</v>
      </c>
      <c r="D23" s="272">
        <v>0.83750000000000013</v>
      </c>
      <c r="E23" s="273">
        <v>4503</v>
      </c>
      <c r="F23" s="237" t="s">
        <v>120</v>
      </c>
      <c r="G23" s="274" t="s">
        <v>181</v>
      </c>
      <c r="H23" s="275">
        <v>1</v>
      </c>
      <c r="I23" s="238">
        <v>7676.9570000000003</v>
      </c>
      <c r="J23" s="278">
        <v>2.4879649579905161</v>
      </c>
      <c r="K23" s="318">
        <v>42.060936384038619</v>
      </c>
      <c r="R23" s="312"/>
    </row>
    <row r="24" spans="1:18" ht="16.5">
      <c r="A24" s="269" t="s">
        <v>117</v>
      </c>
      <c r="B24" s="270" t="s">
        <v>313</v>
      </c>
      <c r="C24" s="271" t="s">
        <v>67</v>
      </c>
      <c r="D24" s="272">
        <v>0.83725543352677589</v>
      </c>
      <c r="E24" s="273">
        <v>6479</v>
      </c>
      <c r="F24" s="237" t="s">
        <v>122</v>
      </c>
      <c r="G24" s="274" t="s">
        <v>236</v>
      </c>
      <c r="H24" s="275">
        <v>7</v>
      </c>
      <c r="I24" s="238">
        <v>2559.8539999999998</v>
      </c>
      <c r="J24" s="278">
        <v>0.27345309537184542</v>
      </c>
      <c r="K24" s="318">
        <v>42.463359238456569</v>
      </c>
    </row>
    <row r="25" spans="1:18" ht="16.5">
      <c r="A25" s="269" t="s">
        <v>117</v>
      </c>
      <c r="B25" s="270" t="s">
        <v>430</v>
      </c>
      <c r="C25" s="271" t="s">
        <v>67</v>
      </c>
      <c r="D25" s="272">
        <v>0.80948717948717952</v>
      </c>
      <c r="E25" s="273">
        <v>2964</v>
      </c>
      <c r="F25" s="237" t="s">
        <v>119</v>
      </c>
      <c r="G25" s="274" t="s">
        <v>413</v>
      </c>
      <c r="H25" s="275">
        <v>1</v>
      </c>
      <c r="I25" s="238">
        <v>9361.7139999999999</v>
      </c>
      <c r="J25" s="278">
        <v>0.33113594369578048</v>
      </c>
      <c r="K25" s="318">
        <v>24.098151257344544</v>
      </c>
    </row>
    <row r="26" spans="1:18" ht="16.5">
      <c r="A26" s="269" t="s">
        <v>117</v>
      </c>
      <c r="B26" s="270" t="s">
        <v>254</v>
      </c>
      <c r="C26" s="271" t="s">
        <v>69</v>
      </c>
      <c r="D26" s="272">
        <v>0.88481481481481472</v>
      </c>
      <c r="E26" s="273">
        <v>5786</v>
      </c>
      <c r="F26" s="237" t="s">
        <v>122</v>
      </c>
      <c r="G26" s="274" t="s">
        <v>237</v>
      </c>
      <c r="H26" s="275">
        <v>1</v>
      </c>
      <c r="I26" s="238">
        <v>2753.09</v>
      </c>
      <c r="J26" s="278">
        <v>0.43587387263038985</v>
      </c>
      <c r="K26" s="318">
        <v>33.453319724382418</v>
      </c>
    </row>
    <row r="27" spans="1:18" ht="16.5">
      <c r="A27" s="269" t="s">
        <v>117</v>
      </c>
      <c r="B27" s="270" t="s">
        <v>316</v>
      </c>
      <c r="C27" s="271" t="s">
        <v>70</v>
      </c>
      <c r="D27" s="272">
        <v>0.7922306601467487</v>
      </c>
      <c r="E27" s="273">
        <v>9498</v>
      </c>
      <c r="F27" s="237" t="s">
        <v>120</v>
      </c>
      <c r="G27" s="274" t="s">
        <v>179</v>
      </c>
      <c r="H27" s="275">
        <v>3</v>
      </c>
      <c r="I27" s="238">
        <v>3449.3879999999999</v>
      </c>
      <c r="J27" s="278">
        <v>0.34788779922699331</v>
      </c>
      <c r="K27" s="318">
        <v>36.035377869929391</v>
      </c>
    </row>
    <row r="28" spans="1:18" ht="16.5">
      <c r="A28" s="269" t="s">
        <v>117</v>
      </c>
      <c r="B28" s="270" t="s">
        <v>230</v>
      </c>
      <c r="C28" s="271" t="s">
        <v>67</v>
      </c>
      <c r="D28" s="272">
        <v>0.83652827138403507</v>
      </c>
      <c r="E28" s="273">
        <v>6810</v>
      </c>
      <c r="F28" s="237" t="s">
        <v>119</v>
      </c>
      <c r="G28" s="274" t="s">
        <v>298</v>
      </c>
      <c r="H28" s="275">
        <v>2</v>
      </c>
      <c r="I28" s="238">
        <v>7812.2520000000004</v>
      </c>
      <c r="J28" s="278">
        <v>0.78082478650202269</v>
      </c>
      <c r="K28" s="318">
        <v>28.698511005533359</v>
      </c>
    </row>
    <row r="29" spans="1:18" ht="16.5">
      <c r="A29" s="269" t="s">
        <v>117</v>
      </c>
      <c r="B29" s="270" t="s">
        <v>435</v>
      </c>
      <c r="C29" s="271" t="s">
        <v>69</v>
      </c>
      <c r="D29" s="272">
        <v>0.8796666666666666</v>
      </c>
      <c r="E29" s="273">
        <v>9106</v>
      </c>
      <c r="F29" s="237" t="s">
        <v>120</v>
      </c>
      <c r="G29" s="274" t="s">
        <v>301</v>
      </c>
      <c r="H29" s="275">
        <v>1</v>
      </c>
      <c r="I29" s="238">
        <v>3072.7040000000002</v>
      </c>
      <c r="J29" s="278">
        <v>0.32544625190060611</v>
      </c>
      <c r="K29" s="318">
        <v>29.290162671054549</v>
      </c>
    </row>
    <row r="30" spans="1:18" ht="16.5">
      <c r="A30" s="269" t="s">
        <v>117</v>
      </c>
      <c r="B30" s="270" t="s">
        <v>257</v>
      </c>
      <c r="C30" s="271" t="s">
        <v>68</v>
      </c>
      <c r="D30" s="272">
        <v>0.91333333333333333</v>
      </c>
      <c r="E30" s="273">
        <v>6048</v>
      </c>
      <c r="F30" s="237" t="s">
        <v>122</v>
      </c>
      <c r="G30" s="274" t="s">
        <v>236</v>
      </c>
      <c r="H30" s="275">
        <v>1</v>
      </c>
      <c r="I30" s="238">
        <v>2684.8490000000002</v>
      </c>
      <c r="J30" s="278">
        <v>0.7821668928122214</v>
      </c>
      <c r="K30" s="318">
        <v>28.828436906507591</v>
      </c>
    </row>
    <row r="31" spans="1:18" ht="16.5">
      <c r="A31" s="269" t="s">
        <v>117</v>
      </c>
      <c r="B31" s="270" t="s">
        <v>234</v>
      </c>
      <c r="C31" s="271" t="s">
        <v>69</v>
      </c>
      <c r="D31" s="272">
        <v>0.85166666666666668</v>
      </c>
      <c r="E31" s="273">
        <v>2844</v>
      </c>
      <c r="F31" s="237" t="s">
        <v>120</v>
      </c>
      <c r="G31" s="274" t="s">
        <v>185</v>
      </c>
      <c r="H31" s="275">
        <v>1</v>
      </c>
      <c r="I31" s="238">
        <v>4558.3590000000004</v>
      </c>
      <c r="J31" s="278">
        <v>2.1937719253792867E-2</v>
      </c>
      <c r="K31" s="318">
        <v>21.849968376777692</v>
      </c>
    </row>
  </sheetData>
  <mergeCells count="1">
    <mergeCell ref="A2:K2"/>
  </mergeCells>
  <phoneticPr fontId="3" type="noConversion"/>
  <conditionalFormatting sqref="C14:D3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2025-03-04T02:23:21Z</dcterms:modified>
</cp:coreProperties>
</file>