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A962D1C-12C2-4C09-9277-BE10916C579F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명단'!$A$13:$R$39</definedName>
    <definedName name="_xlnm._FilterDatabase" localSheetId="7" hidden="1">'급감속과다 명단'!$A$13:$K$21</definedName>
    <definedName name="_xlnm._FilterDatabase" localSheetId="4" hidden="1">운전자별!$A$4:$BR$76</definedName>
    <definedName name="_xlnm._FilterDatabase" localSheetId="3" hidden="1">차량별!$A$4:$T$4</definedName>
    <definedName name="_xlnm.Print_Area" localSheetId="7">'급감속과다 명단'!$A$1:$K$13</definedName>
    <definedName name="_xlnm.Print_Area" localSheetId="4">운전자별!$A$1:$R$76</definedName>
    <definedName name="_xlnm.Print_Area" localSheetId="1">종합!$A$1:$L$184</definedName>
    <definedName name="_xlnm.Print_Area" localSheetId="3">차량별!$A$1:$T$34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2" i="12" l="1"/>
  <c r="H170" i="12"/>
  <c r="D171" i="12"/>
  <c r="E171" i="12"/>
  <c r="F171" i="12"/>
  <c r="G171" i="12"/>
  <c r="H171" i="12"/>
  <c r="I171" i="12"/>
  <c r="J171" i="12"/>
  <c r="D172" i="12"/>
  <c r="E172" i="12"/>
  <c r="F172" i="12"/>
  <c r="G172" i="12"/>
  <c r="I172" i="12"/>
  <c r="J172" i="12"/>
  <c r="D173" i="12"/>
  <c r="E173" i="12"/>
  <c r="F173" i="12"/>
  <c r="G173" i="12"/>
  <c r="H173" i="12"/>
  <c r="I173" i="12"/>
  <c r="J173" i="12"/>
  <c r="D174" i="12"/>
  <c r="E174" i="12"/>
  <c r="F174" i="12"/>
  <c r="G174" i="12"/>
  <c r="H174" i="12"/>
  <c r="I174" i="12"/>
  <c r="J174" i="12"/>
  <c r="D175" i="12"/>
  <c r="E175" i="12"/>
  <c r="F175" i="12"/>
  <c r="G175" i="12"/>
  <c r="H175" i="12"/>
  <c r="I175" i="12"/>
  <c r="J175" i="12"/>
  <c r="E170" i="12"/>
  <c r="F170" i="12"/>
  <c r="G170" i="12"/>
  <c r="I170" i="12"/>
  <c r="J170" i="12"/>
  <c r="D170" i="12"/>
  <c r="B171" i="12" l="1"/>
  <c r="B170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19" i="60" l="1"/>
  <c r="F23" i="60"/>
  <c r="F11" i="60"/>
  <c r="F27" i="60"/>
  <c r="F15" i="60"/>
  <c r="F30" i="60"/>
  <c r="F14" i="60"/>
  <c r="F31" i="60"/>
  <c r="F34" i="60"/>
  <c r="F29" i="60"/>
  <c r="F21" i="60"/>
  <c r="F13" i="60"/>
  <c r="F32" i="60"/>
  <c r="F24" i="60"/>
  <c r="F16" i="60"/>
  <c r="F26" i="60"/>
  <c r="F18" i="60"/>
  <c r="F20" i="60"/>
  <c r="F33" i="60"/>
  <c r="F25" i="60"/>
  <c r="F17" i="60"/>
  <c r="F28" i="60"/>
  <c r="F12" i="60"/>
  <c r="F22" i="60"/>
  <c r="J61" i="12" a="1"/>
  <c r="B175" i="12" l="1"/>
  <c r="B174" i="12"/>
  <c r="B172" i="12"/>
  <c r="J61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3" i="12" l="1"/>
  <c r="B176" i="12"/>
  <c r="U75" i="12" l="1"/>
  <c r="J10" i="12" l="1"/>
  <c r="J36" i="12" s="1"/>
  <c r="N30" i="12"/>
  <c r="H61" i="12" a="1"/>
  <c r="D61" i="12" a="1"/>
  <c r="F61" i="12" a="1"/>
  <c r="G61" i="12" a="1"/>
  <c r="E61" i="12" a="1"/>
  <c r="I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<sst xmlns="http://schemas.openxmlformats.org/spreadsheetml/2006/main" count="2455" uniqueCount="523">
  <si>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</si>
  <si>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</si>
  <si>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</si>
  <si>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</si>
  <si>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</si>
  <si>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</si>
  <si>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</si>
  <si>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</si>
  <si>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</si>
  <si>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</si>
  <si>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</si>
  <si>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</si>
  <si>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</si>
  <si>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</si>
  <si>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</si>
  <si>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</si>
  <si>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</si>
  <si>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</si>
  <si>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</si>
  <si>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</si>
  <si>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</si>
  <si>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</si>
  <si>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</si>
  <si>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</si>
  <si>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</si>
  <si>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</si>
  <si>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</si>
  <si>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</si>
  <si>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</si>
  <si>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</si>
  <si>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</si>
  <si>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</si>
  <si>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</si>
  <si>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</si>
  <si>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</si>
  <si>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</si>
  <si>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</si>
  <si>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</si>
  <si>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</si>
  <si>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</si>
  <si>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</si>
  <si>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</si>
  <si>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</si>
  <si>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</si>
  <si>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</si>
  <si>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</si>
  <si>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</si>
  <si>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</si>
  <si>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</si>
  <si>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</si>
  <si>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</si>
  <si>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</si>
  <si>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</si>
  <si>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</si>
  <si>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</si>
  <si>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</si>
  <si>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</si>
  <si>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</si>
  <si>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</si>
  <si>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</si>
  <si>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</si>
  <si>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</si>
  <si>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</si>
  <si>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</si>
  <si>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</si>
  <si>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</si>
  <si>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</si>
  <si>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</si>
  <si>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</si>
  <si>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</si>
  <si>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</si>
  <si>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</si>
  <si>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</si>
  <si>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</si>
  <si>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</si>
  <si>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</si>
  <si>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</si>
  <si>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</si>
  <si>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</si>
  <si>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</si>
  <si>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</si>
  <si>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</si>
  <si>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</si>
  <si>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</si>
  <si>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</si>
  <si>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</si>
  <si>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</si>
  <si>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</si>
  <si>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</si>
  <si>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</si>
  <si>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</si>
  <si>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</si>
  <si>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</si>
  <si>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</si>
  <si>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</si>
  <si>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</si>
  <si>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</si>
  <si>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</si>
  <si>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</si>
  <si>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</si>
  <si>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</si>
  <si>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</si>
  <si>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</si>
  <si>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</si>
  <si>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</si>
  <si>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</si>
  <si>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</si>
  <si>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</si>
  <si>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</si>
  <si>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</si>
  <si>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</si>
  <si>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</si>
  <si>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</si>
  <si>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</si>
  <si>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</si>
  <si>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</si>
  <si>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</si>
  <si>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</si>
  <si>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</si>
  <si>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대인교통</t>
  </si>
  <si>
    <t>515</t>
  </si>
  <si>
    <t>515-1</t>
  </si>
  <si>
    <t>561</t>
  </si>
  <si>
    <t>574</t>
  </si>
  <si>
    <t>6-1</t>
  </si>
  <si>
    <t>562</t>
  </si>
  <si>
    <t>이상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</si>
  <si>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</si>
  <si>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</si>
  <si>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</si>
  <si>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</si>
  <si>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</si>
  <si>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</si>
  <si>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</si>
  <si>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</si>
  <si>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</si>
  <si>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</si>
  <si>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</si>
  <si>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</si>
  <si>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</si>
  <si>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</si>
  <si>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</si>
  <si>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</si>
  <si>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</si>
  <si>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</si>
  <si>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</si>
  <si>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</si>
  <si>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</si>
  <si>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</si>
  <si>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</si>
  <si>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</si>
  <si>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</si>
  <si>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</si>
  <si>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</si>
  <si>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</si>
  <si>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</si>
  <si>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</si>
  <si>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</si>
  <si>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</si>
  <si>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</si>
  <si>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</si>
  <si>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</si>
  <si>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</si>
  <si>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</si>
  <si>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</si>
  <si>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</si>
  <si>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</si>
  <si>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</si>
  <si>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</si>
  <si>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</si>
  <si>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</si>
  <si>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</si>
  <si>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</si>
  <si>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</si>
  <si>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중형</t>
  </si>
  <si>
    <t>WC</t>
  </si>
  <si>
    <t>대인교통</t>
    <phoneticPr fontId="3" type="noConversion"/>
  </si>
  <si>
    <t>대형</t>
  </si>
  <si>
    <t>515515</t>
  </si>
  <si>
    <t>대인교통515D1</t>
  </si>
  <si>
    <t>71바5203</t>
  </si>
  <si>
    <t>561561</t>
  </si>
  <si>
    <t>71바5205</t>
  </si>
  <si>
    <t>72바1914</t>
  </si>
  <si>
    <t>71바5208</t>
  </si>
  <si>
    <t>562562</t>
  </si>
  <si>
    <t>574574</t>
  </si>
  <si>
    <t>71바6103</t>
  </si>
  <si>
    <t>대인교통574S1</t>
  </si>
  <si>
    <t>71바6104</t>
  </si>
  <si>
    <t>71바6105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</si>
  <si>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</si>
  <si>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</si>
  <si>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</si>
  <si>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</si>
  <si>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</si>
  <si>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</si>
  <si>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</si>
  <si>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</si>
  <si>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</si>
  <si>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</si>
  <si>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</si>
  <si>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</si>
  <si>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</si>
  <si>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</si>
  <si>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</si>
  <si>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</si>
  <si>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</si>
  <si>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</si>
  <si>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</si>
  <si>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강연구</t>
  </si>
  <si>
    <t>강인구</t>
  </si>
  <si>
    <t>강희찬</t>
  </si>
  <si>
    <t>곽정혁</t>
  </si>
  <si>
    <t>김덕중</t>
  </si>
  <si>
    <t>김범수</t>
  </si>
  <si>
    <t>김영모</t>
  </si>
  <si>
    <t>김영민</t>
  </si>
  <si>
    <t>김영환</t>
  </si>
  <si>
    <t>김진영</t>
  </si>
  <si>
    <t>류동균</t>
  </si>
  <si>
    <t>박기섭</t>
  </si>
  <si>
    <t>박원중</t>
  </si>
  <si>
    <t>반충원</t>
  </si>
  <si>
    <t>배종환</t>
  </si>
  <si>
    <t>백남기</t>
  </si>
  <si>
    <t>서미연</t>
  </si>
  <si>
    <t>서완종</t>
  </si>
  <si>
    <t>신상팔</t>
  </si>
  <si>
    <t>예병철</t>
  </si>
  <si>
    <t>유일</t>
  </si>
  <si>
    <t>윤동순</t>
  </si>
  <si>
    <t>이대성</t>
  </si>
  <si>
    <t>이발원</t>
  </si>
  <si>
    <t>이영보</t>
  </si>
  <si>
    <t>이용관</t>
  </si>
  <si>
    <t>이용선</t>
  </si>
  <si>
    <t>이운섭</t>
  </si>
  <si>
    <t>이종일</t>
  </si>
  <si>
    <t>이태환</t>
  </si>
  <si>
    <t>임종대</t>
  </si>
  <si>
    <t>장광근</t>
  </si>
  <si>
    <t>정순상</t>
  </si>
  <si>
    <t>정영훈</t>
  </si>
  <si>
    <t>정태화</t>
  </si>
  <si>
    <t>제갈준수</t>
  </si>
  <si>
    <t>조정훈</t>
  </si>
  <si>
    <t>진수철</t>
  </si>
  <si>
    <t>채기병</t>
  </si>
  <si>
    <t>최덕본</t>
  </si>
  <si>
    <t>최성일</t>
  </si>
  <si>
    <t>최종선</t>
  </si>
  <si>
    <t>한문석</t>
  </si>
  <si>
    <t>현석근</t>
  </si>
  <si>
    <t>홍재훈</t>
  </si>
  <si>
    <t>예비(복수)</t>
  </si>
  <si>
    <t>0%(0명)</t>
  </si>
  <si>
    <t>100%(1명)</t>
  </si>
  <si>
    <t>-</t>
    <phoneticPr fontId="3" type="noConversion"/>
  </si>
  <si>
    <t>개선율(유카전)</t>
  </si>
  <si>
    <t>6-16-1</t>
  </si>
  <si>
    <t>대인교통6-1F2</t>
  </si>
  <si>
    <t>대인교통6-1D2</t>
  </si>
  <si>
    <t>대인교통6-1F3</t>
  </si>
  <si>
    <t>대인교통6-1D1</t>
  </si>
  <si>
    <t>대인교통6-1F1</t>
  </si>
  <si>
    <t>예비예비</t>
  </si>
  <si>
    <t>예비(복수)예비(복수)</t>
  </si>
  <si>
    <t>인천전체</t>
  </si>
  <si>
    <t>이성구</t>
  </si>
  <si>
    <t>전동호</t>
  </si>
  <si>
    <t>NEW</t>
  </si>
  <si>
    <t>new</t>
  </si>
  <si>
    <t>▲</t>
  </si>
  <si>
    <t>=</t>
  </si>
  <si>
    <t>대인교통561D2</t>
  </si>
  <si>
    <t>대인교통561D1</t>
  </si>
  <si>
    <t>대인교통562C1</t>
  </si>
  <si>
    <t>71바6102</t>
  </si>
  <si>
    <t>대인교통574D2</t>
  </si>
  <si>
    <t>대인교통574A1</t>
  </si>
  <si>
    <t>대인교통574C1</t>
  </si>
  <si>
    <t>대인교통6-1D3</t>
  </si>
  <si>
    <t>대인교통6-1C2</t>
  </si>
  <si>
    <t>대인교통6-1C3</t>
  </si>
  <si>
    <t>대인교통6-1C1</t>
  </si>
  <si>
    <t>▽</t>
  </si>
  <si>
    <t>김남국</t>
  </si>
  <si>
    <t>박황우</t>
  </si>
  <si>
    <t>이재용</t>
  </si>
  <si>
    <t>황규운</t>
  </si>
  <si>
    <t>71바5206</t>
  </si>
  <si>
    <t>대인교통561S1</t>
  </si>
  <si>
    <t>대인교통561C1</t>
  </si>
  <si>
    <t>대인교통574B1</t>
  </si>
  <si>
    <t>대인교통574B2</t>
  </si>
  <si>
    <t>대인교통6-1C4</t>
  </si>
  <si>
    <t>대인교통6-1C5</t>
  </si>
  <si>
    <t>권창진</t>
  </si>
  <si>
    <t>김상철</t>
  </si>
  <si>
    <t>박종섭</t>
  </si>
  <si>
    <t>백만기</t>
  </si>
  <si>
    <t>장호진</t>
  </si>
  <si>
    <t>최재석</t>
  </si>
  <si>
    <t>최종열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</si>
  <si>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</si>
  <si>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</si>
  <si>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</si>
  <si>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</si>
  <si>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</si>
  <si>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</si>
  <si>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</si>
  <si>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6-16-1F</t>
  </si>
  <si>
    <t>574574B</t>
  </si>
  <si>
    <t>574574D</t>
  </si>
  <si>
    <t>562562C</t>
  </si>
  <si>
    <t>6-16-1A</t>
  </si>
  <si>
    <t>대인교통6-1A2</t>
  </si>
  <si>
    <t>574574A</t>
  </si>
  <si>
    <t>6-16-1D</t>
  </si>
  <si>
    <t>515515D</t>
  </si>
  <si>
    <t>561561S</t>
  </si>
  <si>
    <t>574574C</t>
  </si>
  <si>
    <t>대인교통574C2</t>
  </si>
  <si>
    <t>561561F</t>
  </si>
  <si>
    <t>대인교통561F1</t>
  </si>
  <si>
    <t>561561D</t>
  </si>
  <si>
    <t>6-16-1C</t>
  </si>
  <si>
    <t>예비예비C</t>
  </si>
  <si>
    <t>574574S</t>
  </si>
  <si>
    <t>대인교통574S3</t>
  </si>
  <si>
    <t>574574F</t>
  </si>
  <si>
    <t>대인교통574F1</t>
  </si>
  <si>
    <t>대인교통561S2</t>
  </si>
  <si>
    <t>-</t>
  </si>
  <si>
    <t>561561C</t>
  </si>
  <si>
    <t>6-16-1B</t>
  </si>
  <si>
    <t>대인교통6-1B2</t>
  </si>
  <si>
    <t>예비(복수)예비(복수)B</t>
  </si>
  <si>
    <t>대인교통예비(복수)B1</t>
  </si>
  <si>
    <t>대인교통6-1A1</t>
  </si>
  <si>
    <t>대인교통574B4</t>
  </si>
  <si>
    <t>대인교통6-1B1</t>
  </si>
  <si>
    <t>대인교통574A3</t>
  </si>
  <si>
    <t>515515B</t>
  </si>
  <si>
    <t>대인교통515B2</t>
  </si>
  <si>
    <t>대인교통561D3</t>
  </si>
  <si>
    <t>대인교통574A2</t>
  </si>
  <si>
    <t>대인교통515B1</t>
  </si>
  <si>
    <t>대인교통6-1D4</t>
  </si>
  <si>
    <t>대인교통574S4</t>
  </si>
  <si>
    <t>대인교통574S2</t>
  </si>
  <si>
    <t>6-16-1S</t>
  </si>
  <si>
    <t>대인교통6-1S1</t>
  </si>
  <si>
    <t>예비(복수)예비(복수)S</t>
  </si>
  <si>
    <t>대인교통예비(복수)S1</t>
  </si>
  <si>
    <t>대인교통6-1F7</t>
  </si>
  <si>
    <t>대인교통6-1B3</t>
  </si>
  <si>
    <t>대인교통6-1F5</t>
  </si>
  <si>
    <t>대인교통6-1F6</t>
  </si>
  <si>
    <t>대비</t>
  </si>
  <si>
    <t>20%(1명)</t>
  </si>
  <si>
    <t>9%(1명)</t>
  </si>
  <si>
    <t>18%(2명)</t>
  </si>
  <si>
    <t>대인교통561A1</t>
  </si>
  <si>
    <t>71바5207</t>
  </si>
  <si>
    <t>강덕영</t>
  </si>
  <si>
    <t>김도경</t>
  </si>
  <si>
    <t>김수길</t>
  </si>
  <si>
    <t>대인교통6-1B4</t>
  </si>
  <si>
    <t>김한기</t>
  </si>
  <si>
    <t>신상교</t>
  </si>
  <si>
    <t>안영철</t>
  </si>
  <si>
    <t>대인교통6-1S2</t>
  </si>
  <si>
    <t>대인교통6-1B5</t>
  </si>
  <si>
    <t>대인교통6-1B6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</si>
  <si>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</si>
  <si>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</si>
  <si>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</si>
  <si>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</si>
  <si>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</si>
  <si>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</si>
  <si>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</si>
  <si>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</si>
  <si>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</si>
  <si>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</si>
  <si>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</si>
  <si>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</si>
  <si>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</si>
  <si>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13%(1명)</t>
  </si>
  <si>
    <t>27%(3명)</t>
  </si>
  <si>
    <t>45%(5명)</t>
  </si>
  <si>
    <t>대인교통574D3</t>
  </si>
  <si>
    <t>대인교통574B3</t>
  </si>
  <si>
    <t>대인교통예비(복수)A1</t>
  </si>
  <si>
    <t>대인교통574A5</t>
  </si>
  <si>
    <t>대인교통6-1F8</t>
  </si>
  <si>
    <t>561561B</t>
  </si>
  <si>
    <t>대인교통561B1</t>
  </si>
  <si>
    <t>대인교통574A4</t>
  </si>
  <si>
    <t>이현복</t>
  </si>
  <si>
    <t>인대연</t>
  </si>
  <si>
    <t>장재서</t>
  </si>
  <si>
    <t>정익암</t>
  </si>
  <si>
    <t>대인교통6-1S3</t>
  </si>
  <si>
    <t>25'02</t>
    <phoneticPr fontId="3" type="noConversion"/>
  </si>
  <si>
    <t>분석기간: 25.02.01~25.02.28</t>
    <phoneticPr fontId="3" type="noConversion"/>
  </si>
  <si>
    <t>유카후(25년2월)</t>
  </si>
  <si>
    <t>7위/(32개사)</t>
  </si>
  <si>
    <t>19%(14명)</t>
  </si>
  <si>
    <t>9%(7명)</t>
  </si>
  <si>
    <t>23%(16명)</t>
  </si>
  <si>
    <t>12%(9명)</t>
  </si>
  <si>
    <t>20%(14명)</t>
  </si>
  <si>
    <t>17%(12명)</t>
  </si>
  <si>
    <t>50%(4명)</t>
  </si>
  <si>
    <t>50%(1명)</t>
  </si>
  <si>
    <t>25%(2명)</t>
  </si>
  <si>
    <t>40%(2명)</t>
  </si>
  <si>
    <t>515-1</t>
    <phoneticPr fontId="3" type="noConversion"/>
  </si>
  <si>
    <t>70바4126</t>
  </si>
  <si>
    <t>71바5204</t>
  </si>
  <si>
    <t>대인교통예비C7</t>
  </si>
  <si>
    <t>대인교통예비(복수)C1</t>
  </si>
  <si>
    <t>5056122474.158</t>
  </si>
  <si>
    <t>50596282609.124</t>
  </si>
  <si>
    <t>50538032161.382</t>
  </si>
  <si>
    <t>50580231336.636</t>
  </si>
  <si>
    <t>50513592392.083</t>
  </si>
  <si>
    <t>50541081613.471</t>
  </si>
  <si>
    <t>50597183987.423</t>
  </si>
  <si>
    <t>대인교통574D4</t>
  </si>
  <si>
    <t>505942383.063</t>
  </si>
  <si>
    <t>5056019373.241</t>
  </si>
  <si>
    <t>50559074684.469</t>
  </si>
  <si>
    <t>5053093295.916</t>
  </si>
  <si>
    <t>50594521353.469</t>
  </si>
  <si>
    <t>5056782096.793</t>
  </si>
  <si>
    <t>5055202680.57</t>
  </si>
  <si>
    <t>대인교통561F2</t>
  </si>
  <si>
    <t>50582582470.083</t>
  </si>
  <si>
    <t>50552242288.672</t>
  </si>
  <si>
    <t>50520801513.926</t>
  </si>
  <si>
    <t>50564891039.173</t>
  </si>
  <si>
    <t>5059300729.798</t>
  </si>
  <si>
    <t>50545402176.924</t>
  </si>
  <si>
    <t>50522251552.246</t>
  </si>
  <si>
    <t>5059772543.575</t>
  </si>
  <si>
    <t>5051876275.064</t>
  </si>
  <si>
    <t>5053942877.737</t>
  </si>
  <si>
    <t>50548442009.824</t>
  </si>
  <si>
    <t>대인교통6-1B9</t>
  </si>
  <si>
    <t>505114286.721</t>
  </si>
  <si>
    <t>50541771134.459</t>
  </si>
  <si>
    <t>50596361637.206</t>
  </si>
  <si>
    <t>대인교통561F4</t>
  </si>
  <si>
    <t>5053353521.58</t>
  </si>
  <si>
    <t>대인교통예비(복수)S2</t>
  </si>
  <si>
    <t>5053720383.477</t>
  </si>
  <si>
    <t>5054115212.715</t>
  </si>
  <si>
    <t>대인교통6-1B7</t>
  </si>
  <si>
    <t>505841866.608</t>
  </si>
  <si>
    <t>대인교통6-1S4</t>
  </si>
  <si>
    <t>5057779429.55</t>
  </si>
  <si>
    <t>예비(복수)예비(복수)D</t>
  </si>
  <si>
    <t>대인교통예비(복수)D1</t>
  </si>
  <si>
    <t>50543872625.36</t>
  </si>
  <si>
    <t>5057191284.911</t>
  </si>
  <si>
    <t>50536512080.111</t>
  </si>
  <si>
    <t>이상록</t>
  </si>
  <si>
    <t>5059409471.172</t>
  </si>
  <si>
    <t>5052131363.212</t>
  </si>
  <si>
    <t>이쌍술</t>
  </si>
  <si>
    <t>50519211686.037</t>
  </si>
  <si>
    <t>5052151163.805</t>
  </si>
  <si>
    <t>50565971409.738</t>
  </si>
  <si>
    <t>5058363741.738</t>
  </si>
  <si>
    <t>50579811390.039</t>
  </si>
  <si>
    <t>이윤호</t>
  </si>
  <si>
    <t>5057199800.781</t>
  </si>
  <si>
    <t>5051060189.697</t>
  </si>
  <si>
    <t>50520662149.858</t>
  </si>
  <si>
    <t>50588731651.452</t>
  </si>
  <si>
    <t>5053487278.244</t>
  </si>
  <si>
    <t>5055008533.918</t>
  </si>
  <si>
    <t>50577651330.222</t>
  </si>
  <si>
    <t>5057089937.217</t>
  </si>
  <si>
    <t>대인교통574S5</t>
  </si>
  <si>
    <t>50593531615.798</t>
  </si>
  <si>
    <t>5053107193.532</t>
  </si>
  <si>
    <t>50553173735.398</t>
  </si>
  <si>
    <t>대인교통561F3</t>
  </si>
  <si>
    <t>50560681094.531</t>
  </si>
  <si>
    <t>50518432353.346</t>
  </si>
  <si>
    <t>대인교통6-1B8</t>
  </si>
  <si>
    <t>50555031560.122</t>
  </si>
  <si>
    <t>50543374213.798</t>
  </si>
  <si>
    <t>대인교통예비C4</t>
  </si>
  <si>
    <t>50575142225.26</t>
  </si>
  <si>
    <t>50583952061.132</t>
  </si>
  <si>
    <t>50534521387.474</t>
  </si>
  <si>
    <t>50593292294.437</t>
  </si>
  <si>
    <t>대인교통6-1D6</t>
  </si>
  <si>
    <t>천선기</t>
  </si>
  <si>
    <t>5057835605.098</t>
  </si>
  <si>
    <t>5051731242.74</t>
  </si>
  <si>
    <t>50524022347.712</t>
  </si>
  <si>
    <t>5051841269.275</t>
  </si>
  <si>
    <t>5052900422.15</t>
  </si>
  <si>
    <t>대인교통574S6</t>
  </si>
  <si>
    <t>50532902470.592</t>
  </si>
  <si>
    <t>50530501826.123</t>
  </si>
  <si>
    <t>50541951012.888</t>
  </si>
  <si>
    <t>50524551744.622</t>
  </si>
  <si>
    <t>505742201.421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</si>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</sst>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0" fillId="0" borderId="0" xfId="0" quotePrefix="1" applyFont="1">
      <alignment vertical="center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77" fontId="30" fillId="0" borderId="0" xfId="1" applyNumberFormat="1" applyFont="1" applyFill="1" applyBorder="1">
      <alignment vertical="center"/>
    </xf>
    <xf numFmtId="0" fontId="51" fillId="13" borderId="0" xfId="0" applyFont="1" applyFill="1" applyAlignment="1">
      <alignment horizontal="center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9" fontId="30" fillId="0" borderId="0" xfId="2" applyFont="1" applyFill="1" applyBorder="1">
      <alignment vertical="center"/>
    </xf>
    <xf numFmtId="195" fontId="81" fillId="16" borderId="0" xfId="562" applyNumberFormat="1" applyFont="1" applyFill="1" applyAlignment="1">
      <alignment horizontal="left" vertical="center"/>
    </xf>
    <xf numFmtId="195" fontId="81" fillId="0" borderId="0" xfId="562" applyNumberFormat="1" applyFont="1" applyAlignment="1">
      <alignment horizontal="left" vertical="center"/>
    </xf>
    <xf numFmtId="195" fontId="11" fillId="0" borderId="0" xfId="0" applyNumberFormat="1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78" fontId="56" fillId="6" borderId="0" xfId="2" applyNumberFormat="1" applyFont="1" applyFill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30" fillId="0" borderId="0" xfId="2" applyFont="1" applyAlignment="1">
      <alignment horizontal="lef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1" fillId="0" borderId="0" xfId="571">
      <alignment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8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46E3B909-2764-41EC-98E5-FDA2C8159822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423974CE-F570-45EE-ACB5-77AE4ED9A2DF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9E04083A-A17E-459E-8ED2-66C53ED7361F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33-44FE-BC0A-8729BFA3E8F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4E2-40DC-B21B-16E11A65BF8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28C-40E1-8AA2-E32BCD4E87E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0F3-4772-AF0D-A80DCB8AB8D5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E1A5-4F84-8692-7630825ADABE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1A5-4F84-8692-7630825AD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  <c:pt idx="9">
                  <c:v>2.159005527450625</c:v>
                </c:pt>
                <c:pt idx="10">
                  <c:v>2.1679328395915127</c:v>
                </c:pt>
                <c:pt idx="11">
                  <c:v>2.18518159619209</c:v>
                </c:pt>
                <c:pt idx="12">
                  <c:v>2.2662496560371421</c:v>
                </c:pt>
                <c:pt idx="13">
                  <c:v>2.2756586133874368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0.18666666666666668</c:v>
                </c:pt>
                <c:pt idx="1">
                  <c:v>9.3333333333333338E-2</c:v>
                </c:pt>
                <c:pt idx="2">
                  <c:v>0.22666666666666666</c:v>
                </c:pt>
                <c:pt idx="3">
                  <c:v>0.12</c:v>
                </c:pt>
                <c:pt idx="4">
                  <c:v>0.2</c:v>
                </c:pt>
                <c:pt idx="5">
                  <c:v>0.17333333333333334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0.125</c:v>
                </c:pt>
                <c:pt idx="1">
                  <c:v>0.5</c:v>
                </c:pt>
                <c:pt idx="2">
                  <c:v>0</c:v>
                </c:pt>
                <c:pt idx="3">
                  <c:v>0.27272727272727271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1</c:v>
                </c:pt>
                <c:pt idx="3">
                  <c:v>0.45454545454545453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0.18181818181818182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574 </c:v>
                </c:pt>
                <c:pt idx="1">
                  <c:v> 515 </c:v>
                </c:pt>
                <c:pt idx="2">
                  <c:v> 562 </c:v>
                </c:pt>
                <c:pt idx="3">
                  <c:v> 6-1 </c:v>
                </c:pt>
                <c:pt idx="4">
                  <c:v> 561 </c:v>
                </c:pt>
                <c:pt idx="5">
                  <c:v> 515-1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423581</xdr:colOff>
      <xdr:row>10</xdr:row>
      <xdr:rowOff>11205</xdr:rowOff>
    </xdr:from>
    <xdr:to>
      <xdr:col>6</xdr:col>
      <xdr:colOff>168089</xdr:colOff>
      <xdr:row>10</xdr:row>
      <xdr:rowOff>244291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076699" y="3361764"/>
          <a:ext cx="618566" cy="23308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E96443-60E3-4CF6-9D6C-2F01AA2A348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15688</xdr:colOff>
      <xdr:row>8</xdr:row>
      <xdr:rowOff>508749</xdr:rowOff>
    </xdr:from>
    <xdr:to>
      <xdr:col>6</xdr:col>
      <xdr:colOff>896472</xdr:colOff>
      <xdr:row>8</xdr:row>
      <xdr:rowOff>739589</xdr:rowOff>
    </xdr:to>
    <xdr:sp macro="" textlink="$K$24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542864" y="2693896"/>
          <a:ext cx="880784" cy="2308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22411</xdr:colOff>
      <xdr:row>9</xdr:row>
      <xdr:rowOff>190500</xdr:rowOff>
    </xdr:from>
    <xdr:to>
      <xdr:col>6</xdr:col>
      <xdr:colOff>224118</xdr:colOff>
      <xdr:row>12</xdr:row>
      <xdr:rowOff>33617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549587" y="3249706"/>
          <a:ext cx="201707" cy="717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403412</xdr:colOff>
      <xdr:row>8</xdr:row>
      <xdr:rowOff>829236</xdr:rowOff>
    </xdr:from>
    <xdr:to>
      <xdr:col>6</xdr:col>
      <xdr:colOff>582706</xdr:colOff>
      <xdr:row>8</xdr:row>
      <xdr:rowOff>862853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A936515-31F7-4897-9303-E324E86A0F01}"/>
            </a:ext>
          </a:extLst>
        </xdr:cNvPr>
        <xdr:cNvCxnSpPr/>
      </xdr:nvCxnSpPr>
      <xdr:spPr>
        <a:xfrm flipV="1">
          <a:off x="4930588" y="3014383"/>
          <a:ext cx="179294" cy="33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28AC12-6174-4924-9802-6964BC65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EAA1273D-F0A9-45B3-9A36-AD05BFD371A7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11F267-49DA-4CC5-B329-6E3880C77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2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406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309" t="s">
        <v>38</v>
      </c>
      <c r="D4" s="309"/>
      <c r="E4" s="62" t="s">
        <v>113</v>
      </c>
      <c r="F4" s="62" t="s">
        <v>64</v>
      </c>
      <c r="G4" s="244" t="s">
        <v>116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405</v>
      </c>
      <c r="C5" s="310" t="s">
        <v>176</v>
      </c>
      <c r="D5" s="310"/>
      <c r="E5" s="63">
        <v>6</v>
      </c>
      <c r="F5" s="64">
        <v>42</v>
      </c>
      <c r="G5" s="92" t="s">
        <v>170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7"/>
    </row>
    <row r="7" spans="1:28" ht="16.5" customHeight="1">
      <c r="B7" s="52" t="s">
        <v>131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98" t="s">
        <v>92</v>
      </c>
      <c r="I10" s="199" t="s">
        <v>93</v>
      </c>
      <c r="J10" s="200" t="str">
        <f>C5</f>
        <v>대인교통</v>
      </c>
      <c r="K10" s="201" t="s">
        <v>94</v>
      </c>
      <c r="X10" s="267"/>
      <c r="Z10" s="39"/>
      <c r="AA10" s="39"/>
      <c r="AB10" s="39"/>
    </row>
    <row r="11" spans="1:28" ht="23.25" customHeight="1" thickTop="1">
      <c r="G11" s="6"/>
      <c r="H11" s="234" t="s">
        <v>386</v>
      </c>
      <c r="I11" s="195">
        <v>2.0099999999999998</v>
      </c>
      <c r="J11" s="196">
        <v>1.9840105286931891</v>
      </c>
      <c r="K11" s="197"/>
      <c r="M11" s="2"/>
      <c r="Y11" s="268"/>
      <c r="Z11" s="243"/>
      <c r="AA11" s="263"/>
      <c r="AB11" s="39"/>
    </row>
    <row r="12" spans="1:28" ht="23.25" customHeight="1">
      <c r="G12" s="6"/>
      <c r="H12" s="235" t="s">
        <v>387</v>
      </c>
      <c r="I12" s="189">
        <v>2.3662575846193561</v>
      </c>
      <c r="J12" s="196">
        <v>2.2967982058491492</v>
      </c>
      <c r="K12" s="236">
        <v>0.15765424257198091</v>
      </c>
      <c r="M12" s="263"/>
      <c r="Y12" s="268"/>
      <c r="Z12" s="243"/>
      <c r="AA12" s="263"/>
      <c r="AB12" s="39"/>
    </row>
    <row r="13" spans="1:28" ht="23.25" customHeight="1">
      <c r="G13" s="6"/>
      <c r="H13" s="235" t="s">
        <v>376</v>
      </c>
      <c r="I13" s="189">
        <v>2.37</v>
      </c>
      <c r="J13" s="196">
        <v>2.2995355584532664</v>
      </c>
      <c r="K13" s="238">
        <v>1.1918124096170768E-3</v>
      </c>
      <c r="M13" s="263"/>
      <c r="Y13" s="268"/>
      <c r="Z13" s="243"/>
      <c r="AA13" s="263"/>
      <c r="AB13" s="39"/>
    </row>
    <row r="14" spans="1:28" ht="23.25" customHeight="1">
      <c r="G14" s="6"/>
      <c r="H14" s="235" t="s">
        <v>377</v>
      </c>
      <c r="I14" s="189">
        <v>2.33</v>
      </c>
      <c r="J14" s="196">
        <v>2.2211439467785619</v>
      </c>
      <c r="K14" s="238">
        <v>-3.4090193294263771E-2</v>
      </c>
      <c r="M14" s="263"/>
      <c r="Y14" s="268"/>
      <c r="Z14" s="243"/>
      <c r="AA14" s="263"/>
      <c r="AB14" s="39"/>
    </row>
    <row r="15" spans="1:28" ht="23.25" customHeight="1">
      <c r="G15" s="6"/>
      <c r="H15" s="235" t="s">
        <v>378</v>
      </c>
      <c r="I15" s="189">
        <v>2.2850259626150282</v>
      </c>
      <c r="J15" s="196">
        <v>2.1615469251695214</v>
      </c>
      <c r="K15" s="238">
        <v>-2.6831679097375494E-2</v>
      </c>
      <c r="M15" s="263"/>
      <c r="Y15" s="268"/>
      <c r="Z15" s="243"/>
      <c r="AA15" s="263"/>
      <c r="AB15" s="39"/>
    </row>
    <row r="16" spans="1:28" ht="23.25" customHeight="1">
      <c r="G16" s="6"/>
      <c r="H16" s="235" t="s">
        <v>379</v>
      </c>
      <c r="I16" s="189">
        <v>2.0664933427553414</v>
      </c>
      <c r="J16" s="196">
        <v>2.074660909233045</v>
      </c>
      <c r="K16" s="238">
        <v>-4.019622008884316E-2</v>
      </c>
      <c r="M16" s="263"/>
      <c r="Y16" s="268"/>
      <c r="Z16" s="243"/>
      <c r="AA16" s="263"/>
      <c r="AB16" s="39"/>
    </row>
    <row r="17" spans="2:28" ht="23.25" customHeight="1">
      <c r="G17" s="6"/>
      <c r="H17" s="235" t="s">
        <v>380</v>
      </c>
      <c r="I17" s="189">
        <v>2.13</v>
      </c>
      <c r="J17" s="196">
        <v>2.0177788604282147</v>
      </c>
      <c r="K17" s="238">
        <v>-2.7417516063315772E-2</v>
      </c>
      <c r="M17" s="263"/>
      <c r="Y17" s="268"/>
      <c r="Z17" s="243"/>
      <c r="AA17" s="263"/>
      <c r="AB17" s="39"/>
    </row>
    <row r="18" spans="2:28" ht="23.25" customHeight="1">
      <c r="G18" s="6"/>
      <c r="H18" s="235" t="s">
        <v>381</v>
      </c>
      <c r="I18" s="189">
        <v>2.08</v>
      </c>
      <c r="J18" s="196">
        <v>1.958206884679349</v>
      </c>
      <c r="K18" s="238">
        <v>-2.9523540422176531E-2</v>
      </c>
      <c r="M18" s="263"/>
      <c r="Y18" s="268"/>
      <c r="Z18" s="243"/>
      <c r="AA18" s="263"/>
      <c r="AB18" s="39"/>
    </row>
    <row r="19" spans="2:28" ht="23.25" customHeight="1">
      <c r="G19" s="6"/>
      <c r="H19" s="235" t="s">
        <v>382</v>
      </c>
      <c r="I19" s="189">
        <v>2.13</v>
      </c>
      <c r="J19" s="196">
        <v>2.0094172617840438</v>
      </c>
      <c r="K19" s="238">
        <v>2.6151668398959993E-2</v>
      </c>
      <c r="M19" s="263"/>
      <c r="Y19" s="268"/>
      <c r="Z19" s="243"/>
      <c r="AA19" s="263"/>
      <c r="AB19" s="39"/>
    </row>
    <row r="20" spans="2:28" ht="23.25" customHeight="1">
      <c r="G20" s="6"/>
      <c r="H20" s="235" t="s">
        <v>383</v>
      </c>
      <c r="I20" s="189">
        <v>2.25</v>
      </c>
      <c r="J20" s="196">
        <v>2.159005527450625</v>
      </c>
      <c r="K20" s="238">
        <v>7.4443605373316402E-2</v>
      </c>
      <c r="M20" s="263"/>
      <c r="Y20" s="268"/>
      <c r="Z20" s="243"/>
      <c r="AA20" s="263"/>
      <c r="AB20" s="39"/>
    </row>
    <row r="21" spans="2:28" ht="23.25" customHeight="1">
      <c r="G21" s="6"/>
      <c r="H21" s="235" t="s">
        <v>384</v>
      </c>
      <c r="I21" s="189">
        <v>2.17</v>
      </c>
      <c r="J21" s="196">
        <v>2.1679328395915127</v>
      </c>
      <c r="K21" s="238">
        <v>4.1349186129362447E-3</v>
      </c>
      <c r="M21" s="263"/>
      <c r="Y21" s="268"/>
      <c r="Z21" s="243"/>
      <c r="AA21" s="263"/>
      <c r="AB21" s="39"/>
    </row>
    <row r="22" spans="2:28" ht="23.25" customHeight="1">
      <c r="G22" s="6"/>
      <c r="H22" s="235" t="s">
        <v>385</v>
      </c>
      <c r="I22" s="189">
        <v>2.25</v>
      </c>
      <c r="J22" s="196">
        <v>2.18518159619209</v>
      </c>
      <c r="K22" s="238">
        <v>7.9563150138115546E-3</v>
      </c>
      <c r="M22" s="263"/>
      <c r="Y22" s="268"/>
      <c r="Z22" s="243"/>
      <c r="AA22" s="263"/>
      <c r="AB22" s="39"/>
    </row>
    <row r="23" spans="2:28" ht="23.25" customHeight="1">
      <c r="G23" s="6"/>
      <c r="H23" s="235" t="s">
        <v>388</v>
      </c>
      <c r="I23" s="189">
        <v>2.27</v>
      </c>
      <c r="J23" s="196">
        <v>2.2662496560371421</v>
      </c>
      <c r="K23" s="238">
        <v>3.709900357312268E-2</v>
      </c>
      <c r="M23" s="263"/>
      <c r="Y23" s="268"/>
      <c r="Z23" s="243"/>
      <c r="AA23" s="263"/>
      <c r="AB23" s="39"/>
    </row>
    <row r="24" spans="2:28" ht="23.25" customHeight="1">
      <c r="G24" s="6"/>
      <c r="H24" s="235" t="s">
        <v>407</v>
      </c>
      <c r="I24" s="189">
        <v>2.2599999999999998</v>
      </c>
      <c r="J24" s="196">
        <v>2.2756586133874368</v>
      </c>
      <c r="K24" s="238">
        <v>4.1517744195702644E-3</v>
      </c>
      <c r="M24" s="263"/>
      <c r="Y24" s="268"/>
      <c r="Z24" s="243"/>
      <c r="AA24" s="263"/>
      <c r="AB24" s="39"/>
    </row>
    <row r="25" spans="2:28" ht="23.25" customHeight="1">
      <c r="G25" s="6"/>
      <c r="H25" s="237" t="s">
        <v>259</v>
      </c>
      <c r="I25" s="190">
        <v>0.12437810945273631</v>
      </c>
      <c r="J25" s="191">
        <v>0.14699926259279894</v>
      </c>
      <c r="K25" s="192">
        <v>2.2621153140062633E-2</v>
      </c>
      <c r="M25" s="263"/>
      <c r="Y25" s="268"/>
      <c r="Z25" s="243"/>
      <c r="AA25" s="263"/>
      <c r="AB25" s="39"/>
    </row>
    <row r="26" spans="2:28" ht="23.25" customHeight="1">
      <c r="H26" s="193" t="s">
        <v>109</v>
      </c>
      <c r="I26" s="194"/>
      <c r="J26" s="261" t="s">
        <v>408</v>
      </c>
      <c r="K26" s="262"/>
      <c r="M26" s="263"/>
      <c r="X26" s="2"/>
      <c r="Y26" s="2"/>
      <c r="AB26" s="39"/>
    </row>
    <row r="27" spans="2:28" ht="9" customHeight="1">
      <c r="M27" s="263"/>
      <c r="X27" s="2"/>
      <c r="Y27" s="2"/>
      <c r="AB27" s="263"/>
    </row>
    <row r="28" spans="2:28" ht="16.5" customHeight="1">
      <c r="B28" s="52" t="s">
        <v>132</v>
      </c>
      <c r="C28" s="52"/>
      <c r="D28" s="51"/>
      <c r="E28" s="51"/>
      <c r="F28" s="51"/>
      <c r="G28" s="51"/>
      <c r="H28" s="51"/>
      <c r="I28" s="51"/>
      <c r="J28" s="51"/>
      <c r="K28" s="51"/>
      <c r="M28" s="263"/>
      <c r="X28" s="2"/>
      <c r="Y28" s="2"/>
      <c r="AB28" s="263"/>
    </row>
    <row r="29" spans="2:28" ht="27.75" customHeight="1">
      <c r="B29" s="56" t="s">
        <v>62</v>
      </c>
      <c r="C29" s="56" t="s">
        <v>101</v>
      </c>
      <c r="D29" s="56" t="s">
        <v>103</v>
      </c>
      <c r="E29" s="56" t="s">
        <v>104</v>
      </c>
      <c r="F29" s="56" t="s">
        <v>105</v>
      </c>
      <c r="G29" s="56" t="s">
        <v>106</v>
      </c>
      <c r="H29" s="56" t="s">
        <v>6</v>
      </c>
      <c r="I29" s="56" t="s">
        <v>7</v>
      </c>
      <c r="J29" s="56" t="s">
        <v>107</v>
      </c>
      <c r="K29" s="56" t="s">
        <v>72</v>
      </c>
      <c r="M29" s="263"/>
      <c r="X29" s="2"/>
      <c r="Y29" s="2"/>
      <c r="AB29" s="263"/>
    </row>
    <row r="30" spans="2:28" ht="23.25" customHeight="1">
      <c r="B30" s="75" t="s">
        <v>268</v>
      </c>
      <c r="C30" s="76">
        <v>2</v>
      </c>
      <c r="D30" s="77">
        <v>2.6148409044637833E-2</v>
      </c>
      <c r="E30" s="77">
        <v>0.37224024535669703</v>
      </c>
      <c r="F30" s="77">
        <v>0.19216790407386439</v>
      </c>
      <c r="G30" s="78">
        <v>12.827326666230176</v>
      </c>
      <c r="H30" s="79">
        <v>0.59498738809134477</v>
      </c>
      <c r="I30" s="79">
        <v>18.345349689733201</v>
      </c>
      <c r="J30" s="80">
        <v>2.2594863224926089</v>
      </c>
      <c r="K30" s="81" t="s">
        <v>69</v>
      </c>
      <c r="M30" s="263"/>
      <c r="N30" s="271" t="str">
        <f>C5</f>
        <v>대인교통</v>
      </c>
      <c r="Y30" s="2"/>
    </row>
    <row r="31" spans="2:28" ht="22.5" customHeight="1">
      <c r="B31" s="230" t="s">
        <v>119</v>
      </c>
      <c r="C31" s="68">
        <v>2</v>
      </c>
      <c r="D31" s="69">
        <v>1.8778225836479034E-2</v>
      </c>
      <c r="E31" s="69">
        <v>0.3894736205992258</v>
      </c>
      <c r="F31" s="69">
        <v>0.15993721756473941</v>
      </c>
      <c r="G31" s="70">
        <v>8.8598999999999979</v>
      </c>
      <c r="H31" s="71">
        <v>0.75466878094071599</v>
      </c>
      <c r="I31" s="71">
        <v>16.700332027981617</v>
      </c>
      <c r="J31" s="72">
        <v>2.2756586133874368</v>
      </c>
      <c r="K31" s="73" t="s">
        <v>69</v>
      </c>
      <c r="M31" s="263"/>
      <c r="N31" s="39" t="s">
        <v>69</v>
      </c>
      <c r="O31" s="39">
        <v>72</v>
      </c>
      <c r="Y31" s="2"/>
    </row>
    <row r="32" spans="2:28" ht="22.5" customHeight="1">
      <c r="B32" s="53" t="s">
        <v>360</v>
      </c>
      <c r="C32" s="53"/>
      <c r="D32" s="66">
        <v>-0.28185971833227752</v>
      </c>
      <c r="E32" s="66">
        <v>4.6296378367188584E-2</v>
      </c>
      <c r="F32" s="66">
        <v>-0.16772148639731388</v>
      </c>
      <c r="G32" s="66">
        <v>-0.30929489592519788</v>
      </c>
      <c r="H32" s="66">
        <v>0.26837777748804359</v>
      </c>
      <c r="I32" s="66">
        <v>-8.9669463355730006E-2</v>
      </c>
      <c r="J32" s="66">
        <v>7.1575077635286366E-3</v>
      </c>
      <c r="K32" s="67" t="s">
        <v>408</v>
      </c>
      <c r="M32" s="2" t="s">
        <v>168</v>
      </c>
      <c r="N32" s="272">
        <v>0.18666666666666668</v>
      </c>
      <c r="O32" s="39">
        <v>14</v>
      </c>
      <c r="X32" s="2"/>
      <c r="Y32" s="2"/>
    </row>
    <row r="33" spans="2:28" ht="22.5" customHeight="1">
      <c r="M33" s="2" t="s">
        <v>169</v>
      </c>
      <c r="N33" s="272">
        <v>9.3333333333333338E-2</v>
      </c>
      <c r="O33" s="39">
        <v>7</v>
      </c>
      <c r="X33" s="2"/>
      <c r="Y33" s="2"/>
    </row>
    <row r="34" spans="2:28" ht="17.25" customHeight="1">
      <c r="B34" s="52" t="s">
        <v>133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118</v>
      </c>
      <c r="N34" s="272">
        <v>0.22666666666666666</v>
      </c>
      <c r="O34" s="39">
        <v>16</v>
      </c>
      <c r="X34" s="2"/>
      <c r="Y34" s="2"/>
    </row>
    <row r="35" spans="2:28" ht="22.5" customHeight="1">
      <c r="B35" s="60"/>
      <c r="C35" s="60"/>
      <c r="M35" s="2" t="s">
        <v>170</v>
      </c>
      <c r="N35" s="272">
        <v>0.12</v>
      </c>
      <c r="O35" s="39">
        <v>9</v>
      </c>
      <c r="X35" s="2"/>
      <c r="Y35" s="2"/>
    </row>
    <row r="36" spans="2:28" ht="22.5" customHeight="1" thickBot="1">
      <c r="H36" s="202" t="s">
        <v>92</v>
      </c>
      <c r="I36" s="203" t="s">
        <v>93</v>
      </c>
      <c r="J36" s="204" t="str">
        <f>J10</f>
        <v>대인교통</v>
      </c>
      <c r="K36" s="205" t="s">
        <v>117</v>
      </c>
      <c r="M36" s="2" t="s">
        <v>171</v>
      </c>
      <c r="N36" s="272">
        <v>0.2</v>
      </c>
      <c r="O36" s="39">
        <v>14</v>
      </c>
      <c r="X36" s="2"/>
      <c r="Y36" s="2"/>
    </row>
    <row r="37" spans="2:28" ht="22.5" customHeight="1" thickTop="1">
      <c r="H37" s="210" t="s">
        <v>111</v>
      </c>
      <c r="I37" s="211" t="s">
        <v>69</v>
      </c>
      <c r="J37" s="212" t="s">
        <v>69</v>
      </c>
      <c r="K37" s="213"/>
      <c r="M37" s="2" t="s">
        <v>76</v>
      </c>
      <c r="N37" s="272">
        <v>0.17333333333333334</v>
      </c>
      <c r="O37" s="39">
        <v>12</v>
      </c>
      <c r="X37" s="2"/>
      <c r="Z37" s="39"/>
      <c r="AA37" s="39"/>
      <c r="AB37" s="39"/>
    </row>
    <row r="38" spans="2:28" ht="21" customHeight="1">
      <c r="H38" s="206" t="s">
        <v>95</v>
      </c>
      <c r="I38" s="207">
        <v>0.11328494793310193</v>
      </c>
      <c r="J38" s="208" t="s">
        <v>409</v>
      </c>
      <c r="K38" s="209">
        <v>7.3381718733564749E-2</v>
      </c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3">
        <v>0.11076049226885452</v>
      </c>
      <c r="J39" s="182" t="s">
        <v>410</v>
      </c>
      <c r="K39" s="183">
        <v>-1.7427158935521186E-2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97</v>
      </c>
      <c r="I40" s="173">
        <v>0.16503628905017356</v>
      </c>
      <c r="J40" s="182" t="s">
        <v>411</v>
      </c>
      <c r="K40" s="183">
        <v>6.1630377616493093E-2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100</v>
      </c>
      <c r="I41" s="173">
        <v>0.22278321236983276</v>
      </c>
      <c r="J41" s="182" t="s">
        <v>412</v>
      </c>
      <c r="K41" s="183">
        <v>-0.10278321236983276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98</v>
      </c>
      <c r="I42" s="173">
        <v>0.21931208583149259</v>
      </c>
      <c r="J42" s="182" t="s">
        <v>413</v>
      </c>
      <c r="K42" s="183">
        <v>-1.9312085831492576E-2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99</v>
      </c>
      <c r="I43" s="186">
        <v>0.16882297254654466</v>
      </c>
      <c r="J43" s="187" t="s">
        <v>414</v>
      </c>
      <c r="K43" s="188">
        <v>4.5103607867886808E-3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134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62</v>
      </c>
      <c r="C46" s="56" t="s">
        <v>102</v>
      </c>
      <c r="D46" s="56" t="s">
        <v>103</v>
      </c>
      <c r="E46" s="56" t="s">
        <v>104</v>
      </c>
      <c r="F46" s="56" t="s">
        <v>105</v>
      </c>
      <c r="G46" s="56" t="s">
        <v>106</v>
      </c>
      <c r="H46" s="56" t="s">
        <v>6</v>
      </c>
      <c r="I46" s="56" t="s">
        <v>7</v>
      </c>
      <c r="J46" s="56" t="s">
        <v>107</v>
      </c>
      <c r="K46" s="56" t="s">
        <v>72</v>
      </c>
      <c r="L46" s="4"/>
      <c r="M46" s="2"/>
      <c r="N46" s="39" t="s">
        <v>127</v>
      </c>
      <c r="X46" s="2"/>
      <c r="Z46" s="39"/>
      <c r="AA46" s="39"/>
      <c r="AB46" s="39"/>
    </row>
    <row r="47" spans="2:28" ht="22.5" customHeight="1">
      <c r="B47" s="232" t="s">
        <v>119</v>
      </c>
      <c r="C47" s="264">
        <v>2401</v>
      </c>
      <c r="D47" s="77">
        <v>3.2630638292533785E-2</v>
      </c>
      <c r="E47" s="77">
        <v>0.41957359755913043</v>
      </c>
      <c r="F47" s="77">
        <v>0.19122621864287304</v>
      </c>
      <c r="G47" s="78">
        <v>12.861970588235296</v>
      </c>
      <c r="H47" s="79">
        <v>1.772713993303439</v>
      </c>
      <c r="I47" s="79">
        <v>35.160979632005045</v>
      </c>
      <c r="J47" s="80">
        <v>1.9808020389040335</v>
      </c>
      <c r="K47" s="82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30" t="s">
        <v>119</v>
      </c>
      <c r="C48" s="265">
        <v>2402</v>
      </c>
      <c r="D48" s="69">
        <v>2.8433876826893818E-2</v>
      </c>
      <c r="E48" s="69">
        <v>0.36979592713678849</v>
      </c>
      <c r="F48" s="69">
        <v>0.15472680731079047</v>
      </c>
      <c r="G48" s="70">
        <v>9.7669302325581455</v>
      </c>
      <c r="H48" s="71">
        <v>0.26383535054542623</v>
      </c>
      <c r="I48" s="71">
        <v>10.488543613844659</v>
      </c>
      <c r="J48" s="72">
        <v>2.2770503437662533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0" t="s">
        <v>119</v>
      </c>
      <c r="C49" s="265">
        <v>2403</v>
      </c>
      <c r="D49" s="69">
        <v>1.662287153399419E-2</v>
      </c>
      <c r="E49" s="69">
        <v>0.36718598147899723</v>
      </c>
      <c r="F49" s="69">
        <v>0.16807053825441437</v>
      </c>
      <c r="G49" s="70">
        <v>9.7243488372093001</v>
      </c>
      <c r="H49" s="71">
        <v>0.26189675729617079</v>
      </c>
      <c r="I49" s="71">
        <v>14.532908235533004</v>
      </c>
      <c r="J49" s="72">
        <v>2.3254986632475116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30" t="s">
        <v>119</v>
      </c>
      <c r="C50" s="265">
        <v>2404</v>
      </c>
      <c r="D50" s="69">
        <v>1.4078379554971475E-2</v>
      </c>
      <c r="E50" s="69">
        <v>0.37059373206069585</v>
      </c>
      <c r="F50" s="69">
        <v>0.16587681362152243</v>
      </c>
      <c r="G50" s="70">
        <v>9.6399999999999988</v>
      </c>
      <c r="H50" s="71">
        <v>0.11837237463239482</v>
      </c>
      <c r="I50" s="71">
        <v>12.790235394601982</v>
      </c>
      <c r="J50" s="72">
        <v>2.2234016152397515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0" t="s">
        <v>119</v>
      </c>
      <c r="C51" s="265">
        <v>2405</v>
      </c>
      <c r="D51" s="69">
        <v>1.4468967783032013E-2</v>
      </c>
      <c r="E51" s="69">
        <v>0.37071161530423391</v>
      </c>
      <c r="F51" s="69">
        <v>0.1660086299398103</v>
      </c>
      <c r="G51" s="70">
        <v>10.071928571428574</v>
      </c>
      <c r="H51" s="71">
        <v>9.6730469328528967E-2</v>
      </c>
      <c r="I51" s="71">
        <v>14.222905622988028</v>
      </c>
      <c r="J51" s="72">
        <v>2.1674644187578123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30" t="s">
        <v>119</v>
      </c>
      <c r="C52" s="265">
        <v>2406</v>
      </c>
      <c r="D52" s="69">
        <v>1.4002068701344118E-2</v>
      </c>
      <c r="E52" s="69">
        <v>0.36623775682124987</v>
      </c>
      <c r="F52" s="69">
        <v>0.15347807998487309</v>
      </c>
      <c r="G52" s="70">
        <v>10.92361904761905</v>
      </c>
      <c r="H52" s="71">
        <v>6.4970430612812297E-2</v>
      </c>
      <c r="I52" s="71">
        <v>12.467153526695789</v>
      </c>
      <c r="J52" s="72">
        <v>2.0751769740378943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0" t="s">
        <v>119</v>
      </c>
      <c r="C53" s="265">
        <v>2407</v>
      </c>
      <c r="D53" s="69">
        <v>1.3979549498064696E-2</v>
      </c>
      <c r="E53" s="69">
        <v>0.36771198036441322</v>
      </c>
      <c r="F53" s="69">
        <v>0.1425812172926956</v>
      </c>
      <c r="G53" s="70">
        <v>10.672439024390245</v>
      </c>
      <c r="H53" s="71">
        <v>5.3977277476882315E-2</v>
      </c>
      <c r="I53" s="71">
        <v>11.491428002312903</v>
      </c>
      <c r="J53" s="72">
        <v>2.0158573088901193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0" t="s">
        <v>119</v>
      </c>
      <c r="C54" s="265">
        <v>2408</v>
      </c>
      <c r="D54" s="69">
        <v>1.619493468675539E-2</v>
      </c>
      <c r="E54" s="69">
        <v>0.36639242377841036</v>
      </c>
      <c r="F54" s="69">
        <v>0.1318071666958788</v>
      </c>
      <c r="G54" s="70">
        <v>11.400829268292682</v>
      </c>
      <c r="H54" s="71">
        <v>6.2915115367961252E-2</v>
      </c>
      <c r="I54" s="71">
        <v>12.528577300677668</v>
      </c>
      <c r="J54" s="72">
        <v>1.958206884679349</v>
      </c>
      <c r="K54" s="73" t="s">
        <v>70</v>
      </c>
      <c r="M54" s="2"/>
      <c r="N54" s="39">
        <v>1</v>
      </c>
      <c r="X54" s="2"/>
      <c r="Z54" s="39"/>
      <c r="AA54" s="39"/>
      <c r="AB54" s="39"/>
    </row>
    <row r="55" spans="2:28" ht="22.5" customHeight="1">
      <c r="B55" s="230" t="s">
        <v>119</v>
      </c>
      <c r="C55" s="265">
        <v>2409</v>
      </c>
      <c r="D55" s="69">
        <v>1.4201357752802946E-2</v>
      </c>
      <c r="E55" s="69">
        <v>0.37412480031283096</v>
      </c>
      <c r="F55" s="69">
        <v>0.14446837237950202</v>
      </c>
      <c r="G55" s="70">
        <v>10.573975000000003</v>
      </c>
      <c r="H55" s="71">
        <v>0.57483541638551161</v>
      </c>
      <c r="I55" s="71">
        <v>13.362724825406735</v>
      </c>
      <c r="J55" s="72">
        <v>2.0094172617840438</v>
      </c>
      <c r="K55" s="73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30" t="s">
        <v>119</v>
      </c>
      <c r="C56" s="265">
        <v>2410</v>
      </c>
      <c r="D56" s="69">
        <v>1.3756088194143016E-2</v>
      </c>
      <c r="E56" s="69">
        <v>0.37533092544543967</v>
      </c>
      <c r="F56" s="69">
        <v>0.17002947311810457</v>
      </c>
      <c r="G56" s="70">
        <v>9.474574999999998</v>
      </c>
      <c r="H56" s="71">
        <v>0.87200677454480491</v>
      </c>
      <c r="I56" s="71">
        <v>17.471532473946965</v>
      </c>
      <c r="J56" s="72">
        <v>2.159005527450625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30" t="s">
        <v>119</v>
      </c>
      <c r="C57" s="265">
        <v>2411</v>
      </c>
      <c r="D57" s="69">
        <v>1.4024682895601544E-2</v>
      </c>
      <c r="E57" s="69">
        <v>0.38020995327321738</v>
      </c>
      <c r="F57" s="69">
        <v>0.17142751750091639</v>
      </c>
      <c r="G57" s="70">
        <v>9.4311750000000014</v>
      </c>
      <c r="H57" s="71">
        <v>1.7434739958908798</v>
      </c>
      <c r="I57" s="71">
        <v>16.456748564511553</v>
      </c>
      <c r="J57" s="72">
        <v>2.1679328395915127</v>
      </c>
      <c r="K57" s="73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30" t="s">
        <v>119</v>
      </c>
      <c r="C58" s="265">
        <v>2412</v>
      </c>
      <c r="D58" s="69">
        <v>1.6787720193537903E-2</v>
      </c>
      <c r="E58" s="69">
        <v>0.38340259478431288</v>
      </c>
      <c r="F58" s="69">
        <v>0.16593401567840643</v>
      </c>
      <c r="G58" s="70">
        <v>9.2656341463414638</v>
      </c>
      <c r="H58" s="71">
        <v>0.3416886914465625</v>
      </c>
      <c r="I58" s="71">
        <v>17.481607219084008</v>
      </c>
      <c r="J58" s="72">
        <v>2.1876380152930017</v>
      </c>
      <c r="K58" s="73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30" t="s">
        <v>119</v>
      </c>
      <c r="C59" s="265">
        <v>2501</v>
      </c>
      <c r="D59" s="69">
        <v>1.9330867409269686E-2</v>
      </c>
      <c r="E59" s="69">
        <v>0.38559898654111452</v>
      </c>
      <c r="F59" s="69">
        <v>0.16736814427952554</v>
      </c>
      <c r="G59" s="70">
        <v>9.1600606060606076</v>
      </c>
      <c r="H59" s="71">
        <v>0.67163184210580673</v>
      </c>
      <c r="I59" s="71">
        <v>18.179253655204089</v>
      </c>
      <c r="J59" s="72">
        <v>2.2662496560371421</v>
      </c>
      <c r="K59" s="73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30" t="s">
        <v>119</v>
      </c>
      <c r="C60" s="265">
        <v>2502</v>
      </c>
      <c r="D60" s="69">
        <v>1.8778225836479034E-2</v>
      </c>
      <c r="E60" s="69">
        <v>0.3894736205992258</v>
      </c>
      <c r="F60" s="69">
        <v>0.15993721756473941</v>
      </c>
      <c r="G60" s="70">
        <v>8.8598999999999979</v>
      </c>
      <c r="H60" s="71">
        <v>0.75466878094071599</v>
      </c>
      <c r="I60" s="71">
        <v>16.700332027981617</v>
      </c>
      <c r="J60" s="72">
        <v>2.2756586133874368</v>
      </c>
      <c r="K60" s="73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3" t="s">
        <v>108</v>
      </c>
      <c r="C61" s="53"/>
      <c r="D61" s="66" cm="1">
        <f t="array" aca="1" ref="D61" ca="1">(INDIRECT(ADDRESS(ROW()-1,COLUMN()))/INDIRECT(ADDRESS(ROW()-2,COLUMN())))-1</f>
        <v>-2.8588555344683853E-2</v>
      </c>
      <c r="E61" s="66" cm="1">
        <f t="array" aca="1" ref="E61" ca="1">(INDIRECT(ADDRESS(ROW()-1,COLUMN()))/INDIRECT(ADDRESS(ROW()-2,COLUMN())))-1</f>
        <v>1.0048351249227538E-2</v>
      </c>
      <c r="F61" s="66" cm="1">
        <f t="array" aca="1" ref="F61" ca="1">(INDIRECT(ADDRESS(ROW()-1,COLUMN()))/INDIRECT(ADDRESS(ROW()-2,COLUMN())))-1</f>
        <v>-4.4398692157185837E-2</v>
      </c>
      <c r="G61" s="66" cm="1">
        <f t="array" aca="1" ref="G61" ca="1">(INDIRECT(ADDRESS(ROW()-1,COLUMN()))/INDIRECT(ADDRESS(ROW()-2,COLUMN())))-1</f>
        <v>-3.276840830747485E-2</v>
      </c>
      <c r="H61" s="66" cm="1">
        <f t="array" aca="1" ref="H61" ca="1">(INDIRECT(ADDRESS(ROW()-1,COLUMN()))/INDIRECT(ADDRESS(ROW()-2,COLUMN())))-1</f>
        <v>0.12363460698134654</v>
      </c>
      <c r="I61" s="66" cm="1">
        <f t="array" aca="1" ref="I61" ca="1">(INDIRECT(ADDRESS(ROW()-1,COLUMN()))/INDIRECT(ADDRESS(ROW()-2,COLUMN())))-1</f>
        <v>-8.1352164135688243E-2</v>
      </c>
      <c r="J61" s="66" cm="1">
        <f t="array" aca="1" ref="J61" ca="1">(INDIRECT(ADDRESS(ROW()-1,COLUMN()))/INDIRECT(ADDRESS(ROW()-2,COLUMN())))-1</f>
        <v>4.1517744195702644E-3</v>
      </c>
      <c r="K61" s="74" t="str" cm="1">
        <f t="array" aca="1" ref="K61" ca="1">_xlfn.IFS(N61=0,"등급유지",N61&gt;0,N61&amp;"등급 상승",N61&lt;0,N61&amp;"등급 하락")</f>
        <v>등급유지</v>
      </c>
      <c r="M61" s="273"/>
      <c r="N61" s="39" cm="1">
        <f t="array" aca="1" ref="N61" ca="1">(INDIRECT(ADDRESS(ROW()-1,COLUMN()))-INDIRECT(ADDRESS(ROW()-2,COLUMN())))</f>
        <v>0</v>
      </c>
      <c r="O61" s="39" t="s">
        <v>128</v>
      </c>
      <c r="X61" s="269"/>
      <c r="Z61" s="239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73"/>
      <c r="N62" s="2"/>
      <c r="O62" s="2"/>
      <c r="X62" s="269"/>
      <c r="Z62" s="239"/>
      <c r="AA62" s="39"/>
      <c r="AB62" s="39"/>
    </row>
    <row r="63" spans="2:28" ht="18" customHeight="1">
      <c r="B63" s="52" t="s">
        <v>135</v>
      </c>
      <c r="C63" s="52"/>
      <c r="D63" s="51"/>
      <c r="E63" s="51"/>
      <c r="F63" s="51"/>
      <c r="G63" s="51"/>
      <c r="H63" s="51"/>
      <c r="I63" s="51"/>
      <c r="J63" s="51"/>
      <c r="K63" s="51"/>
      <c r="M63" s="273"/>
      <c r="X63" s="269"/>
      <c r="Z63" s="239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73"/>
      <c r="X64" s="269"/>
      <c r="Z64" s="239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73"/>
      <c r="N65" s="269"/>
      <c r="P65" s="239"/>
      <c r="AA65" s="40"/>
    </row>
    <row r="66" spans="2:27" ht="25.5" customHeight="1">
      <c r="B66" s="48"/>
      <c r="C66" s="48"/>
      <c r="D66" s="49"/>
      <c r="M66" s="273"/>
      <c r="N66" s="269"/>
      <c r="P66" s="239"/>
      <c r="AA66" s="40"/>
    </row>
    <row r="67" spans="2:27" ht="25.5" customHeight="1">
      <c r="B67" s="48"/>
      <c r="C67" s="48"/>
      <c r="D67" s="49"/>
      <c r="M67" s="273"/>
      <c r="N67" s="269"/>
      <c r="P67" s="239"/>
      <c r="AA67" s="40"/>
    </row>
    <row r="68" spans="2:27" ht="25.5" customHeight="1">
      <c r="B68" s="48"/>
      <c r="C68" s="48"/>
      <c r="D68" s="49"/>
      <c r="M68" s="273"/>
      <c r="N68" s="269"/>
      <c r="P68" s="239"/>
      <c r="AA68" s="40"/>
    </row>
    <row r="69" spans="2:27" ht="25.5" customHeight="1">
      <c r="B69" s="48"/>
      <c r="C69" s="48"/>
      <c r="D69" s="49"/>
      <c r="M69" s="273"/>
      <c r="N69" s="269"/>
      <c r="P69" s="239"/>
      <c r="AA69" s="40"/>
    </row>
    <row r="70" spans="2:27" ht="25.5" customHeight="1">
      <c r="B70" s="48"/>
      <c r="C70" s="48"/>
      <c r="D70" s="49"/>
      <c r="M70" s="273"/>
      <c r="N70" s="269"/>
      <c r="P70" s="239"/>
      <c r="AA70" s="40"/>
    </row>
    <row r="71" spans="2:27" ht="25.5" customHeight="1">
      <c r="B71" s="48"/>
      <c r="C71" s="48"/>
      <c r="D71" s="49"/>
      <c r="M71" s="273"/>
      <c r="N71" s="269"/>
      <c r="P71" s="239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73"/>
      <c r="N72" s="269"/>
      <c r="P72" s="239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73"/>
      <c r="N73" s="269"/>
      <c r="P73" s="239"/>
      <c r="AA73" s="40"/>
    </row>
    <row r="74" spans="2:27" ht="25.5" customHeight="1" thickBot="1">
      <c r="B74" s="214" t="s">
        <v>92</v>
      </c>
      <c r="C74" s="215" t="s">
        <v>123</v>
      </c>
      <c r="D74" s="215" t="s">
        <v>120</v>
      </c>
      <c r="E74" s="215" t="s">
        <v>125</v>
      </c>
      <c r="F74" s="215" t="s">
        <v>124</v>
      </c>
      <c r="G74" s="215" t="s">
        <v>122</v>
      </c>
      <c r="H74" s="215" t="s">
        <v>419</v>
      </c>
      <c r="I74" s="215"/>
      <c r="J74" s="215"/>
      <c r="K74" s="216"/>
      <c r="M74" s="274">
        <v>1</v>
      </c>
      <c r="N74" s="275">
        <v>2</v>
      </c>
      <c r="O74" s="275">
        <v>3</v>
      </c>
      <c r="P74" s="274">
        <v>4</v>
      </c>
      <c r="Q74" s="275">
        <v>5</v>
      </c>
      <c r="R74" s="275">
        <v>6</v>
      </c>
      <c r="S74" s="274"/>
      <c r="T74" s="275"/>
      <c r="U74" s="276"/>
      <c r="AA74" s="40"/>
    </row>
    <row r="75" spans="2:27" ht="25.5" customHeight="1" thickTop="1">
      <c r="B75" s="219" t="s">
        <v>111</v>
      </c>
      <c r="C75" s="220" t="s">
        <v>68</v>
      </c>
      <c r="D75" s="221" t="s">
        <v>69</v>
      </c>
      <c r="E75" s="221" t="s">
        <v>69</v>
      </c>
      <c r="F75" s="221" t="s">
        <v>69</v>
      </c>
      <c r="G75" s="221" t="s">
        <v>67</v>
      </c>
      <c r="H75" s="221"/>
      <c r="I75" s="221"/>
      <c r="J75" s="221"/>
      <c r="K75" s="221"/>
      <c r="M75" s="274" t="s">
        <v>123</v>
      </c>
      <c r="N75" s="274" t="s">
        <v>120</v>
      </c>
      <c r="O75" s="274" t="s">
        <v>125</v>
      </c>
      <c r="P75" s="274" t="s">
        <v>124</v>
      </c>
      <c r="Q75" s="274" t="s">
        <v>122</v>
      </c>
      <c r="R75" s="274" t="s">
        <v>419</v>
      </c>
      <c r="S75" s="274"/>
      <c r="T75" s="274"/>
      <c r="U75" s="273">
        <f t="shared" ref="U75" si="0">K74</f>
        <v>0</v>
      </c>
      <c r="AA75" s="40"/>
    </row>
    <row r="76" spans="2:27" ht="25.5" customHeight="1">
      <c r="B76" s="217" t="s">
        <v>95</v>
      </c>
      <c r="C76" s="207" t="s">
        <v>389</v>
      </c>
      <c r="D76" s="207" t="s">
        <v>256</v>
      </c>
      <c r="E76" s="207" t="s">
        <v>256</v>
      </c>
      <c r="F76" s="207" t="s">
        <v>256</v>
      </c>
      <c r="G76" s="207" t="s">
        <v>256</v>
      </c>
      <c r="H76" s="207" t="s">
        <v>163</v>
      </c>
      <c r="I76" s="207"/>
      <c r="J76" s="207"/>
      <c r="K76" s="218"/>
      <c r="M76" s="273"/>
      <c r="N76" s="269"/>
      <c r="P76" s="239"/>
      <c r="AA76" s="40"/>
    </row>
    <row r="77" spans="2:27" ht="25.5" customHeight="1">
      <c r="B77" s="172" t="s">
        <v>96</v>
      </c>
      <c r="C77" s="174" t="s">
        <v>256</v>
      </c>
      <c r="D77" s="174" t="s">
        <v>256</v>
      </c>
      <c r="E77" s="174" t="s">
        <v>256</v>
      </c>
      <c r="F77" s="174" t="s">
        <v>256</v>
      </c>
      <c r="G77" s="174" t="s">
        <v>361</v>
      </c>
      <c r="H77" s="174" t="s">
        <v>163</v>
      </c>
      <c r="I77" s="174" t="s">
        <v>163</v>
      </c>
      <c r="J77" s="174"/>
      <c r="K77" s="175"/>
      <c r="M77" s="277">
        <v>0.125</v>
      </c>
      <c r="N77" s="277">
        <v>0</v>
      </c>
      <c r="O77" s="277">
        <v>0</v>
      </c>
      <c r="P77" s="277">
        <v>0</v>
      </c>
      <c r="Q77" s="277">
        <v>0</v>
      </c>
      <c r="R77" s="277"/>
      <c r="S77" s="277"/>
      <c r="T77" s="277"/>
      <c r="AA77" s="40"/>
    </row>
    <row r="78" spans="2:27" ht="25.5" customHeight="1">
      <c r="B78" s="171" t="s">
        <v>97</v>
      </c>
      <c r="C78" s="174" t="s">
        <v>415</v>
      </c>
      <c r="D78" s="174" t="s">
        <v>416</v>
      </c>
      <c r="E78" s="174" t="s">
        <v>256</v>
      </c>
      <c r="F78" s="174" t="s">
        <v>363</v>
      </c>
      <c r="G78" s="174" t="s">
        <v>256</v>
      </c>
      <c r="H78" s="174" t="s">
        <v>163</v>
      </c>
      <c r="I78" s="174" t="s">
        <v>163</v>
      </c>
      <c r="J78" s="174"/>
      <c r="K78" s="175"/>
      <c r="M78" s="277">
        <v>0</v>
      </c>
      <c r="N78" s="277">
        <v>0</v>
      </c>
      <c r="O78" s="277">
        <v>0</v>
      </c>
      <c r="P78" s="277">
        <v>0</v>
      </c>
      <c r="Q78" s="277">
        <v>0.2</v>
      </c>
      <c r="R78" s="277"/>
      <c r="S78" s="277"/>
      <c r="T78" s="277"/>
      <c r="AA78" s="40"/>
    </row>
    <row r="79" spans="2:27" ht="25.5" customHeight="1">
      <c r="B79" s="171" t="s">
        <v>100</v>
      </c>
      <c r="C79" s="174" t="s">
        <v>417</v>
      </c>
      <c r="D79" s="174" t="s">
        <v>256</v>
      </c>
      <c r="E79" s="174" t="s">
        <v>257</v>
      </c>
      <c r="F79" s="174" t="s">
        <v>391</v>
      </c>
      <c r="G79" s="174" t="s">
        <v>361</v>
      </c>
      <c r="H79" s="174" t="s">
        <v>163</v>
      </c>
      <c r="I79" s="174" t="s">
        <v>163</v>
      </c>
      <c r="J79" s="174"/>
      <c r="K79" s="175"/>
      <c r="M79" s="277">
        <v>0.5</v>
      </c>
      <c r="N79" s="277">
        <v>0.5</v>
      </c>
      <c r="O79" s="277">
        <v>0</v>
      </c>
      <c r="P79" s="277">
        <v>0.18181818181818182</v>
      </c>
      <c r="Q79" s="277">
        <v>0</v>
      </c>
      <c r="R79" s="277"/>
      <c r="S79" s="277"/>
      <c r="T79" s="277"/>
      <c r="AA79" s="40"/>
    </row>
    <row r="80" spans="2:27" ht="25.5" customHeight="1">
      <c r="B80" s="176" t="s">
        <v>98</v>
      </c>
      <c r="C80" s="174" t="s">
        <v>389</v>
      </c>
      <c r="D80" s="174" t="s">
        <v>416</v>
      </c>
      <c r="E80" s="174" t="s">
        <v>256</v>
      </c>
      <c r="F80" s="174" t="s">
        <v>390</v>
      </c>
      <c r="G80" s="174" t="s">
        <v>418</v>
      </c>
      <c r="H80" s="174" t="s">
        <v>163</v>
      </c>
      <c r="I80" s="174" t="s">
        <v>163</v>
      </c>
      <c r="J80" s="174"/>
      <c r="K80" s="175"/>
      <c r="M80" s="277">
        <v>0.25</v>
      </c>
      <c r="N80" s="277">
        <v>0</v>
      </c>
      <c r="O80" s="277">
        <v>1</v>
      </c>
      <c r="P80" s="277">
        <v>0.45454545454545453</v>
      </c>
      <c r="Q80" s="277">
        <v>0.2</v>
      </c>
      <c r="R80" s="277"/>
      <c r="S80" s="277"/>
      <c r="T80" s="277"/>
      <c r="AA80" s="40"/>
    </row>
    <row r="81" spans="2:27" ht="25.5" customHeight="1">
      <c r="B81" s="177" t="s">
        <v>99</v>
      </c>
      <c r="C81" s="178" t="s">
        <v>256</v>
      </c>
      <c r="D81" s="178" t="s">
        <v>256</v>
      </c>
      <c r="E81" s="178" t="s">
        <v>256</v>
      </c>
      <c r="F81" s="178" t="s">
        <v>362</v>
      </c>
      <c r="G81" s="178" t="s">
        <v>361</v>
      </c>
      <c r="H81" s="178" t="s">
        <v>163</v>
      </c>
      <c r="I81" s="178" t="s">
        <v>163</v>
      </c>
      <c r="J81" s="178"/>
      <c r="K81" s="179"/>
      <c r="M81" s="277">
        <v>0.125</v>
      </c>
      <c r="N81" s="277">
        <v>0.5</v>
      </c>
      <c r="O81" s="277">
        <v>0</v>
      </c>
      <c r="P81" s="277">
        <v>0.27272727272727271</v>
      </c>
      <c r="Q81" s="277">
        <v>0.4</v>
      </c>
      <c r="R81" s="277"/>
      <c r="S81" s="277"/>
      <c r="T81" s="277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277">
        <v>0</v>
      </c>
      <c r="N82" s="277">
        <v>0</v>
      </c>
      <c r="O82" s="277">
        <v>0</v>
      </c>
      <c r="P82" s="277">
        <v>9.0909090909090912E-2</v>
      </c>
      <c r="Q82" s="277">
        <v>0.2</v>
      </c>
      <c r="R82" s="277"/>
      <c r="S82" s="277"/>
      <c r="T82" s="277"/>
      <c r="AA82" s="40"/>
    </row>
    <row r="83" spans="2:27" ht="17.25" customHeight="1">
      <c r="B83" s="52" t="s">
        <v>136</v>
      </c>
      <c r="C83" s="52"/>
      <c r="D83" s="51"/>
      <c r="E83" s="51"/>
      <c r="F83" s="51"/>
      <c r="G83" s="51"/>
      <c r="H83" s="51"/>
      <c r="I83" s="51"/>
      <c r="J83" s="51"/>
      <c r="K83" s="51"/>
      <c r="M83" s="273"/>
      <c r="N83" s="269"/>
      <c r="P83" s="239"/>
      <c r="AA83" s="40"/>
    </row>
    <row r="84" spans="2:27" ht="30.75" customHeight="1">
      <c r="B84" s="56" t="s">
        <v>75</v>
      </c>
      <c r="C84" s="56" t="s">
        <v>102</v>
      </c>
      <c r="D84" s="56" t="s">
        <v>103</v>
      </c>
      <c r="E84" s="56" t="s">
        <v>104</v>
      </c>
      <c r="F84" s="56" t="s">
        <v>105</v>
      </c>
      <c r="G84" s="56" t="s">
        <v>106</v>
      </c>
      <c r="H84" s="56" t="s">
        <v>6</v>
      </c>
      <c r="I84" s="56" t="s">
        <v>7</v>
      </c>
      <c r="J84" s="56" t="s">
        <v>107</v>
      </c>
      <c r="K84" s="56" t="s">
        <v>110</v>
      </c>
      <c r="M84" s="273"/>
      <c r="N84" s="269"/>
      <c r="P84" s="239"/>
      <c r="AA84" s="40"/>
    </row>
    <row r="85" spans="2:27" ht="20.25" customHeight="1">
      <c r="B85" s="85" t="s">
        <v>123</v>
      </c>
      <c r="C85" s="266">
        <v>2401</v>
      </c>
      <c r="D85" s="86">
        <v>3.2349945290273227E-2</v>
      </c>
      <c r="E85" s="86">
        <v>0.40421094588775319</v>
      </c>
      <c r="F85" s="86">
        <v>0.19144402221821671</v>
      </c>
      <c r="G85" s="87">
        <v>6.0106666666666664</v>
      </c>
      <c r="H85" s="88">
        <v>0.36511892349310249</v>
      </c>
      <c r="I85" s="88">
        <v>4.977787990289297</v>
      </c>
      <c r="J85" s="89">
        <v>2.2548169211825431</v>
      </c>
      <c r="K85" s="73"/>
      <c r="M85" s="273"/>
      <c r="N85" s="269"/>
      <c r="P85" s="239"/>
      <c r="AA85" s="40"/>
    </row>
    <row r="86" spans="2:27" ht="20.25" customHeight="1">
      <c r="B86" s="85" t="s">
        <v>123</v>
      </c>
      <c r="C86" s="266">
        <v>2402</v>
      </c>
      <c r="D86" s="86">
        <v>2.9546639327812561E-2</v>
      </c>
      <c r="E86" s="86">
        <v>0.33572312823418848</v>
      </c>
      <c r="F86" s="86">
        <v>0.1325238094007605</v>
      </c>
      <c r="G86" s="87">
        <v>4.4257499999999999</v>
      </c>
      <c r="H86" s="88">
        <v>1.3423530959813674E-2</v>
      </c>
      <c r="I86" s="88">
        <v>2.2853561459082781</v>
      </c>
      <c r="J86" s="89">
        <v>2.5586418592318547</v>
      </c>
      <c r="K86" s="73"/>
      <c r="M86" s="273"/>
      <c r="N86" s="269"/>
      <c r="P86" s="239"/>
      <c r="AA86" s="40"/>
    </row>
    <row r="87" spans="2:27" ht="20.25" customHeight="1">
      <c r="B87" s="85" t="s">
        <v>123</v>
      </c>
      <c r="C87" s="266">
        <v>2403</v>
      </c>
      <c r="D87" s="86">
        <v>1.5257020301569738E-2</v>
      </c>
      <c r="E87" s="86">
        <v>0.33404395187103186</v>
      </c>
      <c r="F87" s="86">
        <v>0.13429331933502892</v>
      </c>
      <c r="G87" s="87">
        <v>3.8402499999999997</v>
      </c>
      <c r="H87" s="88">
        <v>6.2432970402151984E-3</v>
      </c>
      <c r="I87" s="88">
        <v>1.7231499830993948</v>
      </c>
      <c r="J87" s="89">
        <v>2.7084805511798979</v>
      </c>
      <c r="K87" s="73"/>
      <c r="M87" s="273"/>
      <c r="N87" s="269"/>
      <c r="P87" s="239"/>
      <c r="AA87" s="40"/>
    </row>
    <row r="88" spans="2:27" ht="20.25" customHeight="1">
      <c r="B88" s="85" t="s">
        <v>123</v>
      </c>
      <c r="C88" s="266">
        <v>2404</v>
      </c>
      <c r="D88" s="86">
        <v>1.3770055674010646E-2</v>
      </c>
      <c r="E88" s="86">
        <v>0.33816801754256393</v>
      </c>
      <c r="F88" s="86">
        <v>0.12908659364251943</v>
      </c>
      <c r="G88" s="87">
        <v>4.4045000000000005</v>
      </c>
      <c r="H88" s="88">
        <v>2.7967726114171278E-2</v>
      </c>
      <c r="I88" s="88">
        <v>2.2964610664858416</v>
      </c>
      <c r="J88" s="89">
        <v>2.5880889811816363</v>
      </c>
      <c r="K88" s="73"/>
      <c r="M88" s="273"/>
      <c r="N88" s="269"/>
      <c r="P88" s="239"/>
      <c r="AA88" s="40"/>
    </row>
    <row r="89" spans="2:27" ht="20.25" customHeight="1">
      <c r="B89" s="85" t="s">
        <v>123</v>
      </c>
      <c r="C89" s="266">
        <v>2405</v>
      </c>
      <c r="D89" s="86">
        <v>1.3467845893822926E-2</v>
      </c>
      <c r="E89" s="86">
        <v>0.34084741385315659</v>
      </c>
      <c r="F89" s="86">
        <v>0.11980448219685946</v>
      </c>
      <c r="G89" s="87">
        <v>4.4560000000000004</v>
      </c>
      <c r="H89" s="88">
        <v>3.8897559154824498E-3</v>
      </c>
      <c r="I89" s="88">
        <v>1.5714613898549097</v>
      </c>
      <c r="J89" s="89">
        <v>2.579183842545965</v>
      </c>
      <c r="K89" s="73"/>
      <c r="M89" s="273"/>
      <c r="N89" s="269"/>
      <c r="P89" s="239"/>
      <c r="AA89" s="40"/>
    </row>
    <row r="90" spans="2:27" ht="20.25" customHeight="1">
      <c r="B90" s="85" t="s">
        <v>123</v>
      </c>
      <c r="C90" s="266">
        <v>2406</v>
      </c>
      <c r="D90" s="86">
        <v>1.3111304823179064E-2</v>
      </c>
      <c r="E90" s="86">
        <v>0.3326338827849612</v>
      </c>
      <c r="F90" s="86">
        <v>0.10392834188759074</v>
      </c>
      <c r="G90" s="87">
        <v>5.0961250000000007</v>
      </c>
      <c r="H90" s="88">
        <v>0</v>
      </c>
      <c r="I90" s="88">
        <v>1.5394702840646921</v>
      </c>
      <c r="J90" s="89">
        <v>2.4019679252657324</v>
      </c>
      <c r="K90" s="73"/>
      <c r="M90" s="273"/>
      <c r="N90" s="269"/>
      <c r="P90" s="239"/>
      <c r="AA90" s="40"/>
    </row>
    <row r="91" spans="2:27" ht="20.25" customHeight="1">
      <c r="B91" s="85" t="s">
        <v>123</v>
      </c>
      <c r="C91" s="266">
        <v>2407</v>
      </c>
      <c r="D91" s="86">
        <v>1.4324736817502114E-2</v>
      </c>
      <c r="E91" s="86">
        <v>0.33703923080177001</v>
      </c>
      <c r="F91" s="86">
        <v>0.10827928991767076</v>
      </c>
      <c r="G91" s="87">
        <v>5.6706250000000011</v>
      </c>
      <c r="H91" s="88">
        <v>1.4221078266045543E-2</v>
      </c>
      <c r="I91" s="88">
        <v>1.4989016492412002</v>
      </c>
      <c r="J91" s="89">
        <v>2.299858675342167</v>
      </c>
      <c r="K91" s="73"/>
      <c r="M91" s="273"/>
      <c r="N91" s="269"/>
      <c r="P91" s="239"/>
      <c r="AA91" s="40"/>
    </row>
    <row r="92" spans="2:27" ht="20.25" customHeight="1">
      <c r="B92" s="85" t="s">
        <v>123</v>
      </c>
      <c r="C92" s="266">
        <v>2408</v>
      </c>
      <c r="D92" s="86">
        <v>1.758866512830427E-2</v>
      </c>
      <c r="E92" s="86">
        <v>0.33487861564683408</v>
      </c>
      <c r="F92" s="86">
        <v>0.10024944205840403</v>
      </c>
      <c r="G92" s="87">
        <v>6.4275000000000011</v>
      </c>
      <c r="H92" s="88">
        <v>3.3096547394653032E-3</v>
      </c>
      <c r="I92" s="88">
        <v>1.5853246202038802</v>
      </c>
      <c r="J92" s="89">
        <v>2.195155835440425</v>
      </c>
      <c r="K92" s="73"/>
      <c r="M92" s="273"/>
      <c r="N92" s="269"/>
      <c r="P92" s="239"/>
      <c r="AA92" s="40"/>
    </row>
    <row r="93" spans="2:27" ht="20.25" customHeight="1">
      <c r="B93" s="85" t="s">
        <v>123</v>
      </c>
      <c r="C93" s="266">
        <v>2409</v>
      </c>
      <c r="D93" s="86">
        <v>1.4730202488998145E-2</v>
      </c>
      <c r="E93" s="86">
        <v>0.33906957635420459</v>
      </c>
      <c r="F93" s="86">
        <v>0.10708732512147454</v>
      </c>
      <c r="G93" s="87">
        <v>5.4881428571428561</v>
      </c>
      <c r="H93" s="88">
        <v>2.8689177287185488</v>
      </c>
      <c r="I93" s="88">
        <v>2.3954989616032765</v>
      </c>
      <c r="J93" s="89">
        <v>2.2965944366023447</v>
      </c>
      <c r="K93" s="73"/>
      <c r="M93" s="273"/>
      <c r="N93" s="269"/>
      <c r="P93" s="239"/>
      <c r="AA93" s="40"/>
    </row>
    <row r="94" spans="2:27" ht="20.25" customHeight="1">
      <c r="B94" s="85" t="s">
        <v>123</v>
      </c>
      <c r="C94" s="266">
        <v>2410</v>
      </c>
      <c r="D94" s="86">
        <v>1.3080055452568013E-2</v>
      </c>
      <c r="E94" s="86">
        <v>0.33838147282996123</v>
      </c>
      <c r="F94" s="86">
        <v>0.13561997546826998</v>
      </c>
      <c r="G94" s="87">
        <v>4.3316249999999998</v>
      </c>
      <c r="H94" s="88">
        <v>4.034572746905523</v>
      </c>
      <c r="I94" s="88">
        <v>2.3540794512925514</v>
      </c>
      <c r="J94" s="89">
        <v>2.6187259061137893</v>
      </c>
      <c r="K94" s="73"/>
      <c r="M94" s="273"/>
      <c r="N94" s="269"/>
      <c r="P94" s="239"/>
      <c r="AA94" s="40"/>
    </row>
    <row r="95" spans="2:27" ht="20.25" customHeight="1">
      <c r="B95" s="85" t="s">
        <v>123</v>
      </c>
      <c r="C95" s="266">
        <v>2411</v>
      </c>
      <c r="D95" s="86">
        <v>1.2302843024654612E-2</v>
      </c>
      <c r="E95" s="86">
        <v>0.34086725278271307</v>
      </c>
      <c r="F95" s="86">
        <v>0.13343315005268253</v>
      </c>
      <c r="G95" s="87">
        <v>4.0732499999999998</v>
      </c>
      <c r="H95" s="88">
        <v>8.0455472916600375</v>
      </c>
      <c r="I95" s="88">
        <v>2.9394851300089244</v>
      </c>
      <c r="J95" s="89">
        <v>2.649628568701083</v>
      </c>
      <c r="K95" s="73"/>
      <c r="M95" s="273"/>
      <c r="N95" s="269"/>
      <c r="P95" s="239"/>
      <c r="AA95" s="40"/>
    </row>
    <row r="96" spans="2:27" ht="20.25" customHeight="1">
      <c r="B96" s="85" t="s">
        <v>123</v>
      </c>
      <c r="C96" s="266">
        <v>2412</v>
      </c>
      <c r="D96" s="86">
        <v>1.5435945621825488E-2</v>
      </c>
      <c r="E96" s="86">
        <v>0.34151286200148351</v>
      </c>
      <c r="F96" s="86">
        <v>0.12236328751192432</v>
      </c>
      <c r="G96" s="87">
        <v>4.1828750000000001</v>
      </c>
      <c r="H96" s="88">
        <v>8.6877265846805912E-2</v>
      </c>
      <c r="I96" s="88">
        <v>1.8244225827829241</v>
      </c>
      <c r="J96" s="89">
        <v>2.6749548353604533</v>
      </c>
      <c r="K96" s="73"/>
      <c r="M96" s="273"/>
      <c r="N96" s="269"/>
      <c r="P96" s="239"/>
      <c r="AA96" s="40"/>
    </row>
    <row r="97" spans="2:27" ht="20.25" customHeight="1">
      <c r="B97" s="85" t="s">
        <v>123</v>
      </c>
      <c r="C97" s="266">
        <v>2501</v>
      </c>
      <c r="D97" s="86">
        <v>1.6592489725655354E-2</v>
      </c>
      <c r="E97" s="86">
        <v>0.34111585547318057</v>
      </c>
      <c r="F97" s="86">
        <v>0.12648866947457385</v>
      </c>
      <c r="G97" s="87">
        <v>4.3118750000000006</v>
      </c>
      <c r="H97" s="88">
        <v>0.04</v>
      </c>
      <c r="I97" s="88">
        <v>2.0591178751674812</v>
      </c>
      <c r="J97" s="89">
        <v>2.6583095358753663</v>
      </c>
      <c r="K97" s="73"/>
      <c r="M97" s="273"/>
      <c r="N97" s="269"/>
      <c r="P97" s="239"/>
      <c r="AA97" s="40"/>
    </row>
    <row r="98" spans="2:27" ht="20.25" customHeight="1">
      <c r="B98" s="85" t="s">
        <v>123</v>
      </c>
      <c r="C98" s="266">
        <v>2502</v>
      </c>
      <c r="D98" s="86">
        <v>1.8834835533136963E-2</v>
      </c>
      <c r="E98" s="86">
        <v>0.34614836408620048</v>
      </c>
      <c r="F98" s="86">
        <v>0.12299125166707778</v>
      </c>
      <c r="G98" s="87">
        <v>4.2597499999999995</v>
      </c>
      <c r="H98" s="88">
        <v>7.0000000000000007E-2</v>
      </c>
      <c r="I98" s="88">
        <v>2.0434081120788079</v>
      </c>
      <c r="J98" s="89">
        <v>2.645993502576097</v>
      </c>
      <c r="K98" s="73" t="s">
        <v>68</v>
      </c>
      <c r="M98" s="273"/>
      <c r="N98" s="278"/>
      <c r="P98" s="239"/>
      <c r="AA98" s="40"/>
    </row>
    <row r="99" spans="2:27" ht="20.25" customHeight="1">
      <c r="B99" s="85" t="s">
        <v>120</v>
      </c>
      <c r="C99" s="266">
        <v>2401</v>
      </c>
      <c r="D99" s="86">
        <v>2.5731608100916972E-2</v>
      </c>
      <c r="E99" s="86">
        <v>0.41197637167309259</v>
      </c>
      <c r="F99" s="86">
        <v>0.17708574651989567</v>
      </c>
      <c r="G99" s="87">
        <v>12.716666666666665</v>
      </c>
      <c r="H99" s="88">
        <v>1.2958437108817178</v>
      </c>
      <c r="I99" s="88">
        <v>21.433641797001787</v>
      </c>
      <c r="J99" s="89">
        <v>1.8677791750782857</v>
      </c>
      <c r="K99" s="73"/>
      <c r="M99" s="273"/>
      <c r="N99" s="269"/>
      <c r="P99" s="239"/>
      <c r="AA99" s="40"/>
    </row>
    <row r="100" spans="2:27" ht="20.25" customHeight="1">
      <c r="B100" s="85" t="s">
        <v>120</v>
      </c>
      <c r="C100" s="266">
        <v>2402</v>
      </c>
      <c r="D100" s="86">
        <v>2.0754315184801801E-2</v>
      </c>
      <c r="E100" s="86">
        <v>0.36776029962953893</v>
      </c>
      <c r="F100" s="86">
        <v>0.13375103521193266</v>
      </c>
      <c r="G100" s="87">
        <v>9.3968888888888884</v>
      </c>
      <c r="H100" s="88">
        <v>5.8018089305349622E-2</v>
      </c>
      <c r="I100" s="88">
        <v>7.811168756810237</v>
      </c>
      <c r="J100" s="89">
        <v>2.1301862462454073</v>
      </c>
      <c r="K100" s="73"/>
      <c r="M100" s="273"/>
      <c r="N100" s="269"/>
      <c r="P100" s="239"/>
      <c r="AA100" s="40"/>
    </row>
    <row r="101" spans="2:27" ht="20.25" customHeight="1">
      <c r="B101" s="85" t="s">
        <v>120</v>
      </c>
      <c r="C101" s="266">
        <v>2403</v>
      </c>
      <c r="D101" s="86">
        <v>1.1497403471369887E-2</v>
      </c>
      <c r="E101" s="86">
        <v>0.36429606512084745</v>
      </c>
      <c r="F101" s="86">
        <v>0.14281663787909518</v>
      </c>
      <c r="G101" s="87">
        <v>8.7219999999999995</v>
      </c>
      <c r="H101" s="88">
        <v>3.0859256240081064E-2</v>
      </c>
      <c r="I101" s="88">
        <v>4.777012865964549</v>
      </c>
      <c r="J101" s="89">
        <v>2.2379156021004305</v>
      </c>
      <c r="K101" s="73"/>
      <c r="M101" s="273"/>
      <c r="N101" s="269"/>
      <c r="P101" s="239"/>
      <c r="AA101" s="40"/>
    </row>
    <row r="102" spans="2:27" ht="20.25" customHeight="1">
      <c r="B102" s="85" t="s">
        <v>120</v>
      </c>
      <c r="C102" s="266">
        <v>2404</v>
      </c>
      <c r="D102" s="86">
        <v>8.5303442775596684E-3</v>
      </c>
      <c r="E102" s="86">
        <v>0.36499904109028902</v>
      </c>
      <c r="F102" s="86">
        <v>0.14194790452817474</v>
      </c>
      <c r="G102" s="87">
        <v>9.6853333333333325</v>
      </c>
      <c r="H102" s="88">
        <v>9.8477238027475045E-2</v>
      </c>
      <c r="I102" s="88">
        <v>7.5124064438102387</v>
      </c>
      <c r="J102" s="89">
        <v>2.0974071464152284</v>
      </c>
      <c r="K102" s="73"/>
      <c r="M102" s="273"/>
      <c r="N102" s="269"/>
      <c r="P102" s="239"/>
      <c r="AA102" s="40"/>
    </row>
    <row r="103" spans="2:27" ht="20.25" customHeight="1">
      <c r="B103" s="85" t="s">
        <v>120</v>
      </c>
      <c r="C103" s="266">
        <v>2405</v>
      </c>
      <c r="D103" s="86">
        <v>7.6236294635325724E-3</v>
      </c>
      <c r="E103" s="86">
        <v>0.36818407114443991</v>
      </c>
      <c r="F103" s="86">
        <v>0.15600700674429191</v>
      </c>
      <c r="G103" s="87">
        <v>9.7958888888888893</v>
      </c>
      <c r="H103" s="88">
        <v>5.9626588726605985E-2</v>
      </c>
      <c r="I103" s="88">
        <v>7.1241848210548833</v>
      </c>
      <c r="J103" s="89">
        <v>2.095540307444776</v>
      </c>
      <c r="K103" s="73"/>
      <c r="M103" s="273"/>
      <c r="N103" s="269"/>
      <c r="P103" s="239"/>
      <c r="AA103" s="40"/>
    </row>
    <row r="104" spans="2:27" ht="20.25" customHeight="1">
      <c r="B104" s="85" t="s">
        <v>120</v>
      </c>
      <c r="C104" s="266">
        <v>2406</v>
      </c>
      <c r="D104" s="86">
        <v>7.363458621690226E-3</v>
      </c>
      <c r="E104" s="86">
        <v>0.36633852721910509</v>
      </c>
      <c r="F104" s="86">
        <v>0.15708637688606455</v>
      </c>
      <c r="G104" s="87">
        <v>10.924555555555557</v>
      </c>
      <c r="H104" s="88">
        <v>5.0148888036669829E-2</v>
      </c>
      <c r="I104" s="88">
        <v>10.388843645676522</v>
      </c>
      <c r="J104" s="89">
        <v>2.0013142021956445</v>
      </c>
      <c r="K104" s="73"/>
      <c r="M104" s="273"/>
      <c r="N104" s="269"/>
      <c r="P104" s="239"/>
      <c r="AA104" s="40"/>
    </row>
    <row r="105" spans="2:27" ht="20.25" customHeight="1">
      <c r="B105" s="85" t="s">
        <v>120</v>
      </c>
      <c r="C105" s="266">
        <v>2407</v>
      </c>
      <c r="D105" s="86">
        <v>7.8382999994714032E-3</v>
      </c>
      <c r="E105" s="86">
        <v>0.36825488009299173</v>
      </c>
      <c r="F105" s="86">
        <v>0.14383491309311941</v>
      </c>
      <c r="G105" s="87">
        <v>11.792666666666666</v>
      </c>
      <c r="H105" s="88">
        <v>8.3004484060332714E-2</v>
      </c>
      <c r="I105" s="88">
        <v>10.571213934255232</v>
      </c>
      <c r="J105" s="89">
        <v>1.9319980443167299</v>
      </c>
      <c r="K105" s="73"/>
      <c r="M105" s="273"/>
      <c r="N105" s="269"/>
      <c r="P105" s="239"/>
      <c r="AA105" s="40"/>
    </row>
    <row r="106" spans="2:27" ht="20.25" customHeight="1">
      <c r="B106" s="85" t="s">
        <v>120</v>
      </c>
      <c r="C106" s="266">
        <v>2408</v>
      </c>
      <c r="D106" s="86">
        <v>1.0066530069233996E-2</v>
      </c>
      <c r="E106" s="86">
        <v>0.36349823090653971</v>
      </c>
      <c r="F106" s="86">
        <v>0.12205684365934401</v>
      </c>
      <c r="G106" s="87">
        <v>12.38211111111111</v>
      </c>
      <c r="H106" s="88">
        <v>3.8134818889609665E-2</v>
      </c>
      <c r="I106" s="88">
        <v>11.50654601962489</v>
      </c>
      <c r="J106" s="89">
        <v>1.8777579566945612</v>
      </c>
      <c r="K106" s="73"/>
      <c r="M106" s="273"/>
      <c r="N106" s="269"/>
      <c r="P106" s="239"/>
      <c r="AA106" s="40"/>
    </row>
    <row r="107" spans="2:27" ht="20.25" customHeight="1">
      <c r="B107" s="85" t="s">
        <v>120</v>
      </c>
      <c r="C107" s="266">
        <v>2409</v>
      </c>
      <c r="D107" s="86">
        <v>7.4148121799309493E-3</v>
      </c>
      <c r="E107" s="86">
        <v>0.37869801487653743</v>
      </c>
      <c r="F107" s="86">
        <v>0.12470966032206268</v>
      </c>
      <c r="G107" s="87">
        <v>11.543444444444445</v>
      </c>
      <c r="H107" s="88">
        <v>6.8773709736431626E-2</v>
      </c>
      <c r="I107" s="88">
        <v>9.611125935666319</v>
      </c>
      <c r="J107" s="89">
        <v>1.907740657459611</v>
      </c>
      <c r="K107" s="73"/>
      <c r="M107" s="273"/>
      <c r="N107" s="269"/>
      <c r="P107" s="239"/>
      <c r="AA107" s="40"/>
    </row>
    <row r="108" spans="2:27" ht="20.25" customHeight="1">
      <c r="B108" s="85" t="s">
        <v>120</v>
      </c>
      <c r="C108" s="266">
        <v>2410</v>
      </c>
      <c r="D108" s="86">
        <v>8.0077950170347797E-3</v>
      </c>
      <c r="E108" s="86">
        <v>0.38135749547995279</v>
      </c>
      <c r="F108" s="86">
        <v>0.1647927988456569</v>
      </c>
      <c r="G108" s="87">
        <v>10.675888888888888</v>
      </c>
      <c r="H108" s="88">
        <v>0.16928955258622858</v>
      </c>
      <c r="I108" s="88">
        <v>13.728324655039474</v>
      </c>
      <c r="J108" s="89">
        <v>2.0595813964232135</v>
      </c>
      <c r="K108" s="73"/>
      <c r="M108" s="273"/>
      <c r="N108" s="269"/>
      <c r="P108" s="239"/>
      <c r="AA108" s="40"/>
    </row>
    <row r="109" spans="2:27" ht="20.25" customHeight="1">
      <c r="B109" s="85" t="s">
        <v>120</v>
      </c>
      <c r="C109" s="266">
        <v>2411</v>
      </c>
      <c r="D109" s="86">
        <v>8.969927041144226E-3</v>
      </c>
      <c r="E109" s="86">
        <v>0.3815168671581684</v>
      </c>
      <c r="F109" s="86">
        <v>0.17680278683392378</v>
      </c>
      <c r="G109" s="87">
        <v>10.91411111111111</v>
      </c>
      <c r="H109" s="88">
        <v>0.2765939228600886</v>
      </c>
      <c r="I109" s="88">
        <v>14.284100444846004</v>
      </c>
      <c r="J109" s="89">
        <v>2.0525061874387838</v>
      </c>
      <c r="K109" s="73"/>
      <c r="M109" s="273"/>
      <c r="N109" s="269"/>
      <c r="P109" s="239"/>
      <c r="AA109" s="40"/>
    </row>
    <row r="110" spans="2:27" ht="20.25" customHeight="1">
      <c r="B110" s="85" t="s">
        <v>120</v>
      </c>
      <c r="C110" s="266">
        <v>2412</v>
      </c>
      <c r="D110" s="86">
        <v>1.2410551767380606E-2</v>
      </c>
      <c r="E110" s="86">
        <v>0.3878481453595779</v>
      </c>
      <c r="F110" s="86">
        <v>0.17558835636132564</v>
      </c>
      <c r="G110" s="87">
        <v>11.179666666666666</v>
      </c>
      <c r="H110" s="88">
        <v>0.38385035132320633</v>
      </c>
      <c r="I110" s="88">
        <v>14.680885175970166</v>
      </c>
      <c r="J110" s="89">
        <v>2.0477765593528745</v>
      </c>
      <c r="K110" s="73"/>
      <c r="M110" s="273"/>
      <c r="N110" s="269"/>
      <c r="P110" s="239"/>
      <c r="AA110" s="40"/>
    </row>
    <row r="111" spans="2:27" ht="20.25" customHeight="1">
      <c r="B111" s="85" t="s">
        <v>120</v>
      </c>
      <c r="C111" s="266">
        <v>2501</v>
      </c>
      <c r="D111" s="86">
        <v>1.6640352887625939E-2</v>
      </c>
      <c r="E111" s="86">
        <v>0.38962720632411413</v>
      </c>
      <c r="F111" s="86">
        <v>0.20591217866939934</v>
      </c>
      <c r="G111" s="87">
        <v>11.40475</v>
      </c>
      <c r="H111" s="88">
        <v>0.60342521238698454</v>
      </c>
      <c r="I111" s="88">
        <v>17.846434157498251</v>
      </c>
      <c r="J111" s="89">
        <v>2.0830266039748566</v>
      </c>
      <c r="K111" s="73"/>
      <c r="M111" s="273"/>
      <c r="N111" s="269"/>
      <c r="P111" s="239"/>
      <c r="AA111" s="40"/>
    </row>
    <row r="112" spans="2:27" ht="20.25" customHeight="1">
      <c r="B112" s="85" t="s">
        <v>120</v>
      </c>
      <c r="C112" s="266">
        <v>2502</v>
      </c>
      <c r="D112" s="86">
        <v>1.4491846980572954E-2</v>
      </c>
      <c r="E112" s="86">
        <v>0.38792009501777941</v>
      </c>
      <c r="F112" s="86">
        <v>0.16819835503275016</v>
      </c>
      <c r="G112" s="87">
        <v>9.1720000000000006</v>
      </c>
      <c r="H112" s="88">
        <v>0.56980622156640581</v>
      </c>
      <c r="I112" s="88">
        <v>7.7029359582125227</v>
      </c>
      <c r="J112" s="89">
        <v>2.1259126126170584</v>
      </c>
      <c r="K112" s="73" t="s">
        <v>69</v>
      </c>
      <c r="M112" s="273"/>
      <c r="N112" s="269"/>
      <c r="P112" s="239"/>
      <c r="AA112" s="40"/>
    </row>
    <row r="113" spans="2:27" ht="20.25" customHeight="1">
      <c r="B113" s="85" t="s">
        <v>125</v>
      </c>
      <c r="C113" s="266">
        <v>2401</v>
      </c>
      <c r="D113" s="86">
        <v>0</v>
      </c>
      <c r="E113" s="86">
        <v>0</v>
      </c>
      <c r="F113" s="86">
        <v>0</v>
      </c>
      <c r="G113" s="87">
        <v>0</v>
      </c>
      <c r="H113" s="88">
        <v>0</v>
      </c>
      <c r="I113" s="88">
        <v>0</v>
      </c>
      <c r="J113" s="89">
        <v>0</v>
      </c>
      <c r="K113" s="73"/>
      <c r="M113" s="273"/>
      <c r="N113" s="269"/>
      <c r="P113" s="239"/>
      <c r="AA113" s="40"/>
    </row>
    <row r="114" spans="2:27" ht="20.25" customHeight="1">
      <c r="B114" s="85" t="s">
        <v>125</v>
      </c>
      <c r="C114" s="266">
        <v>2402</v>
      </c>
      <c r="D114" s="86">
        <v>2.2223276013108095E-2</v>
      </c>
      <c r="E114" s="86">
        <v>0.45395453059900742</v>
      </c>
      <c r="F114" s="86">
        <v>0.16944951984451395</v>
      </c>
      <c r="G114" s="87">
        <v>10.302</v>
      </c>
      <c r="H114" s="88">
        <v>6.2374056384483664E-2</v>
      </c>
      <c r="I114" s="88">
        <v>4.9483418065023708</v>
      </c>
      <c r="J114" s="89">
        <v>2.3063531871430558</v>
      </c>
      <c r="K114" s="73"/>
      <c r="M114" s="273"/>
      <c r="N114" s="269"/>
      <c r="P114" s="239"/>
      <c r="AA114" s="40"/>
    </row>
    <row r="115" spans="2:27" ht="20.25" customHeight="1">
      <c r="B115" s="85" t="s">
        <v>125</v>
      </c>
      <c r="C115" s="266">
        <v>2403</v>
      </c>
      <c r="D115" s="86">
        <v>2.3683450904072943E-2</v>
      </c>
      <c r="E115" s="86">
        <v>0.39437676170756014</v>
      </c>
      <c r="F115" s="86">
        <v>0.15944688977030372</v>
      </c>
      <c r="G115" s="87">
        <v>9.2159999999999993</v>
      </c>
      <c r="H115" s="88">
        <v>0</v>
      </c>
      <c r="I115" s="88">
        <v>2.607307631464086</v>
      </c>
      <c r="J115" s="89">
        <v>2.4597238229669824</v>
      </c>
      <c r="K115" s="73"/>
      <c r="M115" s="273"/>
      <c r="N115" s="269"/>
      <c r="P115" s="239"/>
      <c r="AA115" s="40"/>
    </row>
    <row r="116" spans="2:27" ht="20.25" customHeight="1">
      <c r="B116" s="85" t="s">
        <v>125</v>
      </c>
      <c r="C116" s="266">
        <v>2404</v>
      </c>
      <c r="D116" s="86">
        <v>1.9309212972778735E-2</v>
      </c>
      <c r="E116" s="86">
        <v>0.4033518182932701</v>
      </c>
      <c r="F116" s="86">
        <v>0.16594864271774409</v>
      </c>
      <c r="G116" s="87">
        <v>9.9730000000000008</v>
      </c>
      <c r="H116" s="88">
        <v>6.7458797852741503E-2</v>
      </c>
      <c r="I116" s="88">
        <v>3.2829948288334196</v>
      </c>
      <c r="J116" s="89">
        <v>2.3496201750502186</v>
      </c>
      <c r="K116" s="73"/>
      <c r="M116" s="273"/>
      <c r="N116" s="269"/>
      <c r="P116" s="239"/>
      <c r="AA116" s="40"/>
    </row>
    <row r="117" spans="2:27" ht="20.25" customHeight="1">
      <c r="B117" s="85" t="s">
        <v>125</v>
      </c>
      <c r="C117" s="266">
        <v>2405</v>
      </c>
      <c r="D117" s="86">
        <v>1.5139809077399199E-2</v>
      </c>
      <c r="E117" s="86">
        <v>0.40636422997004346</v>
      </c>
      <c r="F117" s="86">
        <v>0.18692749836607231</v>
      </c>
      <c r="G117" s="87">
        <v>10.095000000000001</v>
      </c>
      <c r="H117" s="88">
        <v>0</v>
      </c>
      <c r="I117" s="88">
        <v>3.8581527010541241</v>
      </c>
      <c r="J117" s="89">
        <v>2.3569389694415275</v>
      </c>
      <c r="K117" s="73"/>
      <c r="M117" s="273"/>
      <c r="N117" s="269"/>
      <c r="P117" s="239"/>
      <c r="AA117" s="40"/>
    </row>
    <row r="118" spans="2:27" ht="20.25" customHeight="1">
      <c r="B118" s="85" t="s">
        <v>125</v>
      </c>
      <c r="C118" s="266">
        <v>2406</v>
      </c>
      <c r="D118" s="86">
        <v>1.2839124738269404E-2</v>
      </c>
      <c r="E118" s="86">
        <v>0.41467862155619239</v>
      </c>
      <c r="F118" s="86">
        <v>0.16296462946458187</v>
      </c>
      <c r="G118" s="87">
        <v>11.127000000000001</v>
      </c>
      <c r="H118" s="88">
        <v>0</v>
      </c>
      <c r="I118" s="88">
        <v>4.2543863444293493</v>
      </c>
      <c r="J118" s="89">
        <v>2.2185057044211214</v>
      </c>
      <c r="K118" s="73"/>
      <c r="M118" s="273"/>
      <c r="N118" s="269"/>
      <c r="P118" s="239"/>
      <c r="AA118" s="40"/>
    </row>
    <row r="119" spans="2:27" ht="20.25" customHeight="1">
      <c r="B119" s="85" t="s">
        <v>125</v>
      </c>
      <c r="C119" s="266">
        <v>2407</v>
      </c>
      <c r="D119" s="86">
        <v>1.5855249393056183E-2</v>
      </c>
      <c r="E119" s="86">
        <v>0.41160558704725525</v>
      </c>
      <c r="F119" s="86">
        <v>0.16413505147217625</v>
      </c>
      <c r="G119" s="87">
        <v>11.343999999999999</v>
      </c>
      <c r="H119" s="88">
        <v>0</v>
      </c>
      <c r="I119" s="88">
        <v>3.3834857101720539</v>
      </c>
      <c r="J119" s="89">
        <v>2.1819906836176339</v>
      </c>
      <c r="K119" s="73"/>
      <c r="M119" s="273"/>
      <c r="N119" s="269"/>
      <c r="P119" s="239"/>
      <c r="AA119" s="40"/>
    </row>
    <row r="120" spans="2:27" ht="20.25" customHeight="1">
      <c r="B120" s="85" t="s">
        <v>125</v>
      </c>
      <c r="C120" s="266">
        <v>2408</v>
      </c>
      <c r="D120" s="86">
        <v>1.4374586882173948E-2</v>
      </c>
      <c r="E120" s="86">
        <v>0.43234670884284915</v>
      </c>
      <c r="F120" s="86">
        <v>0.16407698492132508</v>
      </c>
      <c r="G120" s="87">
        <v>12.048</v>
      </c>
      <c r="H120" s="88">
        <v>0.16007510724031715</v>
      </c>
      <c r="I120" s="88">
        <v>4.4020654491087212</v>
      </c>
      <c r="J120" s="89">
        <v>2.0853909460727635</v>
      </c>
      <c r="K120" s="73"/>
      <c r="M120" s="273"/>
      <c r="N120" s="269"/>
      <c r="P120" s="239"/>
      <c r="AA120" s="40"/>
    </row>
    <row r="121" spans="2:27" ht="20.25" customHeight="1">
      <c r="B121" s="85" t="s">
        <v>125</v>
      </c>
      <c r="C121" s="266">
        <v>2409</v>
      </c>
      <c r="D121" s="86">
        <v>1.5347900573860011E-2</v>
      </c>
      <c r="E121" s="86">
        <v>0.45663206018404001</v>
      </c>
      <c r="F121" s="86">
        <v>0.20745262232261669</v>
      </c>
      <c r="G121" s="87">
        <v>12.552</v>
      </c>
      <c r="H121" s="88">
        <v>0.61926155917199011</v>
      </c>
      <c r="I121" s="88">
        <v>7.5978629759948024</v>
      </c>
      <c r="J121" s="89">
        <v>2.0750431832278569</v>
      </c>
      <c r="K121" s="73"/>
      <c r="M121" s="273"/>
      <c r="N121" s="269"/>
      <c r="P121" s="239"/>
      <c r="AA121" s="40"/>
    </row>
    <row r="122" spans="2:27" ht="20.25" customHeight="1">
      <c r="B122" s="85" t="s">
        <v>125</v>
      </c>
      <c r="C122" s="266">
        <v>2410</v>
      </c>
      <c r="D122" s="86">
        <v>1.8120144864192448E-2</v>
      </c>
      <c r="E122" s="86">
        <v>0.45912352489863029</v>
      </c>
      <c r="F122" s="86">
        <v>0.2432424541167014</v>
      </c>
      <c r="G122" s="87">
        <v>11.263</v>
      </c>
      <c r="H122" s="88">
        <v>1.0090375413490702</v>
      </c>
      <c r="I122" s="88">
        <v>11.743479470594497</v>
      </c>
      <c r="J122" s="89">
        <v>2.2632927457980263</v>
      </c>
      <c r="K122" s="73"/>
      <c r="M122" s="273"/>
      <c r="N122" s="269"/>
      <c r="P122" s="239"/>
      <c r="AA122" s="40"/>
    </row>
    <row r="123" spans="2:27" ht="20.25" customHeight="1">
      <c r="B123" s="85" t="s">
        <v>125</v>
      </c>
      <c r="C123" s="266">
        <v>2411</v>
      </c>
      <c r="D123" s="86">
        <v>2.5065151357712576E-2</v>
      </c>
      <c r="E123" s="86">
        <v>0.46392619585049616</v>
      </c>
      <c r="F123" s="86">
        <v>0.24629223531633146</v>
      </c>
      <c r="G123" s="87">
        <v>11.868</v>
      </c>
      <c r="H123" s="88">
        <v>1.6985671401126308</v>
      </c>
      <c r="I123" s="88">
        <v>12.719502770145747</v>
      </c>
      <c r="J123" s="89">
        <v>2.2213983106619941</v>
      </c>
      <c r="K123" s="73"/>
      <c r="M123" s="273"/>
      <c r="N123" s="269"/>
      <c r="P123" s="239"/>
      <c r="AA123" s="40"/>
    </row>
    <row r="124" spans="2:27" ht="20.25" customHeight="1">
      <c r="B124" s="85" t="s">
        <v>125</v>
      </c>
      <c r="C124" s="266">
        <v>2412</v>
      </c>
      <c r="D124" s="86">
        <v>2.0969917122849364E-2</v>
      </c>
      <c r="E124" s="86">
        <v>0.47354464314054184</v>
      </c>
      <c r="F124" s="86">
        <v>0.23161577587700682</v>
      </c>
      <c r="G124" s="87">
        <v>11.654999999999999</v>
      </c>
      <c r="H124" s="88">
        <v>1.0381923785308738</v>
      </c>
      <c r="I124" s="88">
        <v>10.233610588375756</v>
      </c>
      <c r="J124" s="89">
        <v>2.2613658214828725</v>
      </c>
      <c r="K124" s="73"/>
      <c r="M124" s="273"/>
      <c r="N124" s="269"/>
      <c r="P124" s="239"/>
      <c r="AA124" s="40"/>
    </row>
    <row r="125" spans="2:27" ht="20.25" customHeight="1">
      <c r="B125" s="85" t="s">
        <v>125</v>
      </c>
      <c r="C125" s="266">
        <v>2501</v>
      </c>
      <c r="D125" s="86">
        <v>2.4399888867766409E-2</v>
      </c>
      <c r="E125" s="86">
        <v>0.49272176687656027</v>
      </c>
      <c r="F125" s="86">
        <v>0.24991266541206911</v>
      </c>
      <c r="G125" s="87">
        <v>11.878</v>
      </c>
      <c r="H125" s="88">
        <v>2.6609406101428941</v>
      </c>
      <c r="I125" s="88">
        <v>13.196827080033003</v>
      </c>
      <c r="J125" s="89">
        <v>2.2783391302816169</v>
      </c>
      <c r="K125" s="73"/>
      <c r="M125" s="273"/>
      <c r="N125" s="269"/>
      <c r="P125" s="239"/>
      <c r="AA125" s="40"/>
    </row>
    <row r="126" spans="2:27" ht="20.25" customHeight="1">
      <c r="B126" s="85" t="s">
        <v>125</v>
      </c>
      <c r="C126" s="266">
        <v>2502</v>
      </c>
      <c r="D126" s="86">
        <v>1.6842188446036344E-2</v>
      </c>
      <c r="E126" s="86">
        <v>0.50628345587452717</v>
      </c>
      <c r="F126" s="86">
        <v>0.24762678544782771</v>
      </c>
      <c r="G126" s="87">
        <v>11.827999999999999</v>
      </c>
      <c r="H126" s="88">
        <v>2.689739221243646</v>
      </c>
      <c r="I126" s="88">
        <v>12.061132222243332</v>
      </c>
      <c r="J126" s="89">
        <v>2.2621367615471391</v>
      </c>
      <c r="K126" s="73" t="s">
        <v>69</v>
      </c>
      <c r="M126" s="273"/>
      <c r="N126" s="269"/>
      <c r="P126" s="239"/>
      <c r="AA126" s="40"/>
    </row>
    <row r="127" spans="2:27" ht="20.25" customHeight="1">
      <c r="B127" s="85" t="s">
        <v>124</v>
      </c>
      <c r="C127" s="266">
        <v>2401</v>
      </c>
      <c r="D127" s="86">
        <v>4.3425443031112655E-2</v>
      </c>
      <c r="E127" s="86">
        <v>0.37036734043785707</v>
      </c>
      <c r="F127" s="86">
        <v>0.18705326957032975</v>
      </c>
      <c r="G127" s="87">
        <v>13.534916666666666</v>
      </c>
      <c r="H127" s="88">
        <v>2.2604115091804022</v>
      </c>
      <c r="I127" s="88">
        <v>59.418037236188951</v>
      </c>
      <c r="J127" s="89">
        <v>2.0391642130046099</v>
      </c>
      <c r="K127" s="73"/>
      <c r="M127" s="273"/>
      <c r="N127" s="269"/>
      <c r="P127" s="239"/>
      <c r="AA127" s="40"/>
    </row>
    <row r="128" spans="2:27" ht="20.25" customHeight="1">
      <c r="B128" s="85" t="s">
        <v>124</v>
      </c>
      <c r="C128" s="266">
        <v>2402</v>
      </c>
      <c r="D128" s="86">
        <v>2.7442709733994382E-2</v>
      </c>
      <c r="E128" s="86">
        <v>0.34513883254635697</v>
      </c>
      <c r="F128" s="86">
        <v>0.1558969685413984</v>
      </c>
      <c r="G128" s="87">
        <v>9.8273846153846147</v>
      </c>
      <c r="H128" s="88">
        <v>0.19317944458272265</v>
      </c>
      <c r="I128" s="88">
        <v>17.117780963683412</v>
      </c>
      <c r="J128" s="89">
        <v>2.3384193775406179</v>
      </c>
      <c r="K128" s="73"/>
      <c r="M128" s="273"/>
      <c r="N128" s="269"/>
      <c r="P128" s="239"/>
      <c r="AA128" s="40"/>
    </row>
    <row r="129" spans="2:27" ht="20.25" customHeight="1">
      <c r="B129" s="85" t="s">
        <v>124</v>
      </c>
      <c r="C129" s="266">
        <v>2403</v>
      </c>
      <c r="D129" s="86">
        <v>1.5740731435437132E-2</v>
      </c>
      <c r="E129" s="86">
        <v>0.35567769965547852</v>
      </c>
      <c r="F129" s="86">
        <v>0.18049690940557919</v>
      </c>
      <c r="G129" s="87">
        <v>10.975692307692309</v>
      </c>
      <c r="H129" s="88">
        <v>0.20935756176878378</v>
      </c>
      <c r="I129" s="88">
        <v>24.768862949158155</v>
      </c>
      <c r="J129" s="89">
        <v>2.2426825096191276</v>
      </c>
      <c r="K129" s="73"/>
      <c r="M129" s="273"/>
      <c r="N129" s="269"/>
      <c r="P129" s="239"/>
      <c r="AA129" s="40"/>
    </row>
    <row r="130" spans="2:27" ht="20.25" customHeight="1">
      <c r="B130" s="85" t="s">
        <v>124</v>
      </c>
      <c r="C130" s="266">
        <v>2404</v>
      </c>
      <c r="D130" s="86">
        <v>1.4599391347753933E-2</v>
      </c>
      <c r="E130" s="86">
        <v>0.35929738078260259</v>
      </c>
      <c r="F130" s="86">
        <v>0.18727894953957192</v>
      </c>
      <c r="G130" s="87">
        <v>11.505461538461539</v>
      </c>
      <c r="H130" s="88">
        <v>6.2807347756245191E-2</v>
      </c>
      <c r="I130" s="88">
        <v>22.981208544010116</v>
      </c>
      <c r="J130" s="89">
        <v>2.1640805907612179</v>
      </c>
      <c r="K130" s="73"/>
      <c r="M130" s="273"/>
      <c r="N130" s="269"/>
      <c r="P130" s="239"/>
      <c r="AA130" s="40"/>
    </row>
    <row r="131" spans="2:27" ht="20.25" customHeight="1">
      <c r="B131" s="85" t="s">
        <v>124</v>
      </c>
      <c r="C131" s="266">
        <v>2405</v>
      </c>
      <c r="D131" s="86">
        <v>1.6562321901886955E-2</v>
      </c>
      <c r="E131" s="86">
        <v>0.35951884541127188</v>
      </c>
      <c r="F131" s="86">
        <v>0.18777172151301053</v>
      </c>
      <c r="G131" s="87">
        <v>12.39476923076923</v>
      </c>
      <c r="H131" s="88">
        <v>8.5954069760247165E-2</v>
      </c>
      <c r="I131" s="88">
        <v>26.50419021665974</v>
      </c>
      <c r="J131" s="89">
        <v>2.0882221102103355</v>
      </c>
      <c r="K131" s="73"/>
      <c r="M131" s="273"/>
      <c r="N131" s="269"/>
      <c r="P131" s="239"/>
      <c r="AA131" s="40"/>
    </row>
    <row r="132" spans="2:27" ht="20.25" customHeight="1">
      <c r="B132" s="85" t="s">
        <v>124</v>
      </c>
      <c r="C132" s="266">
        <v>2406</v>
      </c>
      <c r="D132" s="86">
        <v>1.6595054371885996E-2</v>
      </c>
      <c r="E132" s="86">
        <v>0.35832779757490085</v>
      </c>
      <c r="F132" s="86">
        <v>0.17260240799838575</v>
      </c>
      <c r="G132" s="87">
        <v>13.234692307692306</v>
      </c>
      <c r="H132" s="88">
        <v>8.876695268488409E-2</v>
      </c>
      <c r="I132" s="88">
        <v>22.64543592938821</v>
      </c>
      <c r="J132" s="89">
        <v>1.9995513097657684</v>
      </c>
      <c r="K132" s="73"/>
      <c r="M132" s="273"/>
      <c r="N132" s="269"/>
      <c r="P132" s="239"/>
      <c r="AA132" s="40"/>
    </row>
    <row r="133" spans="2:27" ht="20.25" customHeight="1">
      <c r="B133" s="85" t="s">
        <v>124</v>
      </c>
      <c r="C133" s="266">
        <v>2407</v>
      </c>
      <c r="D133" s="86">
        <v>1.6931637893700217E-2</v>
      </c>
      <c r="E133" s="86">
        <v>0.35639027759674108</v>
      </c>
      <c r="F133" s="86">
        <v>0.15625151740294566</v>
      </c>
      <c r="G133" s="87">
        <v>13.543454545454546</v>
      </c>
      <c r="H133" s="88">
        <v>5.4525192340931707E-2</v>
      </c>
      <c r="I133" s="88">
        <v>20.379159050884986</v>
      </c>
      <c r="J133" s="89">
        <v>1.9472084820457549</v>
      </c>
      <c r="K133" s="73"/>
      <c r="M133" s="273"/>
      <c r="N133" s="269"/>
      <c r="P133" s="239"/>
      <c r="AA133" s="40"/>
    </row>
    <row r="134" spans="2:27" ht="20.25" customHeight="1">
      <c r="B134" s="85" t="s">
        <v>124</v>
      </c>
      <c r="C134" s="266">
        <v>2408</v>
      </c>
      <c r="D134" s="86">
        <v>1.8020189289622734E-2</v>
      </c>
      <c r="E134" s="86">
        <v>0.35498236562853758</v>
      </c>
      <c r="F134" s="86">
        <v>0.15080194113145695</v>
      </c>
      <c r="G134" s="87">
        <v>14.214181818181817</v>
      </c>
      <c r="H134" s="88">
        <v>3.0588629032749889E-2</v>
      </c>
      <c r="I134" s="88">
        <v>22.325875615278324</v>
      </c>
      <c r="J134" s="89">
        <v>1.9079597863342608</v>
      </c>
      <c r="K134" s="73"/>
      <c r="M134" s="273"/>
      <c r="N134" s="269"/>
      <c r="P134" s="239"/>
      <c r="AA134" s="40"/>
    </row>
    <row r="135" spans="2:27" ht="20.25" customHeight="1">
      <c r="B135" s="85" t="s">
        <v>124</v>
      </c>
      <c r="C135" s="266">
        <v>2409</v>
      </c>
      <c r="D135" s="86">
        <v>1.5127238033865167E-2</v>
      </c>
      <c r="E135" s="86">
        <v>0.35744706340355142</v>
      </c>
      <c r="F135" s="86">
        <v>0.16011721633186446</v>
      </c>
      <c r="G135" s="87">
        <v>13.408727272727271</v>
      </c>
      <c r="H135" s="88">
        <v>0.1068211116819682</v>
      </c>
      <c r="I135" s="88">
        <v>22.325612341531354</v>
      </c>
      <c r="J135" s="89">
        <v>1.9641694089330883</v>
      </c>
      <c r="K135" s="73"/>
      <c r="M135" s="273"/>
      <c r="N135" s="269"/>
      <c r="P135" s="239"/>
      <c r="AA135" s="40"/>
    </row>
    <row r="136" spans="2:27" ht="20.25" customHeight="1">
      <c r="B136" s="85" t="s">
        <v>124</v>
      </c>
      <c r="C136" s="266">
        <v>2410</v>
      </c>
      <c r="D136" s="86">
        <v>1.5741838563953399E-2</v>
      </c>
      <c r="E136" s="86">
        <v>0.35886112622778782</v>
      </c>
      <c r="F136" s="86">
        <v>0.18024277100262565</v>
      </c>
      <c r="G136" s="87">
        <v>12.341545454545452</v>
      </c>
      <c r="H136" s="88">
        <v>0.25917690042241404</v>
      </c>
      <c r="I136" s="88">
        <v>31.732766700453162</v>
      </c>
      <c r="J136" s="89">
        <v>2.0867985128816602</v>
      </c>
      <c r="K136" s="73"/>
      <c r="M136" s="273"/>
      <c r="N136" s="269"/>
      <c r="P136" s="239"/>
      <c r="AA136" s="40"/>
    </row>
    <row r="137" spans="2:27" ht="20.25" customHeight="1">
      <c r="B137" s="85" t="s">
        <v>124</v>
      </c>
      <c r="C137" s="266">
        <v>2411</v>
      </c>
      <c r="D137" s="86">
        <v>1.6844829563608485E-2</v>
      </c>
      <c r="E137" s="86">
        <v>0.36225705538291858</v>
      </c>
      <c r="F137" s="86">
        <v>0.18428509942587171</v>
      </c>
      <c r="G137" s="87">
        <v>12.450272727272727</v>
      </c>
      <c r="H137" s="88">
        <v>0.35478880704068333</v>
      </c>
      <c r="I137" s="88">
        <v>34.90875764997984</v>
      </c>
      <c r="J137" s="89">
        <v>2.0885576504351091</v>
      </c>
      <c r="K137" s="73"/>
      <c r="M137" s="273"/>
      <c r="N137" s="269"/>
      <c r="P137" s="239"/>
      <c r="AA137" s="40"/>
    </row>
    <row r="138" spans="2:27" ht="20.25" customHeight="1">
      <c r="B138" s="85" t="s">
        <v>124</v>
      </c>
      <c r="C138" s="266">
        <v>2412</v>
      </c>
      <c r="D138" s="86">
        <v>1.857156968227278E-2</v>
      </c>
      <c r="E138" s="86">
        <v>0.35654548962794802</v>
      </c>
      <c r="F138" s="86">
        <v>0.16721479508842765</v>
      </c>
      <c r="G138" s="87">
        <v>11.604000000000001</v>
      </c>
      <c r="H138" s="88">
        <v>0.44707703628321549</v>
      </c>
      <c r="I138" s="88">
        <v>29.996740196335743</v>
      </c>
      <c r="J138" s="89">
        <v>2.1803107823722692</v>
      </c>
      <c r="K138" s="73"/>
      <c r="M138" s="273"/>
      <c r="N138" s="269"/>
      <c r="P138" s="239"/>
      <c r="AA138" s="40"/>
    </row>
    <row r="139" spans="2:27" ht="20.25" customHeight="1">
      <c r="B139" s="85" t="s">
        <v>124</v>
      </c>
      <c r="C139" s="266">
        <v>2501</v>
      </c>
      <c r="D139" s="86">
        <v>2.0957851205497154E-2</v>
      </c>
      <c r="E139" s="86">
        <v>0.35136408835086258</v>
      </c>
      <c r="F139" s="86">
        <v>0.16752336182631816</v>
      </c>
      <c r="G139" s="87">
        <v>11.594545454545456</v>
      </c>
      <c r="H139" s="88">
        <v>1.0169528105918582</v>
      </c>
      <c r="I139" s="88">
        <v>30.708422206299996</v>
      </c>
      <c r="J139" s="89">
        <v>2.1959506595693421</v>
      </c>
      <c r="K139" s="73"/>
      <c r="M139" s="273"/>
      <c r="N139" s="269"/>
      <c r="P139" s="239"/>
      <c r="AA139" s="40"/>
    </row>
    <row r="140" spans="2:27" ht="20.25" customHeight="1">
      <c r="B140" s="85" t="s">
        <v>124</v>
      </c>
      <c r="C140" s="266">
        <v>2502</v>
      </c>
      <c r="D140" s="86">
        <v>2.0771432152245715E-2</v>
      </c>
      <c r="E140" s="86">
        <v>0.34963472114367561</v>
      </c>
      <c r="F140" s="86">
        <v>0.16253491907465897</v>
      </c>
      <c r="G140" s="87">
        <v>11.507363636363637</v>
      </c>
      <c r="H140" s="88">
        <v>1.0438622747094062</v>
      </c>
      <c r="I140" s="88">
        <v>27.438198035856963</v>
      </c>
      <c r="J140" s="89">
        <v>2.1957675362088289</v>
      </c>
      <c r="K140" s="73" t="s">
        <v>69</v>
      </c>
      <c r="M140" s="273"/>
      <c r="N140" s="269"/>
      <c r="P140" s="239"/>
      <c r="AA140" s="40"/>
    </row>
    <row r="141" spans="2:27" ht="20.25" customHeight="1">
      <c r="B141" s="85" t="s">
        <v>122</v>
      </c>
      <c r="C141" s="266">
        <v>2401</v>
      </c>
      <c r="D141" s="86">
        <v>1.3653998035352286E-2</v>
      </c>
      <c r="E141" s="86">
        <v>0.52915525892262827</v>
      </c>
      <c r="F141" s="86">
        <v>0.21699115320287415</v>
      </c>
      <c r="G141" s="87">
        <v>9.4396000000000004</v>
      </c>
      <c r="H141" s="88">
        <v>2.197035426179101</v>
      </c>
      <c r="I141" s="88">
        <v>15.162256830050831</v>
      </c>
      <c r="J141" s="89">
        <v>1.9401240735758545</v>
      </c>
      <c r="K141" s="73"/>
      <c r="M141" s="273"/>
      <c r="N141" s="269"/>
      <c r="P141" s="239"/>
      <c r="AA141" s="40"/>
    </row>
    <row r="142" spans="2:27" ht="20.25" customHeight="1">
      <c r="B142" s="85" t="s">
        <v>122</v>
      </c>
      <c r="C142" s="266">
        <v>2402</v>
      </c>
      <c r="D142" s="86">
        <v>2.732144501952774E-2</v>
      </c>
      <c r="E142" s="86">
        <v>0.45409428818492709</v>
      </c>
      <c r="F142" s="86">
        <v>0.18627003689443131</v>
      </c>
      <c r="G142" s="87">
        <v>7.2602000000000002</v>
      </c>
      <c r="H142" s="88">
        <v>9.1974389249542862E-2</v>
      </c>
      <c r="I142" s="88">
        <v>5.4834254924013166</v>
      </c>
      <c r="J142" s="89">
        <v>2.1683379981325603</v>
      </c>
      <c r="K142" s="73"/>
      <c r="M142" s="273"/>
      <c r="N142" s="269"/>
      <c r="P142" s="239"/>
      <c r="AA142" s="40"/>
    </row>
    <row r="143" spans="2:27" ht="20.25" customHeight="1">
      <c r="B143" s="85" t="s">
        <v>122</v>
      </c>
      <c r="C143" s="266">
        <v>2403</v>
      </c>
      <c r="D143" s="86">
        <v>2.1191731822005084E-2</v>
      </c>
      <c r="E143" s="86">
        <v>0.43368758387123735</v>
      </c>
      <c r="F143" s="86">
        <v>0.16585323195177593</v>
      </c>
      <c r="G143" s="87">
        <v>6.5354000000000001</v>
      </c>
      <c r="H143" s="88">
        <v>2.6607470366595068E-2</v>
      </c>
      <c r="I143" s="88">
        <v>4.66074189254857</v>
      </c>
      <c r="J143" s="89">
        <v>2.2713646222826034</v>
      </c>
      <c r="K143" s="73"/>
      <c r="M143" s="273"/>
      <c r="N143" s="269"/>
      <c r="P143" s="239"/>
      <c r="AA143" s="40"/>
    </row>
    <row r="144" spans="2:27" ht="20.25" customHeight="1">
      <c r="B144" s="85" t="s">
        <v>122</v>
      </c>
      <c r="C144" s="266">
        <v>2404</v>
      </c>
      <c r="D144" s="86">
        <v>1.633231444625009E-2</v>
      </c>
      <c r="E144" s="86">
        <v>0.44079289297315039</v>
      </c>
      <c r="F144" s="86">
        <v>0.16009955281283997</v>
      </c>
      <c r="G144" s="87">
        <v>7.1899999999999995</v>
      </c>
      <c r="H144" s="88">
        <v>3.7803908574460442E-2</v>
      </c>
      <c r="I144" s="88">
        <v>5.5902529804483381</v>
      </c>
      <c r="J144" s="89">
        <v>2.1888022879070355</v>
      </c>
      <c r="K144" s="73"/>
      <c r="M144" s="273"/>
      <c r="N144" s="269"/>
      <c r="P144" s="239"/>
      <c r="AA144" s="40"/>
    </row>
    <row r="145" spans="2:27" ht="20.25" customHeight="1">
      <c r="B145" s="85" t="s">
        <v>122</v>
      </c>
      <c r="C145" s="266">
        <v>2405</v>
      </c>
      <c r="D145" s="86">
        <v>1.8565700190609692E-2</v>
      </c>
      <c r="E145" s="86">
        <v>0.43493222675482629</v>
      </c>
      <c r="F145" s="86">
        <v>0.16135693052684488</v>
      </c>
      <c r="G145" s="87">
        <v>7.7931999999999988</v>
      </c>
      <c r="H145" s="88">
        <v>2.9021030670295843E-2</v>
      </c>
      <c r="I145" s="88">
        <v>5.9202902567403521</v>
      </c>
      <c r="J145" s="89">
        <v>2.1423814220422583</v>
      </c>
      <c r="K145" s="73"/>
      <c r="M145" s="273"/>
      <c r="N145" s="269"/>
      <c r="P145" s="239"/>
      <c r="AA145" s="40"/>
    </row>
    <row r="146" spans="2:27" ht="20.25" customHeight="1">
      <c r="B146" s="85" t="s">
        <v>122</v>
      </c>
      <c r="C146" s="266">
        <v>2406</v>
      </c>
      <c r="D146" s="86">
        <v>1.8286747365575343E-2</v>
      </c>
      <c r="E146" s="86">
        <v>0.42843570916748813</v>
      </c>
      <c r="F146" s="86">
        <v>0.14751062325846301</v>
      </c>
      <c r="G146" s="87">
        <v>8.6654000000000018</v>
      </c>
      <c r="H146" s="88">
        <v>2.2876957701374535E-2</v>
      </c>
      <c r="I146" s="88">
        <v>5.5453745468131874</v>
      </c>
      <c r="J146" s="89">
        <v>2.0158047898489868</v>
      </c>
      <c r="K146" s="73"/>
      <c r="M146" s="273"/>
      <c r="N146" s="269"/>
      <c r="P146" s="239"/>
      <c r="AA146" s="40"/>
    </row>
    <row r="147" spans="2:27" ht="20.25" customHeight="1">
      <c r="B147" s="85" t="s">
        <v>122</v>
      </c>
      <c r="C147" s="266">
        <v>2407</v>
      </c>
      <c r="D147" s="86">
        <v>1.6409284752990042E-2</v>
      </c>
      <c r="E147" s="86">
        <v>0.43584321402569987</v>
      </c>
      <c r="F147" s="86">
        <v>0.14507562855592981</v>
      </c>
      <c r="G147" s="87">
        <v>9.3231999999999999</v>
      </c>
      <c r="H147" s="88">
        <v>5.1017644313146676E-2</v>
      </c>
      <c r="I147" s="88">
        <v>5.8763050313415306</v>
      </c>
      <c r="J147" s="89">
        <v>1.9392861816705109</v>
      </c>
      <c r="K147" s="73"/>
      <c r="M147" s="273"/>
      <c r="N147" s="269"/>
      <c r="P147" s="239"/>
      <c r="AA147" s="40"/>
    </row>
    <row r="148" spans="2:27" ht="20.25" customHeight="1">
      <c r="B148" s="85" t="s">
        <v>122</v>
      </c>
      <c r="C148" s="266">
        <v>2408</v>
      </c>
      <c r="D148" s="86">
        <v>1.8053330995651574E-2</v>
      </c>
      <c r="E148" s="86">
        <v>0.43044938495954427</v>
      </c>
      <c r="F148" s="86">
        <v>0.1340694739510665</v>
      </c>
      <c r="G148" s="87">
        <v>9.8415999999999997</v>
      </c>
      <c r="H148" s="88">
        <v>0.11904689018910769</v>
      </c>
      <c r="I148" s="88">
        <v>5.5611904416911733</v>
      </c>
      <c r="J148" s="89">
        <v>1.881675747865527</v>
      </c>
      <c r="K148" s="73"/>
      <c r="M148" s="273"/>
      <c r="N148" s="269"/>
      <c r="P148" s="239"/>
      <c r="AA148" s="40"/>
    </row>
    <row r="149" spans="2:27" ht="20.25" customHeight="1">
      <c r="B149" s="85" t="s">
        <v>122</v>
      </c>
      <c r="C149" s="266">
        <v>2409</v>
      </c>
      <c r="D149" s="86">
        <v>1.6496368590164404E-2</v>
      </c>
      <c r="E149" s="86">
        <v>0.42640602697058277</v>
      </c>
      <c r="F149" s="86">
        <v>0.14377726929458498</v>
      </c>
      <c r="G149" s="87">
        <v>9.1213999999999995</v>
      </c>
      <c r="H149" s="88">
        <v>6.6118309458212163E-2</v>
      </c>
      <c r="I149" s="88">
        <v>6.1129382471819786</v>
      </c>
      <c r="J149" s="89">
        <v>1.9308909351497978</v>
      </c>
      <c r="K149" s="73"/>
      <c r="M149" s="273"/>
      <c r="N149" s="269"/>
      <c r="P149" s="239"/>
      <c r="AA149" s="40"/>
    </row>
    <row r="150" spans="2:27" ht="20.25" customHeight="1">
      <c r="B150" s="85" t="s">
        <v>122</v>
      </c>
      <c r="C150" s="266">
        <v>2410</v>
      </c>
      <c r="D150" s="86">
        <v>1.728414508460948E-2</v>
      </c>
      <c r="E150" s="86">
        <v>0.45072452961176068</v>
      </c>
      <c r="F150" s="86">
        <v>0.19570616561777412</v>
      </c>
      <c r="G150" s="87">
        <v>7.8479999999999999</v>
      </c>
      <c r="H150" s="88">
        <v>7.3408164147702223E-2</v>
      </c>
      <c r="I150" s="88">
        <v>8.2804409158608099</v>
      </c>
      <c r="J150" s="89">
        <v>2.0179510360571684</v>
      </c>
      <c r="K150" s="73"/>
      <c r="M150" s="273"/>
      <c r="N150" s="269"/>
      <c r="P150" s="239"/>
      <c r="AA150" s="40"/>
    </row>
    <row r="151" spans="2:27" ht="20.25" customHeight="1">
      <c r="B151" s="85" t="s">
        <v>122</v>
      </c>
      <c r="C151" s="266">
        <v>2411</v>
      </c>
      <c r="D151" s="86">
        <v>1.691373258882688E-2</v>
      </c>
      <c r="E151" s="86">
        <v>0.44072547088295688</v>
      </c>
      <c r="F151" s="86">
        <v>0.17632282241739666</v>
      </c>
      <c r="G151" s="87">
        <v>8.0079999999999991</v>
      </c>
      <c r="H151" s="88">
        <v>0.17581239932258916</v>
      </c>
      <c r="I151" s="88">
        <v>8.2121404586809383</v>
      </c>
      <c r="J151" s="89">
        <v>2.0753482967717898</v>
      </c>
      <c r="K151" s="73"/>
      <c r="M151" s="273"/>
      <c r="N151" s="269"/>
      <c r="P151" s="239"/>
      <c r="AA151" s="40"/>
    </row>
    <row r="152" spans="2:27" ht="20.25" customHeight="1">
      <c r="B152" s="85" t="s">
        <v>122</v>
      </c>
      <c r="C152" s="266">
        <v>2412</v>
      </c>
      <c r="D152" s="86">
        <v>1.920684805555475E-2</v>
      </c>
      <c r="E152" s="86">
        <v>0.45700529772891946</v>
      </c>
      <c r="F152" s="86">
        <v>0.1820047404326765</v>
      </c>
      <c r="G152" s="87">
        <v>7.6782000000000012</v>
      </c>
      <c r="H152" s="88">
        <v>0.36825861877428706</v>
      </c>
      <c r="I152" s="88">
        <v>8.4321781170625218</v>
      </c>
      <c r="J152" s="89">
        <v>2.0777965363463893</v>
      </c>
      <c r="K152" s="73"/>
      <c r="M152" s="273"/>
      <c r="N152" s="269"/>
      <c r="P152" s="239"/>
      <c r="AA152" s="40"/>
    </row>
    <row r="153" spans="2:27" ht="20.25" customHeight="1">
      <c r="B153" s="85" t="s">
        <v>122</v>
      </c>
      <c r="C153" s="266">
        <v>2501</v>
      </c>
      <c r="D153" s="86">
        <v>2.071685565118744E-2</v>
      </c>
      <c r="E153" s="86">
        <v>0.45710834759659913</v>
      </c>
      <c r="F153" s="86">
        <v>0.17784962144525354</v>
      </c>
      <c r="G153" s="87">
        <v>7.6574</v>
      </c>
      <c r="H153" s="88">
        <v>0.3480423120259365</v>
      </c>
      <c r="I153" s="88">
        <v>5.9428224778428653</v>
      </c>
      <c r="J153" s="89">
        <v>2.1252768738195069</v>
      </c>
      <c r="K153" s="73"/>
      <c r="M153" s="273"/>
      <c r="N153" s="269"/>
      <c r="P153" s="239"/>
      <c r="AA153" s="40"/>
    </row>
    <row r="154" spans="2:27" ht="20.25" customHeight="1">
      <c r="B154" s="85" t="s">
        <v>122</v>
      </c>
      <c r="C154" s="266">
        <v>2502</v>
      </c>
      <c r="D154" s="86">
        <v>1.6513636947961461E-2</v>
      </c>
      <c r="E154" s="86">
        <v>0.47593199735494773</v>
      </c>
      <c r="F154" s="86">
        <v>0.18336566444334793</v>
      </c>
      <c r="G154" s="87">
        <v>8.1183999999999994</v>
      </c>
      <c r="H154" s="88">
        <v>0.6913074087898432</v>
      </c>
      <c r="I154" s="88">
        <v>7.4931921931766219</v>
      </c>
      <c r="J154" s="89">
        <v>2.0759275439026443</v>
      </c>
      <c r="K154" s="73" t="s">
        <v>67</v>
      </c>
      <c r="M154" s="273"/>
      <c r="N154" s="269"/>
      <c r="P154" s="239"/>
      <c r="AA154" s="40"/>
    </row>
    <row r="155" spans="2:27" ht="20.25" customHeight="1">
      <c r="B155" s="85" t="s">
        <v>121</v>
      </c>
      <c r="C155" s="266">
        <v>2401</v>
      </c>
      <c r="D155" s="86">
        <v>4.4927189708626199E-2</v>
      </c>
      <c r="E155" s="86">
        <v>0.42429680767383665</v>
      </c>
      <c r="F155" s="86">
        <v>0.21723424680581532</v>
      </c>
      <c r="G155" s="87">
        <v>9.4973333333333319</v>
      </c>
      <c r="H155" s="88">
        <v>0.40824203556901517</v>
      </c>
      <c r="I155" s="88">
        <v>10.045228269152735</v>
      </c>
      <c r="J155" s="89">
        <v>1.8678447566515386</v>
      </c>
      <c r="K155" s="73"/>
      <c r="M155" s="273"/>
      <c r="N155" s="269"/>
      <c r="P155" s="239"/>
      <c r="AA155" s="40"/>
    </row>
    <row r="156" spans="2:27" ht="20.25" customHeight="1">
      <c r="B156" s="85" t="s">
        <v>121</v>
      </c>
      <c r="C156" s="266">
        <v>2402</v>
      </c>
      <c r="D156" s="86">
        <v>4.0654444189802824E-2</v>
      </c>
      <c r="E156" s="86">
        <v>0.37889452074919466</v>
      </c>
      <c r="F156" s="86">
        <v>0.20258940267428202</v>
      </c>
      <c r="G156" s="87">
        <v>7.1529999999999996</v>
      </c>
      <c r="H156" s="88">
        <v>2.9118131897130008E-2</v>
      </c>
      <c r="I156" s="88">
        <v>3.887270608266856</v>
      </c>
      <c r="J156" s="89">
        <v>2.0769418944709357</v>
      </c>
      <c r="K156" s="73"/>
      <c r="M156" s="273"/>
      <c r="N156" s="269"/>
      <c r="P156" s="239"/>
      <c r="AA156" s="40"/>
    </row>
    <row r="157" spans="2:27" ht="20.25" customHeight="1">
      <c r="B157" s="85" t="s">
        <v>121</v>
      </c>
      <c r="C157" s="266">
        <v>2403</v>
      </c>
      <c r="D157" s="86">
        <v>1.6895732872648617E-2</v>
      </c>
      <c r="E157" s="86">
        <v>0.38582716765114794</v>
      </c>
      <c r="F157" s="86">
        <v>0.23901963985715763</v>
      </c>
      <c r="G157" s="87">
        <v>6.3146666666666667</v>
      </c>
      <c r="H157" s="88">
        <v>1.7574973518908649E-2</v>
      </c>
      <c r="I157" s="88">
        <v>4.5519181413973397</v>
      </c>
      <c r="J157" s="89">
        <v>2.0833572245869378</v>
      </c>
      <c r="K157" s="73"/>
      <c r="M157" s="273"/>
      <c r="N157" s="269"/>
      <c r="P157" s="239"/>
      <c r="AA157" s="40"/>
    </row>
    <row r="158" spans="2:27" ht="20.25" customHeight="1">
      <c r="B158" s="85" t="s">
        <v>121</v>
      </c>
      <c r="C158" s="266">
        <v>2404</v>
      </c>
      <c r="D158" s="86">
        <v>1.4532484014641807E-2</v>
      </c>
      <c r="E158" s="86">
        <v>0.3731353405061873</v>
      </c>
      <c r="F158" s="86">
        <v>0.19731847677745423</v>
      </c>
      <c r="G158" s="87">
        <v>6.7143333333333333</v>
      </c>
      <c r="H158" s="88">
        <v>0</v>
      </c>
      <c r="I158" s="88">
        <v>2.145455317933755</v>
      </c>
      <c r="J158" s="89">
        <v>2.0933547730937794</v>
      </c>
      <c r="K158" s="73"/>
      <c r="M158" s="273"/>
      <c r="N158" s="269"/>
      <c r="P158" s="239"/>
      <c r="AA158" s="40"/>
    </row>
    <row r="159" spans="2:27" ht="20.25" customHeight="1">
      <c r="B159" s="85" t="s">
        <v>121</v>
      </c>
      <c r="C159" s="266">
        <v>2405</v>
      </c>
      <c r="D159" s="86">
        <v>1.0921823916073135E-2</v>
      </c>
      <c r="E159" s="86">
        <v>0.3629203138993885</v>
      </c>
      <c r="F159" s="86">
        <v>0.17429729934691385</v>
      </c>
      <c r="G159" s="87">
        <v>6.9926666666666675</v>
      </c>
      <c r="H159" s="88">
        <v>3.4109060537556524E-2</v>
      </c>
      <c r="I159" s="88">
        <v>2.0579133190992436</v>
      </c>
      <c r="J159" s="89">
        <v>2.0586043282731796</v>
      </c>
      <c r="K159" s="73"/>
    </row>
    <row r="160" spans="2:27" ht="20.25" customHeight="1">
      <c r="B160" s="85" t="s">
        <v>121</v>
      </c>
      <c r="C160" s="266">
        <v>2406</v>
      </c>
      <c r="D160" s="86">
        <v>1.0208994073909678E-2</v>
      </c>
      <c r="E160" s="86">
        <v>0.36108502123753466</v>
      </c>
      <c r="F160" s="86">
        <v>0.16112183743311359</v>
      </c>
      <c r="G160" s="87">
        <v>7.6563333333333334</v>
      </c>
      <c r="H160" s="88">
        <v>1.6024051460279819E-2</v>
      </c>
      <c r="I160" s="88">
        <v>2.6039083622954706</v>
      </c>
      <c r="J160" s="89">
        <v>2.0047540725559045</v>
      </c>
      <c r="K160" s="73"/>
    </row>
    <row r="161" spans="2:11" ht="20.25" customHeight="1">
      <c r="B161" s="85" t="s">
        <v>121</v>
      </c>
      <c r="C161" s="266">
        <v>2407</v>
      </c>
      <c r="D161" s="86">
        <v>1.0527432402561557E-2</v>
      </c>
      <c r="E161" s="86">
        <v>0.35477737906476187</v>
      </c>
      <c r="F161" s="86">
        <v>0.1480725117006032</v>
      </c>
      <c r="G161" s="87">
        <v>8.5906666666666656</v>
      </c>
      <c r="H161" s="88">
        <v>4.1663621750310416E-2</v>
      </c>
      <c r="I161" s="88">
        <v>2.4998173050186248</v>
      </c>
      <c r="J161" s="89">
        <v>1.9204144015433884</v>
      </c>
      <c r="K161" s="73"/>
    </row>
    <row r="162" spans="2:11" ht="20.25" customHeight="1">
      <c r="B162" s="85" t="s">
        <v>121</v>
      </c>
      <c r="C162" s="266">
        <v>2408</v>
      </c>
      <c r="D162" s="86">
        <v>1.4179934893620206E-2</v>
      </c>
      <c r="E162" s="86">
        <v>0.34013164863120315</v>
      </c>
      <c r="F162" s="86">
        <v>0.13866881379668675</v>
      </c>
      <c r="G162" s="87">
        <v>9.038333333333334</v>
      </c>
      <c r="H162" s="88">
        <v>2.2939423291428743E-2</v>
      </c>
      <c r="I162" s="88">
        <v>2.1563057893943016</v>
      </c>
      <c r="J162" s="89">
        <v>1.8802461702229525</v>
      </c>
      <c r="K162" s="73"/>
    </row>
    <row r="163" spans="2:11" ht="20.25" customHeight="1">
      <c r="B163" s="85" t="s">
        <v>121</v>
      </c>
      <c r="C163" s="266">
        <v>2409</v>
      </c>
      <c r="D163" s="86">
        <v>1.0854560835732325E-2</v>
      </c>
      <c r="E163" s="86">
        <v>0.35526500530603161</v>
      </c>
      <c r="F163" s="86">
        <v>0.13812268253981305</v>
      </c>
      <c r="G163" s="87">
        <v>8.76</v>
      </c>
      <c r="H163" s="88">
        <v>4.6980504265242529E-2</v>
      </c>
      <c r="I163" s="88">
        <v>2.372515465394748</v>
      </c>
      <c r="J163" s="89">
        <v>1.8965650893755717</v>
      </c>
      <c r="K163" s="73"/>
    </row>
    <row r="164" spans="2:11" ht="20.25" customHeight="1">
      <c r="B164" s="85" t="s">
        <v>121</v>
      </c>
      <c r="C164" s="266">
        <v>2410</v>
      </c>
      <c r="D164" s="86">
        <v>1.2273724101885149E-2</v>
      </c>
      <c r="E164" s="86">
        <v>0.37072982066794818</v>
      </c>
      <c r="F164" s="86">
        <v>0.16960731616975208</v>
      </c>
      <c r="G164" s="87">
        <v>7.652000000000001</v>
      </c>
      <c r="H164" s="88">
        <v>2.6808321839265344E-2</v>
      </c>
      <c r="I164" s="88">
        <v>3.0740209042357596</v>
      </c>
      <c r="J164" s="89">
        <v>2.0244340142318431</v>
      </c>
      <c r="K164" s="73"/>
    </row>
    <row r="165" spans="2:11" ht="20.25" customHeight="1">
      <c r="B165" s="85" t="s">
        <v>121</v>
      </c>
      <c r="C165" s="266">
        <v>2411</v>
      </c>
      <c r="D165" s="86">
        <v>1.2515399723797302E-2</v>
      </c>
      <c r="E165" s="86">
        <v>0.37652125637754191</v>
      </c>
      <c r="F165" s="86">
        <v>0.17274354751646789</v>
      </c>
      <c r="G165" s="87">
        <v>7.9866666666666672</v>
      </c>
      <c r="H165" s="88">
        <v>5.3898142750848019E-2</v>
      </c>
      <c r="I165" s="88">
        <v>3.745920921183937</v>
      </c>
      <c r="J165" s="89">
        <v>2.0382661870477254</v>
      </c>
      <c r="K165" s="73"/>
    </row>
    <row r="166" spans="2:11" ht="20.25" customHeight="1">
      <c r="B166" s="85" t="s">
        <v>121</v>
      </c>
      <c r="C166" s="266">
        <v>2412</v>
      </c>
      <c r="D166" s="86">
        <v>1.9524809398910291E-2</v>
      </c>
      <c r="E166" s="86">
        <v>0.38208520258878093</v>
      </c>
      <c r="F166" s="86">
        <v>0.16533343752039867</v>
      </c>
      <c r="G166" s="87">
        <v>8.2270000000000003</v>
      </c>
      <c r="H166" s="88">
        <v>9.5293047562189426E-2</v>
      </c>
      <c r="I166" s="88">
        <v>3.2739968483866511</v>
      </c>
      <c r="J166" s="89">
        <v>2.0085151393394516</v>
      </c>
      <c r="K166" s="73"/>
    </row>
    <row r="167" spans="2:11" ht="20.25" customHeight="1">
      <c r="B167" s="85" t="s">
        <v>121</v>
      </c>
      <c r="C167" s="266">
        <v>2501</v>
      </c>
      <c r="D167" s="86">
        <v>1.9005852420453734E-2</v>
      </c>
      <c r="E167" s="86">
        <v>0.37013228661520237</v>
      </c>
      <c r="F167" s="86">
        <v>0.20757259502345907</v>
      </c>
      <c r="G167" s="87">
        <v>7.8609999999999998</v>
      </c>
      <c r="H167" s="88">
        <v>9.6321389802069168E-2</v>
      </c>
      <c r="I167" s="88">
        <v>5.0087122697075968</v>
      </c>
      <c r="J167" s="89">
        <v>2.0495877394817552</v>
      </c>
      <c r="K167" s="73"/>
    </row>
    <row r="168" spans="2:11" ht="20.25" customHeight="1">
      <c r="B168" s="85" t="s">
        <v>121</v>
      </c>
      <c r="C168" s="266">
        <v>2502</v>
      </c>
      <c r="D168" s="86">
        <v>0</v>
      </c>
      <c r="E168" s="86">
        <v>0</v>
      </c>
      <c r="F168" s="86">
        <v>0</v>
      </c>
      <c r="G168" s="87">
        <v>0</v>
      </c>
      <c r="H168" s="88">
        <v>0</v>
      </c>
      <c r="I168" s="88">
        <v>0</v>
      </c>
      <c r="J168" s="89">
        <v>0</v>
      </c>
      <c r="K168" s="73" t="s">
        <v>126</v>
      </c>
    </row>
    <row r="169" spans="2:11" ht="20.25" customHeight="1">
      <c r="B169" s="84" t="s">
        <v>130</v>
      </c>
      <c r="C169" s="83"/>
      <c r="D169" s="84"/>
      <c r="E169" s="84"/>
      <c r="F169" s="84"/>
      <c r="G169" s="84"/>
      <c r="H169" s="84"/>
      <c r="I169" s="84"/>
      <c r="J169" s="84"/>
      <c r="K169" s="83"/>
    </row>
    <row r="170" spans="2:11" ht="20.25" customHeight="1">
      <c r="B170" s="231" t="str">
        <f>C74</f>
        <v>574</v>
      </c>
      <c r="C170" s="54"/>
      <c r="D170" s="270">
        <f>IFERROR((SUMIFS(D$85:D$168,$B$85:$B$168,$B170,$C$85:$C$168,MAX($C$85:$C$168))/SUMIFS(D$85:D$168,$B$85:$B$168,$B170,$C$85:$C$168,MAX($C$85:$C$168)-1))-1, "-")</f>
        <v>0.13514221461378928</v>
      </c>
      <c r="E170" s="270">
        <f t="shared" ref="E170:J175" si="1">IFERROR((SUMIFS(E$85:E$168,$B$85:$B$168,$B170,$C$85:$C$168,MAX($C$85:$C$168))/SUMIFS(E$85:E$168,$B$85:$B$168,$B170,$C$85:$C$168,MAX($C$85:$C$168)-1))-1, "-")</f>
        <v>1.4753077384922486E-2</v>
      </c>
      <c r="F170" s="270">
        <f t="shared" si="1"/>
        <v>-2.7650048198183508E-2</v>
      </c>
      <c r="G170" s="270">
        <f t="shared" si="1"/>
        <v>-1.2088708508479762E-2</v>
      </c>
      <c r="H170" s="270">
        <f>IFERROR((SUMIFS(H$85:H$168,$B$85:$B$168,$B170,$C$85:$C$168,MAX($C$85:$C$168))/SUMIFS(H$85:H$168,$B$85:$B$168,$B170,$C$85:$C$168,MAX($C$85:$C$168)-1))-1, "-")</f>
        <v>0.75000000000000022</v>
      </c>
      <c r="I170" s="270">
        <f t="shared" si="1"/>
        <v>-7.6293656026834578E-3</v>
      </c>
      <c r="J170" s="270">
        <f t="shared" si="1"/>
        <v>-4.6330320578013007E-3</v>
      </c>
      <c r="K170" s="55"/>
    </row>
    <row r="171" spans="2:11" ht="20.25" customHeight="1">
      <c r="B171" s="42" t="str">
        <f>D74</f>
        <v>515</v>
      </c>
      <c r="C171" s="54"/>
      <c r="D171" s="270">
        <f t="shared" ref="D171:D175" si="2">IFERROR((SUMIFS(D$85:D$168,$B$85:$B$168,$B171,$C$85:$C$168,MAX($C$85:$C$168))/SUMIFS(D$85:D$168,$B$85:$B$168,$B171,$C$85:$C$168,MAX($C$85:$C$168)-1))-1, "-")</f>
        <v>-0.12911420338030521</v>
      </c>
      <c r="E171" s="270">
        <f t="shared" si="1"/>
        <v>-4.3813965724832649E-3</v>
      </c>
      <c r="F171" s="270">
        <f t="shared" si="1"/>
        <v>-0.18315489584130096</v>
      </c>
      <c r="G171" s="270">
        <f t="shared" si="1"/>
        <v>-0.19577369078673357</v>
      </c>
      <c r="H171" s="270">
        <f t="shared" si="1"/>
        <v>-5.5713599847098227E-2</v>
      </c>
      <c r="I171" s="270">
        <f t="shared" si="1"/>
        <v>-0.56837674740888766</v>
      </c>
      <c r="J171" s="270">
        <f t="shared" si="1"/>
        <v>2.0588315367824128E-2</v>
      </c>
      <c r="K171" s="55"/>
    </row>
    <row r="172" spans="2:11" ht="20.25" customHeight="1">
      <c r="B172" s="42" t="str">
        <f>E74</f>
        <v>562</v>
      </c>
      <c r="C172" s="54"/>
      <c r="D172" s="270">
        <f t="shared" si="2"/>
        <v>-0.3097432313191476</v>
      </c>
      <c r="E172" s="270">
        <f t="shared" si="1"/>
        <v>2.752403061861175E-2</v>
      </c>
      <c r="F172" s="270">
        <f t="shared" si="1"/>
        <v>-9.1467151553616954E-3</v>
      </c>
      <c r="G172" s="270">
        <f t="shared" si="1"/>
        <v>-4.2094628725375394E-3</v>
      </c>
      <c r="H172" s="270">
        <f>IFERROR((SUMIFS(H$85:H$168,$B$85:$B$168,$B172,$C$85:$C$168,MAX($C$85:$C$168))/SUMIFS(H$85:H$168,$B$85:$B$168,$B172,$C$85:$C$168,MAX($C$85:$C$168)-1))-1, "-")</f>
        <v>1.082271847442895E-2</v>
      </c>
      <c r="I172" s="270">
        <f t="shared" si="1"/>
        <v>-8.6058175264567494E-2</v>
      </c>
      <c r="J172" s="270">
        <f t="shared" si="1"/>
        <v>-7.1114824475121408E-3</v>
      </c>
      <c r="K172" s="55"/>
    </row>
    <row r="173" spans="2:11" ht="20.25" customHeight="1">
      <c r="B173" s="42" t="str">
        <f>F74</f>
        <v>6-1</v>
      </c>
      <c r="C173" s="54"/>
      <c r="D173" s="270">
        <f t="shared" si="2"/>
        <v>-8.8949507000288808E-3</v>
      </c>
      <c r="E173" s="270">
        <f t="shared" si="1"/>
        <v>-4.9218667032928654E-3</v>
      </c>
      <c r="F173" s="270">
        <f t="shared" si="1"/>
        <v>-2.9777594583082823E-2</v>
      </c>
      <c r="G173" s="270">
        <f t="shared" si="1"/>
        <v>-7.5192096597146429E-3</v>
      </c>
      <c r="H173" s="270">
        <f t="shared" si="1"/>
        <v>2.6460877866974819E-2</v>
      </c>
      <c r="I173" s="270">
        <f t="shared" si="1"/>
        <v>-0.10649274483962679</v>
      </c>
      <c r="J173" s="270">
        <f t="shared" si="1"/>
        <v>-8.3391382094677446E-5</v>
      </c>
      <c r="K173" s="55"/>
    </row>
    <row r="174" spans="2:11" ht="20.25" customHeight="1">
      <c r="B174" s="42" t="str">
        <f>G74</f>
        <v>561</v>
      </c>
      <c r="C174" s="54"/>
      <c r="D174" s="270">
        <f t="shared" si="2"/>
        <v>-0.20288883477281272</v>
      </c>
      <c r="E174" s="270">
        <f t="shared" si="1"/>
        <v>4.117984249756157E-2</v>
      </c>
      <c r="F174" s="270">
        <f t="shared" si="1"/>
        <v>3.1015207978906778E-2</v>
      </c>
      <c r="G174" s="270">
        <f t="shared" si="1"/>
        <v>6.0203202131271727E-2</v>
      </c>
      <c r="H174" s="270">
        <f t="shared" si="1"/>
        <v>0.9862740388252742</v>
      </c>
      <c r="I174" s="270">
        <f t="shared" si="1"/>
        <v>0.2608810411406588</v>
      </c>
      <c r="J174" s="270">
        <f t="shared" si="1"/>
        <v>-2.3220188637432915E-2</v>
      </c>
      <c r="K174" s="55"/>
    </row>
    <row r="175" spans="2:11" ht="20.25" customHeight="1">
      <c r="B175" s="42" t="str">
        <f>H74</f>
        <v>515-1</v>
      </c>
      <c r="C175" s="54"/>
      <c r="D175" s="270">
        <f t="shared" si="2"/>
        <v>-1</v>
      </c>
      <c r="E175" s="270">
        <f t="shared" si="1"/>
        <v>-1</v>
      </c>
      <c r="F175" s="270">
        <f t="shared" si="1"/>
        <v>-1</v>
      </c>
      <c r="G175" s="270">
        <f t="shared" si="1"/>
        <v>-1</v>
      </c>
      <c r="H175" s="270">
        <f t="shared" si="1"/>
        <v>-1</v>
      </c>
      <c r="I175" s="270">
        <f t="shared" si="1"/>
        <v>-1</v>
      </c>
      <c r="J175" s="270">
        <f t="shared" si="1"/>
        <v>-1</v>
      </c>
      <c r="K175" s="55"/>
    </row>
    <row r="176" spans="2:11" ht="20.25" hidden="1" customHeight="1">
      <c r="B176" s="42">
        <f>I74</f>
        <v>0</v>
      </c>
      <c r="C176" s="54"/>
      <c r="D176" s="66" t="s">
        <v>258</v>
      </c>
      <c r="E176" s="66" t="s">
        <v>258</v>
      </c>
      <c r="F176" s="66" t="s">
        <v>258</v>
      </c>
      <c r="G176" s="66" t="s">
        <v>258</v>
      </c>
      <c r="H176" s="66" t="s">
        <v>258</v>
      </c>
      <c r="I176" s="66" t="s">
        <v>258</v>
      </c>
      <c r="J176" s="66" t="s">
        <v>258</v>
      </c>
      <c r="K176" s="55"/>
    </row>
    <row r="177" spans="2:9" ht="20.25" customHeight="1" thickBot="1"/>
    <row r="178" spans="2:9" ht="17.25" thickTop="1">
      <c r="B178" s="25" t="s">
        <v>51</v>
      </c>
      <c r="C178" s="25"/>
      <c r="D178" s="25"/>
      <c r="E178" s="25"/>
      <c r="F178" s="170" t="s">
        <v>77</v>
      </c>
      <c r="G178" s="43"/>
      <c r="H178" s="25"/>
      <c r="I178" s="25"/>
    </row>
    <row r="179" spans="2:9">
      <c r="B179" s="26" t="s">
        <v>33</v>
      </c>
      <c r="C179" s="26" t="s">
        <v>52</v>
      </c>
      <c r="D179" s="26"/>
      <c r="E179" s="26"/>
      <c r="F179" s="90" t="s">
        <v>78</v>
      </c>
      <c r="G179" s="44"/>
      <c r="H179" s="46" t="s">
        <v>81</v>
      </c>
      <c r="I179" s="46"/>
    </row>
    <row r="180" spans="2:9">
      <c r="B180" s="26" t="s">
        <v>34</v>
      </c>
      <c r="C180" s="26" t="s">
        <v>53</v>
      </c>
      <c r="D180" s="26"/>
      <c r="E180" s="26"/>
      <c r="F180" s="90" t="s">
        <v>79</v>
      </c>
      <c r="G180" s="44"/>
      <c r="H180" s="46" t="s">
        <v>82</v>
      </c>
      <c r="I180" s="46"/>
    </row>
    <row r="181" spans="2:9">
      <c r="B181" s="26" t="s">
        <v>4</v>
      </c>
      <c r="C181" s="26" t="s">
        <v>54</v>
      </c>
      <c r="D181" s="26"/>
      <c r="E181" s="26"/>
      <c r="F181" s="90" t="s">
        <v>80</v>
      </c>
      <c r="G181" s="44"/>
      <c r="H181" s="46" t="s">
        <v>83</v>
      </c>
      <c r="I181" s="46"/>
    </row>
    <row r="182" spans="2:9">
      <c r="B182" s="26" t="s">
        <v>5</v>
      </c>
      <c r="C182" s="26" t="s">
        <v>55</v>
      </c>
      <c r="D182" s="26"/>
      <c r="E182" s="26"/>
      <c r="F182" s="90" t="s">
        <v>87</v>
      </c>
      <c r="G182" s="44"/>
      <c r="H182" s="46" t="s">
        <v>84</v>
      </c>
      <c r="I182" s="46"/>
    </row>
    <row r="183" spans="2:9">
      <c r="B183" s="26" t="s">
        <v>56</v>
      </c>
      <c r="C183" s="26" t="s">
        <v>57</v>
      </c>
      <c r="D183" s="26"/>
      <c r="E183" s="26"/>
      <c r="F183" s="90" t="s">
        <v>88</v>
      </c>
      <c r="G183" s="44"/>
      <c r="H183" s="46" t="s">
        <v>85</v>
      </c>
      <c r="I183" s="46"/>
    </row>
    <row r="184" spans="2:9" ht="17.25" thickBot="1">
      <c r="B184" s="27" t="s">
        <v>58</v>
      </c>
      <c r="C184" s="27" t="s">
        <v>59</v>
      </c>
      <c r="D184" s="27"/>
      <c r="E184" s="27"/>
      <c r="F184" s="91" t="s">
        <v>89</v>
      </c>
      <c r="G184" s="45"/>
      <c r="H184" s="47" t="s">
        <v>86</v>
      </c>
      <c r="I184" s="47"/>
    </row>
    <row r="185" spans="2:9" ht="17.25" thickTop="1"/>
    <row r="186" spans="2:9" ht="6.75" customHeight="1"/>
  </sheetData>
  <mergeCells count="3">
    <mergeCell ref="O9:P9"/>
    <mergeCell ref="C4:D4"/>
    <mergeCell ref="C5:D5"/>
  </mergeCells>
  <phoneticPr fontId="3" type="noConversion"/>
  <conditionalFormatting sqref="B85:K167">
    <cfRule type="expression" dxfId="39" priority="6">
      <formula>$B85&lt;&gt;$B86</formula>
    </cfRule>
  </conditionalFormatting>
  <conditionalFormatting sqref="B168:K168">
    <cfRule type="expression" dxfId="38" priority="81">
      <formula>$B168&lt;&gt;#REF!</formula>
    </cfRule>
  </conditionalFormatting>
  <conditionalFormatting sqref="C75:K75">
    <cfRule type="containsText" dxfId="37" priority="10" operator="containsText" text="F">
      <formula>NOT(ISERROR(SEARCH("F",C75)))</formula>
    </cfRule>
    <cfRule type="containsText" dxfId="36" priority="11" operator="containsText" text="D">
      <formula>NOT(ISERROR(SEARCH("D",C75)))</formula>
    </cfRule>
    <cfRule type="containsText" dxfId="35" priority="12" operator="containsText" text="S">
      <formula>NOT(ISERROR(SEARCH("S",C75)))</formula>
    </cfRule>
    <cfRule type="containsText" dxfId="34" priority="13" operator="containsText" text="A">
      <formula>NOT(ISERROR(SEARCH("A",C75)))</formula>
    </cfRule>
  </conditionalFormatting>
  <conditionalFormatting sqref="D62:K62 D64:K65 D66:D71 D72:K73 D82:K82 D169:K169 K170:K176">
    <cfRule type="containsText" dxfId="33" priority="68" operator="containsText" text="악화">
      <formula>NOT(ISERROR(SEARCH("악화",D62)))</formula>
    </cfRule>
  </conditionalFormatting>
  <conditionalFormatting sqref="D62:K62 D64:K65 D72:K73 D82:K82 D169:K169 K170:K176 D66:D71">
    <cfRule type="containsText" dxfId="32" priority="67" operator="containsText" text="개선">
      <formula>NOT(ISERROR(SEARCH("개선",D62)))</formula>
    </cfRule>
  </conditionalFormatting>
  <conditionalFormatting sqref="G4:G5">
    <cfRule type="containsText" dxfId="31" priority="18" operator="containsText" text="S">
      <formula>NOT(ISERROR(SEARCH("S",G4)))</formula>
    </cfRule>
    <cfRule type="containsText" dxfId="30" priority="19" operator="containsText" text="A">
      <formula>NOT(ISERROR(SEARCH("A",G4)))</formula>
    </cfRule>
  </conditionalFormatting>
  <conditionalFormatting sqref="G5">
    <cfRule type="containsText" dxfId="29" priority="14" operator="containsText" text="F">
      <formula>NOT(ISERROR(SEARCH("F",G5)))</formula>
    </cfRule>
    <cfRule type="containsText" dxfId="28" priority="15" operator="containsText" text="D">
      <formula>NOT(ISERROR(SEARCH("D",G5)))</formula>
    </cfRule>
  </conditionalFormatting>
  <conditionalFormatting sqref="K1:K25 J26 K28:K32 K34:K74 K76:K1048576">
    <cfRule type="containsText" dxfId="27" priority="20" operator="containsText" text="D">
      <formula>NOT(ISERROR(SEARCH("D",J1)))</formula>
    </cfRule>
    <cfRule type="containsText" dxfId="26" priority="21" operator="containsText" text="F">
      <formula>NOT(ISERROR(SEARCH("F",J1)))</formula>
    </cfRule>
    <cfRule type="containsText" dxfId="25" priority="22" operator="containsText" text="S">
      <formula>NOT(ISERROR(SEARCH("S",J1)))</formula>
    </cfRule>
    <cfRule type="containsText" dxfId="24" priority="23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69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D170:J176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157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145</v>
      </c>
      <c r="C4" s="136" t="s">
        <v>1</v>
      </c>
      <c r="D4" s="136" t="s">
        <v>10</v>
      </c>
      <c r="E4" s="137" t="s">
        <v>144</v>
      </c>
      <c r="F4" s="123" t="s">
        <v>45</v>
      </c>
      <c r="G4" s="147" t="s">
        <v>147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129</v>
      </c>
      <c r="BB4" t="s">
        <v>137</v>
      </c>
      <c r="BC4" t="s">
        <v>138</v>
      </c>
      <c r="BD4" t="s">
        <v>115</v>
      </c>
      <c r="BE4" t="s">
        <v>139</v>
      </c>
      <c r="BF4" t="s">
        <v>140</v>
      </c>
      <c r="BG4" t="s">
        <v>90</v>
      </c>
      <c r="BH4" t="s">
        <v>139</v>
      </c>
      <c r="BI4" t="s">
        <v>140</v>
      </c>
      <c r="BJ4" t="s">
        <v>90</v>
      </c>
      <c r="BL4" t="s">
        <v>141</v>
      </c>
      <c r="BM4" t="s">
        <v>142</v>
      </c>
      <c r="BN4" t="s">
        <v>143</v>
      </c>
    </row>
    <row r="5" spans="1:66">
      <c r="A5" s="141" t="str">
        <f t="shared" ref="A5:A34" si="0">W5</f>
        <v>대인교통</v>
      </c>
      <c r="B5" s="141" t="str">
        <f t="shared" ref="B5:B34" si="1">V5</f>
        <v>515</v>
      </c>
      <c r="C5" s="142" t="str">
        <f t="shared" ref="C5:C34" si="2">Y5</f>
        <v>70바4126</v>
      </c>
      <c r="D5" s="130" t="str">
        <f t="shared" ref="D5:D34" si="3">Z5</f>
        <v>중형</v>
      </c>
      <c r="E5" s="126" t="str">
        <f t="shared" ref="E5:E34" si="4">AZ5</f>
        <v>D</v>
      </c>
      <c r="F5" s="149">
        <f>G5/H5</f>
        <v>0.82708333333333339</v>
      </c>
      <c r="G5" s="150">
        <f t="shared" ref="G5:G34" si="5">AE5</f>
        <v>1.9850000000000001</v>
      </c>
      <c r="H5" s="151">
        <f t="shared" ref="H5:H34" si="6">AF5</f>
        <v>2.4</v>
      </c>
      <c r="I5" s="152">
        <f t="shared" ref="I5:I34" si="7">AC5</f>
        <v>2547.6329999999998</v>
      </c>
      <c r="J5" s="153">
        <f t="shared" ref="J5:J34" si="8">AI5/AH5</f>
        <v>1.5869363416768437E-2</v>
      </c>
      <c r="K5" s="153">
        <f t="shared" ref="K5:K34" si="9">AJ5/AH5</f>
        <v>0.39232595418148164</v>
      </c>
      <c r="L5" s="153">
        <f t="shared" ref="L5:L34" si="10">AK5/AC5</f>
        <v>0.17702706787045075</v>
      </c>
      <c r="M5" s="154">
        <f t="shared" ref="M5:M34" si="11">AG5</f>
        <v>11.926</v>
      </c>
      <c r="N5" s="155">
        <f t="shared" ref="N5:N34" si="12">IF(AW5=0,AT5,"속도계이상")</f>
        <v>0.55000000000000004</v>
      </c>
      <c r="O5" s="155">
        <f t="shared" ref="O5:O34" si="13">IF(AW5=0,AU5,"속도계이상")</f>
        <v>6.0060000000000002</v>
      </c>
      <c r="P5" s="156">
        <f t="shared" ref="P5:P34" si="14">AQ5/60</f>
        <v>0.13333333333333333</v>
      </c>
      <c r="Q5" s="157">
        <f t="shared" ref="Q5:Q34" si="15">AN5</f>
        <v>99</v>
      </c>
      <c r="R5" s="158">
        <f t="shared" ref="R5:R34" si="16">AC5/(AH5-AI5-AJ5)</f>
        <v>22.765907963619838</v>
      </c>
      <c r="S5" s="143">
        <f t="shared" ref="S5:S34" si="17">IF(AW5=0,AL5,"속도계이상")</f>
        <v>14</v>
      </c>
      <c r="T5" s="143">
        <f t="shared" ref="T5:T34" si="18">IF(AW5=0,AM5,"속도계이상")</f>
        <v>153</v>
      </c>
      <c r="U5" t="s">
        <v>119</v>
      </c>
      <c r="V5" s="5" t="s">
        <v>120</v>
      </c>
      <c r="W5" t="s">
        <v>119</v>
      </c>
      <c r="X5" s="5" t="s">
        <v>120</v>
      </c>
      <c r="Y5" t="s">
        <v>420</v>
      </c>
      <c r="Z5" t="s">
        <v>174</v>
      </c>
      <c r="AA5" t="s">
        <v>48</v>
      </c>
      <c r="AB5">
        <v>505</v>
      </c>
      <c r="AC5" s="1">
        <v>2547.6329999999998</v>
      </c>
      <c r="AD5" s="1">
        <v>1283.5920000000001</v>
      </c>
      <c r="AE5" s="28">
        <v>1.9850000000000001</v>
      </c>
      <c r="AF5">
        <v>2.4</v>
      </c>
      <c r="AG5">
        <v>11.926</v>
      </c>
      <c r="AH5">
        <v>189.09214700000001</v>
      </c>
      <c r="AI5">
        <v>3.000772</v>
      </c>
      <c r="AJ5">
        <v>74.185756999999995</v>
      </c>
      <c r="AK5">
        <v>451</v>
      </c>
      <c r="AL5">
        <v>14</v>
      </c>
      <c r="AM5">
        <v>153</v>
      </c>
      <c r="AN5">
        <v>99</v>
      </c>
      <c r="AO5">
        <v>13.47297</v>
      </c>
      <c r="AP5">
        <v>66</v>
      </c>
      <c r="AQ5">
        <v>8</v>
      </c>
      <c r="AR5">
        <v>44</v>
      </c>
      <c r="AS5">
        <v>6949</v>
      </c>
      <c r="AT5">
        <v>0.55000000000000004</v>
      </c>
      <c r="AU5">
        <v>6.0060000000000002</v>
      </c>
      <c r="AV5">
        <v>8202</v>
      </c>
      <c r="AW5">
        <v>0</v>
      </c>
      <c r="AX5" s="29">
        <v>0.55000000000000004</v>
      </c>
      <c r="AY5">
        <v>0.82708333333333339</v>
      </c>
      <c r="AZ5" t="s">
        <v>67</v>
      </c>
      <c r="BA5" t="s">
        <v>178</v>
      </c>
      <c r="BB5">
        <v>1</v>
      </c>
      <c r="BC5" t="s">
        <v>179</v>
      </c>
      <c r="BD5">
        <v>5</v>
      </c>
      <c r="BE5">
        <v>4738.4529999999995</v>
      </c>
      <c r="BF5">
        <v>0.53765079024736551</v>
      </c>
      <c r="BG5">
        <v>0.44468200776709194</v>
      </c>
      <c r="BH5">
        <v>133171.005</v>
      </c>
      <c r="BI5">
        <v>1.9130538212878995E-2</v>
      </c>
      <c r="BJ5">
        <v>1.5822549313568669E-2</v>
      </c>
      <c r="BK5">
        <v>1</v>
      </c>
      <c r="BL5" t="s">
        <v>271</v>
      </c>
      <c r="BM5" t="s">
        <v>272</v>
      </c>
      <c r="BN5" t="s">
        <v>271</v>
      </c>
    </row>
    <row r="6" spans="1:66">
      <c r="A6" s="138" t="str">
        <f t="shared" si="0"/>
        <v>대인교통</v>
      </c>
      <c r="B6" s="138" t="str">
        <f t="shared" si="1"/>
        <v>515</v>
      </c>
      <c r="C6" s="139" t="str">
        <f t="shared" si="2"/>
        <v>71바5204</v>
      </c>
      <c r="D6" s="113" t="str">
        <f t="shared" si="3"/>
        <v>중형</v>
      </c>
      <c r="E6" s="109" t="str">
        <f t="shared" si="4"/>
        <v>B</v>
      </c>
      <c r="F6" s="159">
        <f>G6/H6</f>
        <v>0.92720000000000002</v>
      </c>
      <c r="G6" s="160">
        <f t="shared" si="5"/>
        <v>2.3180000000000001</v>
      </c>
      <c r="H6" s="161">
        <f t="shared" si="6"/>
        <v>2.5</v>
      </c>
      <c r="I6" s="162">
        <f t="shared" si="7"/>
        <v>2190.8200000000002</v>
      </c>
      <c r="J6" s="163">
        <f t="shared" si="8"/>
        <v>1.2836134287525603E-2</v>
      </c>
      <c r="K6" s="163">
        <f t="shared" si="9"/>
        <v>0.38262445080661617</v>
      </c>
      <c r="L6" s="163">
        <f t="shared" si="10"/>
        <v>0.15793173332359572</v>
      </c>
      <c r="M6" s="164">
        <f t="shared" si="11"/>
        <v>6.4180000000000001</v>
      </c>
      <c r="N6" s="165">
        <f t="shared" si="12"/>
        <v>0.59299999999999997</v>
      </c>
      <c r="O6" s="165">
        <f t="shared" si="13"/>
        <v>9.6769999999999996</v>
      </c>
      <c r="P6" s="166">
        <f t="shared" si="14"/>
        <v>0</v>
      </c>
      <c r="Q6" s="167">
        <f t="shared" si="15"/>
        <v>79</v>
      </c>
      <c r="R6" s="168">
        <f t="shared" si="16"/>
        <v>23.035453750555696</v>
      </c>
      <c r="S6" s="140">
        <f t="shared" si="17"/>
        <v>13</v>
      </c>
      <c r="T6" s="140">
        <f t="shared" si="18"/>
        <v>212</v>
      </c>
      <c r="U6" t="s">
        <v>119</v>
      </c>
      <c r="V6" s="5" t="s">
        <v>120</v>
      </c>
      <c r="W6" t="s">
        <v>119</v>
      </c>
      <c r="X6" s="5" t="s">
        <v>120</v>
      </c>
      <c r="Y6" t="s">
        <v>421</v>
      </c>
      <c r="Z6" t="s">
        <v>174</v>
      </c>
      <c r="AA6" t="s">
        <v>175</v>
      </c>
      <c r="AB6">
        <v>505</v>
      </c>
      <c r="AC6" s="1">
        <v>2190.8200000000002</v>
      </c>
      <c r="AD6" s="1">
        <v>945.31100000000004</v>
      </c>
      <c r="AE6" s="28">
        <v>2.3180000000000001</v>
      </c>
      <c r="AF6">
        <v>2.5</v>
      </c>
      <c r="AG6">
        <v>6.4180000000000001</v>
      </c>
      <c r="AH6">
        <v>157.32049499999999</v>
      </c>
      <c r="AI6">
        <v>2.019387</v>
      </c>
      <c r="AJ6">
        <v>60.194668</v>
      </c>
      <c r="AK6">
        <v>346</v>
      </c>
      <c r="AL6">
        <v>13</v>
      </c>
      <c r="AM6">
        <v>212</v>
      </c>
      <c r="AN6">
        <v>79</v>
      </c>
      <c r="AO6">
        <v>13.925839</v>
      </c>
      <c r="AP6">
        <v>199.6</v>
      </c>
      <c r="AQ6">
        <v>0</v>
      </c>
      <c r="AR6">
        <v>27</v>
      </c>
      <c r="AS6">
        <v>4389</v>
      </c>
      <c r="AT6">
        <v>0.59299999999999997</v>
      </c>
      <c r="AU6">
        <v>9.6769999999999996</v>
      </c>
      <c r="AV6">
        <v>8869</v>
      </c>
      <c r="AW6">
        <v>0</v>
      </c>
      <c r="AX6" s="29">
        <v>0.45</v>
      </c>
      <c r="AY6">
        <v>0.92720000000000002</v>
      </c>
      <c r="AZ6" t="s">
        <v>68</v>
      </c>
      <c r="BA6" t="s">
        <v>178</v>
      </c>
      <c r="BB6">
        <v>1</v>
      </c>
      <c r="BC6" t="s">
        <v>348</v>
      </c>
      <c r="BD6">
        <v>2</v>
      </c>
      <c r="BE6">
        <v>4738.4529999999995</v>
      </c>
      <c r="BF6">
        <v>0.46234920975263455</v>
      </c>
      <c r="BG6">
        <v>0.42869018728264274</v>
      </c>
      <c r="BH6">
        <v>133171.005</v>
      </c>
      <c r="BI6">
        <v>1.6451178693139699E-2</v>
      </c>
      <c r="BJ6">
        <v>1.5253532884279129E-2</v>
      </c>
      <c r="BK6">
        <v>1</v>
      </c>
      <c r="BL6" t="s">
        <v>271</v>
      </c>
      <c r="BM6" t="s">
        <v>272</v>
      </c>
      <c r="BN6" t="s">
        <v>271</v>
      </c>
    </row>
    <row r="7" spans="1:66">
      <c r="A7" s="141" t="str">
        <f t="shared" si="0"/>
        <v>대인교통</v>
      </c>
      <c r="B7" s="141" t="str">
        <f t="shared" si="1"/>
        <v>561</v>
      </c>
      <c r="C7" s="142" t="str">
        <f t="shared" si="2"/>
        <v>71바5203</v>
      </c>
      <c r="D7" s="130" t="str">
        <f t="shared" si="3"/>
        <v>중형</v>
      </c>
      <c r="E7" s="126" t="str">
        <f t="shared" si="4"/>
        <v>D</v>
      </c>
      <c r="F7" s="149">
        <f t="shared" ref="F7:F34" si="19">G7/H7</f>
        <v>0.81173913043478263</v>
      </c>
      <c r="G7" s="150">
        <f t="shared" si="5"/>
        <v>1.867</v>
      </c>
      <c r="H7" s="151">
        <f t="shared" si="6"/>
        <v>2.2999999999999998</v>
      </c>
      <c r="I7" s="152">
        <f t="shared" si="7"/>
        <v>4335.6859999999997</v>
      </c>
      <c r="J7" s="153">
        <f t="shared" si="8"/>
        <v>2.0730593732202516E-2</v>
      </c>
      <c r="K7" s="153">
        <f t="shared" si="9"/>
        <v>0.49011207464071183</v>
      </c>
      <c r="L7" s="153">
        <f t="shared" si="10"/>
        <v>0.2267230606644485</v>
      </c>
      <c r="M7" s="154">
        <f t="shared" si="11"/>
        <v>10.273999999999999</v>
      </c>
      <c r="N7" s="155">
        <f t="shared" si="12"/>
        <v>9.1999999999999998E-2</v>
      </c>
      <c r="O7" s="155">
        <f t="shared" si="13"/>
        <v>5.6050000000000004</v>
      </c>
      <c r="P7" s="156">
        <f t="shared" si="14"/>
        <v>0</v>
      </c>
      <c r="Q7" s="157">
        <f t="shared" si="15"/>
        <v>82</v>
      </c>
      <c r="R7" s="158">
        <f t="shared" si="16"/>
        <v>19.904745314961165</v>
      </c>
      <c r="S7" s="143">
        <f t="shared" si="17"/>
        <v>4</v>
      </c>
      <c r="T7" s="143">
        <f t="shared" si="18"/>
        <v>243</v>
      </c>
      <c r="U7" t="s">
        <v>119</v>
      </c>
      <c r="V7" t="s">
        <v>122</v>
      </c>
      <c r="W7" s="4" t="s">
        <v>119</v>
      </c>
      <c r="X7" s="4" t="s">
        <v>122</v>
      </c>
      <c r="Y7" s="4" t="s">
        <v>180</v>
      </c>
      <c r="Z7" s="4" t="s">
        <v>174</v>
      </c>
      <c r="AA7" s="4" t="s">
        <v>48</v>
      </c>
      <c r="AB7" s="4">
        <v>505</v>
      </c>
      <c r="AC7" s="4">
        <v>4335.6859999999997</v>
      </c>
      <c r="AD7" s="4">
        <v>2322.1990000000001</v>
      </c>
      <c r="AE7" s="4">
        <v>1.867</v>
      </c>
      <c r="AF7" s="4">
        <v>2.2999999999999998</v>
      </c>
      <c r="AG7" s="4">
        <v>10.273999999999999</v>
      </c>
      <c r="AH7" s="4">
        <v>445.29993300000001</v>
      </c>
      <c r="AI7" s="4">
        <v>9.2313320000000001</v>
      </c>
      <c r="AJ7" s="4">
        <v>218.24687399999999</v>
      </c>
      <c r="AK7" s="4">
        <v>983</v>
      </c>
      <c r="AL7" s="4">
        <v>4</v>
      </c>
      <c r="AM7" s="4">
        <v>243</v>
      </c>
      <c r="AN7" s="4">
        <v>82</v>
      </c>
      <c r="AO7" s="4">
        <v>9.7365519999999997</v>
      </c>
      <c r="AP7" s="4">
        <v>239.1</v>
      </c>
      <c r="AQ7" s="4">
        <v>0</v>
      </c>
      <c r="AR7" s="4">
        <v>435</v>
      </c>
      <c r="AS7" s="4">
        <v>169102</v>
      </c>
      <c r="AT7" s="4">
        <v>9.1999999999999998E-2</v>
      </c>
      <c r="AU7" s="4">
        <v>5.6050000000000004</v>
      </c>
      <c r="AV7" s="4">
        <v>27284</v>
      </c>
      <c r="AW7" s="4">
        <v>0</v>
      </c>
      <c r="AX7" s="30">
        <v>0.54</v>
      </c>
      <c r="AY7">
        <v>0.81173913043478263</v>
      </c>
      <c r="AZ7" t="s">
        <v>67</v>
      </c>
      <c r="BA7" t="s">
        <v>181</v>
      </c>
      <c r="BB7">
        <v>1</v>
      </c>
      <c r="BC7" t="s">
        <v>276</v>
      </c>
      <c r="BD7">
        <v>9</v>
      </c>
      <c r="BE7">
        <v>20685.442999999999</v>
      </c>
      <c r="BF7">
        <v>0.20960082895009791</v>
      </c>
      <c r="BG7">
        <v>0.17014119463036209</v>
      </c>
      <c r="BH7">
        <v>133171.005</v>
      </c>
      <c r="BI7">
        <v>3.2557282270265962E-2</v>
      </c>
      <c r="BJ7">
        <v>2.6428019999385457E-2</v>
      </c>
      <c r="BK7">
        <v>1</v>
      </c>
      <c r="BL7" t="s">
        <v>67</v>
      </c>
      <c r="BM7">
        <v>0</v>
      </c>
      <c r="BN7" t="s">
        <v>274</v>
      </c>
    </row>
    <row r="8" spans="1:66">
      <c r="A8" s="138" t="str">
        <f t="shared" si="0"/>
        <v>대인교통</v>
      </c>
      <c r="B8" s="138" t="str">
        <f t="shared" si="1"/>
        <v>561</v>
      </c>
      <c r="C8" s="139" t="str">
        <f t="shared" si="2"/>
        <v>71바5205</v>
      </c>
      <c r="D8" s="113" t="str">
        <f t="shared" si="3"/>
        <v>중형</v>
      </c>
      <c r="E8" s="109" t="str">
        <f t="shared" si="4"/>
        <v>D</v>
      </c>
      <c r="F8" s="159">
        <f t="shared" si="19"/>
        <v>0.80217391304347829</v>
      </c>
      <c r="G8" s="160">
        <f t="shared" si="5"/>
        <v>1.845</v>
      </c>
      <c r="H8" s="161">
        <f t="shared" si="6"/>
        <v>2.2999999999999998</v>
      </c>
      <c r="I8" s="162">
        <f t="shared" si="7"/>
        <v>4453.4989999999998</v>
      </c>
      <c r="J8" s="163">
        <f t="shared" si="8"/>
        <v>1.3966230683053601E-2</v>
      </c>
      <c r="K8" s="163">
        <f t="shared" si="9"/>
        <v>0.48827303365424818</v>
      </c>
      <c r="L8" s="163">
        <f t="shared" si="10"/>
        <v>0.19580109931539225</v>
      </c>
      <c r="M8" s="164">
        <f t="shared" si="11"/>
        <v>11.097</v>
      </c>
      <c r="N8" s="165">
        <f t="shared" si="12"/>
        <v>2.7170000000000001</v>
      </c>
      <c r="O8" s="165">
        <f t="shared" si="13"/>
        <v>10.8</v>
      </c>
      <c r="P8" s="166">
        <f t="shared" si="14"/>
        <v>0.23166666666666666</v>
      </c>
      <c r="Q8" s="167">
        <f t="shared" si="15"/>
        <v>92</v>
      </c>
      <c r="R8" s="168">
        <f t="shared" si="16"/>
        <v>19.523775744675266</v>
      </c>
      <c r="S8" s="140">
        <f t="shared" si="17"/>
        <v>121</v>
      </c>
      <c r="T8" s="140">
        <f t="shared" si="18"/>
        <v>481</v>
      </c>
      <c r="U8" t="s">
        <v>119</v>
      </c>
      <c r="V8" s="5" t="s">
        <v>122</v>
      </c>
      <c r="W8" t="s">
        <v>119</v>
      </c>
      <c r="X8" s="5" t="s">
        <v>122</v>
      </c>
      <c r="Y8" t="s">
        <v>182</v>
      </c>
      <c r="Z8" t="s">
        <v>174</v>
      </c>
      <c r="AA8" t="s">
        <v>48</v>
      </c>
      <c r="AB8">
        <v>505</v>
      </c>
      <c r="AC8" s="1">
        <v>4453.4989999999998</v>
      </c>
      <c r="AD8" s="1">
        <v>2414.1469999999999</v>
      </c>
      <c r="AE8" s="28">
        <v>1.845</v>
      </c>
      <c r="AF8">
        <v>2.2999999999999998</v>
      </c>
      <c r="AG8">
        <v>11.097</v>
      </c>
      <c r="AH8">
        <v>458.26523600000002</v>
      </c>
      <c r="AI8">
        <v>6.4002379999999999</v>
      </c>
      <c r="AJ8">
        <v>223.758557</v>
      </c>
      <c r="AK8">
        <v>872</v>
      </c>
      <c r="AL8">
        <v>121</v>
      </c>
      <c r="AM8">
        <v>481</v>
      </c>
      <c r="AN8">
        <v>92</v>
      </c>
      <c r="AO8">
        <v>9.7181680000000004</v>
      </c>
      <c r="AP8">
        <v>770.9</v>
      </c>
      <c r="AQ8">
        <v>13.9</v>
      </c>
      <c r="AR8">
        <v>460</v>
      </c>
      <c r="AS8">
        <v>194880</v>
      </c>
      <c r="AT8">
        <v>2.7170000000000001</v>
      </c>
      <c r="AU8">
        <v>10.8</v>
      </c>
      <c r="AV8">
        <v>177</v>
      </c>
      <c r="AW8">
        <v>0</v>
      </c>
      <c r="AX8" s="29">
        <v>0.56999999999999995</v>
      </c>
      <c r="AY8">
        <v>0.80217391304347829</v>
      </c>
      <c r="AZ8" t="s">
        <v>67</v>
      </c>
      <c r="BA8" t="s">
        <v>181</v>
      </c>
      <c r="BB8">
        <v>2</v>
      </c>
      <c r="BC8" t="s">
        <v>275</v>
      </c>
      <c r="BD8">
        <v>3</v>
      </c>
      <c r="BE8">
        <v>20685.442999999999</v>
      </c>
      <c r="BF8">
        <v>0.21529628347819285</v>
      </c>
      <c r="BG8">
        <v>0.17270506218141993</v>
      </c>
      <c r="BH8">
        <v>133171.005</v>
      </c>
      <c r="BI8">
        <v>3.3441956828365149E-2</v>
      </c>
      <c r="BJ8">
        <v>2.6826265368840741E-2</v>
      </c>
      <c r="BK8">
        <v>1</v>
      </c>
      <c r="BL8" t="s">
        <v>67</v>
      </c>
      <c r="BM8">
        <v>0</v>
      </c>
      <c r="BN8" t="s">
        <v>274</v>
      </c>
    </row>
    <row r="9" spans="1:66">
      <c r="A9" s="141" t="str">
        <f t="shared" si="0"/>
        <v>대인교통</v>
      </c>
      <c r="B9" s="141" t="str">
        <f t="shared" si="1"/>
        <v>561</v>
      </c>
      <c r="C9" s="142" t="str">
        <f t="shared" si="2"/>
        <v>71바5206</v>
      </c>
      <c r="D9" s="130" t="str">
        <f t="shared" si="3"/>
        <v>중형</v>
      </c>
      <c r="E9" s="126" t="str">
        <f t="shared" si="4"/>
        <v>A</v>
      </c>
      <c r="F9" s="149">
        <f t="shared" si="19"/>
        <v>0.98086956521739133</v>
      </c>
      <c r="G9" s="150">
        <f t="shared" si="5"/>
        <v>2.2559999999999998</v>
      </c>
      <c r="H9" s="151">
        <f t="shared" si="6"/>
        <v>2.2999999999999998</v>
      </c>
      <c r="I9" s="152">
        <f t="shared" si="7"/>
        <v>4337.1499999999996</v>
      </c>
      <c r="J9" s="153">
        <f t="shared" si="8"/>
        <v>1.0304605505636839E-2</v>
      </c>
      <c r="K9" s="153">
        <f t="shared" si="9"/>
        <v>0.38645192845552101</v>
      </c>
      <c r="L9" s="153">
        <f t="shared" si="10"/>
        <v>0.10859665909641125</v>
      </c>
      <c r="M9" s="154">
        <f t="shared" si="11"/>
        <v>6.7590000000000003</v>
      </c>
      <c r="N9" s="155">
        <f t="shared" si="12"/>
        <v>0.27700000000000002</v>
      </c>
      <c r="O9" s="155">
        <f t="shared" si="13"/>
        <v>3.5049999999999999</v>
      </c>
      <c r="P9" s="156">
        <f t="shared" si="14"/>
        <v>0</v>
      </c>
      <c r="Q9" s="157">
        <f t="shared" si="15"/>
        <v>76</v>
      </c>
      <c r="R9" s="158">
        <f t="shared" si="16"/>
        <v>19.155532237974814</v>
      </c>
      <c r="S9" s="143">
        <f t="shared" si="17"/>
        <v>12</v>
      </c>
      <c r="T9" s="143">
        <f t="shared" si="18"/>
        <v>152</v>
      </c>
      <c r="U9" t="s">
        <v>119</v>
      </c>
      <c r="V9" s="5" t="s">
        <v>122</v>
      </c>
      <c r="W9" t="s">
        <v>119</v>
      </c>
      <c r="X9" s="5" t="s">
        <v>122</v>
      </c>
      <c r="Y9" t="s">
        <v>291</v>
      </c>
      <c r="Z9" t="s">
        <v>174</v>
      </c>
      <c r="AA9" t="s">
        <v>48</v>
      </c>
      <c r="AB9">
        <v>505</v>
      </c>
      <c r="AC9" s="1">
        <v>4337.1499999999996</v>
      </c>
      <c r="AD9" s="1">
        <v>1922.7380000000001</v>
      </c>
      <c r="AE9" s="28">
        <v>2.2559999999999998</v>
      </c>
      <c r="AF9">
        <v>2.2999999999999998</v>
      </c>
      <c r="AG9">
        <v>6.7590000000000003</v>
      </c>
      <c r="AH9">
        <v>375.33372800000001</v>
      </c>
      <c r="AI9">
        <v>3.8676659999999998</v>
      </c>
      <c r="AJ9">
        <v>145.04844299999999</v>
      </c>
      <c r="AK9">
        <v>471</v>
      </c>
      <c r="AL9">
        <v>12</v>
      </c>
      <c r="AM9">
        <v>152</v>
      </c>
      <c r="AN9">
        <v>76</v>
      </c>
      <c r="AO9">
        <v>11.555448999999999</v>
      </c>
      <c r="AP9">
        <v>271.89999999999998</v>
      </c>
      <c r="AQ9">
        <v>0</v>
      </c>
      <c r="AR9">
        <v>133</v>
      </c>
      <c r="AS9">
        <v>53334</v>
      </c>
      <c r="AT9">
        <v>0.27700000000000002</v>
      </c>
      <c r="AU9">
        <v>3.5049999999999999</v>
      </c>
      <c r="AV9">
        <v>32691</v>
      </c>
      <c r="AW9">
        <v>0</v>
      </c>
      <c r="AX9" s="29">
        <v>0.54</v>
      </c>
      <c r="AY9">
        <v>0.98086956521739133</v>
      </c>
      <c r="AZ9" t="s">
        <v>66</v>
      </c>
      <c r="BA9" t="s">
        <v>181</v>
      </c>
      <c r="BB9">
        <v>1</v>
      </c>
      <c r="BC9" t="s">
        <v>364</v>
      </c>
      <c r="BD9">
        <v>10</v>
      </c>
      <c r="BE9">
        <v>20685.442999999999</v>
      </c>
      <c r="BF9">
        <v>0.20967160335894183</v>
      </c>
      <c r="BG9">
        <v>0.20566049442511861</v>
      </c>
      <c r="BH9">
        <v>133171.005</v>
      </c>
      <c r="BI9">
        <v>3.2568275654298769E-2</v>
      </c>
      <c r="BJ9">
        <v>3.1945230380912182E-2</v>
      </c>
      <c r="BK9">
        <v>1</v>
      </c>
      <c r="BL9" t="s">
        <v>66</v>
      </c>
      <c r="BM9">
        <v>0</v>
      </c>
      <c r="BN9" t="s">
        <v>274</v>
      </c>
    </row>
    <row r="10" spans="1:66">
      <c r="A10" s="138" t="str">
        <f t="shared" si="0"/>
        <v>대인교통</v>
      </c>
      <c r="B10" s="138" t="str">
        <f t="shared" si="1"/>
        <v>561</v>
      </c>
      <c r="C10" s="139" t="str">
        <f t="shared" si="2"/>
        <v>71바5207</v>
      </c>
      <c r="D10" s="113" t="str">
        <f t="shared" si="3"/>
        <v>중형</v>
      </c>
      <c r="E10" s="109" t="str">
        <f t="shared" si="4"/>
        <v>C</v>
      </c>
      <c r="F10" s="159">
        <f t="shared" si="19"/>
        <v>0.85392857142857148</v>
      </c>
      <c r="G10" s="160">
        <f t="shared" si="5"/>
        <v>2.391</v>
      </c>
      <c r="H10" s="161">
        <f t="shared" si="6"/>
        <v>2.8</v>
      </c>
      <c r="I10" s="162">
        <f t="shared" si="7"/>
        <v>3829.223</v>
      </c>
      <c r="J10" s="163">
        <f t="shared" si="8"/>
        <v>2.9472972706715887E-2</v>
      </c>
      <c r="K10" s="163">
        <f t="shared" si="9"/>
        <v>0.4796082080116118</v>
      </c>
      <c r="L10" s="163">
        <f t="shared" si="10"/>
        <v>0.17705941910408457</v>
      </c>
      <c r="M10" s="164">
        <f t="shared" si="11"/>
        <v>5.41</v>
      </c>
      <c r="N10" s="165">
        <f t="shared" si="12"/>
        <v>0</v>
      </c>
      <c r="O10" s="165">
        <f t="shared" si="13"/>
        <v>4.2569999999999997</v>
      </c>
      <c r="P10" s="166">
        <f t="shared" si="14"/>
        <v>0</v>
      </c>
      <c r="Q10" s="167">
        <f t="shared" si="15"/>
        <v>84</v>
      </c>
      <c r="R10" s="168">
        <f t="shared" si="16"/>
        <v>19.781934055243187</v>
      </c>
      <c r="S10" s="140">
        <f t="shared" si="17"/>
        <v>0</v>
      </c>
      <c r="T10" s="140">
        <f t="shared" si="18"/>
        <v>163</v>
      </c>
      <c r="U10" t="s">
        <v>119</v>
      </c>
      <c r="V10" t="s">
        <v>122</v>
      </c>
      <c r="W10" s="4" t="s">
        <v>119</v>
      </c>
      <c r="X10" s="4" t="s">
        <v>122</v>
      </c>
      <c r="Y10" s="4" t="s">
        <v>365</v>
      </c>
      <c r="Z10" s="4" t="s">
        <v>174</v>
      </c>
      <c r="AA10" s="4" t="s">
        <v>175</v>
      </c>
      <c r="AB10" s="4">
        <v>505</v>
      </c>
      <c r="AC10" s="4">
        <v>3829.223</v>
      </c>
      <c r="AD10" s="4">
        <v>1601.4469999999999</v>
      </c>
      <c r="AE10" s="4">
        <v>2.391</v>
      </c>
      <c r="AF10" s="4">
        <v>2.8</v>
      </c>
      <c r="AG10" s="4">
        <v>5.41</v>
      </c>
      <c r="AH10" s="4">
        <v>394.30494900000002</v>
      </c>
      <c r="AI10" s="4">
        <v>11.621339000000001</v>
      </c>
      <c r="AJ10" s="4">
        <v>189.11188999999999</v>
      </c>
      <c r="AK10" s="4">
        <v>678</v>
      </c>
      <c r="AL10" s="4">
        <v>0</v>
      </c>
      <c r="AM10" s="4">
        <v>163</v>
      </c>
      <c r="AN10" s="4">
        <v>84</v>
      </c>
      <c r="AO10" s="4">
        <v>9.7113230000000001</v>
      </c>
      <c r="AP10" s="4">
        <v>150.6</v>
      </c>
      <c r="AQ10" s="4">
        <v>0</v>
      </c>
      <c r="AR10" s="4">
        <v>386</v>
      </c>
      <c r="AS10" s="4">
        <v>154571</v>
      </c>
      <c r="AT10" s="4">
        <v>0</v>
      </c>
      <c r="AU10" s="4">
        <v>4.2569999999999997</v>
      </c>
      <c r="AV10" s="4">
        <v>30288</v>
      </c>
      <c r="AW10" s="4">
        <v>0</v>
      </c>
      <c r="AX10" s="30">
        <v>0.5</v>
      </c>
      <c r="AY10">
        <v>0.85392857142857148</v>
      </c>
      <c r="AZ10" t="s">
        <v>69</v>
      </c>
      <c r="BA10" t="s">
        <v>181</v>
      </c>
      <c r="BB10">
        <v>1</v>
      </c>
      <c r="BC10" t="s">
        <v>293</v>
      </c>
      <c r="BD10">
        <v>7</v>
      </c>
      <c r="BE10">
        <v>20685.442999999999</v>
      </c>
      <c r="BF10">
        <v>0.18511679928730557</v>
      </c>
      <c r="BG10">
        <v>0.15807652396283844</v>
      </c>
      <c r="BH10">
        <v>133171.005</v>
      </c>
      <c r="BI10">
        <v>2.8754179635424391E-2</v>
      </c>
      <c r="BJ10">
        <v>2.4554015538678472E-2</v>
      </c>
      <c r="BK10">
        <v>1</v>
      </c>
      <c r="BL10" t="s">
        <v>69</v>
      </c>
      <c r="BM10">
        <v>0</v>
      </c>
      <c r="BN10" t="s">
        <v>274</v>
      </c>
    </row>
    <row r="11" spans="1:66">
      <c r="A11" s="141" t="str">
        <f t="shared" si="0"/>
        <v>대인교통</v>
      </c>
      <c r="B11" s="141" t="str">
        <f t="shared" si="1"/>
        <v>561</v>
      </c>
      <c r="C11" s="142" t="str">
        <f t="shared" si="2"/>
        <v>72바1914</v>
      </c>
      <c r="D11" s="130" t="str">
        <f t="shared" si="3"/>
        <v>중형</v>
      </c>
      <c r="E11" s="126" t="str">
        <f t="shared" si="4"/>
        <v>F</v>
      </c>
      <c r="F11" s="149">
        <f t="shared" si="19"/>
        <v>0.78178571428571431</v>
      </c>
      <c r="G11" s="150">
        <f t="shared" si="5"/>
        <v>2.1890000000000001</v>
      </c>
      <c r="H11" s="151">
        <f t="shared" si="6"/>
        <v>2.8</v>
      </c>
      <c r="I11" s="152">
        <f t="shared" si="7"/>
        <v>3729.8850000000002</v>
      </c>
      <c r="J11" s="153">
        <f t="shared" si="8"/>
        <v>7.5941906697119411E-3</v>
      </c>
      <c r="K11" s="153">
        <f t="shared" si="9"/>
        <v>0.52747079689187071</v>
      </c>
      <c r="L11" s="153">
        <f t="shared" si="10"/>
        <v>0.21153467198050341</v>
      </c>
      <c r="M11" s="154">
        <f t="shared" si="11"/>
        <v>7.0519999999999996</v>
      </c>
      <c r="N11" s="155">
        <f t="shared" si="12"/>
        <v>0.161</v>
      </c>
      <c r="O11" s="155">
        <f t="shared" si="13"/>
        <v>13.7</v>
      </c>
      <c r="P11" s="156">
        <f t="shared" si="14"/>
        <v>0</v>
      </c>
      <c r="Q11" s="157">
        <f t="shared" si="15"/>
        <v>83</v>
      </c>
      <c r="R11" s="158">
        <f t="shared" si="16"/>
        <v>20.503539017197696</v>
      </c>
      <c r="S11" s="143">
        <f t="shared" si="17"/>
        <v>6</v>
      </c>
      <c r="T11" s="143">
        <f t="shared" si="18"/>
        <v>511</v>
      </c>
      <c r="U11" t="s">
        <v>119</v>
      </c>
      <c r="V11" s="5" t="s">
        <v>122</v>
      </c>
      <c r="W11" t="s">
        <v>119</v>
      </c>
      <c r="X11" s="5" t="s">
        <v>122</v>
      </c>
      <c r="Y11" t="s">
        <v>183</v>
      </c>
      <c r="Z11" t="s">
        <v>174</v>
      </c>
      <c r="AA11" t="s">
        <v>175</v>
      </c>
      <c r="AB11">
        <v>505</v>
      </c>
      <c r="AC11" s="1">
        <v>3729.8850000000002</v>
      </c>
      <c r="AD11" s="1">
        <v>1703.903</v>
      </c>
      <c r="AE11" s="28">
        <v>2.1890000000000001</v>
      </c>
      <c r="AF11">
        <v>2.8</v>
      </c>
      <c r="AG11">
        <v>7.0519999999999996</v>
      </c>
      <c r="AH11">
        <v>391.26802700000002</v>
      </c>
      <c r="AI11">
        <v>2.9713639999999999</v>
      </c>
      <c r="AJ11">
        <v>206.38245800000001</v>
      </c>
      <c r="AK11">
        <v>789</v>
      </c>
      <c r="AL11">
        <v>6</v>
      </c>
      <c r="AM11">
        <v>511</v>
      </c>
      <c r="AN11">
        <v>83</v>
      </c>
      <c r="AO11">
        <v>9.5328130000000009</v>
      </c>
      <c r="AP11">
        <v>871.3</v>
      </c>
      <c r="AQ11">
        <v>0</v>
      </c>
      <c r="AR11">
        <v>426</v>
      </c>
      <c r="AS11">
        <v>209139</v>
      </c>
      <c r="AT11">
        <v>0.161</v>
      </c>
      <c r="AU11">
        <v>13.7</v>
      </c>
      <c r="AV11">
        <v>0</v>
      </c>
      <c r="AW11">
        <v>0</v>
      </c>
      <c r="AX11" s="29">
        <v>0.5</v>
      </c>
      <c r="AY11">
        <v>0.78178571428571431</v>
      </c>
      <c r="AZ11" t="s">
        <v>70</v>
      </c>
      <c r="BA11" t="s">
        <v>181</v>
      </c>
      <c r="BB11">
        <v>1</v>
      </c>
      <c r="BC11" t="s">
        <v>325</v>
      </c>
      <c r="BD11">
        <v>1</v>
      </c>
      <c r="BE11">
        <v>20685.442999999999</v>
      </c>
      <c r="BF11">
        <v>0.18031448492546184</v>
      </c>
      <c r="BG11">
        <v>0.14096728839351286</v>
      </c>
      <c r="BH11">
        <v>133171.005</v>
      </c>
      <c r="BI11">
        <v>2.8008236477602613E-2</v>
      </c>
      <c r="BJ11">
        <v>2.1896439160525756E-2</v>
      </c>
      <c r="BK11">
        <v>1</v>
      </c>
      <c r="BL11" t="s">
        <v>67</v>
      </c>
      <c r="BM11">
        <v>-1</v>
      </c>
      <c r="BN11" t="s">
        <v>286</v>
      </c>
    </row>
    <row r="12" spans="1:66" s="2" customFormat="1">
      <c r="A12" s="138" t="str">
        <f t="shared" si="0"/>
        <v>대인교통</v>
      </c>
      <c r="B12" s="138" t="str">
        <f t="shared" si="1"/>
        <v>562</v>
      </c>
      <c r="C12" s="139" t="str">
        <f t="shared" si="2"/>
        <v>71바5208</v>
      </c>
      <c r="D12" s="113" t="str">
        <f t="shared" si="3"/>
        <v>중형</v>
      </c>
      <c r="E12" s="109" t="str">
        <f t="shared" si="4"/>
        <v>C</v>
      </c>
      <c r="F12" s="159">
        <f t="shared" si="19"/>
        <v>0.87</v>
      </c>
      <c r="G12" s="160">
        <f t="shared" si="5"/>
        <v>2.262</v>
      </c>
      <c r="H12" s="161">
        <f t="shared" si="6"/>
        <v>2.6</v>
      </c>
      <c r="I12" s="162">
        <f t="shared" si="7"/>
        <v>4684.4690000000001</v>
      </c>
      <c r="J12" s="163">
        <f t="shared" si="8"/>
        <v>1.6842188446036344E-2</v>
      </c>
      <c r="K12" s="163">
        <f t="shared" si="9"/>
        <v>0.50628345587452717</v>
      </c>
      <c r="L12" s="163">
        <f t="shared" si="10"/>
        <v>0.24762678544782771</v>
      </c>
      <c r="M12" s="164">
        <f t="shared" si="11"/>
        <v>11.827999999999999</v>
      </c>
      <c r="N12" s="165">
        <f t="shared" si="12"/>
        <v>2.69</v>
      </c>
      <c r="O12" s="165">
        <f t="shared" si="13"/>
        <v>12.061</v>
      </c>
      <c r="P12" s="166">
        <f t="shared" si="14"/>
        <v>1.6666666666666668E-3</v>
      </c>
      <c r="Q12" s="167">
        <f t="shared" si="15"/>
        <v>92</v>
      </c>
      <c r="R12" s="168">
        <f t="shared" si="16"/>
        <v>20.876507424052921</v>
      </c>
      <c r="S12" s="140">
        <f t="shared" si="17"/>
        <v>126</v>
      </c>
      <c r="T12" s="140">
        <f t="shared" si="18"/>
        <v>565</v>
      </c>
      <c r="U12" t="s">
        <v>119</v>
      </c>
      <c r="V12" s="5" t="s">
        <v>125</v>
      </c>
      <c r="W12" t="s">
        <v>119</v>
      </c>
      <c r="X12" s="5" t="s">
        <v>125</v>
      </c>
      <c r="Y12" t="s">
        <v>184</v>
      </c>
      <c r="Z12" t="s">
        <v>174</v>
      </c>
      <c r="AA12" t="s">
        <v>175</v>
      </c>
      <c r="AB12">
        <v>505</v>
      </c>
      <c r="AC12" s="1">
        <v>4684.4690000000001</v>
      </c>
      <c r="AD12" s="1">
        <v>2070.8159999999998</v>
      </c>
      <c r="AE12" s="28">
        <v>2.262</v>
      </c>
      <c r="AF12">
        <v>2.6</v>
      </c>
      <c r="AG12">
        <v>11.827999999999999</v>
      </c>
      <c r="AH12">
        <v>470.54217599999998</v>
      </c>
      <c r="AI12">
        <v>7.9249599999999996</v>
      </c>
      <c r="AJ12">
        <v>238.22771900000001</v>
      </c>
      <c r="AK12">
        <v>1160</v>
      </c>
      <c r="AL12">
        <v>126</v>
      </c>
      <c r="AM12">
        <v>565</v>
      </c>
      <c r="AN12">
        <v>92</v>
      </c>
      <c r="AO12">
        <v>9.9554709999999993</v>
      </c>
      <c r="AP12">
        <v>1275.5</v>
      </c>
      <c r="AQ12">
        <v>0.1</v>
      </c>
      <c r="AR12">
        <v>569</v>
      </c>
      <c r="AS12">
        <v>207606</v>
      </c>
      <c r="AT12">
        <v>2.69</v>
      </c>
      <c r="AU12">
        <v>12.061</v>
      </c>
      <c r="AV12">
        <v>0</v>
      </c>
      <c r="AW12">
        <v>0</v>
      </c>
      <c r="AX12" s="29">
        <v>0.68</v>
      </c>
      <c r="AY12" s="2">
        <v>0.87</v>
      </c>
      <c r="AZ12" s="2" t="s">
        <v>69</v>
      </c>
      <c r="BA12" s="2" t="s">
        <v>185</v>
      </c>
      <c r="BB12" s="2">
        <v>1</v>
      </c>
      <c r="BC12" s="2" t="s">
        <v>277</v>
      </c>
      <c r="BD12" s="2">
        <v>1</v>
      </c>
      <c r="BE12" s="2">
        <v>4684.4690000000001</v>
      </c>
      <c r="BF12" s="2">
        <v>1</v>
      </c>
      <c r="BG12" s="2">
        <v>0.87</v>
      </c>
      <c r="BH12" s="2">
        <v>133171.005</v>
      </c>
      <c r="BI12" s="2">
        <v>3.5176343378950994E-2</v>
      </c>
      <c r="BJ12" s="2">
        <v>3.0603418739687364E-2</v>
      </c>
      <c r="BK12" s="2">
        <v>1</v>
      </c>
      <c r="BL12" s="2" t="s">
        <v>69</v>
      </c>
      <c r="BM12" s="2">
        <v>0</v>
      </c>
      <c r="BN12" s="2" t="s">
        <v>274</v>
      </c>
    </row>
    <row r="13" spans="1:66">
      <c r="A13" s="141" t="str">
        <f t="shared" si="0"/>
        <v>대인교통</v>
      </c>
      <c r="B13" s="141" t="str">
        <f t="shared" si="1"/>
        <v>574</v>
      </c>
      <c r="C13" s="142" t="str">
        <f t="shared" si="2"/>
        <v>71바6102</v>
      </c>
      <c r="D13" s="130" t="str">
        <f t="shared" si="3"/>
        <v>중형</v>
      </c>
      <c r="E13" s="126" t="str">
        <f t="shared" si="4"/>
        <v>D</v>
      </c>
      <c r="F13" s="149">
        <f t="shared" si="19"/>
        <v>0.81821428571428578</v>
      </c>
      <c r="G13" s="150">
        <f t="shared" si="5"/>
        <v>2.2909999999999999</v>
      </c>
      <c r="H13" s="151">
        <f t="shared" si="6"/>
        <v>2.8</v>
      </c>
      <c r="I13" s="152">
        <f t="shared" si="7"/>
        <v>4090.07</v>
      </c>
      <c r="J13" s="153">
        <f t="shared" si="8"/>
        <v>2.2659181299051864E-2</v>
      </c>
      <c r="K13" s="153">
        <f t="shared" si="9"/>
        <v>0.35186534317156815</v>
      </c>
      <c r="L13" s="153">
        <f t="shared" si="10"/>
        <v>0.15867699085834716</v>
      </c>
      <c r="M13" s="154">
        <f t="shared" si="11"/>
        <v>7.4130000000000003</v>
      </c>
      <c r="N13" s="155">
        <f t="shared" si="12"/>
        <v>2.4E-2</v>
      </c>
      <c r="O13" s="155">
        <f t="shared" si="13"/>
        <v>1.76</v>
      </c>
      <c r="P13" s="156">
        <f t="shared" si="14"/>
        <v>0</v>
      </c>
      <c r="Q13" s="157">
        <f t="shared" si="15"/>
        <v>71</v>
      </c>
      <c r="R13" s="158">
        <f t="shared" si="16"/>
        <v>18.340439930387877</v>
      </c>
      <c r="S13" s="143">
        <f t="shared" si="17"/>
        <v>1</v>
      </c>
      <c r="T13" s="143">
        <f t="shared" si="18"/>
        <v>72</v>
      </c>
      <c r="U13" t="s">
        <v>119</v>
      </c>
      <c r="V13" t="s">
        <v>123</v>
      </c>
      <c r="W13" s="4" t="s">
        <v>119</v>
      </c>
      <c r="X13" s="4" t="s">
        <v>123</v>
      </c>
      <c r="Y13" s="4" t="s">
        <v>278</v>
      </c>
      <c r="Z13" s="4" t="s">
        <v>174</v>
      </c>
      <c r="AA13" s="4" t="s">
        <v>175</v>
      </c>
      <c r="AB13" s="4">
        <v>505</v>
      </c>
      <c r="AC13" s="4">
        <v>4090.07</v>
      </c>
      <c r="AD13" s="4">
        <v>1785.6579999999999</v>
      </c>
      <c r="AE13" s="4">
        <v>2.2909999999999999</v>
      </c>
      <c r="AF13" s="4">
        <v>2.8</v>
      </c>
      <c r="AG13" s="4">
        <v>7.4130000000000003</v>
      </c>
      <c r="AH13" s="4">
        <v>356.54200800000001</v>
      </c>
      <c r="AI13" s="4">
        <v>8.0789500000000007</v>
      </c>
      <c r="AJ13" s="4">
        <v>125.454776</v>
      </c>
      <c r="AK13" s="4">
        <v>649</v>
      </c>
      <c r="AL13" s="4">
        <v>1</v>
      </c>
      <c r="AM13" s="4">
        <v>72</v>
      </c>
      <c r="AN13" s="4">
        <v>71</v>
      </c>
      <c r="AO13" s="4">
        <v>11.471495000000001</v>
      </c>
      <c r="AP13" s="4">
        <v>39.299999999999997</v>
      </c>
      <c r="AQ13" s="4">
        <v>0</v>
      </c>
      <c r="AR13" s="4">
        <v>10</v>
      </c>
      <c r="AS13" s="4">
        <v>1484</v>
      </c>
      <c r="AT13" s="4">
        <v>2.4E-2</v>
      </c>
      <c r="AU13" s="4">
        <v>1.76</v>
      </c>
      <c r="AV13" s="4">
        <v>908</v>
      </c>
      <c r="AW13" s="4">
        <v>0</v>
      </c>
      <c r="AX13" s="30">
        <v>0.6</v>
      </c>
      <c r="AY13">
        <v>0.81821428571428578</v>
      </c>
      <c r="AZ13" t="s">
        <v>67</v>
      </c>
      <c r="BA13" t="s">
        <v>186</v>
      </c>
      <c r="BB13">
        <v>1</v>
      </c>
      <c r="BC13" t="s">
        <v>193</v>
      </c>
      <c r="BD13">
        <v>2</v>
      </c>
      <c r="BE13">
        <v>31026.596999999998</v>
      </c>
      <c r="BF13">
        <v>0.13182464064621718</v>
      </c>
      <c r="BG13">
        <v>0.10786080418588699</v>
      </c>
      <c r="BH13">
        <v>133171.005</v>
      </c>
      <c r="BI13">
        <v>3.0712916824499448E-2</v>
      </c>
      <c r="BJ13">
        <v>2.5129747301760087E-2</v>
      </c>
      <c r="BK13">
        <v>1</v>
      </c>
      <c r="BL13" t="s">
        <v>67</v>
      </c>
      <c r="BM13">
        <v>0</v>
      </c>
      <c r="BN13" t="s">
        <v>274</v>
      </c>
    </row>
    <row r="14" spans="1:66">
      <c r="A14" s="138" t="str">
        <f t="shared" si="0"/>
        <v>대인교통</v>
      </c>
      <c r="B14" s="138" t="str">
        <f t="shared" si="1"/>
        <v>574</v>
      </c>
      <c r="C14" s="139" t="str">
        <f t="shared" si="2"/>
        <v>71바6103</v>
      </c>
      <c r="D14" s="113" t="str">
        <f t="shared" si="3"/>
        <v>중형</v>
      </c>
      <c r="E14" s="109" t="str">
        <f t="shared" si="4"/>
        <v>S</v>
      </c>
      <c r="F14" s="159">
        <f t="shared" si="19"/>
        <v>1.1950000000000001</v>
      </c>
      <c r="G14" s="160">
        <f t="shared" si="5"/>
        <v>3.1070000000000002</v>
      </c>
      <c r="H14" s="161">
        <f t="shared" si="6"/>
        <v>2.6</v>
      </c>
      <c r="I14" s="162">
        <f t="shared" si="7"/>
        <v>3662.3290000000002</v>
      </c>
      <c r="J14" s="163">
        <f t="shared" si="8"/>
        <v>1.4529465011123704E-2</v>
      </c>
      <c r="K14" s="163">
        <f t="shared" si="9"/>
        <v>0.34790980892577517</v>
      </c>
      <c r="L14" s="163">
        <f t="shared" si="10"/>
        <v>7.9457634745540337E-2</v>
      </c>
      <c r="M14" s="164">
        <f t="shared" si="11"/>
        <v>2.8279999999999998</v>
      </c>
      <c r="N14" s="165">
        <f t="shared" si="12"/>
        <v>0</v>
      </c>
      <c r="O14" s="165">
        <f t="shared" si="13"/>
        <v>1.365</v>
      </c>
      <c r="P14" s="166">
        <f t="shared" si="14"/>
        <v>0</v>
      </c>
      <c r="Q14" s="167">
        <f t="shared" si="15"/>
        <v>64</v>
      </c>
      <c r="R14" s="168">
        <f t="shared" si="16"/>
        <v>18.50321348755611</v>
      </c>
      <c r="S14" s="140">
        <f t="shared" si="17"/>
        <v>0</v>
      </c>
      <c r="T14" s="140">
        <f t="shared" si="18"/>
        <v>50</v>
      </c>
      <c r="U14" t="s">
        <v>119</v>
      </c>
      <c r="V14" s="5" t="s">
        <v>123</v>
      </c>
      <c r="W14" t="s">
        <v>119</v>
      </c>
      <c r="X14" s="5" t="s">
        <v>123</v>
      </c>
      <c r="Y14" t="s">
        <v>187</v>
      </c>
      <c r="Z14" t="s">
        <v>174</v>
      </c>
      <c r="AA14" t="s">
        <v>48</v>
      </c>
      <c r="AB14">
        <v>505</v>
      </c>
      <c r="AC14" s="1">
        <v>3662.3290000000002</v>
      </c>
      <c r="AD14" s="1">
        <v>1178.787</v>
      </c>
      <c r="AE14" s="28">
        <v>3.1070000000000002</v>
      </c>
      <c r="AF14">
        <v>2.6</v>
      </c>
      <c r="AG14">
        <v>2.8279999999999998</v>
      </c>
      <c r="AH14">
        <v>310.44783799999999</v>
      </c>
      <c r="AI14">
        <v>4.5106409999999997</v>
      </c>
      <c r="AJ14">
        <v>108.007848</v>
      </c>
      <c r="AK14">
        <v>291</v>
      </c>
      <c r="AL14">
        <v>0</v>
      </c>
      <c r="AM14">
        <v>50</v>
      </c>
      <c r="AN14">
        <v>64</v>
      </c>
      <c r="AO14">
        <v>11.796922</v>
      </c>
      <c r="AP14">
        <v>1.1000000000000001</v>
      </c>
      <c r="AQ14">
        <v>0</v>
      </c>
      <c r="AR14">
        <v>13</v>
      </c>
      <c r="AS14">
        <v>1159</v>
      </c>
      <c r="AT14">
        <v>0</v>
      </c>
      <c r="AU14">
        <v>1.365</v>
      </c>
      <c r="AV14">
        <v>23279</v>
      </c>
      <c r="AW14">
        <v>0</v>
      </c>
      <c r="AX14" s="29">
        <v>0.55000000000000004</v>
      </c>
      <c r="AY14">
        <v>1.1950000000000001</v>
      </c>
      <c r="AZ14" t="s">
        <v>71</v>
      </c>
      <c r="BA14" t="s">
        <v>186</v>
      </c>
      <c r="BB14">
        <v>1</v>
      </c>
      <c r="BC14" t="s">
        <v>188</v>
      </c>
      <c r="BD14">
        <v>7</v>
      </c>
      <c r="BE14">
        <v>31026.596999999998</v>
      </c>
      <c r="BF14">
        <v>0.11803837204576449</v>
      </c>
      <c r="BG14">
        <v>0.14105585459468858</v>
      </c>
      <c r="BH14">
        <v>133171.005</v>
      </c>
      <c r="BI14">
        <v>2.7500948873968475E-2</v>
      </c>
      <c r="BJ14">
        <v>3.2863633904392328E-2</v>
      </c>
      <c r="BK14">
        <v>1</v>
      </c>
      <c r="BL14" t="s">
        <v>71</v>
      </c>
      <c r="BM14">
        <v>0</v>
      </c>
      <c r="BN14" t="s">
        <v>274</v>
      </c>
    </row>
    <row r="15" spans="1:66">
      <c r="A15" s="141" t="str">
        <f t="shared" si="0"/>
        <v>대인교통</v>
      </c>
      <c r="B15" s="141" t="str">
        <f t="shared" si="1"/>
        <v>574</v>
      </c>
      <c r="C15" s="142" t="str">
        <f t="shared" si="2"/>
        <v>71바6104</v>
      </c>
      <c r="D15" s="130" t="str">
        <f t="shared" si="3"/>
        <v>중형</v>
      </c>
      <c r="E15" s="126" t="str">
        <f t="shared" si="4"/>
        <v>B</v>
      </c>
      <c r="F15" s="149">
        <f t="shared" si="19"/>
        <v>0.92099999999999993</v>
      </c>
      <c r="G15" s="150">
        <f t="shared" si="5"/>
        <v>2.7629999999999999</v>
      </c>
      <c r="H15" s="151">
        <f t="shared" si="6"/>
        <v>3</v>
      </c>
      <c r="I15" s="152">
        <f t="shared" si="7"/>
        <v>3963.0309999999999</v>
      </c>
      <c r="J15" s="153">
        <f t="shared" si="8"/>
        <v>1.5120570952368469E-2</v>
      </c>
      <c r="K15" s="153">
        <f t="shared" si="9"/>
        <v>0.34743040171776796</v>
      </c>
      <c r="L15" s="153">
        <f t="shared" si="10"/>
        <v>9.9671186018983962E-2</v>
      </c>
      <c r="M15" s="154">
        <f t="shared" si="11"/>
        <v>5.4809999999999999</v>
      </c>
      <c r="N15" s="155">
        <f t="shared" si="12"/>
        <v>0</v>
      </c>
      <c r="O15" s="155">
        <f t="shared" si="13"/>
        <v>2.0939999999999999</v>
      </c>
      <c r="P15" s="156">
        <f t="shared" si="14"/>
        <v>0</v>
      </c>
      <c r="Q15" s="157">
        <f t="shared" si="15"/>
        <v>83</v>
      </c>
      <c r="R15" s="158">
        <f t="shared" si="16"/>
        <v>18.246237826003231</v>
      </c>
      <c r="S15" s="143">
        <f t="shared" si="17"/>
        <v>0</v>
      </c>
      <c r="T15" s="143">
        <f t="shared" si="18"/>
        <v>83</v>
      </c>
      <c r="U15" t="s">
        <v>119</v>
      </c>
      <c r="V15" s="5" t="s">
        <v>123</v>
      </c>
      <c r="W15" t="s">
        <v>119</v>
      </c>
      <c r="X15" s="5" t="s">
        <v>123</v>
      </c>
      <c r="Y15" t="s">
        <v>189</v>
      </c>
      <c r="Z15" t="s">
        <v>174</v>
      </c>
      <c r="AA15" t="s">
        <v>175</v>
      </c>
      <c r="AB15">
        <v>505</v>
      </c>
      <c r="AC15" s="1">
        <v>3963.0309999999999</v>
      </c>
      <c r="AD15" s="1">
        <v>1434.23</v>
      </c>
      <c r="AE15" s="28">
        <v>2.7629999999999999</v>
      </c>
      <c r="AF15">
        <v>3</v>
      </c>
      <c r="AG15">
        <v>5.4809999999999999</v>
      </c>
      <c r="AH15">
        <v>340.72866800000003</v>
      </c>
      <c r="AI15">
        <v>5.152012</v>
      </c>
      <c r="AJ15">
        <v>118.379498</v>
      </c>
      <c r="AK15">
        <v>395</v>
      </c>
      <c r="AL15">
        <v>0</v>
      </c>
      <c r="AM15">
        <v>83</v>
      </c>
      <c r="AN15">
        <v>83</v>
      </c>
      <c r="AO15">
        <v>11.631046</v>
      </c>
      <c r="AP15">
        <v>5.7</v>
      </c>
      <c r="AQ15">
        <v>0</v>
      </c>
      <c r="AR15">
        <v>5</v>
      </c>
      <c r="AS15">
        <v>374</v>
      </c>
      <c r="AT15">
        <v>0</v>
      </c>
      <c r="AU15">
        <v>2.0939999999999999</v>
      </c>
      <c r="AV15">
        <v>29966</v>
      </c>
      <c r="AW15">
        <v>0</v>
      </c>
      <c r="AX15" s="29">
        <v>0.63</v>
      </c>
      <c r="AY15">
        <v>0.92099999999999993</v>
      </c>
      <c r="AZ15" t="s">
        <v>68</v>
      </c>
      <c r="BA15" t="s">
        <v>186</v>
      </c>
      <c r="BB15">
        <v>4</v>
      </c>
      <c r="BC15" t="s">
        <v>341</v>
      </c>
      <c r="BD15">
        <v>10</v>
      </c>
      <c r="BE15">
        <v>31026.596999999998</v>
      </c>
      <c r="BF15">
        <v>0.12773012135362444</v>
      </c>
      <c r="BG15">
        <v>0.1176394417666881</v>
      </c>
      <c r="BH15">
        <v>133171.005</v>
      </c>
      <c r="BI15">
        <v>2.9758962921395689E-2</v>
      </c>
      <c r="BJ15">
        <v>2.7408004850605426E-2</v>
      </c>
      <c r="BK15">
        <v>1</v>
      </c>
      <c r="BL15" t="s">
        <v>68</v>
      </c>
      <c r="BM15">
        <v>0</v>
      </c>
      <c r="BN15" t="s">
        <v>274</v>
      </c>
    </row>
    <row r="16" spans="1:66">
      <c r="A16" s="138" t="str">
        <f t="shared" si="0"/>
        <v>대인교통</v>
      </c>
      <c r="B16" s="138" t="str">
        <f t="shared" si="1"/>
        <v>574</v>
      </c>
      <c r="C16" s="139" t="str">
        <f t="shared" si="2"/>
        <v>71바6105</v>
      </c>
      <c r="D16" s="113" t="str">
        <f t="shared" si="3"/>
        <v>중형</v>
      </c>
      <c r="E16" s="109" t="str">
        <f t="shared" si="4"/>
        <v>C</v>
      </c>
      <c r="F16" s="159">
        <f t="shared" si="19"/>
        <v>0.85230769230769232</v>
      </c>
      <c r="G16" s="160">
        <f t="shared" si="5"/>
        <v>2.2160000000000002</v>
      </c>
      <c r="H16" s="161">
        <f t="shared" si="6"/>
        <v>2.6</v>
      </c>
      <c r="I16" s="162">
        <f t="shared" si="7"/>
        <v>4144.72</v>
      </c>
      <c r="J16" s="163">
        <f t="shared" si="8"/>
        <v>1.419507183134079E-2</v>
      </c>
      <c r="K16" s="163">
        <f t="shared" si="9"/>
        <v>0.34765565243201979</v>
      </c>
      <c r="L16" s="163">
        <f t="shared" si="10"/>
        <v>0.1150861819375012</v>
      </c>
      <c r="M16" s="164">
        <f t="shared" si="11"/>
        <v>6.6589999999999998</v>
      </c>
      <c r="N16" s="165">
        <f t="shared" si="12"/>
        <v>0</v>
      </c>
      <c r="O16" s="165">
        <f t="shared" si="13"/>
        <v>1.8340000000000001</v>
      </c>
      <c r="P16" s="166">
        <f t="shared" si="14"/>
        <v>0</v>
      </c>
      <c r="Q16" s="167">
        <f t="shared" si="15"/>
        <v>76</v>
      </c>
      <c r="R16" s="168">
        <f t="shared" si="16"/>
        <v>18.340082283193865</v>
      </c>
      <c r="S16" s="140">
        <f t="shared" si="17"/>
        <v>0</v>
      </c>
      <c r="T16" s="140">
        <f t="shared" si="18"/>
        <v>76</v>
      </c>
      <c r="U16" t="s">
        <v>119</v>
      </c>
      <c r="V16" t="s">
        <v>123</v>
      </c>
      <c r="W16" s="4" t="s">
        <v>119</v>
      </c>
      <c r="X16" s="4" t="s">
        <v>123</v>
      </c>
      <c r="Y16" s="4" t="s">
        <v>190</v>
      </c>
      <c r="Z16" s="4" t="s">
        <v>174</v>
      </c>
      <c r="AA16" s="4" t="s">
        <v>48</v>
      </c>
      <c r="AB16" s="4">
        <v>505</v>
      </c>
      <c r="AC16" s="4">
        <v>4144.72</v>
      </c>
      <c r="AD16" s="4">
        <v>1870.6420000000001</v>
      </c>
      <c r="AE16" s="4">
        <v>2.2160000000000002</v>
      </c>
      <c r="AF16" s="4">
        <v>2.6</v>
      </c>
      <c r="AG16" s="4">
        <v>6.6589999999999998</v>
      </c>
      <c r="AH16" s="4">
        <v>354.137271</v>
      </c>
      <c r="AI16" s="4">
        <v>5.0270039999999998</v>
      </c>
      <c r="AJ16" s="4">
        <v>123.117824</v>
      </c>
      <c r="AK16" s="4">
        <v>477</v>
      </c>
      <c r="AL16" s="4">
        <v>0</v>
      </c>
      <c r="AM16" s="4">
        <v>76</v>
      </c>
      <c r="AN16" s="4">
        <v>76</v>
      </c>
      <c r="AO16" s="4">
        <v>11.703709999999999</v>
      </c>
      <c r="AP16" s="4">
        <v>5.4</v>
      </c>
      <c r="AQ16" s="4">
        <v>0</v>
      </c>
      <c r="AR16" s="4">
        <v>9</v>
      </c>
      <c r="AS16" s="4">
        <v>940</v>
      </c>
      <c r="AT16" s="4">
        <v>0</v>
      </c>
      <c r="AU16" s="4">
        <v>1.8340000000000001</v>
      </c>
      <c r="AV16" s="4">
        <v>28160</v>
      </c>
      <c r="AW16" s="4">
        <v>0</v>
      </c>
      <c r="AX16" s="30">
        <v>0.55000000000000004</v>
      </c>
      <c r="AY16">
        <v>0.85230769230769232</v>
      </c>
      <c r="AZ16" t="s">
        <v>69</v>
      </c>
      <c r="BA16" t="s">
        <v>186</v>
      </c>
      <c r="BB16">
        <v>2</v>
      </c>
      <c r="BC16" t="s">
        <v>323</v>
      </c>
      <c r="BD16">
        <v>14</v>
      </c>
      <c r="BE16">
        <v>31026.596999999998</v>
      </c>
      <c r="BF16">
        <v>0.13358603265449964</v>
      </c>
      <c r="BG16">
        <v>0.11385640321629661</v>
      </c>
      <c r="BH16">
        <v>133171.005</v>
      </c>
      <c r="BI16">
        <v>3.1123291440205023E-2</v>
      </c>
      <c r="BJ16">
        <v>2.6526620704420897E-2</v>
      </c>
      <c r="BK16">
        <v>1</v>
      </c>
      <c r="BL16" t="s">
        <v>67</v>
      </c>
      <c r="BM16">
        <v>1</v>
      </c>
      <c r="BN16" t="s">
        <v>273</v>
      </c>
    </row>
    <row r="17" spans="1:66">
      <c r="A17" s="141" t="str">
        <f t="shared" si="0"/>
        <v>대인교통</v>
      </c>
      <c r="B17" s="141" t="str">
        <f t="shared" si="1"/>
        <v>574</v>
      </c>
      <c r="C17" s="142" t="str">
        <f t="shared" si="2"/>
        <v>71바6106</v>
      </c>
      <c r="D17" s="130" t="str">
        <f t="shared" si="3"/>
        <v>중형</v>
      </c>
      <c r="E17" s="126" t="str">
        <f t="shared" si="4"/>
        <v>B</v>
      </c>
      <c r="F17" s="149">
        <f t="shared" si="19"/>
        <v>0.94433333333333336</v>
      </c>
      <c r="G17" s="150">
        <f t="shared" si="5"/>
        <v>2.8330000000000002</v>
      </c>
      <c r="H17" s="151">
        <f t="shared" si="6"/>
        <v>3</v>
      </c>
      <c r="I17" s="152">
        <f t="shared" si="7"/>
        <v>4195.4790000000003</v>
      </c>
      <c r="J17" s="153">
        <f t="shared" si="8"/>
        <v>1.9776368668905104E-2</v>
      </c>
      <c r="K17" s="153">
        <f t="shared" si="9"/>
        <v>0.32996236609205903</v>
      </c>
      <c r="L17" s="153">
        <f t="shared" si="10"/>
        <v>9.7009185363578262E-2</v>
      </c>
      <c r="M17" s="154">
        <f t="shared" si="11"/>
        <v>2.5289999999999999</v>
      </c>
      <c r="N17" s="155">
        <f t="shared" si="12"/>
        <v>0</v>
      </c>
      <c r="O17" s="155">
        <f t="shared" si="13"/>
        <v>1.645</v>
      </c>
      <c r="P17" s="156">
        <f t="shared" si="14"/>
        <v>0</v>
      </c>
      <c r="Q17" s="157">
        <f t="shared" si="15"/>
        <v>68</v>
      </c>
      <c r="R17" s="158">
        <f t="shared" si="16"/>
        <v>17.995882763333682</v>
      </c>
      <c r="S17" s="143">
        <f t="shared" si="17"/>
        <v>0</v>
      </c>
      <c r="T17" s="143">
        <f t="shared" si="18"/>
        <v>69</v>
      </c>
      <c r="U17" t="s">
        <v>119</v>
      </c>
      <c r="V17" s="5" t="s">
        <v>123</v>
      </c>
      <c r="W17" t="s">
        <v>119</v>
      </c>
      <c r="X17" s="5" t="s">
        <v>123</v>
      </c>
      <c r="Y17" t="s">
        <v>191</v>
      </c>
      <c r="Z17" t="s">
        <v>174</v>
      </c>
      <c r="AA17" t="s">
        <v>175</v>
      </c>
      <c r="AB17">
        <v>505</v>
      </c>
      <c r="AC17" s="1">
        <v>4195.4790000000003</v>
      </c>
      <c r="AD17" s="1">
        <v>1481.14</v>
      </c>
      <c r="AE17" s="28">
        <v>2.8330000000000002</v>
      </c>
      <c r="AF17">
        <v>3</v>
      </c>
      <c r="AG17">
        <v>2.5289999999999999</v>
      </c>
      <c r="AH17">
        <v>358.52588100000003</v>
      </c>
      <c r="AI17">
        <v>7.0903400000000003</v>
      </c>
      <c r="AJ17">
        <v>118.300048</v>
      </c>
      <c r="AK17">
        <v>407</v>
      </c>
      <c r="AL17">
        <v>0</v>
      </c>
      <c r="AM17">
        <v>69</v>
      </c>
      <c r="AN17">
        <v>68</v>
      </c>
      <c r="AO17">
        <v>11.702025000000001</v>
      </c>
      <c r="AP17">
        <v>8.1</v>
      </c>
      <c r="AQ17">
        <v>0</v>
      </c>
      <c r="AR17">
        <v>14</v>
      </c>
      <c r="AS17">
        <v>3352</v>
      </c>
      <c r="AT17">
        <v>0</v>
      </c>
      <c r="AU17">
        <v>1.645</v>
      </c>
      <c r="AV17">
        <v>29426</v>
      </c>
      <c r="AW17">
        <v>0</v>
      </c>
      <c r="AX17" s="29">
        <v>0.5</v>
      </c>
      <c r="AY17">
        <v>0.94433333333333336</v>
      </c>
      <c r="AZ17" t="s">
        <v>68</v>
      </c>
      <c r="BA17" t="s">
        <v>186</v>
      </c>
      <c r="BB17">
        <v>1</v>
      </c>
      <c r="BC17" t="s">
        <v>294</v>
      </c>
      <c r="BD17">
        <v>10</v>
      </c>
      <c r="BE17">
        <v>31026.596999999998</v>
      </c>
      <c r="BF17">
        <v>0.13522201613022533</v>
      </c>
      <c r="BG17">
        <v>0.12769465723230947</v>
      </c>
      <c r="BH17">
        <v>133171.005</v>
      </c>
      <c r="BI17">
        <v>3.1504447984003724E-2</v>
      </c>
      <c r="BJ17">
        <v>2.9750700379560849E-2</v>
      </c>
      <c r="BK17">
        <v>1</v>
      </c>
      <c r="BL17" t="s">
        <v>66</v>
      </c>
      <c r="BM17">
        <v>-1</v>
      </c>
      <c r="BN17" t="s">
        <v>286</v>
      </c>
    </row>
    <row r="18" spans="1:66">
      <c r="A18" s="138" t="str">
        <f t="shared" si="0"/>
        <v>대인교통</v>
      </c>
      <c r="B18" s="138" t="str">
        <f t="shared" si="1"/>
        <v>574</v>
      </c>
      <c r="C18" s="139" t="str">
        <f t="shared" si="2"/>
        <v>71바6107</v>
      </c>
      <c r="D18" s="113" t="str">
        <f t="shared" si="3"/>
        <v>중형</v>
      </c>
      <c r="E18" s="109" t="str">
        <f t="shared" si="4"/>
        <v>B</v>
      </c>
      <c r="F18" s="159">
        <f t="shared" si="19"/>
        <v>0.94200000000000006</v>
      </c>
      <c r="G18" s="160">
        <f t="shared" si="5"/>
        <v>2.8260000000000001</v>
      </c>
      <c r="H18" s="161">
        <f t="shared" si="6"/>
        <v>3</v>
      </c>
      <c r="I18" s="162">
        <f t="shared" si="7"/>
        <v>3565.2809999999999</v>
      </c>
      <c r="J18" s="163">
        <f t="shared" si="8"/>
        <v>2.4177132970638674E-2</v>
      </c>
      <c r="K18" s="163">
        <f t="shared" si="9"/>
        <v>0.3520220321249406</v>
      </c>
      <c r="L18" s="163">
        <f t="shared" si="10"/>
        <v>0.16268002437956502</v>
      </c>
      <c r="M18" s="164">
        <f t="shared" si="11"/>
        <v>2.8980000000000001</v>
      </c>
      <c r="N18" s="165">
        <f t="shared" si="12"/>
        <v>0</v>
      </c>
      <c r="O18" s="165">
        <f t="shared" si="13"/>
        <v>1.7949999999999999</v>
      </c>
      <c r="P18" s="166">
        <f t="shared" si="14"/>
        <v>0</v>
      </c>
      <c r="Q18" s="167">
        <f t="shared" si="15"/>
        <v>73</v>
      </c>
      <c r="R18" s="168">
        <f t="shared" si="16"/>
        <v>18.649939420198315</v>
      </c>
      <c r="S18" s="140">
        <f t="shared" si="17"/>
        <v>0</v>
      </c>
      <c r="T18" s="140">
        <f t="shared" si="18"/>
        <v>64</v>
      </c>
      <c r="U18" t="s">
        <v>119</v>
      </c>
      <c r="V18" s="5" t="s">
        <v>123</v>
      </c>
      <c r="W18" t="s">
        <v>119</v>
      </c>
      <c r="X18" s="5" t="s">
        <v>123</v>
      </c>
      <c r="Y18" t="s">
        <v>192</v>
      </c>
      <c r="Z18" t="s">
        <v>174</v>
      </c>
      <c r="AA18" t="s">
        <v>175</v>
      </c>
      <c r="AB18">
        <v>505</v>
      </c>
      <c r="AC18" s="1">
        <v>3565.2809999999999</v>
      </c>
      <c r="AD18" s="1">
        <v>1261.3779999999999</v>
      </c>
      <c r="AE18" s="28">
        <v>2.8260000000000001</v>
      </c>
      <c r="AF18">
        <v>3</v>
      </c>
      <c r="AG18">
        <v>2.8980000000000001</v>
      </c>
      <c r="AH18">
        <v>306.45759399999997</v>
      </c>
      <c r="AI18">
        <v>7.4092659999999997</v>
      </c>
      <c r="AJ18">
        <v>107.879825</v>
      </c>
      <c r="AK18">
        <v>580</v>
      </c>
      <c r="AL18">
        <v>0</v>
      </c>
      <c r="AM18">
        <v>64</v>
      </c>
      <c r="AN18">
        <v>73</v>
      </c>
      <c r="AO18">
        <v>11.633846999999999</v>
      </c>
      <c r="AP18">
        <v>7.7</v>
      </c>
      <c r="AQ18">
        <v>0</v>
      </c>
      <c r="AR18">
        <v>13</v>
      </c>
      <c r="AS18">
        <v>1928</v>
      </c>
      <c r="AT18">
        <v>0</v>
      </c>
      <c r="AU18">
        <v>1.7949999999999999</v>
      </c>
      <c r="AV18">
        <v>25452</v>
      </c>
      <c r="AW18">
        <v>0</v>
      </c>
      <c r="AX18" s="29">
        <v>0.5</v>
      </c>
      <c r="AY18">
        <v>0.94200000000000006</v>
      </c>
      <c r="AZ18" t="s">
        <v>68</v>
      </c>
      <c r="BA18" t="s">
        <v>186</v>
      </c>
      <c r="BB18">
        <v>2</v>
      </c>
      <c r="BC18" t="s">
        <v>295</v>
      </c>
      <c r="BD18">
        <v>10</v>
      </c>
      <c r="BE18">
        <v>31026.596999999998</v>
      </c>
      <c r="BF18">
        <v>0.11491047503533823</v>
      </c>
      <c r="BG18">
        <v>0.10824566748328862</v>
      </c>
      <c r="BH18">
        <v>133171.005</v>
      </c>
      <c r="BI18">
        <v>2.6772201651553203E-2</v>
      </c>
      <c r="BJ18">
        <v>2.5219413955763118E-2</v>
      </c>
      <c r="BK18">
        <v>1</v>
      </c>
      <c r="BL18" t="s">
        <v>68</v>
      </c>
      <c r="BM18">
        <v>0</v>
      </c>
      <c r="BN18" t="s">
        <v>274</v>
      </c>
    </row>
    <row r="19" spans="1:66">
      <c r="A19" s="141" t="str">
        <f t="shared" si="0"/>
        <v>대인교통</v>
      </c>
      <c r="B19" s="141" t="str">
        <f t="shared" si="1"/>
        <v>574</v>
      </c>
      <c r="C19" s="142" t="str">
        <f t="shared" si="2"/>
        <v>71바6108</v>
      </c>
      <c r="D19" s="130" t="str">
        <f t="shared" si="3"/>
        <v>중형</v>
      </c>
      <c r="E19" s="126" t="str">
        <f t="shared" si="4"/>
        <v>B</v>
      </c>
      <c r="F19" s="149">
        <f t="shared" si="19"/>
        <v>0.93266666666666664</v>
      </c>
      <c r="G19" s="150">
        <f t="shared" si="5"/>
        <v>2.798</v>
      </c>
      <c r="H19" s="151">
        <f t="shared" si="6"/>
        <v>3</v>
      </c>
      <c r="I19" s="152">
        <f t="shared" si="7"/>
        <v>3940.904</v>
      </c>
      <c r="J19" s="153">
        <f t="shared" si="8"/>
        <v>2.3506512707430118E-2</v>
      </c>
      <c r="K19" s="153">
        <f t="shared" si="9"/>
        <v>0.34091216385379669</v>
      </c>
      <c r="L19" s="153">
        <f t="shared" si="10"/>
        <v>0.17559422914133407</v>
      </c>
      <c r="M19" s="154">
        <f t="shared" si="11"/>
        <v>2.5979999999999999</v>
      </c>
      <c r="N19" s="155">
        <f t="shared" si="12"/>
        <v>2.5000000000000001E-2</v>
      </c>
      <c r="O19" s="155">
        <f t="shared" si="13"/>
        <v>4.694</v>
      </c>
      <c r="P19" s="156">
        <f t="shared" si="14"/>
        <v>7.4999999999999997E-2</v>
      </c>
      <c r="Q19" s="157">
        <f t="shared" si="15"/>
        <v>82</v>
      </c>
      <c r="R19" s="158">
        <f t="shared" si="16"/>
        <v>18.648110242439429</v>
      </c>
      <c r="S19" s="143">
        <f t="shared" si="17"/>
        <v>1</v>
      </c>
      <c r="T19" s="143">
        <f t="shared" si="18"/>
        <v>185</v>
      </c>
      <c r="U19" t="s">
        <v>119</v>
      </c>
      <c r="V19" t="s">
        <v>123</v>
      </c>
      <c r="W19" s="4" t="s">
        <v>119</v>
      </c>
      <c r="X19" s="4" t="s">
        <v>123</v>
      </c>
      <c r="Y19" s="4" t="s">
        <v>194</v>
      </c>
      <c r="Z19" s="4" t="s">
        <v>174</v>
      </c>
      <c r="AA19" s="4" t="s">
        <v>175</v>
      </c>
      <c r="AB19" s="4">
        <v>505</v>
      </c>
      <c r="AC19" s="4">
        <v>3940.904</v>
      </c>
      <c r="AD19" s="4">
        <v>1408.5509999999999</v>
      </c>
      <c r="AE19" s="4">
        <v>2.798</v>
      </c>
      <c r="AF19" s="4">
        <v>3</v>
      </c>
      <c r="AG19" s="4">
        <v>2.5979999999999999</v>
      </c>
      <c r="AH19" s="4">
        <v>332.49866100000003</v>
      </c>
      <c r="AI19" s="4">
        <v>7.8158839999999996</v>
      </c>
      <c r="AJ19" s="4">
        <v>113.35283800000001</v>
      </c>
      <c r="AK19" s="4">
        <v>692</v>
      </c>
      <c r="AL19" s="4">
        <v>1</v>
      </c>
      <c r="AM19" s="4">
        <v>185</v>
      </c>
      <c r="AN19" s="4">
        <v>82</v>
      </c>
      <c r="AO19" s="4">
        <v>11.85239</v>
      </c>
      <c r="AP19" s="4">
        <v>149.30000000000001</v>
      </c>
      <c r="AQ19" s="4">
        <v>4.5</v>
      </c>
      <c r="AR19" s="4">
        <v>19</v>
      </c>
      <c r="AS19" s="4">
        <v>4311</v>
      </c>
      <c r="AT19" s="4">
        <v>2.5000000000000001E-2</v>
      </c>
      <c r="AU19" s="4">
        <v>4.694</v>
      </c>
      <c r="AV19" s="4">
        <v>25834</v>
      </c>
      <c r="AW19" s="4">
        <v>0</v>
      </c>
      <c r="AX19" s="30">
        <v>0.48</v>
      </c>
      <c r="AY19">
        <v>0.93266666666666664</v>
      </c>
      <c r="AZ19" t="s">
        <v>68</v>
      </c>
      <c r="BA19" t="s">
        <v>186</v>
      </c>
      <c r="BB19">
        <v>3</v>
      </c>
      <c r="BC19" t="s">
        <v>393</v>
      </c>
      <c r="BD19">
        <v>8</v>
      </c>
      <c r="BE19">
        <v>31026.596999999998</v>
      </c>
      <c r="BF19">
        <v>0.12701695903034421</v>
      </c>
      <c r="BG19">
        <v>0.11846448378896769</v>
      </c>
      <c r="BH19">
        <v>133171.005</v>
      </c>
      <c r="BI19">
        <v>2.9592808134173049E-2</v>
      </c>
      <c r="BJ19">
        <v>2.7600225719805398E-2</v>
      </c>
      <c r="BK19">
        <v>1</v>
      </c>
      <c r="BL19" t="s">
        <v>68</v>
      </c>
      <c r="BM19">
        <v>0</v>
      </c>
      <c r="BN19" t="s">
        <v>274</v>
      </c>
    </row>
    <row r="20" spans="1:66">
      <c r="A20" s="138" t="str">
        <f t="shared" si="0"/>
        <v>대인교통</v>
      </c>
      <c r="B20" s="138" t="str">
        <f t="shared" si="1"/>
        <v>574</v>
      </c>
      <c r="C20" s="139" t="str">
        <f t="shared" si="2"/>
        <v>71바6109</v>
      </c>
      <c r="D20" s="113" t="str">
        <f t="shared" si="3"/>
        <v>중형</v>
      </c>
      <c r="E20" s="109" t="str">
        <f t="shared" si="4"/>
        <v>C</v>
      </c>
      <c r="F20" s="159">
        <f t="shared" si="19"/>
        <v>0.8846666666666666</v>
      </c>
      <c r="G20" s="160">
        <f t="shared" si="5"/>
        <v>2.6539999999999999</v>
      </c>
      <c r="H20" s="161">
        <f t="shared" si="6"/>
        <v>3</v>
      </c>
      <c r="I20" s="162">
        <f t="shared" si="7"/>
        <v>3464.7829999999999</v>
      </c>
      <c r="J20" s="163">
        <f t="shared" si="8"/>
        <v>1.6616591304179036E-2</v>
      </c>
      <c r="K20" s="163">
        <f t="shared" si="9"/>
        <v>0.35365846618900781</v>
      </c>
      <c r="L20" s="163">
        <f t="shared" si="10"/>
        <v>9.3800968199162837E-2</v>
      </c>
      <c r="M20" s="164">
        <f t="shared" si="11"/>
        <v>3.6720000000000002</v>
      </c>
      <c r="N20" s="165">
        <f t="shared" si="12"/>
        <v>0.83699999999999997</v>
      </c>
      <c r="O20" s="165">
        <f t="shared" si="13"/>
        <v>1.01</v>
      </c>
      <c r="P20" s="166">
        <f t="shared" si="14"/>
        <v>0</v>
      </c>
      <c r="Q20" s="167">
        <f t="shared" si="15"/>
        <v>73</v>
      </c>
      <c r="R20" s="168">
        <f t="shared" si="16"/>
        <v>18.882661011185302</v>
      </c>
      <c r="S20" s="140">
        <f t="shared" si="17"/>
        <v>29</v>
      </c>
      <c r="T20" s="140">
        <f t="shared" si="18"/>
        <v>35</v>
      </c>
      <c r="U20" t="s">
        <v>119</v>
      </c>
      <c r="V20" s="5" t="s">
        <v>123</v>
      </c>
      <c r="W20" t="s">
        <v>119</v>
      </c>
      <c r="X20" s="5" t="s">
        <v>123</v>
      </c>
      <c r="Y20" t="s">
        <v>195</v>
      </c>
      <c r="Z20" t="s">
        <v>174</v>
      </c>
      <c r="AA20" t="s">
        <v>175</v>
      </c>
      <c r="AB20">
        <v>505</v>
      </c>
      <c r="AC20" s="1">
        <v>3464.7829999999999</v>
      </c>
      <c r="AD20" s="1">
        <v>1305.492</v>
      </c>
      <c r="AE20" s="28">
        <v>2.6539999999999999</v>
      </c>
      <c r="AF20">
        <v>3</v>
      </c>
      <c r="AG20">
        <v>3.6720000000000002</v>
      </c>
      <c r="AH20">
        <v>291.38148200000001</v>
      </c>
      <c r="AI20">
        <v>4.8417669999999999</v>
      </c>
      <c r="AJ20">
        <v>103.049528</v>
      </c>
      <c r="AK20">
        <v>325</v>
      </c>
      <c r="AL20">
        <v>29</v>
      </c>
      <c r="AM20">
        <v>35</v>
      </c>
      <c r="AN20">
        <v>73</v>
      </c>
      <c r="AO20">
        <v>11.890882</v>
      </c>
      <c r="AP20">
        <v>12.6</v>
      </c>
      <c r="AQ20">
        <v>0</v>
      </c>
      <c r="AR20">
        <v>9</v>
      </c>
      <c r="AS20">
        <v>764</v>
      </c>
      <c r="AT20">
        <v>0.83699999999999997</v>
      </c>
      <c r="AU20">
        <v>1.01</v>
      </c>
      <c r="AV20">
        <v>24205</v>
      </c>
      <c r="AW20">
        <v>0</v>
      </c>
      <c r="AX20" s="29">
        <v>0.5</v>
      </c>
      <c r="AY20">
        <v>0.8846666666666666</v>
      </c>
      <c r="AZ20" t="s">
        <v>69</v>
      </c>
      <c r="BA20" t="s">
        <v>186</v>
      </c>
      <c r="BB20">
        <v>1</v>
      </c>
      <c r="BC20" t="s">
        <v>281</v>
      </c>
      <c r="BD20">
        <v>9</v>
      </c>
      <c r="BE20">
        <v>31026.596999999998</v>
      </c>
      <c r="BF20">
        <v>0.11167138310398655</v>
      </c>
      <c r="BG20">
        <v>9.8791950252660105E-2</v>
      </c>
      <c r="BH20">
        <v>133171.005</v>
      </c>
      <c r="BI20">
        <v>2.6017547888896684E-2</v>
      </c>
      <c r="BJ20">
        <v>2.3016857365710599E-2</v>
      </c>
      <c r="BK20">
        <v>1</v>
      </c>
      <c r="BL20" t="s">
        <v>67</v>
      </c>
      <c r="BM20">
        <v>1</v>
      </c>
      <c r="BN20" t="s">
        <v>273</v>
      </c>
    </row>
    <row r="21" spans="1:66">
      <c r="A21" s="141" t="str">
        <f t="shared" si="0"/>
        <v>대인교통</v>
      </c>
      <c r="B21" s="141" t="str">
        <f t="shared" si="1"/>
        <v>6-1</v>
      </c>
      <c r="C21" s="142" t="str">
        <f t="shared" si="2"/>
        <v>70바4101</v>
      </c>
      <c r="D21" s="130" t="str">
        <f t="shared" si="3"/>
        <v>대형</v>
      </c>
      <c r="E21" s="126" t="str">
        <f t="shared" si="4"/>
        <v>F</v>
      </c>
      <c r="F21" s="149">
        <f t="shared" si="19"/>
        <v>0.77800000000000002</v>
      </c>
      <c r="G21" s="150">
        <f t="shared" si="5"/>
        <v>1.9450000000000001</v>
      </c>
      <c r="H21" s="151">
        <f t="shared" si="6"/>
        <v>2.5</v>
      </c>
      <c r="I21" s="152">
        <f t="shared" si="7"/>
        <v>4664.47</v>
      </c>
      <c r="J21" s="153">
        <f t="shared" si="8"/>
        <v>2.4731251288075413E-2</v>
      </c>
      <c r="K21" s="153">
        <f t="shared" si="9"/>
        <v>0.38348140566039246</v>
      </c>
      <c r="L21" s="153">
        <f t="shared" si="10"/>
        <v>0.21159960295596283</v>
      </c>
      <c r="M21" s="154">
        <f t="shared" si="11"/>
        <v>14.487</v>
      </c>
      <c r="N21" s="155">
        <f t="shared" si="12"/>
        <v>0.622</v>
      </c>
      <c r="O21" s="155">
        <f t="shared" si="13"/>
        <v>27.934999999999999</v>
      </c>
      <c r="P21" s="156">
        <f t="shared" si="14"/>
        <v>0</v>
      </c>
      <c r="Q21" s="157">
        <f t="shared" si="15"/>
        <v>70</v>
      </c>
      <c r="R21" s="158">
        <f t="shared" si="16"/>
        <v>26.282110683033096</v>
      </c>
      <c r="S21" s="143">
        <f t="shared" si="17"/>
        <v>29</v>
      </c>
      <c r="T21" s="143">
        <f t="shared" si="18"/>
        <v>1303</v>
      </c>
      <c r="U21" t="s">
        <v>119</v>
      </c>
      <c r="V21" s="5" t="s">
        <v>124</v>
      </c>
      <c r="W21" t="s">
        <v>119</v>
      </c>
      <c r="X21" s="5" t="s">
        <v>124</v>
      </c>
      <c r="Y21" t="s">
        <v>196</v>
      </c>
      <c r="Z21" t="s">
        <v>177</v>
      </c>
      <c r="AA21" t="s">
        <v>48</v>
      </c>
      <c r="AB21">
        <v>505</v>
      </c>
      <c r="AC21" s="1">
        <v>4664.47</v>
      </c>
      <c r="AD21" s="1">
        <v>2398.3739999999998</v>
      </c>
      <c r="AE21" s="28">
        <v>1.9450000000000001</v>
      </c>
      <c r="AF21">
        <v>2.5</v>
      </c>
      <c r="AG21">
        <v>14.487</v>
      </c>
      <c r="AH21">
        <v>299.89994899999999</v>
      </c>
      <c r="AI21">
        <v>7.4169010000000002</v>
      </c>
      <c r="AJ21">
        <v>115.00605400000001</v>
      </c>
      <c r="AK21">
        <v>987</v>
      </c>
      <c r="AL21">
        <v>29</v>
      </c>
      <c r="AM21">
        <v>1303</v>
      </c>
      <c r="AN21">
        <v>70</v>
      </c>
      <c r="AO21">
        <v>15.553419999999999</v>
      </c>
      <c r="AP21">
        <v>550.29999999999995</v>
      </c>
      <c r="AQ21">
        <v>0</v>
      </c>
      <c r="AR21">
        <v>14</v>
      </c>
      <c r="AS21">
        <v>5861</v>
      </c>
      <c r="AT21">
        <v>0.622</v>
      </c>
      <c r="AU21">
        <v>27.934999999999999</v>
      </c>
      <c r="AV21">
        <v>42233</v>
      </c>
      <c r="AW21">
        <v>0</v>
      </c>
      <c r="AX21" s="29">
        <v>0.53</v>
      </c>
      <c r="AY21">
        <v>0.77800000000000002</v>
      </c>
      <c r="AZ21" t="s">
        <v>70</v>
      </c>
      <c r="BA21" t="s">
        <v>260</v>
      </c>
      <c r="BB21">
        <v>1</v>
      </c>
      <c r="BC21" t="s">
        <v>265</v>
      </c>
      <c r="BD21">
        <v>9</v>
      </c>
      <c r="BE21">
        <v>61119.173999999999</v>
      </c>
      <c r="BF21">
        <v>7.6317621700843011E-2</v>
      </c>
      <c r="BG21">
        <v>5.9375109683255864E-2</v>
      </c>
      <c r="BH21">
        <v>133171.005</v>
      </c>
      <c r="BI21">
        <v>3.5026168046114844E-2</v>
      </c>
      <c r="BJ21">
        <v>2.7250358739877349E-2</v>
      </c>
      <c r="BK21">
        <v>1</v>
      </c>
      <c r="BL21" t="s">
        <v>70</v>
      </c>
      <c r="BM21">
        <v>0</v>
      </c>
      <c r="BN21" t="s">
        <v>274</v>
      </c>
    </row>
    <row r="22" spans="1:66">
      <c r="A22" s="138" t="str">
        <f t="shared" si="0"/>
        <v>대인교통</v>
      </c>
      <c r="B22" s="138" t="str">
        <f t="shared" si="1"/>
        <v>6-1</v>
      </c>
      <c r="C22" s="139" t="str">
        <f t="shared" si="2"/>
        <v>70바4102</v>
      </c>
      <c r="D22" s="113" t="str">
        <f t="shared" si="3"/>
        <v>대형</v>
      </c>
      <c r="E22" s="109" t="str">
        <f t="shared" si="4"/>
        <v>C</v>
      </c>
      <c r="F22" s="159">
        <f t="shared" si="19"/>
        <v>0.87080000000000002</v>
      </c>
      <c r="G22" s="160">
        <f t="shared" si="5"/>
        <v>2.177</v>
      </c>
      <c r="H22" s="161">
        <f t="shared" si="6"/>
        <v>2.5</v>
      </c>
      <c r="I22" s="162">
        <f t="shared" si="7"/>
        <v>6101.6660000000002</v>
      </c>
      <c r="J22" s="163">
        <f t="shared" si="8"/>
        <v>3.0811945637124191E-2</v>
      </c>
      <c r="K22" s="163">
        <f t="shared" si="9"/>
        <v>0.3605116983600774</v>
      </c>
      <c r="L22" s="163">
        <f t="shared" si="10"/>
        <v>9.5056006015406286E-2</v>
      </c>
      <c r="M22" s="164">
        <f t="shared" si="11"/>
        <v>13.18</v>
      </c>
      <c r="N22" s="165">
        <f t="shared" si="12"/>
        <v>0.59</v>
      </c>
      <c r="O22" s="165">
        <f t="shared" si="13"/>
        <v>20.321999999999999</v>
      </c>
      <c r="P22" s="166">
        <f t="shared" si="14"/>
        <v>0</v>
      </c>
      <c r="Q22" s="167">
        <f t="shared" si="15"/>
        <v>71</v>
      </c>
      <c r="R22" s="168">
        <f t="shared" si="16"/>
        <v>26.149428766344744</v>
      </c>
      <c r="S22" s="140">
        <f t="shared" si="17"/>
        <v>36</v>
      </c>
      <c r="T22" s="140">
        <f t="shared" si="18"/>
        <v>1240</v>
      </c>
      <c r="U22" t="s">
        <v>119</v>
      </c>
      <c r="V22" t="s">
        <v>124</v>
      </c>
      <c r="W22" s="4" t="s">
        <v>119</v>
      </c>
      <c r="X22" s="4" t="s">
        <v>124</v>
      </c>
      <c r="Y22" s="4" t="s">
        <v>197</v>
      </c>
      <c r="Z22" s="4" t="s">
        <v>177</v>
      </c>
      <c r="AA22" s="4" t="s">
        <v>48</v>
      </c>
      <c r="AB22" s="4">
        <v>505</v>
      </c>
      <c r="AC22" s="4">
        <v>6101.6660000000002</v>
      </c>
      <c r="AD22" s="4">
        <v>2802.5659999999998</v>
      </c>
      <c r="AE22" s="4">
        <v>2.177</v>
      </c>
      <c r="AF22" s="4">
        <v>2.5</v>
      </c>
      <c r="AG22" s="4">
        <v>13.18</v>
      </c>
      <c r="AH22" s="4">
        <v>383.35381799999999</v>
      </c>
      <c r="AI22" s="4">
        <v>11.811877000000001</v>
      </c>
      <c r="AJ22" s="4">
        <v>138.20353600000001</v>
      </c>
      <c r="AK22" s="4">
        <v>580</v>
      </c>
      <c r="AL22" s="4">
        <v>36</v>
      </c>
      <c r="AM22" s="4">
        <v>1240</v>
      </c>
      <c r="AN22" s="4">
        <v>71</v>
      </c>
      <c r="AO22" s="4">
        <v>15.916539</v>
      </c>
      <c r="AP22" s="4">
        <v>575.4</v>
      </c>
      <c r="AQ22" s="4">
        <v>0</v>
      </c>
      <c r="AR22" s="4">
        <v>14</v>
      </c>
      <c r="AS22" s="4">
        <v>8023</v>
      </c>
      <c r="AT22" s="4">
        <v>0.59</v>
      </c>
      <c r="AU22" s="4">
        <v>20.321999999999999</v>
      </c>
      <c r="AV22" s="4">
        <v>52651</v>
      </c>
      <c r="AW22" s="4">
        <v>0</v>
      </c>
      <c r="AX22" s="30">
        <v>0.56000000000000005</v>
      </c>
      <c r="AY22">
        <v>0.87080000000000002</v>
      </c>
      <c r="AZ22" t="s">
        <v>69</v>
      </c>
      <c r="BA22" t="s">
        <v>260</v>
      </c>
      <c r="BB22">
        <v>2</v>
      </c>
      <c r="BC22" t="s">
        <v>283</v>
      </c>
      <c r="BD22">
        <v>10</v>
      </c>
      <c r="BE22">
        <v>61119.173999999999</v>
      </c>
      <c r="BF22">
        <v>9.9832271947916051E-2</v>
      </c>
      <c r="BG22">
        <v>8.6933942412245294E-2</v>
      </c>
      <c r="BH22">
        <v>133171.005</v>
      </c>
      <c r="BI22">
        <v>4.5818277034103634E-2</v>
      </c>
      <c r="BJ22">
        <v>3.9898555641297448E-2</v>
      </c>
      <c r="BK22">
        <v>1</v>
      </c>
      <c r="BL22" t="s">
        <v>69</v>
      </c>
      <c r="BM22">
        <v>0</v>
      </c>
      <c r="BN22" t="s">
        <v>274</v>
      </c>
    </row>
    <row r="23" spans="1:66">
      <c r="A23" s="141" t="str">
        <f t="shared" si="0"/>
        <v>대인교통</v>
      </c>
      <c r="B23" s="141" t="str">
        <f t="shared" si="1"/>
        <v>6-1</v>
      </c>
      <c r="C23" s="142" t="str">
        <f t="shared" si="2"/>
        <v>70바4106</v>
      </c>
      <c r="D23" s="130" t="str">
        <f t="shared" si="3"/>
        <v>대형</v>
      </c>
      <c r="E23" s="126" t="str">
        <f t="shared" si="4"/>
        <v>D</v>
      </c>
      <c r="F23" s="149">
        <f t="shared" si="19"/>
        <v>0.84923076923076923</v>
      </c>
      <c r="G23" s="150">
        <f t="shared" si="5"/>
        <v>2.2080000000000002</v>
      </c>
      <c r="H23" s="151">
        <f t="shared" si="6"/>
        <v>2.6</v>
      </c>
      <c r="I23" s="152">
        <f t="shared" si="7"/>
        <v>4784.5240000000003</v>
      </c>
      <c r="J23" s="153">
        <f t="shared" si="8"/>
        <v>2.2210653468159602E-2</v>
      </c>
      <c r="K23" s="153">
        <f t="shared" si="9"/>
        <v>0.30703836794823997</v>
      </c>
      <c r="L23" s="153">
        <f t="shared" si="10"/>
        <v>0.15759143438302325</v>
      </c>
      <c r="M23" s="154">
        <f t="shared" si="11"/>
        <v>10.819000000000001</v>
      </c>
      <c r="N23" s="155">
        <f t="shared" si="12"/>
        <v>8.2560000000000002</v>
      </c>
      <c r="O23" s="155">
        <f t="shared" si="13"/>
        <v>23.012</v>
      </c>
      <c r="P23" s="156">
        <f t="shared" si="14"/>
        <v>0</v>
      </c>
      <c r="Q23" s="157">
        <f t="shared" si="15"/>
        <v>68</v>
      </c>
      <c r="R23" s="158">
        <f t="shared" si="16"/>
        <v>25.22341071246824</v>
      </c>
      <c r="S23" s="143">
        <f t="shared" si="17"/>
        <v>395</v>
      </c>
      <c r="T23" s="143">
        <f t="shared" si="18"/>
        <v>1101</v>
      </c>
      <c r="U23" t="s">
        <v>119</v>
      </c>
      <c r="V23" s="5" t="s">
        <v>124</v>
      </c>
      <c r="W23" t="s">
        <v>119</v>
      </c>
      <c r="X23" s="5" t="s">
        <v>124</v>
      </c>
      <c r="Y23" t="s">
        <v>200</v>
      </c>
      <c r="Z23" t="s">
        <v>177</v>
      </c>
      <c r="AA23" t="s">
        <v>48</v>
      </c>
      <c r="AB23">
        <v>505</v>
      </c>
      <c r="AC23" s="1">
        <v>4784.5240000000003</v>
      </c>
      <c r="AD23" s="1">
        <v>2166.6529999999998</v>
      </c>
      <c r="AE23" s="28">
        <v>2.2080000000000002</v>
      </c>
      <c r="AF23">
        <v>2.6</v>
      </c>
      <c r="AG23">
        <v>10.819000000000001</v>
      </c>
      <c r="AH23">
        <v>282.79622699999999</v>
      </c>
      <c r="AI23">
        <v>6.2810889999999997</v>
      </c>
      <c r="AJ23">
        <v>86.829291999999995</v>
      </c>
      <c r="AK23">
        <v>754</v>
      </c>
      <c r="AL23">
        <v>395</v>
      </c>
      <c r="AM23">
        <v>1101</v>
      </c>
      <c r="AN23">
        <v>68</v>
      </c>
      <c r="AO23">
        <v>16.918627000000001</v>
      </c>
      <c r="AP23">
        <v>274.2</v>
      </c>
      <c r="AQ23">
        <v>0</v>
      </c>
      <c r="AR23">
        <v>12</v>
      </c>
      <c r="AS23">
        <v>3781</v>
      </c>
      <c r="AT23">
        <v>8.2560000000000002</v>
      </c>
      <c r="AU23">
        <v>23.012</v>
      </c>
      <c r="AV23">
        <v>42073</v>
      </c>
      <c r="AW23">
        <v>0</v>
      </c>
      <c r="AX23" s="29">
        <v>0.52</v>
      </c>
      <c r="AY23">
        <v>0.84923076923076923</v>
      </c>
      <c r="AZ23" t="s">
        <v>67</v>
      </c>
      <c r="BA23" t="s">
        <v>260</v>
      </c>
      <c r="BB23">
        <v>1</v>
      </c>
      <c r="BC23" t="s">
        <v>264</v>
      </c>
      <c r="BD23">
        <v>8</v>
      </c>
      <c r="BE23">
        <v>61119.173999999999</v>
      </c>
      <c r="BF23">
        <v>7.8281882539839309E-2</v>
      </c>
      <c r="BG23">
        <v>6.6479383326140465E-2</v>
      </c>
      <c r="BH23">
        <v>133171.005</v>
      </c>
      <c r="BI23">
        <v>3.5927670591657697E-2</v>
      </c>
      <c r="BJ23">
        <v>3.0510883333223153E-2</v>
      </c>
      <c r="BK23">
        <v>1</v>
      </c>
      <c r="BL23" t="s">
        <v>67</v>
      </c>
      <c r="BM23">
        <v>0</v>
      </c>
      <c r="BN23" t="s">
        <v>274</v>
      </c>
    </row>
    <row r="24" spans="1:66">
      <c r="A24" s="138" t="str">
        <f t="shared" si="0"/>
        <v>대인교통</v>
      </c>
      <c r="B24" s="138" t="str">
        <f t="shared" si="1"/>
        <v>6-1</v>
      </c>
      <c r="C24" s="139" t="str">
        <f t="shared" si="2"/>
        <v>70바4107</v>
      </c>
      <c r="D24" s="113" t="str">
        <f t="shared" si="3"/>
        <v>대형</v>
      </c>
      <c r="E24" s="109" t="str">
        <f t="shared" si="4"/>
        <v>D</v>
      </c>
      <c r="F24" s="159">
        <f t="shared" si="19"/>
        <v>0.81880000000000008</v>
      </c>
      <c r="G24" s="160">
        <f t="shared" si="5"/>
        <v>2.0470000000000002</v>
      </c>
      <c r="H24" s="161">
        <f t="shared" si="6"/>
        <v>2.5</v>
      </c>
      <c r="I24" s="162">
        <f t="shared" si="7"/>
        <v>5687.5990000000002</v>
      </c>
      <c r="J24" s="163">
        <f t="shared" si="8"/>
        <v>2.9801574801074964E-2</v>
      </c>
      <c r="K24" s="163">
        <f t="shared" si="9"/>
        <v>0.35873739091555146</v>
      </c>
      <c r="L24" s="163">
        <f t="shared" si="10"/>
        <v>0.15911810941664487</v>
      </c>
      <c r="M24" s="164">
        <f t="shared" si="11"/>
        <v>12.183</v>
      </c>
      <c r="N24" s="165">
        <f t="shared" si="12"/>
        <v>2.0920000000000001</v>
      </c>
      <c r="O24" s="165">
        <f t="shared" si="13"/>
        <v>66.161000000000001</v>
      </c>
      <c r="P24" s="166">
        <f t="shared" si="14"/>
        <v>0</v>
      </c>
      <c r="Q24" s="167">
        <f t="shared" si="15"/>
        <v>74</v>
      </c>
      <c r="R24" s="168">
        <f t="shared" si="16"/>
        <v>26.183716080961592</v>
      </c>
      <c r="S24" s="140">
        <f t="shared" si="17"/>
        <v>119</v>
      </c>
      <c r="T24" s="140">
        <f t="shared" si="18"/>
        <v>3763</v>
      </c>
      <c r="U24" t="s">
        <v>119</v>
      </c>
      <c r="V24" s="5" t="s">
        <v>124</v>
      </c>
      <c r="W24" t="s">
        <v>119</v>
      </c>
      <c r="X24" s="5" t="s">
        <v>124</v>
      </c>
      <c r="Y24" t="s">
        <v>201</v>
      </c>
      <c r="Z24" t="s">
        <v>177</v>
      </c>
      <c r="AA24" t="s">
        <v>48</v>
      </c>
      <c r="AB24">
        <v>505</v>
      </c>
      <c r="AC24" s="1">
        <v>5687.5990000000002</v>
      </c>
      <c r="AD24" s="1">
        <v>2778.01</v>
      </c>
      <c r="AE24" s="28">
        <v>2.0470000000000002</v>
      </c>
      <c r="AF24">
        <v>2.5</v>
      </c>
      <c r="AG24">
        <v>12.183</v>
      </c>
      <c r="AH24">
        <v>355.24575700000003</v>
      </c>
      <c r="AI24">
        <v>10.586883</v>
      </c>
      <c r="AJ24">
        <v>127.439936</v>
      </c>
      <c r="AK24">
        <v>905</v>
      </c>
      <c r="AL24">
        <v>119</v>
      </c>
      <c r="AM24">
        <v>3763</v>
      </c>
      <c r="AN24">
        <v>74</v>
      </c>
      <c r="AO24">
        <v>16.010321999999999</v>
      </c>
      <c r="AP24">
        <v>1076.8</v>
      </c>
      <c r="AQ24">
        <v>0</v>
      </c>
      <c r="AR24">
        <v>21</v>
      </c>
      <c r="AS24">
        <v>6765</v>
      </c>
      <c r="AT24">
        <v>2.0920000000000001</v>
      </c>
      <c r="AU24">
        <v>66.161000000000001</v>
      </c>
      <c r="AV24">
        <v>25683</v>
      </c>
      <c r="AW24">
        <v>0</v>
      </c>
      <c r="AX24" s="29">
        <v>0.5</v>
      </c>
      <c r="AY24">
        <v>0.81880000000000008</v>
      </c>
      <c r="AZ24" t="s">
        <v>67</v>
      </c>
      <c r="BA24" t="s">
        <v>260</v>
      </c>
      <c r="BB24">
        <v>3</v>
      </c>
      <c r="BC24" t="s">
        <v>282</v>
      </c>
      <c r="BD24">
        <v>7</v>
      </c>
      <c r="BE24">
        <v>61119.173999999999</v>
      </c>
      <c r="BF24">
        <v>9.3057523977663703E-2</v>
      </c>
      <c r="BG24">
        <v>7.6195500632911042E-2</v>
      </c>
      <c r="BH24">
        <v>133171.005</v>
      </c>
      <c r="BI24">
        <v>4.2708989092633189E-2</v>
      </c>
      <c r="BJ24">
        <v>3.4970120269048055E-2</v>
      </c>
      <c r="BK24">
        <v>1</v>
      </c>
      <c r="BL24" t="s">
        <v>67</v>
      </c>
      <c r="BM24">
        <v>0</v>
      </c>
      <c r="BN24" t="s">
        <v>274</v>
      </c>
    </row>
    <row r="25" spans="1:66">
      <c r="A25" s="141" t="str">
        <f t="shared" si="0"/>
        <v>대인교통</v>
      </c>
      <c r="B25" s="141" t="str">
        <f t="shared" si="1"/>
        <v>6-1</v>
      </c>
      <c r="C25" s="142" t="str">
        <f t="shared" si="2"/>
        <v>70바4108</v>
      </c>
      <c r="D25" s="130" t="str">
        <f t="shared" si="3"/>
        <v>대형</v>
      </c>
      <c r="E25" s="126" t="str">
        <f t="shared" si="4"/>
        <v>D</v>
      </c>
      <c r="F25" s="149">
        <f t="shared" si="19"/>
        <v>0.84239999999999993</v>
      </c>
      <c r="G25" s="150">
        <f t="shared" si="5"/>
        <v>2.1059999999999999</v>
      </c>
      <c r="H25" s="151">
        <f t="shared" si="6"/>
        <v>2.5</v>
      </c>
      <c r="I25" s="152">
        <f t="shared" si="7"/>
        <v>5884.7950000000001</v>
      </c>
      <c r="J25" s="153">
        <f t="shared" si="8"/>
        <v>1.5942907817396976E-2</v>
      </c>
      <c r="K25" s="153">
        <f t="shared" si="9"/>
        <v>0.36666770350971301</v>
      </c>
      <c r="L25" s="153">
        <f t="shared" si="10"/>
        <v>0.11742125256699681</v>
      </c>
      <c r="M25" s="154">
        <f t="shared" si="11"/>
        <v>11.891</v>
      </c>
      <c r="N25" s="155">
        <f t="shared" si="12"/>
        <v>0.27200000000000002</v>
      </c>
      <c r="O25" s="155">
        <f t="shared" si="13"/>
        <v>23.076000000000001</v>
      </c>
      <c r="P25" s="156">
        <f t="shared" si="14"/>
        <v>0</v>
      </c>
      <c r="Q25" s="157">
        <f t="shared" si="15"/>
        <v>70</v>
      </c>
      <c r="R25" s="158">
        <f t="shared" si="16"/>
        <v>25.499917736609646</v>
      </c>
      <c r="S25" s="143">
        <f t="shared" si="17"/>
        <v>16</v>
      </c>
      <c r="T25" s="143">
        <f t="shared" si="18"/>
        <v>1358</v>
      </c>
      <c r="U25" t="s">
        <v>119</v>
      </c>
      <c r="V25" t="s">
        <v>124</v>
      </c>
      <c r="W25" s="4" t="s">
        <v>119</v>
      </c>
      <c r="X25" s="4" t="s">
        <v>124</v>
      </c>
      <c r="Y25" s="4" t="s">
        <v>202</v>
      </c>
      <c r="Z25" s="4" t="s">
        <v>177</v>
      </c>
      <c r="AA25" s="4" t="s">
        <v>48</v>
      </c>
      <c r="AB25" s="4">
        <v>505</v>
      </c>
      <c r="AC25" s="4">
        <v>5884.7950000000001</v>
      </c>
      <c r="AD25" s="4">
        <v>2794.5239999999999</v>
      </c>
      <c r="AE25" s="4">
        <v>2.1059999999999999</v>
      </c>
      <c r="AF25" s="4">
        <v>2.5</v>
      </c>
      <c r="AG25" s="4">
        <v>11.891</v>
      </c>
      <c r="AH25" s="4">
        <v>373.79492299999998</v>
      </c>
      <c r="AI25" s="4">
        <v>5.9593780000000001</v>
      </c>
      <c r="AJ25" s="4">
        <v>137.058526</v>
      </c>
      <c r="AK25" s="4">
        <v>691</v>
      </c>
      <c r="AL25" s="4">
        <v>16</v>
      </c>
      <c r="AM25" s="4">
        <v>1358</v>
      </c>
      <c r="AN25" s="4">
        <v>70</v>
      </c>
      <c r="AO25" s="4">
        <v>15.743378</v>
      </c>
      <c r="AP25" s="4">
        <v>618.9</v>
      </c>
      <c r="AQ25" s="4">
        <v>0</v>
      </c>
      <c r="AR25" s="4">
        <v>5</v>
      </c>
      <c r="AS25" s="4">
        <v>1174</v>
      </c>
      <c r="AT25" s="4">
        <v>0.27200000000000002</v>
      </c>
      <c r="AU25" s="4">
        <v>23.076000000000001</v>
      </c>
      <c r="AV25" s="4">
        <v>47836</v>
      </c>
      <c r="AW25" s="4">
        <v>0</v>
      </c>
      <c r="AX25" s="30">
        <v>0.52</v>
      </c>
      <c r="AY25">
        <v>0.84239999999999993</v>
      </c>
      <c r="AZ25" t="s">
        <v>67</v>
      </c>
      <c r="BA25" t="s">
        <v>260</v>
      </c>
      <c r="BB25">
        <v>2</v>
      </c>
      <c r="BC25" t="s">
        <v>262</v>
      </c>
      <c r="BD25">
        <v>9</v>
      </c>
      <c r="BE25">
        <v>61119.173999999999</v>
      </c>
      <c r="BF25">
        <v>9.6283941926309416E-2</v>
      </c>
      <c r="BG25">
        <v>8.1109592678723044E-2</v>
      </c>
      <c r="BH25">
        <v>133171.005</v>
      </c>
      <c r="BI25">
        <v>4.4189761877970357E-2</v>
      </c>
      <c r="BJ25">
        <v>3.7225455406002222E-2</v>
      </c>
      <c r="BK25">
        <v>1</v>
      </c>
      <c r="BL25" t="s">
        <v>69</v>
      </c>
      <c r="BM25">
        <v>-1</v>
      </c>
      <c r="BN25" t="s">
        <v>286</v>
      </c>
    </row>
    <row r="26" spans="1:66">
      <c r="A26" s="138" t="str">
        <f t="shared" si="0"/>
        <v>대인교통</v>
      </c>
      <c r="B26" s="138" t="str">
        <f t="shared" si="1"/>
        <v>6-1</v>
      </c>
      <c r="C26" s="139" t="str">
        <f t="shared" si="2"/>
        <v>70바4109</v>
      </c>
      <c r="D26" s="113" t="str">
        <f t="shared" si="3"/>
        <v>대형</v>
      </c>
      <c r="E26" s="109" t="str">
        <f t="shared" si="4"/>
        <v>C</v>
      </c>
      <c r="F26" s="159">
        <f t="shared" si="19"/>
        <v>0.86760000000000004</v>
      </c>
      <c r="G26" s="160">
        <f t="shared" si="5"/>
        <v>2.169</v>
      </c>
      <c r="H26" s="161">
        <f t="shared" si="6"/>
        <v>2.5</v>
      </c>
      <c r="I26" s="162">
        <f t="shared" si="7"/>
        <v>5965.2849999999999</v>
      </c>
      <c r="J26" s="163">
        <f t="shared" si="8"/>
        <v>9.9201012717576153E-3</v>
      </c>
      <c r="K26" s="163">
        <f t="shared" si="9"/>
        <v>0.34738008016747424</v>
      </c>
      <c r="L26" s="163">
        <f t="shared" si="10"/>
        <v>0.106784504009448</v>
      </c>
      <c r="M26" s="164">
        <f t="shared" si="11"/>
        <v>10.438000000000001</v>
      </c>
      <c r="N26" s="165">
        <f t="shared" si="12"/>
        <v>0.151</v>
      </c>
      <c r="O26" s="165">
        <f t="shared" si="13"/>
        <v>11.332000000000001</v>
      </c>
      <c r="P26" s="166">
        <f t="shared" si="14"/>
        <v>0</v>
      </c>
      <c r="Q26" s="167">
        <f t="shared" si="15"/>
        <v>70</v>
      </c>
      <c r="R26" s="168">
        <f t="shared" si="16"/>
        <v>24.716546146493567</v>
      </c>
      <c r="S26" s="140">
        <f t="shared" si="17"/>
        <v>9</v>
      </c>
      <c r="T26" s="140">
        <f t="shared" si="18"/>
        <v>676</v>
      </c>
      <c r="U26" t="s">
        <v>119</v>
      </c>
      <c r="V26" s="5" t="s">
        <v>124</v>
      </c>
      <c r="W26" t="s">
        <v>119</v>
      </c>
      <c r="X26" s="5" t="s">
        <v>124</v>
      </c>
      <c r="Y26" t="s">
        <v>203</v>
      </c>
      <c r="Z26" t="s">
        <v>177</v>
      </c>
      <c r="AA26" t="s">
        <v>48</v>
      </c>
      <c r="AB26">
        <v>505</v>
      </c>
      <c r="AC26" s="1">
        <v>5965.2849999999999</v>
      </c>
      <c r="AD26" s="1">
        <v>2750.5749999999998</v>
      </c>
      <c r="AE26" s="28">
        <v>2.169</v>
      </c>
      <c r="AF26">
        <v>2.5</v>
      </c>
      <c r="AG26">
        <v>10.438000000000001</v>
      </c>
      <c r="AH26">
        <v>375.52187199999997</v>
      </c>
      <c r="AI26">
        <v>3.7252149999999999</v>
      </c>
      <c r="AJ26">
        <v>130.44881799999999</v>
      </c>
      <c r="AK26">
        <v>637</v>
      </c>
      <c r="AL26">
        <v>9</v>
      </c>
      <c r="AM26">
        <v>676</v>
      </c>
      <c r="AN26">
        <v>70</v>
      </c>
      <c r="AO26">
        <v>15.885319000000001</v>
      </c>
      <c r="AP26">
        <v>452.7</v>
      </c>
      <c r="AQ26">
        <v>0</v>
      </c>
      <c r="AR26">
        <v>5</v>
      </c>
      <c r="AS26">
        <v>1051</v>
      </c>
      <c r="AT26">
        <v>0.151</v>
      </c>
      <c r="AU26">
        <v>11.332000000000001</v>
      </c>
      <c r="AV26">
        <v>51326</v>
      </c>
      <c r="AW26">
        <v>0</v>
      </c>
      <c r="AX26" s="29">
        <v>0.51</v>
      </c>
      <c r="AY26">
        <v>0.86760000000000004</v>
      </c>
      <c r="AZ26" t="s">
        <v>69</v>
      </c>
      <c r="BA26" t="s">
        <v>260</v>
      </c>
      <c r="BB26">
        <v>4</v>
      </c>
      <c r="BC26" t="s">
        <v>296</v>
      </c>
      <c r="BD26">
        <v>11</v>
      </c>
      <c r="BE26">
        <v>61119.173999999999</v>
      </c>
      <c r="BF26">
        <v>9.760087726316459E-2</v>
      </c>
      <c r="BG26">
        <v>8.4678521113521601E-2</v>
      </c>
      <c r="BH26">
        <v>133171.005</v>
      </c>
      <c r="BI26">
        <v>4.4794172725511831E-2</v>
      </c>
      <c r="BJ26">
        <v>3.8863424256654067E-2</v>
      </c>
      <c r="BK26">
        <v>1</v>
      </c>
      <c r="BL26" t="s">
        <v>69</v>
      </c>
      <c r="BM26">
        <v>0</v>
      </c>
      <c r="BN26" t="s">
        <v>274</v>
      </c>
    </row>
    <row r="27" spans="1:66">
      <c r="A27" s="141" t="str">
        <f t="shared" si="0"/>
        <v>대인교통</v>
      </c>
      <c r="B27" s="141" t="str">
        <f t="shared" si="1"/>
        <v>6-1</v>
      </c>
      <c r="C27" s="142" t="str">
        <f t="shared" si="2"/>
        <v>70바4119</v>
      </c>
      <c r="D27" s="130" t="str">
        <f t="shared" si="3"/>
        <v>대형</v>
      </c>
      <c r="E27" s="126" t="str">
        <f t="shared" si="4"/>
        <v>B</v>
      </c>
      <c r="F27" s="149">
        <f t="shared" si="19"/>
        <v>0.93307692307692314</v>
      </c>
      <c r="G27" s="150">
        <f t="shared" si="5"/>
        <v>2.4260000000000002</v>
      </c>
      <c r="H27" s="151">
        <f t="shared" si="6"/>
        <v>2.6</v>
      </c>
      <c r="I27" s="152">
        <f t="shared" si="7"/>
        <v>5965.2039999999997</v>
      </c>
      <c r="J27" s="153">
        <f t="shared" si="8"/>
        <v>2.3362065204000235E-2</v>
      </c>
      <c r="K27" s="153">
        <f t="shared" si="9"/>
        <v>0.32776309812564014</v>
      </c>
      <c r="L27" s="153">
        <f t="shared" si="10"/>
        <v>0.18272635772389345</v>
      </c>
      <c r="M27" s="154">
        <f t="shared" si="11"/>
        <v>10.686</v>
      </c>
      <c r="N27" s="155">
        <f t="shared" si="12"/>
        <v>0.05</v>
      </c>
      <c r="O27" s="155">
        <f t="shared" si="13"/>
        <v>32.606000000000002</v>
      </c>
      <c r="P27" s="156">
        <f t="shared" si="14"/>
        <v>0</v>
      </c>
      <c r="Q27" s="157">
        <f t="shared" si="15"/>
        <v>71</v>
      </c>
      <c r="R27" s="158">
        <f t="shared" si="16"/>
        <v>26.482486627289948</v>
      </c>
      <c r="S27" s="143">
        <f t="shared" si="17"/>
        <v>3</v>
      </c>
      <c r="T27" s="143">
        <f t="shared" si="18"/>
        <v>1945</v>
      </c>
      <c r="U27" t="s">
        <v>119</v>
      </c>
      <c r="V27" t="s">
        <v>124</v>
      </c>
      <c r="W27" t="s">
        <v>119</v>
      </c>
      <c r="X27" s="4" t="s">
        <v>124</v>
      </c>
      <c r="Y27" s="4" t="s">
        <v>204</v>
      </c>
      <c r="Z27" s="4" t="s">
        <v>177</v>
      </c>
      <c r="AA27" s="4" t="s">
        <v>48</v>
      </c>
      <c r="AB27" s="4">
        <v>505</v>
      </c>
      <c r="AC27" s="4">
        <v>5965.2039999999997</v>
      </c>
      <c r="AD27" s="4">
        <v>2459.163</v>
      </c>
      <c r="AE27" s="4">
        <v>2.4260000000000002</v>
      </c>
      <c r="AF27" s="4">
        <v>2.6</v>
      </c>
      <c r="AG27" s="4">
        <v>10.686</v>
      </c>
      <c r="AH27" s="4">
        <v>347.14075700000001</v>
      </c>
      <c r="AI27" s="4">
        <v>8.1099250000000005</v>
      </c>
      <c r="AJ27" s="4">
        <v>113.77992999999999</v>
      </c>
      <c r="AK27" s="4">
        <v>1090</v>
      </c>
      <c r="AL27" s="4">
        <v>3</v>
      </c>
      <c r="AM27" s="4">
        <v>1945</v>
      </c>
      <c r="AN27" s="4">
        <v>71</v>
      </c>
      <c r="AO27" s="4">
        <v>17.183819</v>
      </c>
      <c r="AP27" s="4">
        <v>665.7</v>
      </c>
      <c r="AQ27" s="4">
        <v>0</v>
      </c>
      <c r="AR27" s="4">
        <v>8</v>
      </c>
      <c r="AS27" s="4">
        <v>3543</v>
      </c>
      <c r="AT27" s="4">
        <v>0.05</v>
      </c>
      <c r="AU27" s="4">
        <v>32.606000000000002</v>
      </c>
      <c r="AV27" s="4">
        <v>51848</v>
      </c>
      <c r="AW27" s="4">
        <v>0</v>
      </c>
      <c r="AX27" s="30">
        <v>0.54</v>
      </c>
      <c r="AY27">
        <v>0.93307692307692314</v>
      </c>
      <c r="AZ27" t="s">
        <v>68</v>
      </c>
      <c r="BA27" t="s">
        <v>260</v>
      </c>
      <c r="BB27">
        <v>1</v>
      </c>
      <c r="BC27" t="s">
        <v>342</v>
      </c>
      <c r="BD27">
        <v>11</v>
      </c>
      <c r="BE27">
        <v>61119.173999999999</v>
      </c>
      <c r="BF27">
        <v>9.7599551983474114E-2</v>
      </c>
      <c r="BG27">
        <v>9.1067889658426243E-2</v>
      </c>
      <c r="BH27">
        <v>133171.005</v>
      </c>
      <c r="BI27">
        <v>4.4793564485001817E-2</v>
      </c>
      <c r="BJ27">
        <v>4.1795841323313238E-2</v>
      </c>
      <c r="BK27">
        <v>1</v>
      </c>
      <c r="BL27" t="s">
        <v>68</v>
      </c>
      <c r="BM27">
        <v>0</v>
      </c>
      <c r="BN27" t="s">
        <v>274</v>
      </c>
    </row>
    <row r="28" spans="1:66">
      <c r="A28" s="138" t="str">
        <f t="shared" si="0"/>
        <v>대인교통</v>
      </c>
      <c r="B28" s="138" t="str">
        <f t="shared" si="1"/>
        <v>6-1</v>
      </c>
      <c r="C28" s="139" t="str">
        <f t="shared" si="2"/>
        <v>70바4121</v>
      </c>
      <c r="D28" s="113" t="str">
        <f t="shared" si="3"/>
        <v>대형</v>
      </c>
      <c r="E28" s="109" t="str">
        <f t="shared" si="4"/>
        <v>C</v>
      </c>
      <c r="F28" s="159">
        <f t="shared" si="19"/>
        <v>0.86444444444444446</v>
      </c>
      <c r="G28" s="160">
        <f t="shared" si="5"/>
        <v>2.3340000000000001</v>
      </c>
      <c r="H28" s="161">
        <f t="shared" si="6"/>
        <v>2.7</v>
      </c>
      <c r="I28" s="162">
        <f t="shared" si="7"/>
        <v>5692.7790000000005</v>
      </c>
      <c r="J28" s="163">
        <f t="shared" si="8"/>
        <v>7.938383007007296E-3</v>
      </c>
      <c r="K28" s="163">
        <f t="shared" si="9"/>
        <v>0.31448077904418004</v>
      </c>
      <c r="L28" s="163">
        <f t="shared" si="10"/>
        <v>0.22186000896925734</v>
      </c>
      <c r="M28" s="164">
        <f t="shared" si="11"/>
        <v>9.5129999999999999</v>
      </c>
      <c r="N28" s="165">
        <f t="shared" si="12"/>
        <v>0.105</v>
      </c>
      <c r="O28" s="165">
        <f t="shared" si="13"/>
        <v>12.331</v>
      </c>
      <c r="P28" s="166">
        <f t="shared" si="14"/>
        <v>0</v>
      </c>
      <c r="Q28" s="167">
        <f t="shared" si="15"/>
        <v>69</v>
      </c>
      <c r="R28" s="168">
        <f t="shared" si="16"/>
        <v>25.187267168289853</v>
      </c>
      <c r="S28" s="140">
        <f t="shared" si="17"/>
        <v>6</v>
      </c>
      <c r="T28" s="140">
        <f t="shared" si="18"/>
        <v>702</v>
      </c>
      <c r="U28" t="s">
        <v>119</v>
      </c>
      <c r="V28" t="s">
        <v>124</v>
      </c>
      <c r="W28" s="4" t="s">
        <v>119</v>
      </c>
      <c r="X28" s="4" t="s">
        <v>124</v>
      </c>
      <c r="Y28" s="4" t="s">
        <v>205</v>
      </c>
      <c r="Z28" s="4" t="s">
        <v>177</v>
      </c>
      <c r="AA28" s="4" t="s">
        <v>48</v>
      </c>
      <c r="AB28" s="4">
        <v>505</v>
      </c>
      <c r="AC28" s="4">
        <v>5692.7790000000005</v>
      </c>
      <c r="AD28" s="4">
        <v>2439.2910000000002</v>
      </c>
      <c r="AE28" s="4">
        <v>2.3340000000000001</v>
      </c>
      <c r="AF28" s="4">
        <v>2.7</v>
      </c>
      <c r="AG28" s="4">
        <v>9.5129999999999999</v>
      </c>
      <c r="AH28" s="4">
        <v>333.56629400000003</v>
      </c>
      <c r="AI28" s="4">
        <v>2.647977</v>
      </c>
      <c r="AJ28" s="4">
        <v>104.900188</v>
      </c>
      <c r="AK28" s="4">
        <v>1263</v>
      </c>
      <c r="AL28" s="4">
        <v>6</v>
      </c>
      <c r="AM28" s="4">
        <v>702</v>
      </c>
      <c r="AN28" s="4">
        <v>69</v>
      </c>
      <c r="AO28" s="4">
        <v>17.066409</v>
      </c>
      <c r="AP28" s="4">
        <v>421.7</v>
      </c>
      <c r="AQ28" s="4">
        <v>0</v>
      </c>
      <c r="AR28" s="4">
        <v>6</v>
      </c>
      <c r="AS28" s="4">
        <v>1486</v>
      </c>
      <c r="AT28" s="4">
        <v>0.105</v>
      </c>
      <c r="AU28" s="4">
        <v>12.331</v>
      </c>
      <c r="AV28" s="4">
        <v>45812</v>
      </c>
      <c r="AW28" s="4">
        <v>0</v>
      </c>
      <c r="AX28" s="30">
        <v>0.51</v>
      </c>
      <c r="AY28">
        <v>0.86444444444444446</v>
      </c>
      <c r="AZ28" t="s">
        <v>69</v>
      </c>
      <c r="BA28" t="s">
        <v>260</v>
      </c>
      <c r="BB28">
        <v>5</v>
      </c>
      <c r="BC28" t="s">
        <v>297</v>
      </c>
      <c r="BD28">
        <v>9</v>
      </c>
      <c r="BE28">
        <v>61119.173999999999</v>
      </c>
      <c r="BF28">
        <v>9.3142276431942631E-2</v>
      </c>
      <c r="BG28">
        <v>8.0516323404501516E-2</v>
      </c>
      <c r="BH28">
        <v>133171.005</v>
      </c>
      <c r="BI28">
        <v>4.2747886448705558E-2</v>
      </c>
      <c r="BJ28">
        <v>3.6953172952325475E-2</v>
      </c>
      <c r="BK28">
        <v>1</v>
      </c>
      <c r="BL28" t="s">
        <v>69</v>
      </c>
      <c r="BM28">
        <v>0</v>
      </c>
      <c r="BN28" t="s">
        <v>274</v>
      </c>
    </row>
    <row r="29" spans="1:66">
      <c r="A29" s="141" t="str">
        <f t="shared" si="0"/>
        <v>대인교통</v>
      </c>
      <c r="B29" s="141" t="str">
        <f t="shared" si="1"/>
        <v>6-1</v>
      </c>
      <c r="C29" s="142" t="str">
        <f t="shared" si="2"/>
        <v>70바4122</v>
      </c>
      <c r="D29" s="130" t="str">
        <f t="shared" si="3"/>
        <v>대형</v>
      </c>
      <c r="E29" s="126" t="str">
        <f t="shared" si="4"/>
        <v>B</v>
      </c>
      <c r="F29" s="149">
        <f t="shared" si="19"/>
        <v>0.90296296296296297</v>
      </c>
      <c r="G29" s="150">
        <f t="shared" si="5"/>
        <v>2.4380000000000002</v>
      </c>
      <c r="H29" s="151">
        <f t="shared" si="6"/>
        <v>2.7</v>
      </c>
      <c r="I29" s="152">
        <f t="shared" si="7"/>
        <v>5011.2790000000005</v>
      </c>
      <c r="J29" s="153">
        <f t="shared" si="8"/>
        <v>1.2003266664659284E-2</v>
      </c>
      <c r="K29" s="153">
        <f t="shared" si="9"/>
        <v>0.35773351201962339</v>
      </c>
      <c r="L29" s="153">
        <f t="shared" si="10"/>
        <v>0.17181242553048831</v>
      </c>
      <c r="M29" s="154">
        <f t="shared" si="11"/>
        <v>10.188000000000001</v>
      </c>
      <c r="N29" s="155">
        <f t="shared" si="12"/>
        <v>0.06</v>
      </c>
      <c r="O29" s="155">
        <f t="shared" si="13"/>
        <v>34.222999999999999</v>
      </c>
      <c r="P29" s="156">
        <f t="shared" si="14"/>
        <v>0</v>
      </c>
      <c r="Q29" s="157">
        <f t="shared" si="15"/>
        <v>77</v>
      </c>
      <c r="R29" s="158">
        <f t="shared" si="16"/>
        <v>25.868515442094154</v>
      </c>
      <c r="S29" s="143">
        <f t="shared" si="17"/>
        <v>3</v>
      </c>
      <c r="T29" s="143">
        <f t="shared" si="18"/>
        <v>1715</v>
      </c>
      <c r="U29" t="s">
        <v>119</v>
      </c>
      <c r="V29" s="5" t="s">
        <v>124</v>
      </c>
      <c r="W29" t="s">
        <v>119</v>
      </c>
      <c r="X29" s="5" t="s">
        <v>124</v>
      </c>
      <c r="Y29" t="s">
        <v>206</v>
      </c>
      <c r="Z29" t="s">
        <v>177</v>
      </c>
      <c r="AA29" t="s">
        <v>48</v>
      </c>
      <c r="AB29">
        <v>505</v>
      </c>
      <c r="AC29" s="1">
        <v>5011.2790000000005</v>
      </c>
      <c r="AD29" s="1">
        <v>2055.4479999999999</v>
      </c>
      <c r="AE29" s="28">
        <v>2.4380000000000002</v>
      </c>
      <c r="AF29">
        <v>2.7</v>
      </c>
      <c r="AG29">
        <v>10.188000000000001</v>
      </c>
      <c r="AH29">
        <v>307.36549500000001</v>
      </c>
      <c r="AI29">
        <v>3.6893899999999999</v>
      </c>
      <c r="AJ29">
        <v>109.954938</v>
      </c>
      <c r="AK29">
        <v>861</v>
      </c>
      <c r="AL29">
        <v>3</v>
      </c>
      <c r="AM29">
        <v>1715</v>
      </c>
      <c r="AN29">
        <v>77</v>
      </c>
      <c r="AO29">
        <v>16.303972999999999</v>
      </c>
      <c r="AP29">
        <v>656.9</v>
      </c>
      <c r="AQ29">
        <v>0</v>
      </c>
      <c r="AR29">
        <v>4</v>
      </c>
      <c r="AS29">
        <v>1686</v>
      </c>
      <c r="AT29">
        <v>0.06</v>
      </c>
      <c r="AU29">
        <v>34.222999999999999</v>
      </c>
      <c r="AV29">
        <v>45239</v>
      </c>
      <c r="AW29">
        <v>0</v>
      </c>
      <c r="AX29" s="29">
        <v>0.54</v>
      </c>
      <c r="AY29">
        <v>0.90296296296296297</v>
      </c>
      <c r="AZ29" t="s">
        <v>68</v>
      </c>
      <c r="BA29" t="s">
        <v>260</v>
      </c>
      <c r="BB29">
        <v>2</v>
      </c>
      <c r="BC29" t="s">
        <v>337</v>
      </c>
      <c r="BD29">
        <v>6</v>
      </c>
      <c r="BE29">
        <v>61119.173999999999</v>
      </c>
      <c r="BF29">
        <v>8.1991929406637604E-2</v>
      </c>
      <c r="BG29">
        <v>7.4035675516067587E-2</v>
      </c>
      <c r="BH29">
        <v>133171.005</v>
      </c>
      <c r="BI29">
        <v>3.7630406108296627E-2</v>
      </c>
      <c r="BJ29">
        <v>3.3978862997047103E-2</v>
      </c>
      <c r="BK29">
        <v>1</v>
      </c>
      <c r="BL29" t="s">
        <v>68</v>
      </c>
      <c r="BM29">
        <v>0</v>
      </c>
      <c r="BN29" t="s">
        <v>274</v>
      </c>
    </row>
    <row r="30" spans="1:66">
      <c r="A30" s="138" t="str">
        <f t="shared" si="0"/>
        <v>대인교통</v>
      </c>
      <c r="B30" s="138" t="str">
        <f t="shared" si="1"/>
        <v>6-1</v>
      </c>
      <c r="C30" s="139" t="str">
        <f t="shared" si="2"/>
        <v>70바4123</v>
      </c>
      <c r="D30" s="113" t="str">
        <f t="shared" si="3"/>
        <v>대형</v>
      </c>
      <c r="E30" s="109" t="str">
        <f t="shared" si="4"/>
        <v>C</v>
      </c>
      <c r="F30" s="159">
        <f t="shared" si="19"/>
        <v>0.86959999999999993</v>
      </c>
      <c r="G30" s="160">
        <f t="shared" si="5"/>
        <v>2.1739999999999999</v>
      </c>
      <c r="H30" s="161">
        <f t="shared" si="6"/>
        <v>2.5</v>
      </c>
      <c r="I30" s="162">
        <f t="shared" si="7"/>
        <v>6168.9489999999996</v>
      </c>
      <c r="J30" s="163">
        <f t="shared" si="8"/>
        <v>2.6466281672993586E-2</v>
      </c>
      <c r="K30" s="163">
        <f t="shared" si="9"/>
        <v>0.35452633485653429</v>
      </c>
      <c r="L30" s="163">
        <f t="shared" si="10"/>
        <v>0.19906146087445367</v>
      </c>
      <c r="M30" s="164">
        <f t="shared" si="11"/>
        <v>11.569000000000001</v>
      </c>
      <c r="N30" s="165">
        <f t="shared" si="12"/>
        <v>6.5000000000000002E-2</v>
      </c>
      <c r="O30" s="165">
        <f t="shared" si="13"/>
        <v>23.975000000000001</v>
      </c>
      <c r="P30" s="166">
        <f t="shared" si="14"/>
        <v>0</v>
      </c>
      <c r="Q30" s="167">
        <f t="shared" si="15"/>
        <v>68</v>
      </c>
      <c r="R30" s="168">
        <f t="shared" si="16"/>
        <v>25.880105270012884</v>
      </c>
      <c r="S30" s="140">
        <f t="shared" si="17"/>
        <v>4</v>
      </c>
      <c r="T30" s="140">
        <f t="shared" si="18"/>
        <v>1479</v>
      </c>
      <c r="U30" t="s">
        <v>119</v>
      </c>
      <c r="V30" t="s">
        <v>124</v>
      </c>
      <c r="W30" t="s">
        <v>119</v>
      </c>
      <c r="X30" s="4" t="s">
        <v>124</v>
      </c>
      <c r="Y30" s="4" t="s">
        <v>207</v>
      </c>
      <c r="Z30" s="4" t="s">
        <v>177</v>
      </c>
      <c r="AA30" s="4" t="s">
        <v>48</v>
      </c>
      <c r="AB30" s="4">
        <v>505</v>
      </c>
      <c r="AC30" s="4">
        <v>6168.9489999999996</v>
      </c>
      <c r="AD30" s="4">
        <v>2837.3739999999998</v>
      </c>
      <c r="AE30" s="4">
        <v>2.1739999999999999</v>
      </c>
      <c r="AF30" s="4">
        <v>2.5</v>
      </c>
      <c r="AG30" s="4">
        <v>11.569000000000001</v>
      </c>
      <c r="AH30" s="4">
        <v>385.07853599999999</v>
      </c>
      <c r="AI30" s="4">
        <v>10.191597</v>
      </c>
      <c r="AJ30" s="4">
        <v>136.52048199999999</v>
      </c>
      <c r="AK30" s="4">
        <v>1228</v>
      </c>
      <c r="AL30" s="4">
        <v>4</v>
      </c>
      <c r="AM30" s="4">
        <v>1479</v>
      </c>
      <c r="AN30" s="4">
        <v>68</v>
      </c>
      <c r="AO30" s="4">
        <v>16.019976</v>
      </c>
      <c r="AP30" s="4">
        <v>537.1</v>
      </c>
      <c r="AQ30" s="4">
        <v>0</v>
      </c>
      <c r="AR30" s="4">
        <v>5</v>
      </c>
      <c r="AS30" s="4">
        <v>783</v>
      </c>
      <c r="AT30" s="4">
        <v>6.5000000000000002E-2</v>
      </c>
      <c r="AU30" s="4">
        <v>23.975000000000001</v>
      </c>
      <c r="AV30" s="4">
        <v>49449</v>
      </c>
      <c r="AW30" s="4">
        <v>0</v>
      </c>
      <c r="AX30" s="30">
        <v>0.52</v>
      </c>
      <c r="AY30">
        <v>0.86959999999999993</v>
      </c>
      <c r="AZ30" t="s">
        <v>69</v>
      </c>
      <c r="BA30" t="s">
        <v>260</v>
      </c>
      <c r="BB30">
        <v>3</v>
      </c>
      <c r="BC30" t="s">
        <v>284</v>
      </c>
      <c r="BD30">
        <v>11</v>
      </c>
      <c r="BE30">
        <v>61119.173999999999</v>
      </c>
      <c r="BF30">
        <v>0.10093312124931531</v>
      </c>
      <c r="BG30">
        <v>8.7771442238404579E-2</v>
      </c>
      <c r="BH30">
        <v>133171.005</v>
      </c>
      <c r="BI30">
        <v>4.6323514641944764E-2</v>
      </c>
      <c r="BJ30">
        <v>4.0282928332635165E-2</v>
      </c>
      <c r="BK30">
        <v>1</v>
      </c>
      <c r="BL30" t="s">
        <v>68</v>
      </c>
      <c r="BM30">
        <v>-1</v>
      </c>
      <c r="BN30" t="s">
        <v>286</v>
      </c>
    </row>
    <row r="31" spans="1:66">
      <c r="A31" s="141" t="str">
        <f t="shared" si="0"/>
        <v>대인교통</v>
      </c>
      <c r="B31" s="141" t="str">
        <f t="shared" si="1"/>
        <v>6-1</v>
      </c>
      <c r="C31" s="142" t="str">
        <f t="shared" si="2"/>
        <v>70바4124</v>
      </c>
      <c r="D31" s="130" t="str">
        <f t="shared" si="3"/>
        <v>대형</v>
      </c>
      <c r="E31" s="126" t="str">
        <f t="shared" si="4"/>
        <v>C</v>
      </c>
      <c r="F31" s="149">
        <f t="shared" si="19"/>
        <v>0.88279999999999992</v>
      </c>
      <c r="G31" s="150">
        <f t="shared" si="5"/>
        <v>2.2069999999999999</v>
      </c>
      <c r="H31" s="151">
        <f t="shared" si="6"/>
        <v>2.5</v>
      </c>
      <c r="I31" s="152">
        <f t="shared" si="7"/>
        <v>5192.6239999999998</v>
      </c>
      <c r="J31" s="153">
        <f t="shared" si="8"/>
        <v>2.4369592871391593E-2</v>
      </c>
      <c r="K31" s="153">
        <f t="shared" si="9"/>
        <v>0.36231499151577706</v>
      </c>
      <c r="L31" s="153">
        <f t="shared" si="10"/>
        <v>0.1806408474790395</v>
      </c>
      <c r="M31" s="154">
        <f t="shared" si="11"/>
        <v>11.627000000000001</v>
      </c>
      <c r="N31" s="155">
        <f t="shared" si="12"/>
        <v>0.34699999999999998</v>
      </c>
      <c r="O31" s="155">
        <f t="shared" si="13"/>
        <v>28.655999999999999</v>
      </c>
      <c r="P31" s="156">
        <f t="shared" si="14"/>
        <v>0</v>
      </c>
      <c r="Q31" s="157">
        <f t="shared" si="15"/>
        <v>70</v>
      </c>
      <c r="R31" s="158">
        <f t="shared" si="16"/>
        <v>27.403589547548965</v>
      </c>
      <c r="S31" s="143">
        <f t="shared" si="17"/>
        <v>18</v>
      </c>
      <c r="T31" s="143">
        <f t="shared" si="18"/>
        <v>1488</v>
      </c>
      <c r="U31" t="s">
        <v>119</v>
      </c>
      <c r="V31" t="s">
        <v>124</v>
      </c>
      <c r="W31" s="4" t="s">
        <v>119</v>
      </c>
      <c r="X31" s="4" t="s">
        <v>124</v>
      </c>
      <c r="Y31" s="4" t="s">
        <v>208</v>
      </c>
      <c r="Z31" s="4" t="s">
        <v>177</v>
      </c>
      <c r="AA31" s="4" t="s">
        <v>48</v>
      </c>
      <c r="AB31" s="4">
        <v>505</v>
      </c>
      <c r="AC31" s="4">
        <v>5192.6239999999998</v>
      </c>
      <c r="AD31" s="4">
        <v>2353.0149999999999</v>
      </c>
      <c r="AE31" s="4">
        <v>2.2069999999999999</v>
      </c>
      <c r="AF31" s="4">
        <v>2.5</v>
      </c>
      <c r="AG31" s="4">
        <v>11.627000000000001</v>
      </c>
      <c r="AH31" s="4">
        <v>308.95522299999999</v>
      </c>
      <c r="AI31" s="4">
        <v>7.5291129999999997</v>
      </c>
      <c r="AJ31" s="4">
        <v>111.939109</v>
      </c>
      <c r="AK31" s="4">
        <v>938</v>
      </c>
      <c r="AL31" s="4">
        <v>18</v>
      </c>
      <c r="AM31" s="4">
        <v>1488</v>
      </c>
      <c r="AN31" s="4">
        <v>70</v>
      </c>
      <c r="AO31" s="4">
        <v>16.807043</v>
      </c>
      <c r="AP31" s="4">
        <v>501.1</v>
      </c>
      <c r="AQ31" s="4">
        <v>0</v>
      </c>
      <c r="AR31" s="4">
        <v>8</v>
      </c>
      <c r="AS31" s="4">
        <v>2642</v>
      </c>
      <c r="AT31" s="4">
        <v>0.34699999999999998</v>
      </c>
      <c r="AU31" s="4">
        <v>28.655999999999999</v>
      </c>
      <c r="AV31" s="4">
        <v>42968</v>
      </c>
      <c r="AW31" s="4">
        <v>0</v>
      </c>
      <c r="AX31" s="4">
        <v>0.5</v>
      </c>
      <c r="AY31">
        <v>0.88279999999999992</v>
      </c>
      <c r="AZ31" t="s">
        <v>69</v>
      </c>
      <c r="BA31" t="s">
        <v>260</v>
      </c>
      <c r="BB31">
        <v>1</v>
      </c>
      <c r="BC31" t="s">
        <v>285</v>
      </c>
      <c r="BD31">
        <v>9</v>
      </c>
      <c r="BE31">
        <v>61119.173999999999</v>
      </c>
      <c r="BF31">
        <v>8.4959001572894294E-2</v>
      </c>
      <c r="BG31">
        <v>7.5001806588551073E-2</v>
      </c>
      <c r="BH31">
        <v>133171.005</v>
      </c>
      <c r="BI31">
        <v>3.8992151482223923E-2</v>
      </c>
      <c r="BJ31">
        <v>3.4422271328507274E-2</v>
      </c>
      <c r="BK31">
        <v>1</v>
      </c>
      <c r="BL31" t="s">
        <v>69</v>
      </c>
      <c r="BM31">
        <v>0</v>
      </c>
      <c r="BN31" t="s">
        <v>274</v>
      </c>
    </row>
    <row r="32" spans="1:66">
      <c r="A32" s="138" t="str">
        <f t="shared" si="0"/>
        <v>대인교통</v>
      </c>
      <c r="B32" s="138" t="str">
        <f t="shared" si="1"/>
        <v>예비</v>
      </c>
      <c r="C32" s="139" t="str">
        <f t="shared" si="2"/>
        <v>71바5201</v>
      </c>
      <c r="D32" s="113" t="str">
        <f t="shared" si="3"/>
        <v>중형</v>
      </c>
      <c r="E32" s="109" t="str">
        <f t="shared" si="4"/>
        <v>C</v>
      </c>
      <c r="F32" s="159">
        <f t="shared" si="19"/>
        <v>0.8619230769230769</v>
      </c>
      <c r="G32" s="160">
        <f t="shared" si="5"/>
        <v>2.2410000000000001</v>
      </c>
      <c r="H32" s="161">
        <f t="shared" si="6"/>
        <v>2.6</v>
      </c>
      <c r="I32" s="162">
        <f t="shared" si="7"/>
        <v>4213.7979999999998</v>
      </c>
      <c r="J32" s="163">
        <f t="shared" si="8"/>
        <v>1.5402017948844153E-2</v>
      </c>
      <c r="K32" s="163">
        <f t="shared" si="9"/>
        <v>0.50567120387152042</v>
      </c>
      <c r="L32" s="163">
        <f t="shared" si="10"/>
        <v>0.1504580903023828</v>
      </c>
      <c r="M32" s="164">
        <f t="shared" si="11"/>
        <v>6.4020000000000001</v>
      </c>
      <c r="N32" s="165">
        <f t="shared" si="12"/>
        <v>2.4E-2</v>
      </c>
      <c r="O32" s="165">
        <f t="shared" si="13"/>
        <v>5.9089999999999998</v>
      </c>
      <c r="P32" s="166">
        <f t="shared" si="14"/>
        <v>0</v>
      </c>
      <c r="Q32" s="167">
        <f t="shared" si="15"/>
        <v>77</v>
      </c>
      <c r="R32" s="168">
        <f t="shared" si="16"/>
        <v>20.853671462874807</v>
      </c>
      <c r="S32" s="140">
        <f t="shared" si="17"/>
        <v>1</v>
      </c>
      <c r="T32" s="140">
        <f t="shared" si="18"/>
        <v>249</v>
      </c>
      <c r="U32" t="s">
        <v>119</v>
      </c>
      <c r="V32" s="5" t="s">
        <v>91</v>
      </c>
      <c r="W32" t="s">
        <v>119</v>
      </c>
      <c r="X32" s="5" t="s">
        <v>91</v>
      </c>
      <c r="Y32" t="s">
        <v>209</v>
      </c>
      <c r="Z32" t="s">
        <v>174</v>
      </c>
      <c r="AA32" t="s">
        <v>175</v>
      </c>
      <c r="AB32">
        <v>505</v>
      </c>
      <c r="AC32" s="1">
        <v>4213.7979999999998</v>
      </c>
      <c r="AD32" s="1">
        <v>1880.5809999999999</v>
      </c>
      <c r="AE32" s="28">
        <v>2.2410000000000001</v>
      </c>
      <c r="AF32">
        <v>2.6</v>
      </c>
      <c r="AG32">
        <v>6.4020000000000001</v>
      </c>
      <c r="AH32">
        <v>421.91218199999997</v>
      </c>
      <c r="AI32">
        <v>6.4982990000000003</v>
      </c>
      <c r="AJ32">
        <v>213.34884099999999</v>
      </c>
      <c r="AK32">
        <v>634</v>
      </c>
      <c r="AL32">
        <v>1</v>
      </c>
      <c r="AM32">
        <v>249</v>
      </c>
      <c r="AN32">
        <v>77</v>
      </c>
      <c r="AO32">
        <v>9.9873809999999992</v>
      </c>
      <c r="AP32">
        <v>99.5</v>
      </c>
      <c r="AQ32">
        <v>0</v>
      </c>
      <c r="AR32">
        <v>456</v>
      </c>
      <c r="AS32">
        <v>178752</v>
      </c>
      <c r="AT32">
        <v>2.4E-2</v>
      </c>
      <c r="AU32">
        <v>5.9089999999999998</v>
      </c>
      <c r="AV32">
        <v>0</v>
      </c>
      <c r="AW32">
        <v>0</v>
      </c>
      <c r="AX32">
        <v>0.48</v>
      </c>
      <c r="AY32">
        <v>0.8619230769230769</v>
      </c>
      <c r="AZ32" t="s">
        <v>69</v>
      </c>
      <c r="BA32" t="s">
        <v>266</v>
      </c>
      <c r="BB32">
        <v>7</v>
      </c>
      <c r="BC32" t="s">
        <v>422</v>
      </c>
      <c r="BD32">
        <v>1</v>
      </c>
      <c r="BE32">
        <v>4213.7979999999998</v>
      </c>
      <c r="BF32">
        <v>1</v>
      </c>
      <c r="BG32">
        <v>0.8619230769230769</v>
      </c>
      <c r="BH32">
        <v>133171.005</v>
      </c>
      <c r="BI32">
        <v>3.1642007958113699E-2</v>
      </c>
      <c r="BJ32">
        <v>2.7272976859281844E-2</v>
      </c>
      <c r="BK32">
        <v>1</v>
      </c>
      <c r="BL32" t="s">
        <v>69</v>
      </c>
      <c r="BM32">
        <v>0</v>
      </c>
      <c r="BN32" t="s">
        <v>274</v>
      </c>
    </row>
    <row r="33" spans="1:66">
      <c r="A33" s="141" t="str">
        <f t="shared" si="0"/>
        <v>대인교통</v>
      </c>
      <c r="B33" s="141" t="str">
        <f t="shared" si="1"/>
        <v>예비(복수)</v>
      </c>
      <c r="C33" s="142" t="str">
        <f t="shared" si="2"/>
        <v>70바4103</v>
      </c>
      <c r="D33" s="130" t="str">
        <f t="shared" si="3"/>
        <v>대형</v>
      </c>
      <c r="E33" s="126" t="str">
        <f t="shared" si="4"/>
        <v>A</v>
      </c>
      <c r="F33" s="149">
        <f t="shared" si="19"/>
        <v>0.97576923076923072</v>
      </c>
      <c r="G33" s="150">
        <f t="shared" si="5"/>
        <v>2.5369999999999999</v>
      </c>
      <c r="H33" s="151">
        <f t="shared" si="6"/>
        <v>2.6</v>
      </c>
      <c r="I33" s="152">
        <f t="shared" si="7"/>
        <v>3335.4169999999999</v>
      </c>
      <c r="J33" s="153">
        <f t="shared" si="8"/>
        <v>2.1923853299288244E-2</v>
      </c>
      <c r="K33" s="153">
        <f t="shared" si="9"/>
        <v>0.33252709028939303</v>
      </c>
      <c r="L33" s="153">
        <f t="shared" si="10"/>
        <v>0.15290441944740343</v>
      </c>
      <c r="M33" s="154">
        <f t="shared" si="11"/>
        <v>14.96</v>
      </c>
      <c r="N33" s="155">
        <f t="shared" si="12"/>
        <v>0.15</v>
      </c>
      <c r="O33" s="155">
        <f t="shared" si="13"/>
        <v>29.172000000000001</v>
      </c>
      <c r="P33" s="156">
        <f t="shared" si="14"/>
        <v>22.46833333333333</v>
      </c>
      <c r="Q33" s="157">
        <f t="shared" si="15"/>
        <v>112</v>
      </c>
      <c r="R33" s="158">
        <f t="shared" si="16"/>
        <v>34.3872074466843</v>
      </c>
      <c r="S33" s="143">
        <f t="shared" si="17"/>
        <v>5</v>
      </c>
      <c r="T33" s="143">
        <f t="shared" si="18"/>
        <v>973</v>
      </c>
      <c r="U33" t="s">
        <v>119</v>
      </c>
      <c r="V33" t="s">
        <v>255</v>
      </c>
      <c r="W33" t="s">
        <v>119</v>
      </c>
      <c r="X33" s="4" t="s">
        <v>255</v>
      </c>
      <c r="Y33" s="4" t="s">
        <v>198</v>
      </c>
      <c r="Z33" s="4" t="s">
        <v>177</v>
      </c>
      <c r="AA33" s="4" t="s">
        <v>48</v>
      </c>
      <c r="AB33" s="4">
        <v>505</v>
      </c>
      <c r="AC33" s="4">
        <v>3335.4169999999999</v>
      </c>
      <c r="AD33" s="4">
        <v>1314.809</v>
      </c>
      <c r="AE33" s="4">
        <v>2.5369999999999999</v>
      </c>
      <c r="AF33" s="4">
        <v>2.6</v>
      </c>
      <c r="AG33" s="4">
        <v>14.96</v>
      </c>
      <c r="AH33" s="4">
        <v>150.253286</v>
      </c>
      <c r="AI33" s="4">
        <v>3.2941310000000001</v>
      </c>
      <c r="AJ33" s="4">
        <v>49.963287999999999</v>
      </c>
      <c r="AK33" s="4">
        <v>510</v>
      </c>
      <c r="AL33" s="4">
        <v>5</v>
      </c>
      <c r="AM33" s="4">
        <v>973</v>
      </c>
      <c r="AN33" s="4">
        <v>112</v>
      </c>
      <c r="AO33" s="4">
        <v>22.198629</v>
      </c>
      <c r="AP33" s="4">
        <v>20273.8</v>
      </c>
      <c r="AQ33" s="4">
        <v>1348.1</v>
      </c>
      <c r="AR33" s="4">
        <v>15</v>
      </c>
      <c r="AS33" s="4">
        <v>6215</v>
      </c>
      <c r="AT33" s="4">
        <v>0.15</v>
      </c>
      <c r="AU33" s="4">
        <v>29.172000000000001</v>
      </c>
      <c r="AV33" s="4">
        <v>30132</v>
      </c>
      <c r="AW33" s="4">
        <v>0</v>
      </c>
      <c r="AX33" s="4">
        <v>0.54</v>
      </c>
      <c r="AY33">
        <v>0.97576923076923072</v>
      </c>
      <c r="AZ33" t="s">
        <v>66</v>
      </c>
      <c r="BA33" t="s">
        <v>267</v>
      </c>
      <c r="BB33">
        <v>1</v>
      </c>
      <c r="BC33" t="s">
        <v>394</v>
      </c>
      <c r="BD33">
        <v>17</v>
      </c>
      <c r="BE33">
        <v>6703.0709999999999</v>
      </c>
      <c r="BF33">
        <v>0.49759535591969711</v>
      </c>
      <c r="BG33">
        <v>0.48553823768010446</v>
      </c>
      <c r="BH33">
        <v>133171.005</v>
      </c>
      <c r="BI33">
        <v>2.5046120212128757E-2</v>
      </c>
      <c r="BJ33">
        <v>2.4439233453142559E-2</v>
      </c>
      <c r="BK33">
        <v>1</v>
      </c>
      <c r="BL33" t="s">
        <v>71</v>
      </c>
      <c r="BM33">
        <v>-1</v>
      </c>
      <c r="BN33" t="s">
        <v>286</v>
      </c>
    </row>
    <row r="34" spans="1:66">
      <c r="A34" s="138" t="str">
        <f t="shared" si="0"/>
        <v>대인교통</v>
      </c>
      <c r="B34" s="138" t="str">
        <f t="shared" si="1"/>
        <v>예비(복수)</v>
      </c>
      <c r="C34" s="139" t="str">
        <f t="shared" si="2"/>
        <v>70바4104</v>
      </c>
      <c r="D34" s="113" t="str">
        <f t="shared" si="3"/>
        <v>대형</v>
      </c>
      <c r="E34" s="109" t="str">
        <f t="shared" si="4"/>
        <v>C</v>
      </c>
      <c r="F34" s="159">
        <f t="shared" si="19"/>
        <v>0.89839999999999998</v>
      </c>
      <c r="G34" s="160">
        <f t="shared" si="5"/>
        <v>2.246</v>
      </c>
      <c r="H34" s="161">
        <f t="shared" si="6"/>
        <v>2.5</v>
      </c>
      <c r="I34" s="162">
        <f t="shared" si="7"/>
        <v>3367.654</v>
      </c>
      <c r="J34" s="163">
        <f t="shared" si="8"/>
        <v>2.084034832315106E-2</v>
      </c>
      <c r="K34" s="163">
        <f t="shared" si="9"/>
        <v>0.34203061103549631</v>
      </c>
      <c r="L34" s="163">
        <f t="shared" si="10"/>
        <v>0.19449741570838333</v>
      </c>
      <c r="M34" s="164">
        <f t="shared" si="11"/>
        <v>13.012</v>
      </c>
      <c r="N34" s="165">
        <f t="shared" si="12"/>
        <v>1.01</v>
      </c>
      <c r="O34" s="165">
        <f t="shared" si="13"/>
        <v>33.673000000000002</v>
      </c>
      <c r="P34" s="166">
        <f t="shared" si="14"/>
        <v>2.83</v>
      </c>
      <c r="Q34" s="167">
        <f t="shared" si="15"/>
        <v>105</v>
      </c>
      <c r="R34" s="168">
        <f t="shared" si="16"/>
        <v>27.745464246279802</v>
      </c>
      <c r="S34" s="140">
        <f t="shared" si="17"/>
        <v>34</v>
      </c>
      <c r="T34" s="140">
        <f t="shared" si="18"/>
        <v>1134</v>
      </c>
      <c r="U34" t="s">
        <v>119</v>
      </c>
      <c r="V34" t="s">
        <v>255</v>
      </c>
      <c r="W34" s="4" t="s">
        <v>119</v>
      </c>
      <c r="X34" s="4" t="s">
        <v>255</v>
      </c>
      <c r="Y34" s="4" t="s">
        <v>199</v>
      </c>
      <c r="Z34" s="4" t="s">
        <v>177</v>
      </c>
      <c r="AA34" s="4" t="s">
        <v>48</v>
      </c>
      <c r="AB34" s="4">
        <v>505</v>
      </c>
      <c r="AC34" s="4">
        <v>3367.654</v>
      </c>
      <c r="AD34" s="4">
        <v>1499.35</v>
      </c>
      <c r="AE34" s="4">
        <v>2.246</v>
      </c>
      <c r="AF34" s="4">
        <v>2.5</v>
      </c>
      <c r="AG34" s="4">
        <v>13.012</v>
      </c>
      <c r="AH34" s="4">
        <v>190.505741</v>
      </c>
      <c r="AI34" s="4">
        <v>3.9702060000000001</v>
      </c>
      <c r="AJ34" s="4">
        <v>65.158794999999998</v>
      </c>
      <c r="AK34" s="4">
        <v>655</v>
      </c>
      <c r="AL34" s="4">
        <v>34</v>
      </c>
      <c r="AM34" s="4">
        <v>1134</v>
      </c>
      <c r="AN34" s="4">
        <v>105</v>
      </c>
      <c r="AO34" s="4">
        <v>17.677441000000002</v>
      </c>
      <c r="AP34" s="4">
        <v>9820.9</v>
      </c>
      <c r="AQ34" s="4">
        <v>169.8</v>
      </c>
      <c r="AR34" s="4">
        <v>8</v>
      </c>
      <c r="AS34" s="4">
        <v>4293</v>
      </c>
      <c r="AT34" s="4">
        <v>1.01</v>
      </c>
      <c r="AU34" s="4">
        <v>33.673000000000002</v>
      </c>
      <c r="AV34" s="4">
        <v>28679</v>
      </c>
      <c r="AW34" s="4">
        <v>0</v>
      </c>
      <c r="AX34" s="4">
        <v>0.54</v>
      </c>
      <c r="AY34">
        <v>0.89839999999999998</v>
      </c>
      <c r="AZ34" t="s">
        <v>69</v>
      </c>
      <c r="BA34" t="s">
        <v>267</v>
      </c>
      <c r="BB34">
        <v>1</v>
      </c>
      <c r="BC34" t="s">
        <v>423</v>
      </c>
      <c r="BD34">
        <v>17</v>
      </c>
      <c r="BE34">
        <v>6703.0709999999999</v>
      </c>
      <c r="BF34">
        <v>0.50240464408030294</v>
      </c>
      <c r="BG34">
        <v>0.45136033224174416</v>
      </c>
      <c r="BH34">
        <v>133171.005</v>
      </c>
      <c r="BI34">
        <v>2.5288192425971405E-2</v>
      </c>
      <c r="BJ34">
        <v>2.271891207549271E-2</v>
      </c>
      <c r="BK34">
        <v>1</v>
      </c>
      <c r="BL34" t="s">
        <v>66</v>
      </c>
      <c r="BM34">
        <v>-2</v>
      </c>
      <c r="BN34" t="s">
        <v>286</v>
      </c>
    </row>
  </sheetData>
  <sortState xmlns:xlrd2="http://schemas.microsoft.com/office/spreadsheetml/2017/richdata2" ref="U5:AX34">
    <sortCondition ref="Y5:Y34"/>
    <sortCondition ref="U5:U34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41" width="9.140625" hidden="1" customWidth="1" outlineLevel="1" collapsed="1"/>
    <col min="42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144</v>
      </c>
      <c r="D4" s="121" t="s">
        <v>159</v>
      </c>
      <c r="E4" s="122" t="s">
        <v>148</v>
      </c>
      <c r="F4" s="120" t="s">
        <v>152</v>
      </c>
      <c r="G4" s="122" t="s">
        <v>150</v>
      </c>
      <c r="H4" s="122" t="s">
        <v>154</v>
      </c>
      <c r="I4" s="123" t="s">
        <v>156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165</v>
      </c>
      <c r="Q4" s="225" t="s">
        <v>43</v>
      </c>
      <c r="R4" s="225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305</v>
      </c>
      <c r="AN4" s="13"/>
      <c r="AO4" t="s">
        <v>172</v>
      </c>
      <c r="AP4" t="s">
        <v>306</v>
      </c>
      <c r="AQ4" t="s">
        <v>149</v>
      </c>
      <c r="AR4" t="s">
        <v>31</v>
      </c>
      <c r="AS4" t="s">
        <v>0</v>
      </c>
      <c r="AT4" t="s">
        <v>9</v>
      </c>
      <c r="AU4" t="s">
        <v>29</v>
      </c>
      <c r="AV4" t="s">
        <v>162</v>
      </c>
      <c r="AW4" t="s">
        <v>65</v>
      </c>
      <c r="AX4" t="s">
        <v>307</v>
      </c>
      <c r="AY4" t="s">
        <v>129</v>
      </c>
      <c r="AZ4" t="s">
        <v>308</v>
      </c>
      <c r="BA4" t="s">
        <v>309</v>
      </c>
      <c r="BB4" t="s">
        <v>310</v>
      </c>
      <c r="BC4" t="s">
        <v>311</v>
      </c>
      <c r="BD4">
        <v>12</v>
      </c>
      <c r="BE4" t="s">
        <v>141</v>
      </c>
      <c r="BF4" t="s">
        <v>142</v>
      </c>
      <c r="BG4" t="s">
        <v>143</v>
      </c>
      <c r="BI4" t="s">
        <v>0</v>
      </c>
      <c r="BJ4" t="s">
        <v>74</v>
      </c>
      <c r="BK4" t="s">
        <v>65</v>
      </c>
      <c r="BL4" t="s">
        <v>160</v>
      </c>
      <c r="BM4" t="s">
        <v>146</v>
      </c>
      <c r="BN4" t="s">
        <v>151</v>
      </c>
      <c r="BO4" t="s">
        <v>149</v>
      </c>
      <c r="BP4" t="s">
        <v>153</v>
      </c>
      <c r="BQ4" t="s">
        <v>155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164</v>
      </c>
      <c r="BY4" t="s">
        <v>166</v>
      </c>
      <c r="BZ4" t="s">
        <v>167</v>
      </c>
    </row>
    <row r="5" spans="1:78" ht="16.5">
      <c r="A5" s="124" t="str">
        <f>BI5</f>
        <v>대인교통</v>
      </c>
      <c r="B5" s="125" t="str">
        <f>IF(BJ5="NULL", E5, BJ5)</f>
        <v>강덕영</v>
      </c>
      <c r="C5" s="126" t="str">
        <f>BK5</f>
        <v>B</v>
      </c>
      <c r="D5" s="127">
        <f>BL5</f>
        <v>0.93288086563126649</v>
      </c>
      <c r="E5" s="128">
        <f>U5</f>
        <v>6122</v>
      </c>
      <c r="F5" s="129" t="str">
        <f t="shared" ref="F5:I6" si="0">BN5</f>
        <v>574</v>
      </c>
      <c r="G5" s="130" t="str">
        <f t="shared" si="0"/>
        <v>71바6105</v>
      </c>
      <c r="H5" s="131">
        <f t="shared" si="0"/>
        <v>5</v>
      </c>
      <c r="I5" s="132">
        <f t="shared" si="0"/>
        <v>1230.4570000000001</v>
      </c>
      <c r="J5" s="133">
        <f>AB5/AA5</f>
        <v>1.3440215037941228E-2</v>
      </c>
      <c r="K5" s="133">
        <f>AC5/AA5</f>
        <v>0.35402454010058404</v>
      </c>
      <c r="L5" s="133">
        <f>AD5/I5</f>
        <v>7.9645204992941643E-2</v>
      </c>
      <c r="M5" s="134">
        <f>Z5</f>
        <v>4.4550000000000001</v>
      </c>
      <c r="N5" s="135">
        <f>BV5</f>
        <v>0</v>
      </c>
      <c r="O5" s="135">
        <f>BW5</f>
        <v>0.97524740807683641</v>
      </c>
      <c r="P5" s="226">
        <f>AK5</f>
        <v>0</v>
      </c>
      <c r="Q5" s="227">
        <f>AE5</f>
        <v>0</v>
      </c>
      <c r="R5" s="227">
        <f>AF5</f>
        <v>12</v>
      </c>
      <c r="T5">
        <v>505</v>
      </c>
      <c r="U5">
        <v>6122</v>
      </c>
      <c r="V5" t="s">
        <v>366</v>
      </c>
      <c r="W5">
        <v>1230.4570000000001</v>
      </c>
      <c r="X5">
        <v>469.17500000000001</v>
      </c>
      <c r="Y5">
        <v>2.6230000000000002</v>
      </c>
      <c r="Z5">
        <v>4.4550000000000001</v>
      </c>
      <c r="AA5">
        <v>104.739098</v>
      </c>
      <c r="AB5">
        <v>1.407716</v>
      </c>
      <c r="AC5">
        <v>37.080210999999998</v>
      </c>
      <c r="AD5" s="1">
        <v>98</v>
      </c>
      <c r="AE5">
        <v>0</v>
      </c>
      <c r="AF5">
        <v>12</v>
      </c>
      <c r="AG5">
        <v>58</v>
      </c>
      <c r="AH5">
        <v>11.747828</v>
      </c>
      <c r="AI5">
        <v>0</v>
      </c>
      <c r="AJ5">
        <v>0</v>
      </c>
      <c r="AK5">
        <v>0</v>
      </c>
      <c r="AL5">
        <v>0</v>
      </c>
      <c r="AM5">
        <v>0.93288086563126649</v>
      </c>
      <c r="AN5" t="s">
        <v>68</v>
      </c>
      <c r="AO5">
        <v>474.15800000000002</v>
      </c>
      <c r="AP5" t="s">
        <v>424</v>
      </c>
      <c r="AQ5" t="s">
        <v>119</v>
      </c>
      <c r="AR5" t="s">
        <v>123</v>
      </c>
      <c r="AS5" t="s">
        <v>119</v>
      </c>
      <c r="AT5" t="s">
        <v>123</v>
      </c>
      <c r="AU5" t="s">
        <v>190</v>
      </c>
      <c r="AV5" t="s">
        <v>366</v>
      </c>
      <c r="AW5" t="s">
        <v>68</v>
      </c>
      <c r="AX5">
        <v>6122</v>
      </c>
      <c r="AY5" t="s">
        <v>313</v>
      </c>
      <c r="AZ5">
        <v>2</v>
      </c>
      <c r="BA5" t="s">
        <v>295</v>
      </c>
      <c r="BB5">
        <v>5</v>
      </c>
      <c r="BC5">
        <v>1</v>
      </c>
      <c r="BE5" t="s">
        <v>66</v>
      </c>
      <c r="BF5">
        <v>-1</v>
      </c>
      <c r="BG5" t="s">
        <v>286</v>
      </c>
      <c r="BI5" t="s">
        <v>119</v>
      </c>
      <c r="BJ5" t="s">
        <v>366</v>
      </c>
      <c r="BK5" t="s">
        <v>68</v>
      </c>
      <c r="BL5">
        <v>0.93288086563126649</v>
      </c>
      <c r="BM5">
        <v>6122</v>
      </c>
      <c r="BN5" t="s">
        <v>123</v>
      </c>
      <c r="BO5" t="s">
        <v>190</v>
      </c>
      <c r="BP5">
        <v>5</v>
      </c>
      <c r="BQ5">
        <v>1230.4570000000001</v>
      </c>
      <c r="BR5">
        <v>1.3440215037941228E-2</v>
      </c>
      <c r="BS5">
        <v>0.35402454010058404</v>
      </c>
      <c r="BT5">
        <v>7.9645204992941643E-2</v>
      </c>
      <c r="BU5">
        <v>4.4550000000000001</v>
      </c>
      <c r="BV5">
        <v>0</v>
      </c>
      <c r="BW5">
        <v>0.97524740807683641</v>
      </c>
      <c r="BX5">
        <v>0</v>
      </c>
      <c r="BY5">
        <v>0</v>
      </c>
      <c r="BZ5">
        <v>12</v>
      </c>
    </row>
    <row r="6" spans="1:78" ht="16.5">
      <c r="A6" s="107" t="str">
        <f>BI6</f>
        <v>대인교통</v>
      </c>
      <c r="B6" s="108" t="str">
        <f>IF(BJ6="NULL", E6, BJ6)</f>
        <v>강연구</v>
      </c>
      <c r="C6" s="109" t="str">
        <f>BK6</f>
        <v>D</v>
      </c>
      <c r="D6" s="110">
        <f>BL6</f>
        <v>0.80823704384103889</v>
      </c>
      <c r="E6" s="111">
        <f>U6</f>
        <v>9628</v>
      </c>
      <c r="F6" s="112" t="str">
        <f t="shared" si="0"/>
        <v>561</v>
      </c>
      <c r="G6" s="113" t="str">
        <f t="shared" si="0"/>
        <v>71바5205</v>
      </c>
      <c r="H6" s="114">
        <f t="shared" si="0"/>
        <v>3</v>
      </c>
      <c r="I6" s="115">
        <f t="shared" si="0"/>
        <v>3149.6099999999997</v>
      </c>
      <c r="J6" s="116">
        <f>AB6/AA6</f>
        <v>1.4120463840146407E-2</v>
      </c>
      <c r="K6" s="116">
        <f>AC6/AA6</f>
        <v>0.48819302787733826</v>
      </c>
      <c r="L6" s="116">
        <f>AD6/I6</f>
        <v>0.20478725937497025</v>
      </c>
      <c r="M6" s="117">
        <f>Z6</f>
        <v>10.83</v>
      </c>
      <c r="N6" s="118">
        <f>BV6</f>
        <v>2.1907474258717747</v>
      </c>
      <c r="O6" s="118">
        <f>BW6</f>
        <v>9.4932388454443579</v>
      </c>
      <c r="P6" s="228">
        <f>AK6</f>
        <v>324</v>
      </c>
      <c r="Q6" s="229">
        <f>AE6</f>
        <v>69</v>
      </c>
      <c r="R6" s="229">
        <f>AF6</f>
        <v>299</v>
      </c>
      <c r="T6">
        <v>505</v>
      </c>
      <c r="U6">
        <v>9628</v>
      </c>
      <c r="V6" t="s">
        <v>210</v>
      </c>
      <c r="W6">
        <v>3149.61</v>
      </c>
      <c r="X6">
        <v>1694.471</v>
      </c>
      <c r="Y6">
        <v>1.859</v>
      </c>
      <c r="Z6">
        <v>10.83</v>
      </c>
      <c r="AA6">
        <v>323.68108100000001</v>
      </c>
      <c r="AB6">
        <v>4.5705270000000002</v>
      </c>
      <c r="AC6">
        <v>158.01884699999999</v>
      </c>
      <c r="AD6" s="1">
        <v>645</v>
      </c>
      <c r="AE6">
        <v>69</v>
      </c>
      <c r="AF6">
        <v>299</v>
      </c>
      <c r="AG6">
        <v>87</v>
      </c>
      <c r="AH6">
        <v>9.7305960000000002</v>
      </c>
      <c r="AI6">
        <v>347.8</v>
      </c>
      <c r="AJ6">
        <v>13.9</v>
      </c>
      <c r="AK6">
        <v>324</v>
      </c>
      <c r="AL6">
        <v>136564</v>
      </c>
      <c r="AM6">
        <v>0.80823704384103889</v>
      </c>
      <c r="AN6" t="s">
        <v>67</v>
      </c>
      <c r="AO6">
        <v>2609.1239999999998</v>
      </c>
      <c r="AP6" t="s">
        <v>425</v>
      </c>
      <c r="AQ6" t="s">
        <v>119</v>
      </c>
      <c r="AR6" t="s">
        <v>122</v>
      </c>
      <c r="AS6" t="s">
        <v>119</v>
      </c>
      <c r="AT6" t="s">
        <v>122</v>
      </c>
      <c r="AU6" t="s">
        <v>182</v>
      </c>
      <c r="AV6" t="s">
        <v>210</v>
      </c>
      <c r="AW6" t="s">
        <v>67</v>
      </c>
      <c r="AX6">
        <v>9628</v>
      </c>
      <c r="AY6" t="s">
        <v>326</v>
      </c>
      <c r="AZ6">
        <v>3</v>
      </c>
      <c r="BA6" t="s">
        <v>346</v>
      </c>
      <c r="BB6">
        <v>3</v>
      </c>
      <c r="BC6">
        <v>1</v>
      </c>
      <c r="BE6" t="s">
        <v>67</v>
      </c>
      <c r="BF6">
        <v>0</v>
      </c>
      <c r="BG6" t="s">
        <v>274</v>
      </c>
      <c r="BI6" t="s">
        <v>119</v>
      </c>
      <c r="BJ6" t="s">
        <v>210</v>
      </c>
      <c r="BK6" t="s">
        <v>67</v>
      </c>
      <c r="BL6">
        <v>0.80823704384103889</v>
      </c>
      <c r="BM6">
        <v>9628</v>
      </c>
      <c r="BN6" t="s">
        <v>122</v>
      </c>
      <c r="BO6" t="s">
        <v>182</v>
      </c>
      <c r="BP6">
        <v>3</v>
      </c>
      <c r="BQ6">
        <v>3149.6099999999997</v>
      </c>
      <c r="BR6">
        <v>1.4120463840146407E-2</v>
      </c>
      <c r="BS6">
        <v>0.48819302787733826</v>
      </c>
      <c r="BT6">
        <v>0.20478725937497022</v>
      </c>
      <c r="BU6">
        <v>10.83</v>
      </c>
      <c r="BV6">
        <v>2.1907474258717747</v>
      </c>
      <c r="BW6">
        <v>9.4932388454443579</v>
      </c>
      <c r="BX6">
        <v>324</v>
      </c>
      <c r="BY6">
        <v>69</v>
      </c>
      <c r="BZ6">
        <v>299</v>
      </c>
    </row>
    <row r="7" spans="1:78" ht="16.5">
      <c r="A7" s="124" t="str">
        <f t="shared" ref="A7:A70" si="1">BI7</f>
        <v>대인교통</v>
      </c>
      <c r="B7" s="125" t="str">
        <f t="shared" ref="B7:B70" si="2">IF(BJ7="NULL", E7, BJ7)</f>
        <v>강인구</v>
      </c>
      <c r="C7" s="126" t="str">
        <f t="shared" ref="C7:C70" si="3">BK7</f>
        <v>A</v>
      </c>
      <c r="D7" s="127">
        <f t="shared" ref="D7:D70" si="4">BL7</f>
        <v>0.96481481481481479</v>
      </c>
      <c r="E7" s="128">
        <f t="shared" ref="E7:E70" si="5">U7</f>
        <v>3803</v>
      </c>
      <c r="F7" s="129" t="str">
        <f t="shared" ref="F7:F70" si="6">BN7</f>
        <v>6-1</v>
      </c>
      <c r="G7" s="130" t="str">
        <f t="shared" ref="G7:G70" si="7">BO7</f>
        <v>70바4122</v>
      </c>
      <c r="H7" s="131">
        <f t="shared" ref="H7:H70" si="8">BP7</f>
        <v>1</v>
      </c>
      <c r="I7" s="132">
        <f t="shared" ref="I7:I70" si="9">BQ7</f>
        <v>2161.3820000000001</v>
      </c>
      <c r="J7" s="133">
        <f t="shared" ref="J7:J70" si="10">AB7/AA7</f>
        <v>1.2122700611628599E-2</v>
      </c>
      <c r="K7" s="133">
        <f t="shared" ref="K7:K70" si="11">AC7/AA7</f>
        <v>0.36953650366708868</v>
      </c>
      <c r="L7" s="133">
        <f t="shared" ref="L7:L70" si="12">AD7/I7</f>
        <v>0.18552944366150917</v>
      </c>
      <c r="M7" s="134">
        <f t="shared" ref="M7:M70" si="13">Z7</f>
        <v>9.2349999999999994</v>
      </c>
      <c r="N7" s="135">
        <f t="shared" ref="N7:N70" si="14">BV7</f>
        <v>0</v>
      </c>
      <c r="O7" s="135">
        <f t="shared" ref="O7:O70" si="15">BW7</f>
        <v>11.983073792601216</v>
      </c>
      <c r="P7" s="226">
        <f t="shared" ref="P7:P70" si="16">AK7</f>
        <v>0</v>
      </c>
      <c r="Q7" s="227">
        <f t="shared" ref="Q7:Q70" si="17">AE7</f>
        <v>0</v>
      </c>
      <c r="R7" s="227">
        <f t="shared" ref="R7:R70" si="18">AF7</f>
        <v>259</v>
      </c>
      <c r="T7">
        <v>505</v>
      </c>
      <c r="U7">
        <v>3803</v>
      </c>
      <c r="V7" t="s">
        <v>211</v>
      </c>
      <c r="W7">
        <v>2161.3820000000001</v>
      </c>
      <c r="X7">
        <v>829.80200000000002</v>
      </c>
      <c r="Y7">
        <v>2.605</v>
      </c>
      <c r="Z7">
        <v>9.2349999999999994</v>
      </c>
      <c r="AA7">
        <v>133.88386399999999</v>
      </c>
      <c r="AB7">
        <v>1.6230340000000001</v>
      </c>
      <c r="AC7">
        <v>49.474975000000001</v>
      </c>
      <c r="AD7" s="1">
        <v>401</v>
      </c>
      <c r="AE7">
        <v>0</v>
      </c>
      <c r="AF7">
        <v>259</v>
      </c>
      <c r="AG7">
        <v>62</v>
      </c>
      <c r="AH7">
        <v>16.143706999999999</v>
      </c>
      <c r="AI7">
        <v>0</v>
      </c>
      <c r="AJ7">
        <v>0</v>
      </c>
      <c r="AK7">
        <v>0</v>
      </c>
      <c r="AL7">
        <v>0</v>
      </c>
      <c r="AM7">
        <v>0.96481481481481479</v>
      </c>
      <c r="AN7" t="s">
        <v>66</v>
      </c>
      <c r="AO7">
        <v>2161.3820000000001</v>
      </c>
      <c r="AP7" t="s">
        <v>426</v>
      </c>
      <c r="AQ7" t="s">
        <v>119</v>
      </c>
      <c r="AR7" t="s">
        <v>124</v>
      </c>
      <c r="AS7" t="s">
        <v>119</v>
      </c>
      <c r="AT7" t="s">
        <v>124</v>
      </c>
      <c r="AU7" t="s">
        <v>206</v>
      </c>
      <c r="AV7" t="s">
        <v>211</v>
      </c>
      <c r="AW7" t="s">
        <v>66</v>
      </c>
      <c r="AX7">
        <v>3803</v>
      </c>
      <c r="AY7" t="s">
        <v>316</v>
      </c>
      <c r="AZ7">
        <v>1</v>
      </c>
      <c r="BA7" t="s">
        <v>340</v>
      </c>
      <c r="BB7">
        <v>1</v>
      </c>
      <c r="BC7">
        <v>1</v>
      </c>
      <c r="BE7" t="s">
        <v>66</v>
      </c>
      <c r="BF7">
        <v>0</v>
      </c>
      <c r="BG7" t="s">
        <v>274</v>
      </c>
      <c r="BI7" t="s">
        <v>119</v>
      </c>
      <c r="BJ7" t="s">
        <v>211</v>
      </c>
      <c r="BK7" t="s">
        <v>66</v>
      </c>
      <c r="BL7">
        <v>0.96481481481481479</v>
      </c>
      <c r="BM7">
        <v>3803</v>
      </c>
      <c r="BN7" t="s">
        <v>124</v>
      </c>
      <c r="BO7" t="s">
        <v>206</v>
      </c>
      <c r="BP7">
        <v>1</v>
      </c>
      <c r="BQ7">
        <v>2161.3820000000001</v>
      </c>
      <c r="BR7">
        <v>1.2122700611628599E-2</v>
      </c>
      <c r="BS7">
        <v>0.36953650366708868</v>
      </c>
      <c r="BT7">
        <v>0.18552944366150917</v>
      </c>
      <c r="BU7">
        <v>9.2349999999999994</v>
      </c>
      <c r="BV7">
        <v>0</v>
      </c>
      <c r="BW7">
        <v>11.983073792601216</v>
      </c>
      <c r="BX7">
        <v>0</v>
      </c>
      <c r="BY7">
        <v>0</v>
      </c>
      <c r="BZ7">
        <v>259</v>
      </c>
    </row>
    <row r="8" spans="1:78" ht="16.5">
      <c r="A8" s="107" t="str">
        <f t="shared" si="1"/>
        <v>대인교통</v>
      </c>
      <c r="B8" s="108" t="str">
        <f t="shared" si="2"/>
        <v>강희찬</v>
      </c>
      <c r="C8" s="109" t="str">
        <f t="shared" si="3"/>
        <v>D</v>
      </c>
      <c r="D8" s="110">
        <f t="shared" si="4"/>
        <v>0.82451707455691303</v>
      </c>
      <c r="E8" s="111">
        <f t="shared" si="5"/>
        <v>8023</v>
      </c>
      <c r="F8" s="112" t="str">
        <f t="shared" si="6"/>
        <v>574</v>
      </c>
      <c r="G8" s="113" t="str">
        <f t="shared" si="7"/>
        <v>71바6109</v>
      </c>
      <c r="H8" s="114">
        <f t="shared" si="8"/>
        <v>3</v>
      </c>
      <c r="I8" s="115">
        <f t="shared" si="9"/>
        <v>1514.818</v>
      </c>
      <c r="J8" s="116">
        <f t="shared" si="10"/>
        <v>1.7146408763154663E-2</v>
      </c>
      <c r="K8" s="116">
        <f t="shared" si="11"/>
        <v>0.35234381462826875</v>
      </c>
      <c r="L8" s="116">
        <f t="shared" si="12"/>
        <v>0.13532978879310914</v>
      </c>
      <c r="M8" s="117">
        <f t="shared" si="13"/>
        <v>4.3280000000000003</v>
      </c>
      <c r="N8" s="118">
        <f t="shared" si="14"/>
        <v>0</v>
      </c>
      <c r="O8" s="118">
        <f t="shared" si="15"/>
        <v>0.66014531118589825</v>
      </c>
      <c r="P8" s="228">
        <f t="shared" si="16"/>
        <v>5</v>
      </c>
      <c r="Q8" s="229">
        <f t="shared" si="17"/>
        <v>0</v>
      </c>
      <c r="R8" s="229">
        <f t="shared" si="18"/>
        <v>10</v>
      </c>
      <c r="T8">
        <v>505</v>
      </c>
      <c r="U8">
        <v>8023</v>
      </c>
      <c r="V8" t="s">
        <v>212</v>
      </c>
      <c r="W8">
        <v>1514.818</v>
      </c>
      <c r="X8">
        <v>618.05499999999995</v>
      </c>
      <c r="Y8">
        <v>2.4510000000000001</v>
      </c>
      <c r="Z8">
        <v>4.3280000000000003</v>
      </c>
      <c r="AA8">
        <v>130.65103199999999</v>
      </c>
      <c r="AB8">
        <v>2.2401960000000001</v>
      </c>
      <c r="AC8">
        <v>46.034083000000003</v>
      </c>
      <c r="AD8" s="1">
        <v>205</v>
      </c>
      <c r="AE8">
        <v>0</v>
      </c>
      <c r="AF8">
        <v>10</v>
      </c>
      <c r="AG8">
        <v>65</v>
      </c>
      <c r="AH8">
        <v>11.594382</v>
      </c>
      <c r="AI8">
        <v>3</v>
      </c>
      <c r="AJ8">
        <v>0</v>
      </c>
      <c r="AK8">
        <v>5</v>
      </c>
      <c r="AL8">
        <v>540</v>
      </c>
      <c r="AM8">
        <v>0.82451707455691303</v>
      </c>
      <c r="AN8" t="s">
        <v>67</v>
      </c>
      <c r="AO8">
        <v>1336.636</v>
      </c>
      <c r="AP8" t="s">
        <v>427</v>
      </c>
      <c r="AQ8" t="s">
        <v>119</v>
      </c>
      <c r="AR8" t="s">
        <v>123</v>
      </c>
      <c r="AS8" t="s">
        <v>119</v>
      </c>
      <c r="AT8" t="s">
        <v>123</v>
      </c>
      <c r="AU8" t="s">
        <v>195</v>
      </c>
      <c r="AV8" t="s">
        <v>212</v>
      </c>
      <c r="AW8" t="s">
        <v>67</v>
      </c>
      <c r="AX8">
        <v>8023</v>
      </c>
      <c r="AY8" t="s">
        <v>314</v>
      </c>
      <c r="AZ8">
        <v>2</v>
      </c>
      <c r="BA8" t="s">
        <v>279</v>
      </c>
      <c r="BB8">
        <v>3</v>
      </c>
      <c r="BC8">
        <v>1</v>
      </c>
      <c r="BE8" t="s">
        <v>67</v>
      </c>
      <c r="BF8">
        <v>0</v>
      </c>
      <c r="BG8" t="s">
        <v>274</v>
      </c>
      <c r="BI8" t="s">
        <v>119</v>
      </c>
      <c r="BJ8" t="s">
        <v>212</v>
      </c>
      <c r="BK8" t="s">
        <v>67</v>
      </c>
      <c r="BL8">
        <v>0.82451707455691303</v>
      </c>
      <c r="BM8">
        <v>8023</v>
      </c>
      <c r="BN8" t="s">
        <v>123</v>
      </c>
      <c r="BO8" t="s">
        <v>195</v>
      </c>
      <c r="BP8">
        <v>3</v>
      </c>
      <c r="BQ8">
        <v>1514.818</v>
      </c>
      <c r="BR8">
        <v>1.7146408763154663E-2</v>
      </c>
      <c r="BS8">
        <v>0.35234381462826875</v>
      </c>
      <c r="BT8">
        <v>0.13532978879310914</v>
      </c>
      <c r="BU8">
        <v>4.3280000000000003</v>
      </c>
      <c r="BV8">
        <v>0</v>
      </c>
      <c r="BW8">
        <v>0.66014531118589825</v>
      </c>
      <c r="BX8">
        <v>5</v>
      </c>
      <c r="BY8">
        <v>0</v>
      </c>
      <c r="BZ8">
        <v>10</v>
      </c>
    </row>
    <row r="9" spans="1:78" ht="16.5">
      <c r="A9" s="124" t="str">
        <f t="shared" si="1"/>
        <v>대인교통</v>
      </c>
      <c r="B9" s="125" t="str">
        <f t="shared" si="2"/>
        <v>곽정혁</v>
      </c>
      <c r="C9" s="126" t="str">
        <f t="shared" si="3"/>
        <v>C</v>
      </c>
      <c r="D9" s="127">
        <f t="shared" si="4"/>
        <v>0.86599999999999999</v>
      </c>
      <c r="E9" s="128">
        <f t="shared" si="5"/>
        <v>1359</v>
      </c>
      <c r="F9" s="129" t="str">
        <f t="shared" si="6"/>
        <v>6-1</v>
      </c>
      <c r="G9" s="130" t="str">
        <f t="shared" si="7"/>
        <v>70바4123</v>
      </c>
      <c r="H9" s="131">
        <f t="shared" si="8"/>
        <v>1</v>
      </c>
      <c r="I9" s="132">
        <f t="shared" si="9"/>
        <v>2392.0830000000001</v>
      </c>
      <c r="J9" s="133">
        <f t="shared" si="10"/>
        <v>4.1212605334997224E-2</v>
      </c>
      <c r="K9" s="133">
        <f t="shared" si="11"/>
        <v>0.35701868536711767</v>
      </c>
      <c r="L9" s="133">
        <f t="shared" si="12"/>
        <v>0.20484239050233624</v>
      </c>
      <c r="M9" s="134">
        <f t="shared" si="13"/>
        <v>12.314</v>
      </c>
      <c r="N9" s="135">
        <f t="shared" si="14"/>
        <v>0</v>
      </c>
      <c r="O9" s="135">
        <f t="shared" si="15"/>
        <v>23.786800039965168</v>
      </c>
      <c r="P9" s="226">
        <f t="shared" si="16"/>
        <v>1</v>
      </c>
      <c r="Q9" s="227">
        <f t="shared" si="17"/>
        <v>0</v>
      </c>
      <c r="R9" s="227">
        <f t="shared" si="18"/>
        <v>569</v>
      </c>
      <c r="T9">
        <v>505</v>
      </c>
      <c r="U9">
        <v>1359</v>
      </c>
      <c r="V9" t="s">
        <v>213</v>
      </c>
      <c r="W9">
        <v>2392.0830000000001</v>
      </c>
      <c r="X9">
        <v>1104.7249999999999</v>
      </c>
      <c r="Y9">
        <v>2.165</v>
      </c>
      <c r="Z9">
        <v>12.314</v>
      </c>
      <c r="AA9">
        <v>148.281914</v>
      </c>
      <c r="AB9">
        <v>6.111084</v>
      </c>
      <c r="AC9">
        <v>52.939413999999999</v>
      </c>
      <c r="AD9" s="1">
        <v>490</v>
      </c>
      <c r="AE9">
        <v>0</v>
      </c>
      <c r="AF9">
        <v>569</v>
      </c>
      <c r="AG9">
        <v>68</v>
      </c>
      <c r="AH9">
        <v>16.131993999999999</v>
      </c>
      <c r="AI9">
        <v>144.5</v>
      </c>
      <c r="AJ9">
        <v>0</v>
      </c>
      <c r="AK9">
        <v>1</v>
      </c>
      <c r="AL9">
        <v>12</v>
      </c>
      <c r="AM9">
        <v>0.86599999999999999</v>
      </c>
      <c r="AN9" t="s">
        <v>69</v>
      </c>
      <c r="AO9">
        <v>2392.0830000000001</v>
      </c>
      <c r="AP9" t="s">
        <v>428</v>
      </c>
      <c r="AQ9" t="s">
        <v>119</v>
      </c>
      <c r="AR9" t="s">
        <v>124</v>
      </c>
      <c r="AS9" t="s">
        <v>119</v>
      </c>
      <c r="AT9" t="s">
        <v>124</v>
      </c>
      <c r="AU9" t="s">
        <v>207</v>
      </c>
      <c r="AV9" t="s">
        <v>213</v>
      </c>
      <c r="AW9" t="s">
        <v>69</v>
      </c>
      <c r="AX9">
        <v>1359</v>
      </c>
      <c r="AY9" t="s">
        <v>327</v>
      </c>
      <c r="AZ9">
        <v>4</v>
      </c>
      <c r="BA9" t="s">
        <v>296</v>
      </c>
      <c r="BB9">
        <v>1</v>
      </c>
      <c r="BC9">
        <v>1</v>
      </c>
      <c r="BE9" t="s">
        <v>69</v>
      </c>
      <c r="BF9">
        <v>0</v>
      </c>
      <c r="BG9" t="s">
        <v>274</v>
      </c>
      <c r="BI9" t="s">
        <v>119</v>
      </c>
      <c r="BJ9" t="s">
        <v>213</v>
      </c>
      <c r="BK9" t="s">
        <v>69</v>
      </c>
      <c r="BL9">
        <v>0.86599999999999999</v>
      </c>
      <c r="BM9">
        <v>1359</v>
      </c>
      <c r="BN9" t="s">
        <v>124</v>
      </c>
      <c r="BO9" t="s">
        <v>207</v>
      </c>
      <c r="BP9">
        <v>1</v>
      </c>
      <c r="BQ9">
        <v>2392.0830000000001</v>
      </c>
      <c r="BR9">
        <v>4.1212605334997224E-2</v>
      </c>
      <c r="BS9">
        <v>0.35701868536711767</v>
      </c>
      <c r="BT9">
        <v>0.20484239050233624</v>
      </c>
      <c r="BU9">
        <v>12.314</v>
      </c>
      <c r="BV9">
        <v>0</v>
      </c>
      <c r="BW9">
        <v>23.786800039965168</v>
      </c>
      <c r="BX9">
        <v>1</v>
      </c>
      <c r="BY9">
        <v>0</v>
      </c>
      <c r="BZ9">
        <v>569</v>
      </c>
    </row>
    <row r="10" spans="1:78" ht="16.5">
      <c r="A10" s="107" t="str">
        <f t="shared" si="1"/>
        <v>대인교통</v>
      </c>
      <c r="B10" s="108" t="str">
        <f t="shared" si="2"/>
        <v>권창진</v>
      </c>
      <c r="C10" s="109" t="str">
        <f t="shared" si="3"/>
        <v>S</v>
      </c>
      <c r="D10" s="110">
        <f t="shared" si="4"/>
        <v>1.0439130434782609</v>
      </c>
      <c r="E10" s="111">
        <f t="shared" si="5"/>
        <v>4108</v>
      </c>
      <c r="F10" s="112" t="str">
        <f t="shared" si="6"/>
        <v>561</v>
      </c>
      <c r="G10" s="113" t="str">
        <f t="shared" si="7"/>
        <v>71바5206</v>
      </c>
      <c r="H10" s="114">
        <f t="shared" si="8"/>
        <v>1</v>
      </c>
      <c r="I10" s="115">
        <f t="shared" si="9"/>
        <v>1613.471</v>
      </c>
      <c r="J10" s="116">
        <f t="shared" si="10"/>
        <v>2.4773126808556329E-3</v>
      </c>
      <c r="K10" s="116">
        <f t="shared" si="11"/>
        <v>0.36688040060052685</v>
      </c>
      <c r="L10" s="116">
        <f t="shared" si="12"/>
        <v>5.7019927845000005E-2</v>
      </c>
      <c r="M10" s="117">
        <f t="shared" si="13"/>
        <v>6.0170000000000003</v>
      </c>
      <c r="N10" s="118">
        <f t="shared" si="14"/>
        <v>0.309890912201087</v>
      </c>
      <c r="O10" s="118">
        <f t="shared" si="15"/>
        <v>2.2931927502880436</v>
      </c>
      <c r="P10" s="228">
        <f t="shared" si="16"/>
        <v>13</v>
      </c>
      <c r="Q10" s="229">
        <f t="shared" si="17"/>
        <v>5</v>
      </c>
      <c r="R10" s="229">
        <f t="shared" si="18"/>
        <v>37</v>
      </c>
      <c r="T10">
        <v>505</v>
      </c>
      <c r="U10">
        <v>4108</v>
      </c>
      <c r="V10" t="s">
        <v>298</v>
      </c>
      <c r="W10">
        <v>1613.471</v>
      </c>
      <c r="X10">
        <v>672.06500000000005</v>
      </c>
      <c r="Y10">
        <v>2.4009999999999998</v>
      </c>
      <c r="Z10">
        <v>6.0170000000000003</v>
      </c>
      <c r="AA10">
        <v>132.63686999999999</v>
      </c>
      <c r="AB10">
        <v>0.32858300000000001</v>
      </c>
      <c r="AC10">
        <v>48.661867999999998</v>
      </c>
      <c r="AD10" s="1">
        <v>92</v>
      </c>
      <c r="AE10">
        <v>5</v>
      </c>
      <c r="AF10">
        <v>37</v>
      </c>
      <c r="AG10">
        <v>71</v>
      </c>
      <c r="AH10">
        <v>12.164573000000001</v>
      </c>
      <c r="AI10">
        <v>101</v>
      </c>
      <c r="AJ10">
        <v>0</v>
      </c>
      <c r="AK10">
        <v>13</v>
      </c>
      <c r="AL10">
        <v>5626</v>
      </c>
      <c r="AM10">
        <v>1.0439130434782609</v>
      </c>
      <c r="AN10" t="s">
        <v>71</v>
      </c>
      <c r="AO10">
        <v>1613.471</v>
      </c>
      <c r="AP10" t="s">
        <v>429</v>
      </c>
      <c r="AQ10" t="s">
        <v>119</v>
      </c>
      <c r="AR10" t="s">
        <v>122</v>
      </c>
      <c r="AS10" t="s">
        <v>119</v>
      </c>
      <c r="AT10" t="s">
        <v>122</v>
      </c>
      <c r="AU10" t="s">
        <v>291</v>
      </c>
      <c r="AV10" t="s">
        <v>298</v>
      </c>
      <c r="AW10" t="s">
        <v>71</v>
      </c>
      <c r="AX10">
        <v>4108</v>
      </c>
      <c r="AY10" t="s">
        <v>321</v>
      </c>
      <c r="AZ10">
        <v>2</v>
      </c>
      <c r="BA10" t="s">
        <v>333</v>
      </c>
      <c r="BB10">
        <v>1</v>
      </c>
      <c r="BC10">
        <v>1</v>
      </c>
      <c r="BE10" t="s">
        <v>71</v>
      </c>
      <c r="BF10">
        <v>0</v>
      </c>
      <c r="BG10" t="s">
        <v>274</v>
      </c>
      <c r="BI10" t="s">
        <v>119</v>
      </c>
      <c r="BJ10" t="s">
        <v>298</v>
      </c>
      <c r="BK10" t="s">
        <v>71</v>
      </c>
      <c r="BL10">
        <v>1.0439130434782609</v>
      </c>
      <c r="BM10">
        <v>4108</v>
      </c>
      <c r="BN10" t="s">
        <v>122</v>
      </c>
      <c r="BO10" t="s">
        <v>291</v>
      </c>
      <c r="BP10">
        <v>1</v>
      </c>
      <c r="BQ10">
        <v>1613.471</v>
      </c>
      <c r="BR10">
        <v>2.4773126808556329E-3</v>
      </c>
      <c r="BS10">
        <v>0.36688040060052685</v>
      </c>
      <c r="BT10">
        <v>5.7019927845000005E-2</v>
      </c>
      <c r="BU10">
        <v>6.0170000000000003</v>
      </c>
      <c r="BV10">
        <v>0.309890912201087</v>
      </c>
      <c r="BW10">
        <v>2.2931927502880436</v>
      </c>
      <c r="BX10">
        <v>13</v>
      </c>
      <c r="BY10">
        <v>5</v>
      </c>
      <c r="BZ10">
        <v>37</v>
      </c>
    </row>
    <row r="11" spans="1:78" ht="16.5">
      <c r="A11" s="124" t="str">
        <f t="shared" si="1"/>
        <v>대인교통</v>
      </c>
      <c r="B11" s="125" t="str">
        <f t="shared" si="2"/>
        <v>김남국</v>
      </c>
      <c r="C11" s="126" t="str">
        <f t="shared" si="3"/>
        <v>D</v>
      </c>
      <c r="D11" s="127">
        <f t="shared" si="4"/>
        <v>0.81505125746688634</v>
      </c>
      <c r="E11" s="128">
        <f t="shared" si="5"/>
        <v>9718</v>
      </c>
      <c r="F11" s="129" t="str">
        <f t="shared" si="6"/>
        <v>574</v>
      </c>
      <c r="G11" s="130" t="str">
        <f t="shared" si="7"/>
        <v>71바6102</v>
      </c>
      <c r="H11" s="131">
        <f t="shared" si="8"/>
        <v>2</v>
      </c>
      <c r="I11" s="132">
        <f t="shared" si="9"/>
        <v>4238.4459999999999</v>
      </c>
      <c r="J11" s="133">
        <f t="shared" si="10"/>
        <v>2.1633962202927393E-2</v>
      </c>
      <c r="K11" s="133">
        <f t="shared" si="11"/>
        <v>0.35326343840331836</v>
      </c>
      <c r="L11" s="133">
        <f t="shared" si="12"/>
        <v>0.16232364409031047</v>
      </c>
      <c r="M11" s="134">
        <f t="shared" si="13"/>
        <v>7.45</v>
      </c>
      <c r="N11" s="135">
        <f t="shared" si="14"/>
        <v>2.3593552920103265E-2</v>
      </c>
      <c r="O11" s="135">
        <f t="shared" si="15"/>
        <v>1.9110777865283644</v>
      </c>
      <c r="P11" s="226">
        <f t="shared" si="16"/>
        <v>10</v>
      </c>
      <c r="Q11" s="227">
        <f t="shared" si="17"/>
        <v>1</v>
      </c>
      <c r="R11" s="227">
        <f t="shared" si="18"/>
        <v>81</v>
      </c>
      <c r="T11">
        <v>505</v>
      </c>
      <c r="U11">
        <v>9718</v>
      </c>
      <c r="V11" t="s">
        <v>287</v>
      </c>
      <c r="W11">
        <v>4238.4459999999999</v>
      </c>
      <c r="X11">
        <v>1865.819</v>
      </c>
      <c r="Y11">
        <v>2.2719999999999998</v>
      </c>
      <c r="Z11">
        <v>7.45</v>
      </c>
      <c r="AA11">
        <v>369.81700000000001</v>
      </c>
      <c r="AB11">
        <v>8.0006070000000005</v>
      </c>
      <c r="AC11">
        <v>130.64282499999999</v>
      </c>
      <c r="AD11" s="1">
        <v>688</v>
      </c>
      <c r="AE11">
        <v>1</v>
      </c>
      <c r="AF11">
        <v>81</v>
      </c>
      <c r="AG11">
        <v>71</v>
      </c>
      <c r="AH11">
        <v>11.460927</v>
      </c>
      <c r="AI11">
        <v>39.299999999999997</v>
      </c>
      <c r="AJ11">
        <v>0</v>
      </c>
      <c r="AK11">
        <v>10</v>
      </c>
      <c r="AL11">
        <v>1484</v>
      </c>
      <c r="AM11">
        <v>0.81505125746688634</v>
      </c>
      <c r="AN11" t="s">
        <v>67</v>
      </c>
      <c r="AO11">
        <v>3987.4229999999998</v>
      </c>
      <c r="AP11" t="s">
        <v>430</v>
      </c>
      <c r="AQ11" t="s">
        <v>119</v>
      </c>
      <c r="AR11" t="s">
        <v>123</v>
      </c>
      <c r="AS11" t="s">
        <v>119</v>
      </c>
      <c r="AT11" t="s">
        <v>123</v>
      </c>
      <c r="AU11" t="s">
        <v>278</v>
      </c>
      <c r="AV11" t="s">
        <v>287</v>
      </c>
      <c r="AW11" t="s">
        <v>67</v>
      </c>
      <c r="AX11">
        <v>9718</v>
      </c>
      <c r="AY11" t="s">
        <v>314</v>
      </c>
      <c r="AZ11">
        <v>4</v>
      </c>
      <c r="BA11" t="s">
        <v>431</v>
      </c>
      <c r="BB11">
        <v>2</v>
      </c>
      <c r="BC11">
        <v>1</v>
      </c>
      <c r="BE11" t="s">
        <v>69</v>
      </c>
      <c r="BF11">
        <v>-1</v>
      </c>
      <c r="BG11" t="s">
        <v>286</v>
      </c>
      <c r="BI11" t="s">
        <v>119</v>
      </c>
      <c r="BJ11" t="s">
        <v>287</v>
      </c>
      <c r="BK11" t="s">
        <v>67</v>
      </c>
      <c r="BL11">
        <v>0.81505125746688634</v>
      </c>
      <c r="BM11">
        <v>9718</v>
      </c>
      <c r="BN11" t="s">
        <v>123</v>
      </c>
      <c r="BO11" t="s">
        <v>278</v>
      </c>
      <c r="BP11">
        <v>2</v>
      </c>
      <c r="BQ11">
        <v>4238.4459999999999</v>
      </c>
      <c r="BR11">
        <v>2.1633962202927393E-2</v>
      </c>
      <c r="BS11">
        <v>0.35326343840331836</v>
      </c>
      <c r="BT11">
        <v>0.16232364409031047</v>
      </c>
      <c r="BU11">
        <v>7.45</v>
      </c>
      <c r="BV11">
        <v>2.3593552920103265E-2</v>
      </c>
      <c r="BW11">
        <v>1.9110777865283644</v>
      </c>
      <c r="BX11">
        <v>10</v>
      </c>
      <c r="BY11">
        <v>1</v>
      </c>
      <c r="BZ11">
        <v>81</v>
      </c>
    </row>
    <row r="12" spans="1:78" ht="16.5">
      <c r="A12" s="107" t="str">
        <f t="shared" si="1"/>
        <v>대인교통</v>
      </c>
      <c r="B12" s="108" t="str">
        <f t="shared" si="2"/>
        <v>김덕중</v>
      </c>
      <c r="C12" s="109" t="str">
        <f t="shared" si="3"/>
        <v>D</v>
      </c>
      <c r="D12" s="110">
        <f t="shared" si="4"/>
        <v>0.82056914739722897</v>
      </c>
      <c r="E12" s="111">
        <f t="shared" si="5"/>
        <v>942</v>
      </c>
      <c r="F12" s="112" t="str">
        <f t="shared" si="6"/>
        <v>574</v>
      </c>
      <c r="G12" s="113" t="str">
        <f t="shared" si="7"/>
        <v>71바6107</v>
      </c>
      <c r="H12" s="114">
        <f t="shared" si="8"/>
        <v>5</v>
      </c>
      <c r="I12" s="115">
        <f t="shared" si="9"/>
        <v>1125.4470000000001</v>
      </c>
      <c r="J12" s="116">
        <f t="shared" si="10"/>
        <v>1.4847410698901022E-2</v>
      </c>
      <c r="K12" s="116">
        <f t="shared" si="11"/>
        <v>0.37028000022596502</v>
      </c>
      <c r="L12" s="116">
        <f t="shared" si="12"/>
        <v>9.5073335305882897E-2</v>
      </c>
      <c r="M12" s="117">
        <f t="shared" si="13"/>
        <v>5.6980000000000004</v>
      </c>
      <c r="N12" s="118">
        <f t="shared" si="14"/>
        <v>0.62197509078614976</v>
      </c>
      <c r="O12" s="118">
        <f t="shared" si="15"/>
        <v>8.3522369334140123</v>
      </c>
      <c r="P12" s="228">
        <f t="shared" si="16"/>
        <v>1</v>
      </c>
      <c r="Q12" s="229">
        <f t="shared" si="17"/>
        <v>7</v>
      </c>
      <c r="R12" s="229">
        <f t="shared" si="18"/>
        <v>94</v>
      </c>
      <c r="T12">
        <v>505</v>
      </c>
      <c r="U12">
        <v>942</v>
      </c>
      <c r="V12" t="s">
        <v>214</v>
      </c>
      <c r="W12">
        <v>1125.4469999999999</v>
      </c>
      <c r="X12">
        <v>470.37299999999999</v>
      </c>
      <c r="Y12">
        <v>2.3929999999999998</v>
      </c>
      <c r="Z12">
        <v>5.6980000000000004</v>
      </c>
      <c r="AA12">
        <v>98.068278000000007</v>
      </c>
      <c r="AB12">
        <v>1.4560599999999999</v>
      </c>
      <c r="AC12">
        <v>36.312722000000001</v>
      </c>
      <c r="AD12" s="1">
        <v>107</v>
      </c>
      <c r="AE12">
        <v>7</v>
      </c>
      <c r="AF12">
        <v>94</v>
      </c>
      <c r="AG12">
        <v>83</v>
      </c>
      <c r="AH12">
        <v>11.476157000000001</v>
      </c>
      <c r="AI12">
        <v>15.1</v>
      </c>
      <c r="AJ12">
        <v>0</v>
      </c>
      <c r="AK12">
        <v>1</v>
      </c>
      <c r="AL12">
        <v>85</v>
      </c>
      <c r="AM12">
        <v>0.82056914739722897</v>
      </c>
      <c r="AN12" t="s">
        <v>67</v>
      </c>
      <c r="AO12">
        <v>383.06299999999999</v>
      </c>
      <c r="AP12" t="s">
        <v>432</v>
      </c>
      <c r="AQ12" t="s">
        <v>119</v>
      </c>
      <c r="AR12" t="s">
        <v>123</v>
      </c>
      <c r="AS12" t="s">
        <v>119</v>
      </c>
      <c r="AT12" t="s">
        <v>123</v>
      </c>
      <c r="AU12" t="s">
        <v>192</v>
      </c>
      <c r="AV12" t="s">
        <v>214</v>
      </c>
      <c r="AW12" t="s">
        <v>67</v>
      </c>
      <c r="AX12">
        <v>942</v>
      </c>
      <c r="AY12" t="s">
        <v>314</v>
      </c>
      <c r="AZ12">
        <v>3</v>
      </c>
      <c r="BA12" t="s">
        <v>392</v>
      </c>
      <c r="BB12">
        <v>5</v>
      </c>
      <c r="BC12">
        <v>1</v>
      </c>
      <c r="BE12" t="s">
        <v>67</v>
      </c>
      <c r="BF12">
        <v>0</v>
      </c>
      <c r="BG12" t="s">
        <v>274</v>
      </c>
      <c r="BI12" t="s">
        <v>119</v>
      </c>
      <c r="BJ12" t="s">
        <v>214</v>
      </c>
      <c r="BK12" t="s">
        <v>67</v>
      </c>
      <c r="BL12">
        <v>0.82056914739722897</v>
      </c>
      <c r="BM12">
        <v>942</v>
      </c>
      <c r="BN12" t="s">
        <v>123</v>
      </c>
      <c r="BO12" t="s">
        <v>192</v>
      </c>
      <c r="BP12">
        <v>5</v>
      </c>
      <c r="BQ12">
        <v>1125.4470000000001</v>
      </c>
      <c r="BR12">
        <v>1.4847410698901022E-2</v>
      </c>
      <c r="BS12">
        <v>0.37028000022596502</v>
      </c>
      <c r="BT12">
        <v>9.5073335305882911E-2</v>
      </c>
      <c r="BU12">
        <v>5.6980000000000004</v>
      </c>
      <c r="BV12">
        <v>0.62197509078614976</v>
      </c>
      <c r="BW12">
        <v>8.3522369334140123</v>
      </c>
      <c r="BX12">
        <v>1</v>
      </c>
      <c r="BY12">
        <v>7</v>
      </c>
      <c r="BZ12">
        <v>94</v>
      </c>
    </row>
    <row r="13" spans="1:78" ht="16.5">
      <c r="A13" s="124" t="str">
        <f t="shared" si="1"/>
        <v>대인교통</v>
      </c>
      <c r="B13" s="125" t="str">
        <f t="shared" si="2"/>
        <v>김도경</v>
      </c>
      <c r="C13" s="126" t="str">
        <f t="shared" si="3"/>
        <v>B</v>
      </c>
      <c r="D13" s="127">
        <f t="shared" si="4"/>
        <v>0.90801842860670512</v>
      </c>
      <c r="E13" s="128">
        <f t="shared" si="5"/>
        <v>6019</v>
      </c>
      <c r="F13" s="129" t="str">
        <f t="shared" si="6"/>
        <v>574</v>
      </c>
      <c r="G13" s="130" t="str">
        <f t="shared" si="7"/>
        <v>71바6105</v>
      </c>
      <c r="H13" s="131">
        <f t="shared" si="8"/>
        <v>7</v>
      </c>
      <c r="I13" s="132">
        <f t="shared" si="9"/>
        <v>1497.954</v>
      </c>
      <c r="J13" s="133">
        <f t="shared" si="10"/>
        <v>1.0912519292589622E-2</v>
      </c>
      <c r="K13" s="133">
        <f t="shared" si="11"/>
        <v>0.36667645250709152</v>
      </c>
      <c r="L13" s="133">
        <f t="shared" si="12"/>
        <v>7.076318765462758E-2</v>
      </c>
      <c r="M13" s="134">
        <f t="shared" si="13"/>
        <v>5.0010000000000003</v>
      </c>
      <c r="N13" s="135">
        <f t="shared" si="14"/>
        <v>0</v>
      </c>
      <c r="O13" s="135">
        <f t="shared" si="15"/>
        <v>2.136247174479323</v>
      </c>
      <c r="P13" s="226">
        <f t="shared" si="16"/>
        <v>2</v>
      </c>
      <c r="Q13" s="227">
        <f t="shared" si="17"/>
        <v>0</v>
      </c>
      <c r="R13" s="227">
        <f t="shared" si="18"/>
        <v>32</v>
      </c>
      <c r="T13">
        <v>505</v>
      </c>
      <c r="U13">
        <v>6019</v>
      </c>
      <c r="V13" t="s">
        <v>367</v>
      </c>
      <c r="W13">
        <v>1497.954</v>
      </c>
      <c r="X13">
        <v>584.95799999999997</v>
      </c>
      <c r="Y13">
        <v>2.5609999999999999</v>
      </c>
      <c r="Z13">
        <v>5.0010000000000003</v>
      </c>
      <c r="AA13">
        <v>127.49714</v>
      </c>
      <c r="AB13">
        <v>1.3913150000000001</v>
      </c>
      <c r="AC13">
        <v>46.750199000000002</v>
      </c>
      <c r="AD13" s="1">
        <v>106</v>
      </c>
      <c r="AE13">
        <v>0</v>
      </c>
      <c r="AF13">
        <v>32</v>
      </c>
      <c r="AG13">
        <v>69</v>
      </c>
      <c r="AH13">
        <v>11.748922</v>
      </c>
      <c r="AI13">
        <v>2.7</v>
      </c>
      <c r="AJ13">
        <v>0</v>
      </c>
      <c r="AK13">
        <v>2</v>
      </c>
      <c r="AL13">
        <v>310</v>
      </c>
      <c r="AM13">
        <v>0.90801842860670512</v>
      </c>
      <c r="AN13" t="s">
        <v>68</v>
      </c>
      <c r="AO13">
        <v>373.24099999999999</v>
      </c>
      <c r="AP13" t="s">
        <v>433</v>
      </c>
      <c r="AQ13" t="s">
        <v>119</v>
      </c>
      <c r="AR13" t="s">
        <v>123</v>
      </c>
      <c r="AS13" t="s">
        <v>119</v>
      </c>
      <c r="AT13" t="s">
        <v>123</v>
      </c>
      <c r="AU13" t="s">
        <v>190</v>
      </c>
      <c r="AV13" t="s">
        <v>367</v>
      </c>
      <c r="AW13" t="s">
        <v>68</v>
      </c>
      <c r="AX13">
        <v>6019</v>
      </c>
      <c r="AY13" t="s">
        <v>313</v>
      </c>
      <c r="AZ13">
        <v>4</v>
      </c>
      <c r="BA13" t="s">
        <v>341</v>
      </c>
      <c r="BB13">
        <v>7</v>
      </c>
      <c r="BC13">
        <v>1</v>
      </c>
      <c r="BE13" t="s">
        <v>68</v>
      </c>
      <c r="BF13">
        <v>0</v>
      </c>
      <c r="BG13" t="s">
        <v>274</v>
      </c>
      <c r="BI13" t="s">
        <v>119</v>
      </c>
      <c r="BJ13" t="s">
        <v>367</v>
      </c>
      <c r="BK13" t="s">
        <v>68</v>
      </c>
      <c r="BL13">
        <v>0.90801842860670512</v>
      </c>
      <c r="BM13">
        <v>6019</v>
      </c>
      <c r="BN13" t="s">
        <v>123</v>
      </c>
      <c r="BO13" t="s">
        <v>190</v>
      </c>
      <c r="BP13">
        <v>7</v>
      </c>
      <c r="BQ13">
        <v>1497.954</v>
      </c>
      <c r="BR13">
        <v>1.0912519292589622E-2</v>
      </c>
      <c r="BS13">
        <v>0.36667645250709152</v>
      </c>
      <c r="BT13">
        <v>7.076318765462758E-2</v>
      </c>
      <c r="BU13">
        <v>5.0010000000000003</v>
      </c>
      <c r="BV13">
        <v>0</v>
      </c>
      <c r="BW13">
        <v>2.136247174479323</v>
      </c>
      <c r="BX13">
        <v>2</v>
      </c>
      <c r="BY13">
        <v>0</v>
      </c>
      <c r="BZ13">
        <v>32</v>
      </c>
    </row>
    <row r="14" spans="1:78" ht="16.5">
      <c r="A14" s="107" t="str">
        <f t="shared" si="1"/>
        <v>대인교통</v>
      </c>
      <c r="B14" s="108" t="str">
        <f t="shared" si="2"/>
        <v>김범수</v>
      </c>
      <c r="C14" s="109" t="str">
        <f t="shared" si="3"/>
        <v>C</v>
      </c>
      <c r="D14" s="110">
        <f t="shared" si="4"/>
        <v>0.85085401765971791</v>
      </c>
      <c r="E14" s="111">
        <f t="shared" si="5"/>
        <v>5907</v>
      </c>
      <c r="F14" s="112" t="str">
        <f t="shared" si="6"/>
        <v>562</v>
      </c>
      <c r="G14" s="113" t="str">
        <f t="shared" si="7"/>
        <v>71바5208</v>
      </c>
      <c r="H14" s="114">
        <f t="shared" si="8"/>
        <v>4</v>
      </c>
      <c r="I14" s="115">
        <f t="shared" si="9"/>
        <v>5486.5940000000001</v>
      </c>
      <c r="J14" s="116">
        <f t="shared" si="10"/>
        <v>1.796648307582201E-2</v>
      </c>
      <c r="K14" s="116">
        <f t="shared" si="11"/>
        <v>0.50363105120877505</v>
      </c>
      <c r="L14" s="116">
        <f t="shared" si="12"/>
        <v>0.24167999308860835</v>
      </c>
      <c r="M14" s="117">
        <f t="shared" si="13"/>
        <v>11.678000000000001</v>
      </c>
      <c r="N14" s="118">
        <f t="shared" si="14"/>
        <v>2.2965067216564594</v>
      </c>
      <c r="O14" s="118">
        <f t="shared" si="15"/>
        <v>10.625900148616791</v>
      </c>
      <c r="P14" s="228">
        <f t="shared" si="16"/>
        <v>650</v>
      </c>
      <c r="Q14" s="229">
        <f t="shared" si="17"/>
        <v>126</v>
      </c>
      <c r="R14" s="229">
        <f t="shared" si="18"/>
        <v>583</v>
      </c>
      <c r="T14">
        <v>505</v>
      </c>
      <c r="U14">
        <v>5907</v>
      </c>
      <c r="V14" t="s">
        <v>215</v>
      </c>
      <c r="W14">
        <v>5486.5940000000001</v>
      </c>
      <c r="X14">
        <v>2524.694</v>
      </c>
      <c r="Y14">
        <v>2.173</v>
      </c>
      <c r="Z14">
        <v>11.678000000000001</v>
      </c>
      <c r="AA14">
        <v>553.92994599999997</v>
      </c>
      <c r="AB14">
        <v>9.9521730000000002</v>
      </c>
      <c r="AC14">
        <v>278.97632099999998</v>
      </c>
      <c r="AD14" s="1">
        <v>1326</v>
      </c>
      <c r="AE14">
        <v>126</v>
      </c>
      <c r="AF14">
        <v>583</v>
      </c>
      <c r="AG14">
        <v>92</v>
      </c>
      <c r="AH14">
        <v>9.9048510000000007</v>
      </c>
      <c r="AI14">
        <v>1275.5</v>
      </c>
      <c r="AJ14">
        <v>0.1</v>
      </c>
      <c r="AK14">
        <v>650</v>
      </c>
      <c r="AL14">
        <v>239888</v>
      </c>
      <c r="AM14">
        <v>0.85085401765971791</v>
      </c>
      <c r="AN14" t="s">
        <v>69</v>
      </c>
      <c r="AO14">
        <v>4684.4690000000001</v>
      </c>
      <c r="AP14" t="s">
        <v>434</v>
      </c>
      <c r="AQ14" t="s">
        <v>119</v>
      </c>
      <c r="AR14" t="s">
        <v>125</v>
      </c>
      <c r="AS14" t="s">
        <v>119</v>
      </c>
      <c r="AT14" t="s">
        <v>125</v>
      </c>
      <c r="AU14" t="s">
        <v>184</v>
      </c>
      <c r="AV14" t="s">
        <v>215</v>
      </c>
      <c r="AW14" t="s">
        <v>69</v>
      </c>
      <c r="AX14">
        <v>5907</v>
      </c>
      <c r="AY14" t="s">
        <v>315</v>
      </c>
      <c r="AZ14">
        <v>1</v>
      </c>
      <c r="BA14" t="s">
        <v>277</v>
      </c>
      <c r="BB14">
        <v>4</v>
      </c>
      <c r="BC14">
        <v>1</v>
      </c>
      <c r="BE14" t="s">
        <v>69</v>
      </c>
      <c r="BF14">
        <v>0</v>
      </c>
      <c r="BG14" t="s">
        <v>274</v>
      </c>
      <c r="BI14" t="s">
        <v>119</v>
      </c>
      <c r="BJ14" t="s">
        <v>215</v>
      </c>
      <c r="BK14" t="s">
        <v>69</v>
      </c>
      <c r="BL14">
        <v>0.85085401765971791</v>
      </c>
      <c r="BM14">
        <v>5907</v>
      </c>
      <c r="BN14" t="s">
        <v>125</v>
      </c>
      <c r="BO14" t="s">
        <v>184</v>
      </c>
      <c r="BP14">
        <v>4</v>
      </c>
      <c r="BQ14">
        <v>5486.5940000000001</v>
      </c>
      <c r="BR14">
        <v>1.796648307582201E-2</v>
      </c>
      <c r="BS14">
        <v>0.50363105120877505</v>
      </c>
      <c r="BT14">
        <v>0.24167999308860835</v>
      </c>
      <c r="BU14">
        <v>11.678000000000001</v>
      </c>
      <c r="BV14">
        <v>2.2965067216564594</v>
      </c>
      <c r="BW14">
        <v>10.625900148616791</v>
      </c>
      <c r="BX14">
        <v>650</v>
      </c>
      <c r="BY14">
        <v>126</v>
      </c>
      <c r="BZ14">
        <v>583</v>
      </c>
    </row>
    <row r="15" spans="1:78" ht="16.5">
      <c r="A15" s="124" t="str">
        <f t="shared" si="1"/>
        <v>대인교통</v>
      </c>
      <c r="B15" s="125" t="str">
        <f t="shared" si="2"/>
        <v>김상철</v>
      </c>
      <c r="C15" s="126" t="str">
        <f t="shared" si="3"/>
        <v>F</v>
      </c>
      <c r="D15" s="127">
        <f t="shared" si="4"/>
        <v>0.74351030666468376</v>
      </c>
      <c r="E15" s="128">
        <f t="shared" si="5"/>
        <v>3093</v>
      </c>
      <c r="F15" s="129" t="str">
        <f t="shared" si="6"/>
        <v>6-1</v>
      </c>
      <c r="G15" s="130" t="str">
        <f t="shared" si="7"/>
        <v>70바4123</v>
      </c>
      <c r="H15" s="131">
        <f t="shared" si="8"/>
        <v>7</v>
      </c>
      <c r="I15" s="132">
        <f t="shared" si="9"/>
        <v>1283.4690000000001</v>
      </c>
      <c r="J15" s="133">
        <f t="shared" si="10"/>
        <v>1.6424873064965113E-2</v>
      </c>
      <c r="K15" s="133">
        <f t="shared" si="11"/>
        <v>0.35731779044829698</v>
      </c>
      <c r="L15" s="133">
        <f t="shared" si="12"/>
        <v>0.34749573226934188</v>
      </c>
      <c r="M15" s="134">
        <f t="shared" si="13"/>
        <v>15.898</v>
      </c>
      <c r="N15" s="135">
        <f t="shared" si="14"/>
        <v>2.1036737155318903</v>
      </c>
      <c r="O15" s="135">
        <f t="shared" si="15"/>
        <v>62.253159211480757</v>
      </c>
      <c r="P15" s="226">
        <f t="shared" si="16"/>
        <v>3</v>
      </c>
      <c r="Q15" s="227">
        <f t="shared" si="17"/>
        <v>27</v>
      </c>
      <c r="R15" s="227">
        <f t="shared" si="18"/>
        <v>799</v>
      </c>
      <c r="T15">
        <v>505</v>
      </c>
      <c r="U15">
        <v>3093</v>
      </c>
      <c r="V15" t="s">
        <v>299</v>
      </c>
      <c r="W15">
        <v>1283.4690000000001</v>
      </c>
      <c r="X15">
        <v>703.93499999999995</v>
      </c>
      <c r="Y15">
        <v>1.823</v>
      </c>
      <c r="Z15">
        <v>15.898</v>
      </c>
      <c r="AA15">
        <v>77.202483999999998</v>
      </c>
      <c r="AB15">
        <v>1.268041</v>
      </c>
      <c r="AC15">
        <v>27.585820999999999</v>
      </c>
      <c r="AD15" s="1">
        <v>446</v>
      </c>
      <c r="AE15">
        <v>27</v>
      </c>
      <c r="AF15">
        <v>799</v>
      </c>
      <c r="AG15">
        <v>86</v>
      </c>
      <c r="AH15">
        <v>16.624711000000001</v>
      </c>
      <c r="AI15">
        <v>828</v>
      </c>
      <c r="AJ15">
        <v>14.9</v>
      </c>
      <c r="AK15">
        <v>3</v>
      </c>
      <c r="AL15">
        <v>1136</v>
      </c>
      <c r="AM15">
        <v>0.74351030666468376</v>
      </c>
      <c r="AN15" t="s">
        <v>70</v>
      </c>
      <c r="AO15">
        <v>295.916</v>
      </c>
      <c r="AP15" t="s">
        <v>435</v>
      </c>
      <c r="AQ15" t="s">
        <v>119</v>
      </c>
      <c r="AR15" t="s">
        <v>124</v>
      </c>
      <c r="AS15" t="s">
        <v>119</v>
      </c>
      <c r="AT15" t="s">
        <v>124</v>
      </c>
      <c r="AU15" t="s">
        <v>207</v>
      </c>
      <c r="AV15" t="s">
        <v>299</v>
      </c>
      <c r="AW15" t="s">
        <v>70</v>
      </c>
      <c r="AX15">
        <v>3093</v>
      </c>
      <c r="AY15" t="s">
        <v>312</v>
      </c>
      <c r="AZ15">
        <v>5</v>
      </c>
      <c r="BA15" t="s">
        <v>358</v>
      </c>
      <c r="BB15">
        <v>7</v>
      </c>
      <c r="BC15">
        <v>1</v>
      </c>
      <c r="BE15" t="s">
        <v>70</v>
      </c>
      <c r="BF15">
        <v>0</v>
      </c>
      <c r="BG15" t="s">
        <v>274</v>
      </c>
      <c r="BI15" t="s">
        <v>119</v>
      </c>
      <c r="BJ15" t="s">
        <v>299</v>
      </c>
      <c r="BK15" t="s">
        <v>70</v>
      </c>
      <c r="BL15">
        <v>0.74351030666468376</v>
      </c>
      <c r="BM15">
        <v>3093</v>
      </c>
      <c r="BN15" t="s">
        <v>124</v>
      </c>
      <c r="BO15" t="s">
        <v>207</v>
      </c>
      <c r="BP15">
        <v>7</v>
      </c>
      <c r="BQ15">
        <v>1283.4690000000001</v>
      </c>
      <c r="BR15">
        <v>1.6424873064965113E-2</v>
      </c>
      <c r="BS15">
        <v>0.35731779044829698</v>
      </c>
      <c r="BT15">
        <v>0.34749573226934188</v>
      </c>
      <c r="BU15">
        <v>15.898</v>
      </c>
      <c r="BV15">
        <v>2.1036737155318903</v>
      </c>
      <c r="BW15">
        <v>62.253159211480757</v>
      </c>
      <c r="BX15">
        <v>3</v>
      </c>
      <c r="BY15">
        <v>27</v>
      </c>
      <c r="BZ15">
        <v>799</v>
      </c>
    </row>
    <row r="16" spans="1:78" ht="16.5">
      <c r="A16" s="107" t="str">
        <f t="shared" si="1"/>
        <v>대인교통</v>
      </c>
      <c r="B16" s="108" t="str">
        <f t="shared" si="2"/>
        <v>김수길</v>
      </c>
      <c r="C16" s="109" t="str">
        <f t="shared" si="3"/>
        <v>B</v>
      </c>
      <c r="D16" s="110">
        <f t="shared" si="4"/>
        <v>0.91798889847461307</v>
      </c>
      <c r="E16" s="111">
        <f t="shared" si="5"/>
        <v>9452</v>
      </c>
      <c r="F16" s="112" t="str">
        <f t="shared" si="6"/>
        <v>561</v>
      </c>
      <c r="G16" s="113" t="str">
        <f t="shared" si="7"/>
        <v>71바5207</v>
      </c>
      <c r="H16" s="114">
        <f t="shared" si="8"/>
        <v>2</v>
      </c>
      <c r="I16" s="115">
        <f t="shared" si="9"/>
        <v>1531.2049999999999</v>
      </c>
      <c r="J16" s="116">
        <f t="shared" si="10"/>
        <v>2.3059080350291569E-2</v>
      </c>
      <c r="K16" s="116">
        <f t="shared" si="11"/>
        <v>0.47128328807244357</v>
      </c>
      <c r="L16" s="116">
        <f t="shared" si="12"/>
        <v>0.12669760090908794</v>
      </c>
      <c r="M16" s="117">
        <f t="shared" si="13"/>
        <v>4.46</v>
      </c>
      <c r="N16" s="118">
        <f t="shared" si="14"/>
        <v>0</v>
      </c>
      <c r="O16" s="118">
        <f t="shared" si="15"/>
        <v>1.8939332094657477</v>
      </c>
      <c r="P16" s="228">
        <f t="shared" si="16"/>
        <v>159</v>
      </c>
      <c r="Q16" s="229">
        <f t="shared" si="17"/>
        <v>0</v>
      </c>
      <c r="R16" s="229">
        <f t="shared" si="18"/>
        <v>29</v>
      </c>
      <c r="T16">
        <v>505</v>
      </c>
      <c r="U16">
        <v>9452</v>
      </c>
      <c r="V16" t="s">
        <v>368</v>
      </c>
      <c r="W16">
        <v>1531.2049999999999</v>
      </c>
      <c r="X16">
        <v>610.35299999999995</v>
      </c>
      <c r="Y16">
        <v>2.5089999999999999</v>
      </c>
      <c r="Z16">
        <v>4.46</v>
      </c>
      <c r="AA16">
        <v>159.69747899999999</v>
      </c>
      <c r="AB16">
        <v>3.682477</v>
      </c>
      <c r="AC16">
        <v>75.262753000000004</v>
      </c>
      <c r="AD16" s="1">
        <v>194</v>
      </c>
      <c r="AE16">
        <v>0</v>
      </c>
      <c r="AF16">
        <v>29</v>
      </c>
      <c r="AG16">
        <v>67</v>
      </c>
      <c r="AH16">
        <v>9.5881600000000002</v>
      </c>
      <c r="AI16">
        <v>0</v>
      </c>
      <c r="AJ16">
        <v>0</v>
      </c>
      <c r="AK16">
        <v>159</v>
      </c>
      <c r="AL16">
        <v>71671</v>
      </c>
      <c r="AM16">
        <v>0.91798889847461307</v>
      </c>
      <c r="AN16" t="s">
        <v>68</v>
      </c>
      <c r="AO16">
        <v>1353.4690000000001</v>
      </c>
      <c r="AP16" t="s">
        <v>436</v>
      </c>
      <c r="AQ16" t="s">
        <v>119</v>
      </c>
      <c r="AR16" t="s">
        <v>122</v>
      </c>
      <c r="AS16" t="s">
        <v>119</v>
      </c>
      <c r="AT16" t="s">
        <v>122</v>
      </c>
      <c r="AU16" t="s">
        <v>365</v>
      </c>
      <c r="AV16" t="s">
        <v>368</v>
      </c>
      <c r="AW16" t="s">
        <v>68</v>
      </c>
      <c r="AX16">
        <v>9452</v>
      </c>
      <c r="AY16" t="s">
        <v>397</v>
      </c>
      <c r="AZ16">
        <v>1</v>
      </c>
      <c r="BA16" t="s">
        <v>398</v>
      </c>
      <c r="BB16">
        <v>2</v>
      </c>
      <c r="BC16">
        <v>1</v>
      </c>
      <c r="BE16" t="s">
        <v>68</v>
      </c>
      <c r="BF16">
        <v>0</v>
      </c>
      <c r="BG16" t="s">
        <v>274</v>
      </c>
      <c r="BI16" t="s">
        <v>119</v>
      </c>
      <c r="BJ16" t="s">
        <v>368</v>
      </c>
      <c r="BK16" t="s">
        <v>68</v>
      </c>
      <c r="BL16">
        <v>0.91798889847461307</v>
      </c>
      <c r="BM16">
        <v>9452</v>
      </c>
      <c r="BN16" t="s">
        <v>122</v>
      </c>
      <c r="BO16" t="s">
        <v>365</v>
      </c>
      <c r="BP16">
        <v>2</v>
      </c>
      <c r="BQ16">
        <v>1531.2049999999999</v>
      </c>
      <c r="BR16">
        <v>2.3059080350291569E-2</v>
      </c>
      <c r="BS16">
        <v>0.47128328807244357</v>
      </c>
      <c r="BT16">
        <v>0.12669760090908794</v>
      </c>
      <c r="BU16">
        <v>4.46</v>
      </c>
      <c r="BV16">
        <v>0</v>
      </c>
      <c r="BW16">
        <v>1.8939332094657477</v>
      </c>
      <c r="BX16">
        <v>159</v>
      </c>
      <c r="BY16">
        <v>0</v>
      </c>
      <c r="BZ16">
        <v>29</v>
      </c>
    </row>
    <row r="17" spans="1:78" ht="16.5">
      <c r="A17" s="124" t="str">
        <f t="shared" si="1"/>
        <v>대인교통</v>
      </c>
      <c r="B17" s="125" t="str">
        <f t="shared" si="2"/>
        <v>김영모</v>
      </c>
      <c r="C17" s="126" t="str">
        <f t="shared" si="3"/>
        <v>B</v>
      </c>
      <c r="D17" s="127">
        <f t="shared" si="4"/>
        <v>0.9071246610793855</v>
      </c>
      <c r="E17" s="128">
        <f t="shared" si="5"/>
        <v>678</v>
      </c>
      <c r="F17" s="129" t="str">
        <f t="shared" si="6"/>
        <v>6-1</v>
      </c>
      <c r="G17" s="130" t="str">
        <f t="shared" si="7"/>
        <v>70바4124</v>
      </c>
      <c r="H17" s="131">
        <f t="shared" si="8"/>
        <v>3</v>
      </c>
      <c r="I17" s="132">
        <f t="shared" si="9"/>
        <v>2457.7800000000002</v>
      </c>
      <c r="J17" s="133">
        <f t="shared" si="10"/>
        <v>1.4519601839085731E-2</v>
      </c>
      <c r="K17" s="133">
        <f t="shared" si="11"/>
        <v>0.36808393381603211</v>
      </c>
      <c r="L17" s="133">
        <f t="shared" si="12"/>
        <v>0.18187144496252713</v>
      </c>
      <c r="M17" s="134">
        <f t="shared" si="13"/>
        <v>12.134</v>
      </c>
      <c r="N17" s="135">
        <f t="shared" si="14"/>
        <v>8.1374248305381272E-2</v>
      </c>
      <c r="O17" s="135">
        <f t="shared" si="15"/>
        <v>28.236864161967301</v>
      </c>
      <c r="P17" s="226">
        <f t="shared" si="16"/>
        <v>8</v>
      </c>
      <c r="Q17" s="227">
        <f t="shared" si="17"/>
        <v>2</v>
      </c>
      <c r="R17" s="227">
        <f t="shared" si="18"/>
        <v>694</v>
      </c>
      <c r="T17">
        <v>505</v>
      </c>
      <c r="U17">
        <v>678</v>
      </c>
      <c r="V17" t="s">
        <v>216</v>
      </c>
      <c r="W17">
        <v>2457.7800000000002</v>
      </c>
      <c r="X17">
        <v>1081.9459999999999</v>
      </c>
      <c r="Y17">
        <v>2.2719999999999998</v>
      </c>
      <c r="Z17">
        <v>12.134</v>
      </c>
      <c r="AA17">
        <v>139.005809</v>
      </c>
      <c r="AB17">
        <v>2.0183089999999999</v>
      </c>
      <c r="AC17">
        <v>51.165804999999999</v>
      </c>
      <c r="AD17" s="1">
        <v>447</v>
      </c>
      <c r="AE17">
        <v>2</v>
      </c>
      <c r="AF17">
        <v>694</v>
      </c>
      <c r="AG17">
        <v>80</v>
      </c>
      <c r="AH17">
        <v>17.681131000000001</v>
      </c>
      <c r="AI17">
        <v>707.3</v>
      </c>
      <c r="AJ17">
        <v>0</v>
      </c>
      <c r="AK17">
        <v>8</v>
      </c>
      <c r="AL17">
        <v>2837</v>
      </c>
      <c r="AM17">
        <v>0.9071246610793855</v>
      </c>
      <c r="AN17" t="s">
        <v>68</v>
      </c>
      <c r="AO17">
        <v>2096.7930000000001</v>
      </c>
      <c r="AP17" t="s">
        <v>437</v>
      </c>
      <c r="AQ17" t="s">
        <v>119</v>
      </c>
      <c r="AR17" t="s">
        <v>124</v>
      </c>
      <c r="AS17" t="s">
        <v>119</v>
      </c>
      <c r="AT17" t="s">
        <v>124</v>
      </c>
      <c r="AU17" t="s">
        <v>208</v>
      </c>
      <c r="AV17" t="s">
        <v>216</v>
      </c>
      <c r="AW17" t="s">
        <v>68</v>
      </c>
      <c r="AX17">
        <v>678</v>
      </c>
      <c r="AY17" t="s">
        <v>336</v>
      </c>
      <c r="AZ17">
        <v>6</v>
      </c>
      <c r="BA17" t="s">
        <v>375</v>
      </c>
      <c r="BB17">
        <v>3</v>
      </c>
      <c r="BC17">
        <v>1</v>
      </c>
      <c r="BE17" t="s">
        <v>69</v>
      </c>
      <c r="BF17">
        <v>1</v>
      </c>
      <c r="BG17" t="s">
        <v>273</v>
      </c>
      <c r="BI17" t="s">
        <v>119</v>
      </c>
      <c r="BJ17" t="s">
        <v>216</v>
      </c>
      <c r="BK17" t="s">
        <v>68</v>
      </c>
      <c r="BL17">
        <v>0.9071246610793855</v>
      </c>
      <c r="BM17">
        <v>678</v>
      </c>
      <c r="BN17" t="s">
        <v>124</v>
      </c>
      <c r="BO17" t="s">
        <v>208</v>
      </c>
      <c r="BP17">
        <v>3</v>
      </c>
      <c r="BQ17">
        <v>2457.7800000000002</v>
      </c>
      <c r="BR17">
        <v>1.4519601839085731E-2</v>
      </c>
      <c r="BS17">
        <v>0.36808393381603211</v>
      </c>
      <c r="BT17">
        <v>0.18187144496252713</v>
      </c>
      <c r="BU17">
        <v>12.134</v>
      </c>
      <c r="BV17">
        <v>8.1374248305381272E-2</v>
      </c>
      <c r="BW17">
        <v>28.236864161967301</v>
      </c>
      <c r="BX17">
        <v>8</v>
      </c>
      <c r="BY17">
        <v>2</v>
      </c>
      <c r="BZ17">
        <v>694</v>
      </c>
    </row>
    <row r="18" spans="1:78" ht="16.5">
      <c r="A18" s="107" t="str">
        <f t="shared" si="1"/>
        <v>대인교통</v>
      </c>
      <c r="B18" s="108" t="str">
        <f t="shared" si="2"/>
        <v>김영민</v>
      </c>
      <c r="C18" s="109" t="str">
        <f t="shared" si="3"/>
        <v>F</v>
      </c>
      <c r="D18" s="110">
        <f t="shared" si="4"/>
        <v>0.79739130434782624</v>
      </c>
      <c r="E18" s="111">
        <f t="shared" si="5"/>
        <v>5202</v>
      </c>
      <c r="F18" s="112" t="str">
        <f t="shared" si="6"/>
        <v>561</v>
      </c>
      <c r="G18" s="113" t="str">
        <f t="shared" si="7"/>
        <v>71바5205</v>
      </c>
      <c r="H18" s="114">
        <f t="shared" si="8"/>
        <v>1</v>
      </c>
      <c r="I18" s="115">
        <f t="shared" si="9"/>
        <v>680.57</v>
      </c>
      <c r="J18" s="116">
        <f t="shared" si="10"/>
        <v>1.6874080438109933E-2</v>
      </c>
      <c r="K18" s="116">
        <f t="shared" si="11"/>
        <v>0.48726151570170506</v>
      </c>
      <c r="L18" s="116">
        <f t="shared" si="12"/>
        <v>0.19542442364488588</v>
      </c>
      <c r="M18" s="117">
        <f t="shared" si="13"/>
        <v>11.151999999999999</v>
      </c>
      <c r="N18" s="118">
        <f t="shared" si="14"/>
        <v>1.6162922256343946</v>
      </c>
      <c r="O18" s="118">
        <f t="shared" si="15"/>
        <v>9.9916246675580762</v>
      </c>
      <c r="P18" s="228">
        <f t="shared" si="16"/>
        <v>76</v>
      </c>
      <c r="Q18" s="229">
        <f t="shared" si="17"/>
        <v>11</v>
      </c>
      <c r="R18" s="229">
        <f t="shared" si="18"/>
        <v>68</v>
      </c>
      <c r="T18">
        <v>505</v>
      </c>
      <c r="U18">
        <v>5202</v>
      </c>
      <c r="V18" t="s">
        <v>217</v>
      </c>
      <c r="W18">
        <v>680.57</v>
      </c>
      <c r="X18">
        <v>371.03699999999998</v>
      </c>
      <c r="Y18">
        <v>1.8340000000000001</v>
      </c>
      <c r="Z18">
        <v>11.151999999999999</v>
      </c>
      <c r="AA18">
        <v>70.456106000000005</v>
      </c>
      <c r="AB18">
        <v>1.188882</v>
      </c>
      <c r="AC18">
        <v>34.330548999999998</v>
      </c>
      <c r="AD18" s="1">
        <v>133</v>
      </c>
      <c r="AE18">
        <v>11</v>
      </c>
      <c r="AF18">
        <v>68</v>
      </c>
      <c r="AG18">
        <v>72</v>
      </c>
      <c r="AH18">
        <v>9.6594890000000007</v>
      </c>
      <c r="AI18">
        <v>70.599999999999994</v>
      </c>
      <c r="AJ18">
        <v>0</v>
      </c>
      <c r="AK18">
        <v>76</v>
      </c>
      <c r="AL18">
        <v>29577</v>
      </c>
      <c r="AM18">
        <v>0.79739130434782624</v>
      </c>
      <c r="AN18" t="s">
        <v>70</v>
      </c>
      <c r="AO18">
        <v>680.57</v>
      </c>
      <c r="AP18" t="s">
        <v>438</v>
      </c>
      <c r="AQ18" t="s">
        <v>119</v>
      </c>
      <c r="AR18" t="s">
        <v>122</v>
      </c>
      <c r="AS18" t="s">
        <v>119</v>
      </c>
      <c r="AT18" t="s">
        <v>122</v>
      </c>
      <c r="AU18" t="s">
        <v>182</v>
      </c>
      <c r="AV18" t="s">
        <v>217</v>
      </c>
      <c r="AW18" t="s">
        <v>70</v>
      </c>
      <c r="AX18">
        <v>5202</v>
      </c>
      <c r="AY18" t="s">
        <v>324</v>
      </c>
      <c r="AZ18">
        <v>2</v>
      </c>
      <c r="BA18" t="s">
        <v>439</v>
      </c>
      <c r="BB18">
        <v>1</v>
      </c>
      <c r="BC18">
        <v>1</v>
      </c>
      <c r="BE18" t="s">
        <v>67</v>
      </c>
      <c r="BF18">
        <v>-1</v>
      </c>
      <c r="BG18" t="s">
        <v>286</v>
      </c>
      <c r="BI18" t="s">
        <v>119</v>
      </c>
      <c r="BJ18" t="s">
        <v>217</v>
      </c>
      <c r="BK18" t="s">
        <v>70</v>
      </c>
      <c r="BL18">
        <v>0.79739130434782624</v>
      </c>
      <c r="BM18">
        <v>5202</v>
      </c>
      <c r="BN18" t="s">
        <v>122</v>
      </c>
      <c r="BO18" t="s">
        <v>182</v>
      </c>
      <c r="BP18">
        <v>1</v>
      </c>
      <c r="BQ18">
        <v>680.57</v>
      </c>
      <c r="BR18">
        <v>1.6874080438109933E-2</v>
      </c>
      <c r="BS18">
        <v>0.48726151570170506</v>
      </c>
      <c r="BT18">
        <v>0.19542442364488588</v>
      </c>
      <c r="BU18">
        <v>11.151999999999999</v>
      </c>
      <c r="BV18">
        <v>1.6162922256343946</v>
      </c>
      <c r="BW18">
        <v>9.9916246675580762</v>
      </c>
      <c r="BX18">
        <v>76</v>
      </c>
      <c r="BY18">
        <v>11</v>
      </c>
      <c r="BZ18">
        <v>68</v>
      </c>
    </row>
    <row r="19" spans="1:78" ht="16.5">
      <c r="A19" s="124" t="str">
        <f t="shared" si="1"/>
        <v>대인교통</v>
      </c>
      <c r="B19" s="125" t="str">
        <f t="shared" si="2"/>
        <v>김영환</v>
      </c>
      <c r="C19" s="126" t="str">
        <f t="shared" si="3"/>
        <v>B</v>
      </c>
      <c r="D19" s="127">
        <f t="shared" si="4"/>
        <v>0.91880000000000006</v>
      </c>
      <c r="E19" s="128">
        <f t="shared" si="5"/>
        <v>8258</v>
      </c>
      <c r="F19" s="129" t="str">
        <f t="shared" si="6"/>
        <v>6-1</v>
      </c>
      <c r="G19" s="130" t="str">
        <f t="shared" si="7"/>
        <v>70바4123</v>
      </c>
      <c r="H19" s="131">
        <f t="shared" si="8"/>
        <v>1</v>
      </c>
      <c r="I19" s="132">
        <f t="shared" si="9"/>
        <v>2470.0830000000001</v>
      </c>
      <c r="J19" s="133">
        <f t="shared" si="10"/>
        <v>1.5735468841329311E-2</v>
      </c>
      <c r="K19" s="133">
        <f t="shared" si="11"/>
        <v>0.34721876129422363</v>
      </c>
      <c r="L19" s="133">
        <f t="shared" si="12"/>
        <v>0.17367837437041589</v>
      </c>
      <c r="M19" s="134">
        <f t="shared" si="13"/>
        <v>9.9450000000000003</v>
      </c>
      <c r="N19" s="135">
        <f t="shared" si="14"/>
        <v>0</v>
      </c>
      <c r="O19" s="135">
        <f t="shared" si="15"/>
        <v>17.327352967491375</v>
      </c>
      <c r="P19" s="226">
        <f t="shared" si="16"/>
        <v>0</v>
      </c>
      <c r="Q19" s="227">
        <f t="shared" si="17"/>
        <v>0</v>
      </c>
      <c r="R19" s="227">
        <f t="shared" si="18"/>
        <v>428</v>
      </c>
      <c r="T19">
        <v>505</v>
      </c>
      <c r="U19">
        <v>8258</v>
      </c>
      <c r="V19" t="s">
        <v>218</v>
      </c>
      <c r="W19">
        <v>2470.0830000000001</v>
      </c>
      <c r="X19">
        <v>1075.4380000000001</v>
      </c>
      <c r="Y19">
        <v>2.2970000000000002</v>
      </c>
      <c r="Z19">
        <v>9.9450000000000003</v>
      </c>
      <c r="AA19">
        <v>155.39746700000001</v>
      </c>
      <c r="AB19">
        <v>2.445252</v>
      </c>
      <c r="AC19">
        <v>53.956916</v>
      </c>
      <c r="AD19" s="1">
        <v>429</v>
      </c>
      <c r="AE19">
        <v>0</v>
      </c>
      <c r="AF19">
        <v>428</v>
      </c>
      <c r="AG19">
        <v>67</v>
      </c>
      <c r="AH19">
        <v>15.895258999999999</v>
      </c>
      <c r="AI19">
        <v>194</v>
      </c>
      <c r="AJ19">
        <v>0</v>
      </c>
      <c r="AK19">
        <v>0</v>
      </c>
      <c r="AL19">
        <v>0</v>
      </c>
      <c r="AM19">
        <v>0.91880000000000006</v>
      </c>
      <c r="AN19" t="s">
        <v>68</v>
      </c>
      <c r="AO19">
        <v>2470.0830000000001</v>
      </c>
      <c r="AP19" t="s">
        <v>440</v>
      </c>
      <c r="AQ19" t="s">
        <v>119</v>
      </c>
      <c r="AR19" t="s">
        <v>124</v>
      </c>
      <c r="AS19" t="s">
        <v>119</v>
      </c>
      <c r="AT19" t="s">
        <v>124</v>
      </c>
      <c r="AU19" t="s">
        <v>207</v>
      </c>
      <c r="AV19" t="s">
        <v>218</v>
      </c>
      <c r="AW19" t="s">
        <v>68</v>
      </c>
      <c r="AX19">
        <v>8258</v>
      </c>
      <c r="AY19" t="s">
        <v>336</v>
      </c>
      <c r="AZ19">
        <v>4</v>
      </c>
      <c r="BA19" t="s">
        <v>369</v>
      </c>
      <c r="BB19">
        <v>1</v>
      </c>
      <c r="BC19">
        <v>1</v>
      </c>
      <c r="BE19" t="s">
        <v>68</v>
      </c>
      <c r="BF19">
        <v>0</v>
      </c>
      <c r="BG19" t="s">
        <v>274</v>
      </c>
      <c r="BI19" t="s">
        <v>119</v>
      </c>
      <c r="BJ19" t="s">
        <v>218</v>
      </c>
      <c r="BK19" t="s">
        <v>68</v>
      </c>
      <c r="BL19">
        <v>0.91880000000000006</v>
      </c>
      <c r="BM19">
        <v>8258</v>
      </c>
      <c r="BN19" t="s">
        <v>124</v>
      </c>
      <c r="BO19" t="s">
        <v>207</v>
      </c>
      <c r="BP19">
        <v>1</v>
      </c>
      <c r="BQ19">
        <v>2470.0830000000001</v>
      </c>
      <c r="BR19">
        <v>1.5735468841329311E-2</v>
      </c>
      <c r="BS19">
        <v>0.34721876129422363</v>
      </c>
      <c r="BT19">
        <v>0.17367837437041589</v>
      </c>
      <c r="BU19">
        <v>9.9450000000000003</v>
      </c>
      <c r="BV19">
        <v>0</v>
      </c>
      <c r="BW19">
        <v>17.327352967491375</v>
      </c>
      <c r="BX19">
        <v>0</v>
      </c>
      <c r="BY19">
        <v>0</v>
      </c>
      <c r="BZ19">
        <v>428</v>
      </c>
    </row>
    <row r="20" spans="1:78" ht="16.5">
      <c r="A20" s="107" t="str">
        <f t="shared" si="1"/>
        <v>대인교통</v>
      </c>
      <c r="B20" s="108" t="str">
        <f t="shared" si="2"/>
        <v>김진영</v>
      </c>
      <c r="C20" s="109" t="str">
        <f t="shared" si="3"/>
        <v>B</v>
      </c>
      <c r="D20" s="110">
        <f t="shared" si="4"/>
        <v>0.92977087245281831</v>
      </c>
      <c r="E20" s="111">
        <f t="shared" si="5"/>
        <v>5224</v>
      </c>
      <c r="F20" s="112" t="str">
        <f t="shared" si="6"/>
        <v>6-1</v>
      </c>
      <c r="G20" s="113" t="str">
        <f t="shared" si="7"/>
        <v>70바4107</v>
      </c>
      <c r="H20" s="114">
        <f t="shared" si="8"/>
        <v>2</v>
      </c>
      <c r="I20" s="115">
        <f t="shared" si="9"/>
        <v>2395.9549999999999</v>
      </c>
      <c r="J20" s="116">
        <f t="shared" si="10"/>
        <v>1.6579552375074965E-2</v>
      </c>
      <c r="K20" s="116">
        <f t="shared" si="11"/>
        <v>0.33842765263472702</v>
      </c>
      <c r="L20" s="116">
        <f t="shared" si="12"/>
        <v>0.18197336761333163</v>
      </c>
      <c r="M20" s="117">
        <f t="shared" si="13"/>
        <v>9.3629999999999995</v>
      </c>
      <c r="N20" s="118">
        <f t="shared" si="14"/>
        <v>4.1737010920488905E-2</v>
      </c>
      <c r="O20" s="118">
        <f t="shared" si="15"/>
        <v>8.8899833260641383</v>
      </c>
      <c r="P20" s="228">
        <f t="shared" si="16"/>
        <v>4</v>
      </c>
      <c r="Q20" s="229">
        <f t="shared" si="17"/>
        <v>1</v>
      </c>
      <c r="R20" s="229">
        <f t="shared" si="18"/>
        <v>213</v>
      </c>
      <c r="T20">
        <v>505</v>
      </c>
      <c r="U20">
        <v>5224</v>
      </c>
      <c r="V20" t="s">
        <v>219</v>
      </c>
      <c r="W20">
        <v>2395.9549999999999</v>
      </c>
      <c r="X20">
        <v>1029.277</v>
      </c>
      <c r="Y20">
        <v>2.3279999999999998</v>
      </c>
      <c r="Z20">
        <v>9.3629999999999995</v>
      </c>
      <c r="AA20">
        <v>146.765241</v>
      </c>
      <c r="AB20">
        <v>2.4333019999999999</v>
      </c>
      <c r="AC20">
        <v>49.669415999999998</v>
      </c>
      <c r="AD20" s="1">
        <v>436</v>
      </c>
      <c r="AE20">
        <v>1</v>
      </c>
      <c r="AF20">
        <v>213</v>
      </c>
      <c r="AG20">
        <v>80</v>
      </c>
      <c r="AH20">
        <v>16.325084</v>
      </c>
      <c r="AI20">
        <v>794.7</v>
      </c>
      <c r="AJ20">
        <v>0</v>
      </c>
      <c r="AK20">
        <v>4</v>
      </c>
      <c r="AL20">
        <v>1060</v>
      </c>
      <c r="AM20">
        <v>0.92977087245281831</v>
      </c>
      <c r="AN20" t="s">
        <v>68</v>
      </c>
      <c r="AO20">
        <v>2288.672</v>
      </c>
      <c r="AP20" t="s">
        <v>441</v>
      </c>
      <c r="AQ20" t="s">
        <v>119</v>
      </c>
      <c r="AR20" t="s">
        <v>124</v>
      </c>
      <c r="AS20" t="s">
        <v>119</v>
      </c>
      <c r="AT20" t="s">
        <v>124</v>
      </c>
      <c r="AU20" t="s">
        <v>201</v>
      </c>
      <c r="AV20" t="s">
        <v>219</v>
      </c>
      <c r="AW20" t="s">
        <v>68</v>
      </c>
      <c r="AX20">
        <v>5224</v>
      </c>
      <c r="AY20" t="s">
        <v>336</v>
      </c>
      <c r="AZ20">
        <v>2</v>
      </c>
      <c r="BA20" t="s">
        <v>337</v>
      </c>
      <c r="BB20">
        <v>2</v>
      </c>
      <c r="BC20">
        <v>1</v>
      </c>
      <c r="BE20" t="s">
        <v>66</v>
      </c>
      <c r="BF20">
        <v>-1</v>
      </c>
      <c r="BG20" t="s">
        <v>286</v>
      </c>
      <c r="BI20" t="s">
        <v>119</v>
      </c>
      <c r="BJ20" t="s">
        <v>219</v>
      </c>
      <c r="BK20" t="s">
        <v>68</v>
      </c>
      <c r="BL20">
        <v>0.92977087245281831</v>
      </c>
      <c r="BM20">
        <v>5224</v>
      </c>
      <c r="BN20" t="s">
        <v>124</v>
      </c>
      <c r="BO20" t="s">
        <v>201</v>
      </c>
      <c r="BP20">
        <v>2</v>
      </c>
      <c r="BQ20">
        <v>2395.9549999999999</v>
      </c>
      <c r="BR20">
        <v>1.6579552375074965E-2</v>
      </c>
      <c r="BS20">
        <v>0.33842765263472702</v>
      </c>
      <c r="BT20">
        <v>0.18197336761333163</v>
      </c>
      <c r="BU20">
        <v>9.3629999999999995</v>
      </c>
      <c r="BV20">
        <v>4.1737010920488905E-2</v>
      </c>
      <c r="BW20">
        <v>8.8899833260641383</v>
      </c>
      <c r="BX20">
        <v>4</v>
      </c>
      <c r="BY20">
        <v>1</v>
      </c>
      <c r="BZ20">
        <v>213</v>
      </c>
    </row>
    <row r="21" spans="1:78" ht="16.5">
      <c r="A21" s="124" t="str">
        <f t="shared" si="1"/>
        <v>대인교통</v>
      </c>
      <c r="B21" s="125" t="str">
        <f t="shared" si="2"/>
        <v>김한기</v>
      </c>
      <c r="C21" s="126" t="str">
        <f t="shared" si="3"/>
        <v>D</v>
      </c>
      <c r="D21" s="127">
        <f t="shared" si="4"/>
        <v>0.82845186885303124</v>
      </c>
      <c r="E21" s="128">
        <f t="shared" si="5"/>
        <v>2080</v>
      </c>
      <c r="F21" s="129" t="str">
        <f t="shared" si="6"/>
        <v>561</v>
      </c>
      <c r="G21" s="130" t="str">
        <f t="shared" si="7"/>
        <v>71바5207</v>
      </c>
      <c r="H21" s="131">
        <f t="shared" si="8"/>
        <v>3</v>
      </c>
      <c r="I21" s="132">
        <f t="shared" si="9"/>
        <v>1811.4549999999999</v>
      </c>
      <c r="J21" s="133">
        <f t="shared" si="10"/>
        <v>3.7554921144278532E-2</v>
      </c>
      <c r="K21" s="133">
        <f t="shared" si="11"/>
        <v>0.46631839123367602</v>
      </c>
      <c r="L21" s="133">
        <f t="shared" si="12"/>
        <v>0.24455479159018581</v>
      </c>
      <c r="M21" s="134">
        <f t="shared" si="13"/>
        <v>7.0949999999999998</v>
      </c>
      <c r="N21" s="135">
        <f t="shared" si="14"/>
        <v>0</v>
      </c>
      <c r="O21" s="135">
        <f t="shared" si="15"/>
        <v>7.066142962425233</v>
      </c>
      <c r="P21" s="226">
        <f t="shared" si="16"/>
        <v>160</v>
      </c>
      <c r="Q21" s="227">
        <f t="shared" si="17"/>
        <v>0</v>
      </c>
      <c r="R21" s="227">
        <f t="shared" si="18"/>
        <v>128</v>
      </c>
      <c r="T21">
        <v>505</v>
      </c>
      <c r="U21">
        <v>2080</v>
      </c>
      <c r="V21" t="s">
        <v>370</v>
      </c>
      <c r="W21">
        <v>1811.4549999999999</v>
      </c>
      <c r="X21">
        <v>809.21400000000006</v>
      </c>
      <c r="Y21">
        <v>2.2389999999999999</v>
      </c>
      <c r="Z21">
        <v>7.0949999999999998</v>
      </c>
      <c r="AA21">
        <v>176.30413799999999</v>
      </c>
      <c r="AB21">
        <v>6.6210880000000003</v>
      </c>
      <c r="AC21">
        <v>82.213862000000006</v>
      </c>
      <c r="AD21" s="1">
        <v>443</v>
      </c>
      <c r="AE21">
        <v>0</v>
      </c>
      <c r="AF21">
        <v>128</v>
      </c>
      <c r="AG21">
        <v>84</v>
      </c>
      <c r="AH21">
        <v>10.274602</v>
      </c>
      <c r="AI21">
        <v>189.2</v>
      </c>
      <c r="AJ21">
        <v>0</v>
      </c>
      <c r="AK21">
        <v>160</v>
      </c>
      <c r="AL21">
        <v>50881</v>
      </c>
      <c r="AM21">
        <v>0.82845186885303124</v>
      </c>
      <c r="AN21" t="s">
        <v>67</v>
      </c>
      <c r="AO21">
        <v>1513.9259999999999</v>
      </c>
      <c r="AP21" t="s">
        <v>442</v>
      </c>
      <c r="AQ21" t="s">
        <v>119</v>
      </c>
      <c r="AR21" t="s">
        <v>122</v>
      </c>
      <c r="AS21" t="s">
        <v>119</v>
      </c>
      <c r="AT21" t="s">
        <v>122</v>
      </c>
      <c r="AU21" t="s">
        <v>365</v>
      </c>
      <c r="AV21" t="s">
        <v>370</v>
      </c>
      <c r="AW21" t="s">
        <v>67</v>
      </c>
      <c r="AX21">
        <v>2080</v>
      </c>
      <c r="AY21" t="s">
        <v>326</v>
      </c>
      <c r="AZ21">
        <v>2</v>
      </c>
      <c r="BA21" t="s">
        <v>275</v>
      </c>
      <c r="BB21">
        <v>3</v>
      </c>
      <c r="BC21">
        <v>1</v>
      </c>
      <c r="BE21" t="s">
        <v>67</v>
      </c>
      <c r="BF21">
        <v>0</v>
      </c>
      <c r="BG21" t="s">
        <v>274</v>
      </c>
      <c r="BI21" t="s">
        <v>119</v>
      </c>
      <c r="BJ21" t="s">
        <v>370</v>
      </c>
      <c r="BK21" t="s">
        <v>67</v>
      </c>
      <c r="BL21">
        <v>0.82845186885303124</v>
      </c>
      <c r="BM21">
        <v>2080</v>
      </c>
      <c r="BN21" t="s">
        <v>122</v>
      </c>
      <c r="BO21" t="s">
        <v>365</v>
      </c>
      <c r="BP21">
        <v>3</v>
      </c>
      <c r="BQ21">
        <v>1811.4549999999999</v>
      </c>
      <c r="BR21">
        <v>3.7554921144278532E-2</v>
      </c>
      <c r="BS21">
        <v>0.46631839123367602</v>
      </c>
      <c r="BT21">
        <v>0.24455479159018581</v>
      </c>
      <c r="BU21">
        <v>7.0949999999999998</v>
      </c>
      <c r="BV21">
        <v>0</v>
      </c>
      <c r="BW21">
        <v>7.066142962425233</v>
      </c>
      <c r="BX21">
        <v>160</v>
      </c>
      <c r="BY21">
        <v>0</v>
      </c>
      <c r="BZ21">
        <v>128</v>
      </c>
    </row>
    <row r="22" spans="1:78" ht="16.5">
      <c r="A22" s="107" t="str">
        <f t="shared" si="1"/>
        <v>대인교통</v>
      </c>
      <c r="B22" s="108" t="str">
        <f t="shared" si="2"/>
        <v>류동균</v>
      </c>
      <c r="C22" s="109" t="str">
        <f t="shared" si="3"/>
        <v>A</v>
      </c>
      <c r="D22" s="110">
        <f t="shared" si="4"/>
        <v>0.95133333333333336</v>
      </c>
      <c r="E22" s="111">
        <f t="shared" si="5"/>
        <v>6489</v>
      </c>
      <c r="F22" s="112" t="str">
        <f t="shared" si="6"/>
        <v>574</v>
      </c>
      <c r="G22" s="113" t="str">
        <f t="shared" si="7"/>
        <v>71바6104</v>
      </c>
      <c r="H22" s="114">
        <f t="shared" si="8"/>
        <v>1</v>
      </c>
      <c r="I22" s="115">
        <f t="shared" si="9"/>
        <v>1039.173</v>
      </c>
      <c r="J22" s="116">
        <f t="shared" si="10"/>
        <v>1.4091106579197321E-2</v>
      </c>
      <c r="K22" s="116">
        <f t="shared" si="11"/>
        <v>0.33372931584032733</v>
      </c>
      <c r="L22" s="116">
        <f t="shared" si="12"/>
        <v>0.18476230618001044</v>
      </c>
      <c r="M22" s="117">
        <f t="shared" si="13"/>
        <v>4.9850000000000003</v>
      </c>
      <c r="N22" s="118">
        <f t="shared" si="14"/>
        <v>0</v>
      </c>
      <c r="O22" s="118">
        <f t="shared" si="15"/>
        <v>2.3095288272501304</v>
      </c>
      <c r="P22" s="228">
        <f t="shared" si="16"/>
        <v>0</v>
      </c>
      <c r="Q22" s="229">
        <f t="shared" si="17"/>
        <v>0</v>
      </c>
      <c r="R22" s="229">
        <f t="shared" si="18"/>
        <v>24</v>
      </c>
      <c r="T22">
        <v>505</v>
      </c>
      <c r="U22">
        <v>6489</v>
      </c>
      <c r="V22" t="s">
        <v>220</v>
      </c>
      <c r="W22">
        <v>1039.173</v>
      </c>
      <c r="X22">
        <v>364.13</v>
      </c>
      <c r="Y22">
        <v>2.8540000000000001</v>
      </c>
      <c r="Z22">
        <v>4.9850000000000003</v>
      </c>
      <c r="AA22">
        <v>88.053552999999994</v>
      </c>
      <c r="AB22">
        <v>1.240772</v>
      </c>
      <c r="AC22">
        <v>29.386051999999999</v>
      </c>
      <c r="AD22" s="1">
        <v>192</v>
      </c>
      <c r="AE22">
        <v>0</v>
      </c>
      <c r="AF22">
        <v>24</v>
      </c>
      <c r="AG22">
        <v>63</v>
      </c>
      <c r="AH22">
        <v>11.801602000000001</v>
      </c>
      <c r="AI22">
        <v>0</v>
      </c>
      <c r="AJ22">
        <v>0</v>
      </c>
      <c r="AK22">
        <v>0</v>
      </c>
      <c r="AL22">
        <v>0</v>
      </c>
      <c r="AM22">
        <v>0.95133333333333336</v>
      </c>
      <c r="AN22" t="s">
        <v>66</v>
      </c>
      <c r="AO22">
        <v>1039.173</v>
      </c>
      <c r="AP22" t="s">
        <v>443</v>
      </c>
      <c r="AQ22" t="s">
        <v>119</v>
      </c>
      <c r="AR22" t="s">
        <v>123</v>
      </c>
      <c r="AS22" t="s">
        <v>119</v>
      </c>
      <c r="AT22" t="s">
        <v>123</v>
      </c>
      <c r="AU22" t="s">
        <v>189</v>
      </c>
      <c r="AV22" t="s">
        <v>220</v>
      </c>
      <c r="AW22" t="s">
        <v>66</v>
      </c>
      <c r="AX22">
        <v>6489</v>
      </c>
      <c r="AY22" t="s">
        <v>318</v>
      </c>
      <c r="AZ22">
        <v>5</v>
      </c>
      <c r="BA22" t="s">
        <v>395</v>
      </c>
      <c r="BB22">
        <v>1</v>
      </c>
      <c r="BC22">
        <v>1</v>
      </c>
      <c r="BE22" t="s">
        <v>68</v>
      </c>
      <c r="BF22">
        <v>1</v>
      </c>
      <c r="BG22" t="s">
        <v>273</v>
      </c>
      <c r="BI22" t="s">
        <v>119</v>
      </c>
      <c r="BJ22" t="s">
        <v>220</v>
      </c>
      <c r="BK22" t="s">
        <v>66</v>
      </c>
      <c r="BL22">
        <v>0.95133333333333336</v>
      </c>
      <c r="BM22">
        <v>6489</v>
      </c>
      <c r="BN22" t="s">
        <v>123</v>
      </c>
      <c r="BO22" t="s">
        <v>189</v>
      </c>
      <c r="BP22">
        <v>1</v>
      </c>
      <c r="BQ22">
        <v>1039.173</v>
      </c>
      <c r="BR22">
        <v>1.4091106579197321E-2</v>
      </c>
      <c r="BS22">
        <v>0.33372931584032733</v>
      </c>
      <c r="BT22">
        <v>0.18476230618001044</v>
      </c>
      <c r="BU22">
        <v>4.9850000000000003</v>
      </c>
      <c r="BV22">
        <v>0</v>
      </c>
      <c r="BW22">
        <v>2.3095288272501304</v>
      </c>
      <c r="BX22">
        <v>0</v>
      </c>
      <c r="BY22">
        <v>0</v>
      </c>
      <c r="BZ22">
        <v>24</v>
      </c>
    </row>
    <row r="23" spans="1:78" ht="16.5">
      <c r="A23" s="124" t="str">
        <f t="shared" si="1"/>
        <v>대인교통</v>
      </c>
      <c r="B23" s="125" t="str">
        <f t="shared" si="2"/>
        <v>박기섭</v>
      </c>
      <c r="C23" s="126" t="str">
        <f t="shared" si="3"/>
        <v>F</v>
      </c>
      <c r="D23" s="127">
        <f t="shared" si="4"/>
        <v>0.7665384615384615</v>
      </c>
      <c r="E23" s="128">
        <f t="shared" si="5"/>
        <v>9300</v>
      </c>
      <c r="F23" s="129" t="str">
        <f t="shared" si="6"/>
        <v>574</v>
      </c>
      <c r="G23" s="130" t="str">
        <f t="shared" si="7"/>
        <v>71바6105</v>
      </c>
      <c r="H23" s="131">
        <f t="shared" si="8"/>
        <v>1</v>
      </c>
      <c r="I23" s="132">
        <f t="shared" si="9"/>
        <v>729.798</v>
      </c>
      <c r="J23" s="133">
        <f t="shared" si="10"/>
        <v>1.2772905723282334E-2</v>
      </c>
      <c r="K23" s="133">
        <f t="shared" si="11"/>
        <v>0.36547156009086496</v>
      </c>
      <c r="L23" s="133">
        <f t="shared" si="12"/>
        <v>0.14387542854324073</v>
      </c>
      <c r="M23" s="134">
        <f t="shared" si="13"/>
        <v>7.6840000000000002</v>
      </c>
      <c r="N23" s="135">
        <f t="shared" si="14"/>
        <v>0</v>
      </c>
      <c r="O23" s="135">
        <f t="shared" si="15"/>
        <v>1.0961937412818341</v>
      </c>
      <c r="P23" s="226">
        <f t="shared" si="16"/>
        <v>3</v>
      </c>
      <c r="Q23" s="227">
        <f t="shared" si="17"/>
        <v>0</v>
      </c>
      <c r="R23" s="227">
        <f t="shared" si="18"/>
        <v>8</v>
      </c>
      <c r="T23">
        <v>505</v>
      </c>
      <c r="U23">
        <v>9300</v>
      </c>
      <c r="V23" t="s">
        <v>221</v>
      </c>
      <c r="W23">
        <v>729.798</v>
      </c>
      <c r="X23">
        <v>366.10300000000001</v>
      </c>
      <c r="Y23">
        <v>1.9930000000000001</v>
      </c>
      <c r="Z23">
        <v>7.6840000000000002</v>
      </c>
      <c r="AA23">
        <v>66.174683999999999</v>
      </c>
      <c r="AB23">
        <v>0.84524299999999997</v>
      </c>
      <c r="AC23">
        <v>24.184964999999998</v>
      </c>
      <c r="AD23" s="1">
        <v>105</v>
      </c>
      <c r="AE23">
        <v>0</v>
      </c>
      <c r="AF23">
        <v>8</v>
      </c>
      <c r="AG23">
        <v>57</v>
      </c>
      <c r="AH23">
        <v>11.028356</v>
      </c>
      <c r="AI23">
        <v>0</v>
      </c>
      <c r="AJ23">
        <v>0</v>
      </c>
      <c r="AK23">
        <v>3</v>
      </c>
      <c r="AL23">
        <v>273</v>
      </c>
      <c r="AM23">
        <v>0.7665384615384615</v>
      </c>
      <c r="AN23" t="s">
        <v>70</v>
      </c>
      <c r="AO23">
        <v>729.798</v>
      </c>
      <c r="AP23" t="s">
        <v>444</v>
      </c>
      <c r="AQ23" t="s">
        <v>119</v>
      </c>
      <c r="AR23" t="s">
        <v>123</v>
      </c>
      <c r="AS23" t="s">
        <v>119</v>
      </c>
      <c r="AT23" t="s">
        <v>123</v>
      </c>
      <c r="AU23" t="s">
        <v>190</v>
      </c>
      <c r="AV23" t="s">
        <v>221</v>
      </c>
      <c r="AW23" t="s">
        <v>70</v>
      </c>
      <c r="AX23">
        <v>9300</v>
      </c>
      <c r="AY23" t="s">
        <v>331</v>
      </c>
      <c r="AZ23">
        <v>1</v>
      </c>
      <c r="BA23" t="s">
        <v>332</v>
      </c>
      <c r="BB23">
        <v>1</v>
      </c>
      <c r="BC23">
        <v>1</v>
      </c>
      <c r="BE23" t="s">
        <v>70</v>
      </c>
      <c r="BF23">
        <v>0</v>
      </c>
      <c r="BG23" t="s">
        <v>274</v>
      </c>
      <c r="BI23" t="s">
        <v>119</v>
      </c>
      <c r="BJ23" t="s">
        <v>221</v>
      </c>
      <c r="BK23" t="s">
        <v>70</v>
      </c>
      <c r="BL23">
        <v>0.7665384615384615</v>
      </c>
      <c r="BM23">
        <v>9300</v>
      </c>
      <c r="BN23" t="s">
        <v>123</v>
      </c>
      <c r="BO23" t="s">
        <v>190</v>
      </c>
      <c r="BP23">
        <v>1</v>
      </c>
      <c r="BQ23">
        <v>729.798</v>
      </c>
      <c r="BR23">
        <v>1.2772905723282334E-2</v>
      </c>
      <c r="BS23">
        <v>0.36547156009086496</v>
      </c>
      <c r="BT23">
        <v>0.14387542854324073</v>
      </c>
      <c r="BU23">
        <v>7.6840000000000002</v>
      </c>
      <c r="BV23">
        <v>0</v>
      </c>
      <c r="BW23">
        <v>1.0961937412818341</v>
      </c>
      <c r="BX23">
        <v>3</v>
      </c>
      <c r="BY23">
        <v>0</v>
      </c>
      <c r="BZ23">
        <v>8</v>
      </c>
    </row>
    <row r="24" spans="1:78" ht="16.5">
      <c r="A24" s="107" t="str">
        <f t="shared" si="1"/>
        <v>대인교통</v>
      </c>
      <c r="B24" s="108" t="str">
        <f t="shared" si="2"/>
        <v>박원중</v>
      </c>
      <c r="C24" s="109" t="str">
        <f t="shared" si="3"/>
        <v>D</v>
      </c>
      <c r="D24" s="110">
        <f t="shared" si="4"/>
        <v>0.84600000000000009</v>
      </c>
      <c r="E24" s="111">
        <f t="shared" si="5"/>
        <v>4540</v>
      </c>
      <c r="F24" s="112" t="str">
        <f t="shared" si="6"/>
        <v>6-1</v>
      </c>
      <c r="G24" s="113" t="str">
        <f t="shared" si="7"/>
        <v>70바4102</v>
      </c>
      <c r="H24" s="114">
        <f t="shared" si="8"/>
        <v>1</v>
      </c>
      <c r="I24" s="115">
        <f t="shared" si="9"/>
        <v>2176.924</v>
      </c>
      <c r="J24" s="116">
        <f t="shared" si="10"/>
        <v>5.3420401056552637E-2</v>
      </c>
      <c r="K24" s="116">
        <f t="shared" si="11"/>
        <v>0.35790468858258401</v>
      </c>
      <c r="L24" s="116">
        <f t="shared" si="12"/>
        <v>5.007065014672079E-2</v>
      </c>
      <c r="M24" s="117">
        <f t="shared" si="13"/>
        <v>14.401999999999999</v>
      </c>
      <c r="N24" s="118">
        <f t="shared" si="14"/>
        <v>4.5936376281395214E-2</v>
      </c>
      <c r="O24" s="118">
        <f t="shared" si="15"/>
        <v>31.925781515569675</v>
      </c>
      <c r="P24" s="228">
        <f t="shared" si="16"/>
        <v>6</v>
      </c>
      <c r="Q24" s="229">
        <f t="shared" si="17"/>
        <v>1</v>
      </c>
      <c r="R24" s="229">
        <f t="shared" si="18"/>
        <v>695</v>
      </c>
      <c r="T24">
        <v>505</v>
      </c>
      <c r="U24">
        <v>4540</v>
      </c>
      <c r="V24" t="s">
        <v>222</v>
      </c>
      <c r="W24">
        <v>2176.924</v>
      </c>
      <c r="X24">
        <v>1029.0730000000001</v>
      </c>
      <c r="Y24">
        <v>2.1150000000000002</v>
      </c>
      <c r="Z24">
        <v>14.401999999999999</v>
      </c>
      <c r="AA24">
        <v>137.23386300000001</v>
      </c>
      <c r="AB24">
        <v>7.3310880000000003</v>
      </c>
      <c r="AC24">
        <v>49.116643000000003</v>
      </c>
      <c r="AD24" s="1">
        <v>109</v>
      </c>
      <c r="AE24">
        <v>1</v>
      </c>
      <c r="AF24">
        <v>695</v>
      </c>
      <c r="AG24">
        <v>71</v>
      </c>
      <c r="AH24">
        <v>15.862876999999999</v>
      </c>
      <c r="AI24">
        <v>323.2</v>
      </c>
      <c r="AJ24">
        <v>0</v>
      </c>
      <c r="AK24">
        <v>6</v>
      </c>
      <c r="AL24">
        <v>3017</v>
      </c>
      <c r="AM24">
        <v>0.84600000000000009</v>
      </c>
      <c r="AN24" t="s">
        <v>67</v>
      </c>
      <c r="AO24">
        <v>2176.924</v>
      </c>
      <c r="AP24" t="s">
        <v>445</v>
      </c>
      <c r="AQ24" t="s">
        <v>119</v>
      </c>
      <c r="AR24" t="s">
        <v>124</v>
      </c>
      <c r="AS24" t="s">
        <v>119</v>
      </c>
      <c r="AT24" t="s">
        <v>124</v>
      </c>
      <c r="AU24" t="s">
        <v>197</v>
      </c>
      <c r="AV24" t="s">
        <v>222</v>
      </c>
      <c r="AW24" t="s">
        <v>67</v>
      </c>
      <c r="AX24">
        <v>4540</v>
      </c>
      <c r="AY24" t="s">
        <v>319</v>
      </c>
      <c r="AZ24">
        <v>1</v>
      </c>
      <c r="BA24" t="s">
        <v>264</v>
      </c>
      <c r="BB24">
        <v>1</v>
      </c>
      <c r="BC24">
        <v>1</v>
      </c>
      <c r="BE24" t="s">
        <v>69</v>
      </c>
      <c r="BF24">
        <v>-1</v>
      </c>
      <c r="BG24" t="s">
        <v>286</v>
      </c>
      <c r="BI24" t="s">
        <v>119</v>
      </c>
      <c r="BJ24" t="s">
        <v>222</v>
      </c>
      <c r="BK24" t="s">
        <v>67</v>
      </c>
      <c r="BL24">
        <v>0.84600000000000009</v>
      </c>
      <c r="BM24">
        <v>4540</v>
      </c>
      <c r="BN24" t="s">
        <v>124</v>
      </c>
      <c r="BO24" t="s">
        <v>197</v>
      </c>
      <c r="BP24">
        <v>1</v>
      </c>
      <c r="BQ24">
        <v>2176.924</v>
      </c>
      <c r="BR24">
        <v>5.3420401056552637E-2</v>
      </c>
      <c r="BS24">
        <v>0.35790468858258401</v>
      </c>
      <c r="BT24">
        <v>5.007065014672079E-2</v>
      </c>
      <c r="BU24">
        <v>14.401999999999999</v>
      </c>
      <c r="BV24">
        <v>4.5936376281395214E-2</v>
      </c>
      <c r="BW24">
        <v>31.925781515569675</v>
      </c>
      <c r="BX24">
        <v>6</v>
      </c>
      <c r="BY24">
        <v>1</v>
      </c>
      <c r="BZ24">
        <v>695</v>
      </c>
    </row>
    <row r="25" spans="1:78" ht="16.5">
      <c r="A25" s="124" t="str">
        <f t="shared" si="1"/>
        <v>대인교통</v>
      </c>
      <c r="B25" s="125" t="str">
        <f t="shared" si="2"/>
        <v>박종섭</v>
      </c>
      <c r="C25" s="126" t="str">
        <f t="shared" si="3"/>
        <v>S</v>
      </c>
      <c r="D25" s="127">
        <f t="shared" si="4"/>
        <v>1.0747826086956522</v>
      </c>
      <c r="E25" s="128">
        <f t="shared" si="5"/>
        <v>2225</v>
      </c>
      <c r="F25" s="129" t="str">
        <f t="shared" si="6"/>
        <v>561</v>
      </c>
      <c r="G25" s="130" t="str">
        <f t="shared" si="7"/>
        <v>71바5206</v>
      </c>
      <c r="H25" s="131">
        <f t="shared" si="8"/>
        <v>1</v>
      </c>
      <c r="I25" s="132">
        <f t="shared" si="9"/>
        <v>1552.2460000000001</v>
      </c>
      <c r="J25" s="133">
        <f t="shared" si="10"/>
        <v>1.5946497316801922E-2</v>
      </c>
      <c r="K25" s="133">
        <f t="shared" si="11"/>
        <v>0.30148587109343128</v>
      </c>
      <c r="L25" s="133">
        <f t="shared" si="12"/>
        <v>6.7643917265691134E-2</v>
      </c>
      <c r="M25" s="134">
        <f t="shared" si="13"/>
        <v>5.0179999999999998</v>
      </c>
      <c r="N25" s="135">
        <f t="shared" si="14"/>
        <v>6.4422778348277268E-2</v>
      </c>
      <c r="O25" s="135">
        <f t="shared" si="15"/>
        <v>1.2240327886172682</v>
      </c>
      <c r="P25" s="226">
        <f t="shared" si="16"/>
        <v>2</v>
      </c>
      <c r="Q25" s="227">
        <f t="shared" si="17"/>
        <v>1</v>
      </c>
      <c r="R25" s="227">
        <f t="shared" si="18"/>
        <v>19</v>
      </c>
      <c r="T25">
        <v>505</v>
      </c>
      <c r="U25">
        <v>2225</v>
      </c>
      <c r="V25" t="s">
        <v>300</v>
      </c>
      <c r="W25">
        <v>1552.2460000000001</v>
      </c>
      <c r="X25">
        <v>628.00900000000001</v>
      </c>
      <c r="Y25">
        <v>2.472</v>
      </c>
      <c r="Z25">
        <v>5.0179999999999998</v>
      </c>
      <c r="AA25">
        <v>124.021593</v>
      </c>
      <c r="AB25">
        <v>1.9777100000000001</v>
      </c>
      <c r="AC25">
        <v>37.390757999999998</v>
      </c>
      <c r="AD25" s="1">
        <v>105</v>
      </c>
      <c r="AE25">
        <v>1</v>
      </c>
      <c r="AF25">
        <v>19</v>
      </c>
      <c r="AG25">
        <v>70</v>
      </c>
      <c r="AH25">
        <v>12.515933</v>
      </c>
      <c r="AI25">
        <v>1.5</v>
      </c>
      <c r="AJ25">
        <v>0</v>
      </c>
      <c r="AK25">
        <v>2</v>
      </c>
      <c r="AL25">
        <v>223</v>
      </c>
      <c r="AM25">
        <v>1.0747826086956522</v>
      </c>
      <c r="AN25" t="s">
        <v>71</v>
      </c>
      <c r="AO25">
        <v>1552.2460000000001</v>
      </c>
      <c r="AP25" t="s">
        <v>446</v>
      </c>
      <c r="AQ25" t="s">
        <v>119</v>
      </c>
      <c r="AR25" t="s">
        <v>122</v>
      </c>
      <c r="AS25" t="s">
        <v>119</v>
      </c>
      <c r="AT25" t="s">
        <v>122</v>
      </c>
      <c r="AU25" t="s">
        <v>291</v>
      </c>
      <c r="AV25" t="s">
        <v>300</v>
      </c>
      <c r="AW25" t="s">
        <v>71</v>
      </c>
      <c r="AX25">
        <v>2225</v>
      </c>
      <c r="AY25" t="s">
        <v>321</v>
      </c>
      <c r="AZ25">
        <v>1</v>
      </c>
      <c r="BA25" t="s">
        <v>292</v>
      </c>
      <c r="BB25">
        <v>1</v>
      </c>
      <c r="BC25">
        <v>1</v>
      </c>
      <c r="BE25" t="s">
        <v>71</v>
      </c>
      <c r="BF25">
        <v>0</v>
      </c>
      <c r="BG25" t="s">
        <v>274</v>
      </c>
      <c r="BI25" t="s">
        <v>119</v>
      </c>
      <c r="BJ25" t="s">
        <v>300</v>
      </c>
      <c r="BK25" t="s">
        <v>71</v>
      </c>
      <c r="BL25">
        <v>1.0747826086956522</v>
      </c>
      <c r="BM25">
        <v>2225</v>
      </c>
      <c r="BN25" t="s">
        <v>122</v>
      </c>
      <c r="BO25" t="s">
        <v>291</v>
      </c>
      <c r="BP25">
        <v>1</v>
      </c>
      <c r="BQ25">
        <v>1552.2460000000001</v>
      </c>
      <c r="BR25">
        <v>1.5946497316801922E-2</v>
      </c>
      <c r="BS25">
        <v>0.30148587109343128</v>
      </c>
      <c r="BT25">
        <v>6.7643917265691134E-2</v>
      </c>
      <c r="BU25">
        <v>5.0179999999999998</v>
      </c>
      <c r="BV25">
        <v>6.4422778348277268E-2</v>
      </c>
      <c r="BW25">
        <v>1.2240327886172682</v>
      </c>
      <c r="BX25">
        <v>2</v>
      </c>
      <c r="BY25">
        <v>1</v>
      </c>
      <c r="BZ25">
        <v>19</v>
      </c>
    </row>
    <row r="26" spans="1:78" ht="16.5">
      <c r="A26" s="107" t="str">
        <f t="shared" si="1"/>
        <v>대인교통</v>
      </c>
      <c r="B26" s="108" t="str">
        <f t="shared" si="2"/>
        <v>박황우</v>
      </c>
      <c r="C26" s="109" t="str">
        <f t="shared" si="3"/>
        <v>F</v>
      </c>
      <c r="D26" s="110">
        <f t="shared" si="4"/>
        <v>0.73840000000000006</v>
      </c>
      <c r="E26" s="111">
        <f t="shared" si="5"/>
        <v>977</v>
      </c>
      <c r="F26" s="112" t="str">
        <f t="shared" si="6"/>
        <v>6-1</v>
      </c>
      <c r="G26" s="113" t="str">
        <f t="shared" si="7"/>
        <v>70바4107</v>
      </c>
      <c r="H26" s="114">
        <f t="shared" si="8"/>
        <v>1</v>
      </c>
      <c r="I26" s="115">
        <f t="shared" si="9"/>
        <v>2543.5749999999998</v>
      </c>
      <c r="J26" s="116">
        <f t="shared" si="10"/>
        <v>4.6212694936939393E-2</v>
      </c>
      <c r="K26" s="116">
        <f t="shared" si="11"/>
        <v>0.3753027390621686</v>
      </c>
      <c r="L26" s="116">
        <f t="shared" si="12"/>
        <v>0.14743029004452396</v>
      </c>
      <c r="M26" s="117">
        <f t="shared" si="13"/>
        <v>15.516999999999999</v>
      </c>
      <c r="N26" s="118" t="str">
        <f t="shared" si="14"/>
        <v>-</v>
      </c>
      <c r="O26" s="118" t="str">
        <f t="shared" si="15"/>
        <v>-</v>
      </c>
      <c r="P26" s="228">
        <f t="shared" si="16"/>
        <v>16</v>
      </c>
      <c r="Q26" s="229">
        <f t="shared" si="17"/>
        <v>115</v>
      </c>
      <c r="R26" s="229">
        <f t="shared" si="18"/>
        <v>3289</v>
      </c>
      <c r="T26">
        <v>505</v>
      </c>
      <c r="U26">
        <v>977</v>
      </c>
      <c r="V26" t="s">
        <v>288</v>
      </c>
      <c r="W26">
        <v>2543.5749999999998</v>
      </c>
      <c r="X26">
        <v>1378.021</v>
      </c>
      <c r="Y26">
        <v>1.8460000000000001</v>
      </c>
      <c r="Z26">
        <v>15.516999999999999</v>
      </c>
      <c r="AA26">
        <v>158.679969</v>
      </c>
      <c r="AB26">
        <v>7.3330289999999998</v>
      </c>
      <c r="AC26">
        <v>59.553027</v>
      </c>
      <c r="AD26" s="1">
        <v>375</v>
      </c>
      <c r="AE26">
        <v>115</v>
      </c>
      <c r="AF26">
        <v>3289</v>
      </c>
      <c r="AG26">
        <v>74</v>
      </c>
      <c r="AH26">
        <v>16.029589999999999</v>
      </c>
      <c r="AI26">
        <v>751.5</v>
      </c>
      <c r="AJ26">
        <v>0</v>
      </c>
      <c r="AK26">
        <v>16</v>
      </c>
      <c r="AL26">
        <v>5167</v>
      </c>
      <c r="AM26">
        <v>0.73840000000000006</v>
      </c>
      <c r="AN26" t="s">
        <v>70</v>
      </c>
      <c r="AO26">
        <v>2543.5749999999998</v>
      </c>
      <c r="AP26" t="s">
        <v>447</v>
      </c>
      <c r="AQ26" t="s">
        <v>119</v>
      </c>
      <c r="AR26" t="s">
        <v>124</v>
      </c>
      <c r="AS26" t="s">
        <v>119</v>
      </c>
      <c r="AT26" t="s">
        <v>124</v>
      </c>
      <c r="AU26" t="s">
        <v>201</v>
      </c>
      <c r="AV26" t="s">
        <v>288</v>
      </c>
      <c r="AW26" t="s">
        <v>70</v>
      </c>
      <c r="AX26">
        <v>977</v>
      </c>
      <c r="AY26" t="s">
        <v>312</v>
      </c>
      <c r="AZ26">
        <v>6</v>
      </c>
      <c r="BA26" t="s">
        <v>359</v>
      </c>
      <c r="BB26">
        <v>1</v>
      </c>
      <c r="BC26">
        <v>1</v>
      </c>
      <c r="BE26" t="s">
        <v>70</v>
      </c>
      <c r="BF26">
        <v>0</v>
      </c>
      <c r="BG26" t="s">
        <v>274</v>
      </c>
      <c r="BI26" t="s">
        <v>119</v>
      </c>
      <c r="BJ26" t="s">
        <v>288</v>
      </c>
      <c r="BK26" t="s">
        <v>70</v>
      </c>
      <c r="BL26">
        <v>0.73840000000000006</v>
      </c>
      <c r="BM26">
        <v>977</v>
      </c>
      <c r="BN26" t="s">
        <v>124</v>
      </c>
      <c r="BO26" t="s">
        <v>201</v>
      </c>
      <c r="BP26">
        <v>1</v>
      </c>
      <c r="BQ26">
        <v>2543.5749999999998</v>
      </c>
      <c r="BR26">
        <v>4.6212694936939393E-2</v>
      </c>
      <c r="BS26">
        <v>0.3753027390621686</v>
      </c>
      <c r="BT26">
        <v>0.14743029004452396</v>
      </c>
      <c r="BU26">
        <v>15.516999999999999</v>
      </c>
      <c r="BV26" t="s">
        <v>334</v>
      </c>
      <c r="BW26" t="s">
        <v>334</v>
      </c>
      <c r="BX26">
        <v>16</v>
      </c>
      <c r="BY26">
        <v>115</v>
      </c>
      <c r="BZ26">
        <v>3289</v>
      </c>
    </row>
    <row r="27" spans="1:78" ht="16.5">
      <c r="A27" s="124" t="str">
        <f t="shared" si="1"/>
        <v>대인교통</v>
      </c>
      <c r="B27" s="125" t="str">
        <f t="shared" si="2"/>
        <v>반충원</v>
      </c>
      <c r="C27" s="126" t="str">
        <f t="shared" si="3"/>
        <v>D</v>
      </c>
      <c r="D27" s="127">
        <f t="shared" si="4"/>
        <v>0.84079896703603363</v>
      </c>
      <c r="E27" s="128">
        <f t="shared" si="5"/>
        <v>1876</v>
      </c>
      <c r="F27" s="129" t="str">
        <f t="shared" si="6"/>
        <v>561</v>
      </c>
      <c r="G27" s="130" t="str">
        <f t="shared" si="7"/>
        <v>71바5206</v>
      </c>
      <c r="H27" s="131">
        <f t="shared" si="8"/>
        <v>3</v>
      </c>
      <c r="I27" s="132">
        <f t="shared" si="9"/>
        <v>613.87</v>
      </c>
      <c r="J27" s="133">
        <f t="shared" si="10"/>
        <v>2.3957889975949886E-2</v>
      </c>
      <c r="K27" s="133">
        <f t="shared" si="11"/>
        <v>0.50411783110183694</v>
      </c>
      <c r="L27" s="133">
        <f t="shared" si="12"/>
        <v>0.13032075195073875</v>
      </c>
      <c r="M27" s="134">
        <f t="shared" si="13"/>
        <v>9.375</v>
      </c>
      <c r="N27" s="135">
        <f t="shared" si="14"/>
        <v>0.65160375975369378</v>
      </c>
      <c r="O27" s="135">
        <f t="shared" si="15"/>
        <v>8.9595516966132891</v>
      </c>
      <c r="P27" s="226">
        <f t="shared" si="16"/>
        <v>63</v>
      </c>
      <c r="Q27" s="227">
        <f t="shared" si="17"/>
        <v>4</v>
      </c>
      <c r="R27" s="227">
        <f t="shared" si="18"/>
        <v>55</v>
      </c>
      <c r="T27">
        <v>505</v>
      </c>
      <c r="U27">
        <v>1876</v>
      </c>
      <c r="V27" t="s">
        <v>223</v>
      </c>
      <c r="W27">
        <v>613.87</v>
      </c>
      <c r="X27">
        <v>302.46100000000001</v>
      </c>
      <c r="Y27">
        <v>2.0299999999999998</v>
      </c>
      <c r="Z27">
        <v>9.375</v>
      </c>
      <c r="AA27">
        <v>62.261659999999999</v>
      </c>
      <c r="AB27">
        <v>1.4916579999999999</v>
      </c>
      <c r="AC27">
        <v>31.387212999999999</v>
      </c>
      <c r="AD27" s="1">
        <v>80</v>
      </c>
      <c r="AE27">
        <v>4</v>
      </c>
      <c r="AF27">
        <v>55</v>
      </c>
      <c r="AG27">
        <v>62</v>
      </c>
      <c r="AH27">
        <v>9.8595179999999996</v>
      </c>
      <c r="AI27">
        <v>32.4</v>
      </c>
      <c r="AJ27">
        <v>0</v>
      </c>
      <c r="AK27">
        <v>63</v>
      </c>
      <c r="AL27">
        <v>22940</v>
      </c>
      <c r="AM27">
        <v>0.84079896703603363</v>
      </c>
      <c r="AN27" t="s">
        <v>67</v>
      </c>
      <c r="AO27">
        <v>275.06400000000002</v>
      </c>
      <c r="AP27" t="s">
        <v>448</v>
      </c>
      <c r="AQ27" t="s">
        <v>119</v>
      </c>
      <c r="AR27" t="s">
        <v>122</v>
      </c>
      <c r="AS27" t="s">
        <v>119</v>
      </c>
      <c r="AT27" t="s">
        <v>122</v>
      </c>
      <c r="AU27" t="s">
        <v>291</v>
      </c>
      <c r="AV27" t="s">
        <v>223</v>
      </c>
      <c r="AW27" t="s">
        <v>67</v>
      </c>
      <c r="AX27">
        <v>1876</v>
      </c>
      <c r="AY27" t="s">
        <v>326</v>
      </c>
      <c r="AZ27">
        <v>1</v>
      </c>
      <c r="BA27" t="s">
        <v>276</v>
      </c>
      <c r="BB27">
        <v>3</v>
      </c>
      <c r="BC27">
        <v>1</v>
      </c>
      <c r="BE27" t="s">
        <v>69</v>
      </c>
      <c r="BF27">
        <v>-1</v>
      </c>
      <c r="BG27" t="s">
        <v>286</v>
      </c>
      <c r="BI27" t="s">
        <v>119</v>
      </c>
      <c r="BJ27" t="s">
        <v>223</v>
      </c>
      <c r="BK27" t="s">
        <v>67</v>
      </c>
      <c r="BL27">
        <v>0.84079896703603363</v>
      </c>
      <c r="BM27">
        <v>1876</v>
      </c>
      <c r="BN27" t="s">
        <v>122</v>
      </c>
      <c r="BO27" t="s">
        <v>291</v>
      </c>
      <c r="BP27">
        <v>3</v>
      </c>
      <c r="BQ27">
        <v>613.87</v>
      </c>
      <c r="BR27">
        <v>2.3957889975949886E-2</v>
      </c>
      <c r="BS27">
        <v>0.50411783110183694</v>
      </c>
      <c r="BT27">
        <v>0.13032075195073875</v>
      </c>
      <c r="BU27">
        <v>9.375</v>
      </c>
      <c r="BV27">
        <v>0.65160375975369378</v>
      </c>
      <c r="BW27">
        <v>8.9595516966132891</v>
      </c>
      <c r="BX27">
        <v>63</v>
      </c>
      <c r="BY27">
        <v>4</v>
      </c>
      <c r="BZ27">
        <v>55</v>
      </c>
    </row>
    <row r="28" spans="1:78" ht="16.5">
      <c r="A28" s="107" t="str">
        <f t="shared" si="1"/>
        <v>대인교통</v>
      </c>
      <c r="B28" s="108" t="str">
        <f t="shared" si="2"/>
        <v>배종환</v>
      </c>
      <c r="C28" s="109" t="str">
        <f t="shared" si="3"/>
        <v>D</v>
      </c>
      <c r="D28" s="110">
        <f t="shared" si="4"/>
        <v>0.83160000000000012</v>
      </c>
      <c r="E28" s="111">
        <f t="shared" si="5"/>
        <v>394</v>
      </c>
      <c r="F28" s="112" t="str">
        <f t="shared" si="6"/>
        <v>6-1</v>
      </c>
      <c r="G28" s="113" t="str">
        <f t="shared" si="7"/>
        <v>70바4109</v>
      </c>
      <c r="H28" s="114">
        <f t="shared" si="8"/>
        <v>1</v>
      </c>
      <c r="I28" s="115">
        <f t="shared" si="9"/>
        <v>2877.7370000000001</v>
      </c>
      <c r="J28" s="116">
        <f t="shared" si="10"/>
        <v>1.1593906016104299E-2</v>
      </c>
      <c r="K28" s="116">
        <f t="shared" si="11"/>
        <v>0.36351585828390875</v>
      </c>
      <c r="L28" s="116">
        <f t="shared" si="12"/>
        <v>0.11988586865304229</v>
      </c>
      <c r="M28" s="117">
        <f t="shared" si="13"/>
        <v>10.875</v>
      </c>
      <c r="N28" s="118">
        <f t="shared" si="14"/>
        <v>0.17374763572904681</v>
      </c>
      <c r="O28" s="118">
        <f t="shared" si="15"/>
        <v>9.3823723293685273</v>
      </c>
      <c r="P28" s="228">
        <f t="shared" si="16"/>
        <v>3</v>
      </c>
      <c r="Q28" s="229">
        <f t="shared" si="17"/>
        <v>5</v>
      </c>
      <c r="R28" s="229">
        <f t="shared" si="18"/>
        <v>270</v>
      </c>
      <c r="T28">
        <v>505</v>
      </c>
      <c r="U28">
        <v>394</v>
      </c>
      <c r="V28" t="s">
        <v>224</v>
      </c>
      <c r="W28">
        <v>2877.7370000000001</v>
      </c>
      <c r="X28">
        <v>1384.3810000000001</v>
      </c>
      <c r="Y28">
        <v>2.0790000000000002</v>
      </c>
      <c r="Z28">
        <v>10.875</v>
      </c>
      <c r="AA28">
        <v>189.63246699999999</v>
      </c>
      <c r="AB28">
        <v>2.1985809999999999</v>
      </c>
      <c r="AC28">
        <v>68.934409000000002</v>
      </c>
      <c r="AD28" s="1">
        <v>345</v>
      </c>
      <c r="AE28">
        <v>5</v>
      </c>
      <c r="AF28">
        <v>270</v>
      </c>
      <c r="AG28">
        <v>67</v>
      </c>
      <c r="AH28">
        <v>15.175338999999999</v>
      </c>
      <c r="AI28">
        <v>264.3</v>
      </c>
      <c r="AJ28">
        <v>0</v>
      </c>
      <c r="AK28">
        <v>3</v>
      </c>
      <c r="AL28">
        <v>545</v>
      </c>
      <c r="AM28">
        <v>0.83160000000000012</v>
      </c>
      <c r="AN28" t="s">
        <v>67</v>
      </c>
      <c r="AO28">
        <v>2877.7370000000001</v>
      </c>
      <c r="AP28" t="s">
        <v>449</v>
      </c>
      <c r="AQ28" t="s">
        <v>119</v>
      </c>
      <c r="AR28" t="s">
        <v>124</v>
      </c>
      <c r="AS28" t="s">
        <v>119</v>
      </c>
      <c r="AT28" t="s">
        <v>124</v>
      </c>
      <c r="AU28" t="s">
        <v>203</v>
      </c>
      <c r="AV28" t="s">
        <v>224</v>
      </c>
      <c r="AW28" t="s">
        <v>67</v>
      </c>
      <c r="AX28">
        <v>394</v>
      </c>
      <c r="AY28" t="s">
        <v>319</v>
      </c>
      <c r="AZ28">
        <v>3</v>
      </c>
      <c r="BA28" t="s">
        <v>282</v>
      </c>
      <c r="BB28">
        <v>1</v>
      </c>
      <c r="BC28">
        <v>1</v>
      </c>
      <c r="BE28" t="s">
        <v>67</v>
      </c>
      <c r="BF28">
        <v>0</v>
      </c>
      <c r="BG28" t="s">
        <v>274</v>
      </c>
      <c r="BI28" t="s">
        <v>119</v>
      </c>
      <c r="BJ28" t="s">
        <v>224</v>
      </c>
      <c r="BK28" t="s">
        <v>67</v>
      </c>
      <c r="BL28">
        <v>0.83160000000000012</v>
      </c>
      <c r="BM28">
        <v>394</v>
      </c>
      <c r="BN28" t="s">
        <v>124</v>
      </c>
      <c r="BO28" t="s">
        <v>203</v>
      </c>
      <c r="BP28">
        <v>1</v>
      </c>
      <c r="BQ28">
        <v>2877.7370000000001</v>
      </c>
      <c r="BR28">
        <v>1.1593906016104299E-2</v>
      </c>
      <c r="BS28">
        <v>0.36351585828390875</v>
      </c>
      <c r="BT28">
        <v>0.11988586865304229</v>
      </c>
      <c r="BU28">
        <v>10.875</v>
      </c>
      <c r="BV28">
        <v>0.17374763572904681</v>
      </c>
      <c r="BW28">
        <v>9.3823723293685273</v>
      </c>
      <c r="BX28">
        <v>3</v>
      </c>
      <c r="BY28">
        <v>5</v>
      </c>
      <c r="BZ28">
        <v>270</v>
      </c>
    </row>
    <row r="29" spans="1:78" ht="16.5">
      <c r="A29" s="124" t="str">
        <f t="shared" si="1"/>
        <v>대인교통</v>
      </c>
      <c r="B29" s="125" t="str">
        <f t="shared" si="2"/>
        <v>백남기</v>
      </c>
      <c r="C29" s="126" t="str">
        <f t="shared" si="3"/>
        <v>B</v>
      </c>
      <c r="D29" s="127">
        <f t="shared" si="4"/>
        <v>0.90211710498485775</v>
      </c>
      <c r="E29" s="128">
        <f t="shared" si="5"/>
        <v>4844</v>
      </c>
      <c r="F29" s="129" t="str">
        <f t="shared" si="6"/>
        <v>6-1</v>
      </c>
      <c r="G29" s="130" t="str">
        <f t="shared" si="7"/>
        <v>70바4122</v>
      </c>
      <c r="H29" s="131">
        <f t="shared" si="8"/>
        <v>2</v>
      </c>
      <c r="I29" s="132">
        <f t="shared" si="9"/>
        <v>2099.9120000000003</v>
      </c>
      <c r="J29" s="133">
        <f t="shared" si="10"/>
        <v>5.4561286478982691E-3</v>
      </c>
      <c r="K29" s="133">
        <f t="shared" si="11"/>
        <v>0.33200463928077162</v>
      </c>
      <c r="L29" s="133">
        <f t="shared" si="12"/>
        <v>0.15143491727272379</v>
      </c>
      <c r="M29" s="134">
        <f t="shared" si="13"/>
        <v>10.045999999999999</v>
      </c>
      <c r="N29" s="135">
        <f t="shared" si="14"/>
        <v>0.1428631295025696</v>
      </c>
      <c r="O29" s="135">
        <f t="shared" si="15"/>
        <v>51.097379318752395</v>
      </c>
      <c r="P29" s="226">
        <f t="shared" si="16"/>
        <v>0</v>
      </c>
      <c r="Q29" s="227">
        <f t="shared" si="17"/>
        <v>3</v>
      </c>
      <c r="R29" s="227">
        <f t="shared" si="18"/>
        <v>1073</v>
      </c>
      <c r="T29">
        <v>505</v>
      </c>
      <c r="U29">
        <v>4844</v>
      </c>
      <c r="V29" t="s">
        <v>225</v>
      </c>
      <c r="W29">
        <v>2099.9119999999998</v>
      </c>
      <c r="X29">
        <v>865.23</v>
      </c>
      <c r="Y29">
        <v>2.427</v>
      </c>
      <c r="Z29">
        <v>10.045999999999999</v>
      </c>
      <c r="AA29">
        <v>123.709693</v>
      </c>
      <c r="AB29">
        <v>0.67497600000000002</v>
      </c>
      <c r="AC29">
        <v>41.072192000000001</v>
      </c>
      <c r="AD29" s="1">
        <v>318</v>
      </c>
      <c r="AE29">
        <v>3</v>
      </c>
      <c r="AF29">
        <v>1073</v>
      </c>
      <c r="AG29">
        <v>77</v>
      </c>
      <c r="AH29">
        <v>16.974513999999999</v>
      </c>
      <c r="AI29">
        <v>401.4</v>
      </c>
      <c r="AJ29">
        <v>0</v>
      </c>
      <c r="AK29">
        <v>0</v>
      </c>
      <c r="AL29">
        <v>0</v>
      </c>
      <c r="AM29">
        <v>0.90211710498485775</v>
      </c>
      <c r="AN29" t="s">
        <v>68</v>
      </c>
      <c r="AO29">
        <v>2009.8240000000001</v>
      </c>
      <c r="AP29" t="s">
        <v>450</v>
      </c>
      <c r="AQ29" t="s">
        <v>119</v>
      </c>
      <c r="AR29" t="s">
        <v>124</v>
      </c>
      <c r="AS29" t="s">
        <v>119</v>
      </c>
      <c r="AT29" t="s">
        <v>124</v>
      </c>
      <c r="AU29" t="s">
        <v>206</v>
      </c>
      <c r="AV29" t="s">
        <v>225</v>
      </c>
      <c r="AW29" t="s">
        <v>68</v>
      </c>
      <c r="AX29">
        <v>4844</v>
      </c>
      <c r="AY29" t="s">
        <v>336</v>
      </c>
      <c r="AZ29">
        <v>9</v>
      </c>
      <c r="BA29" t="s">
        <v>451</v>
      </c>
      <c r="BB29">
        <v>2</v>
      </c>
      <c r="BC29">
        <v>1</v>
      </c>
      <c r="BE29" t="s">
        <v>68</v>
      </c>
      <c r="BF29">
        <v>0</v>
      </c>
      <c r="BG29" t="s">
        <v>274</v>
      </c>
      <c r="BI29" t="s">
        <v>119</v>
      </c>
      <c r="BJ29" t="s">
        <v>225</v>
      </c>
      <c r="BK29" t="s">
        <v>68</v>
      </c>
      <c r="BL29">
        <v>0.90211710498485775</v>
      </c>
      <c r="BM29">
        <v>4844</v>
      </c>
      <c r="BN29" t="s">
        <v>124</v>
      </c>
      <c r="BO29" t="s">
        <v>206</v>
      </c>
      <c r="BP29">
        <v>2</v>
      </c>
      <c r="BQ29">
        <v>2099.9120000000003</v>
      </c>
      <c r="BR29">
        <v>5.4561286478982691E-3</v>
      </c>
      <c r="BS29">
        <v>0.33200463928077162</v>
      </c>
      <c r="BT29">
        <v>0.15143491727272382</v>
      </c>
      <c r="BU29">
        <v>10.045999999999999</v>
      </c>
      <c r="BV29">
        <v>0.1428631295025696</v>
      </c>
      <c r="BW29">
        <v>51.097379318752395</v>
      </c>
      <c r="BX29">
        <v>0</v>
      </c>
      <c r="BY29">
        <v>3</v>
      </c>
      <c r="BZ29">
        <v>1073</v>
      </c>
    </row>
    <row r="30" spans="1:78" ht="16.5">
      <c r="A30" s="107" t="str">
        <f t="shared" si="1"/>
        <v>대인교통</v>
      </c>
      <c r="B30" s="108" t="str">
        <f t="shared" si="2"/>
        <v>백만기</v>
      </c>
      <c r="C30" s="109" t="str">
        <f t="shared" si="3"/>
        <v>S</v>
      </c>
      <c r="D30" s="110">
        <f t="shared" si="4"/>
        <v>1.0114940361541276</v>
      </c>
      <c r="E30" s="111">
        <f t="shared" si="5"/>
        <v>114</v>
      </c>
      <c r="F30" s="112" t="str">
        <f t="shared" si="6"/>
        <v>574</v>
      </c>
      <c r="G30" s="113" t="str">
        <f t="shared" si="7"/>
        <v>71바6105</v>
      </c>
      <c r="H30" s="114">
        <f t="shared" si="8"/>
        <v>5</v>
      </c>
      <c r="I30" s="115">
        <f t="shared" si="9"/>
        <v>1129.221</v>
      </c>
      <c r="J30" s="116">
        <f t="shared" si="10"/>
        <v>1.411515241695872E-2</v>
      </c>
      <c r="K30" s="116">
        <f t="shared" si="11"/>
        <v>0.33978822145854293</v>
      </c>
      <c r="L30" s="116">
        <f t="shared" si="12"/>
        <v>5.7561805882108109E-2</v>
      </c>
      <c r="M30" s="117">
        <f t="shared" si="13"/>
        <v>2.673</v>
      </c>
      <c r="N30" s="118">
        <f t="shared" si="14"/>
        <v>0</v>
      </c>
      <c r="O30" s="118">
        <f t="shared" si="15"/>
        <v>0.97412286877413723</v>
      </c>
      <c r="P30" s="228">
        <f t="shared" si="16"/>
        <v>7</v>
      </c>
      <c r="Q30" s="229">
        <f t="shared" si="17"/>
        <v>0</v>
      </c>
      <c r="R30" s="229">
        <f t="shared" si="18"/>
        <v>11</v>
      </c>
      <c r="T30">
        <v>505</v>
      </c>
      <c r="U30">
        <v>114</v>
      </c>
      <c r="V30" t="s">
        <v>301</v>
      </c>
      <c r="W30">
        <v>1129.221</v>
      </c>
      <c r="X30">
        <v>389.65899999999999</v>
      </c>
      <c r="Y30">
        <v>2.8980000000000001</v>
      </c>
      <c r="Z30">
        <v>2.673</v>
      </c>
      <c r="AA30">
        <v>98.038827999999995</v>
      </c>
      <c r="AB30">
        <v>1.3838330000000001</v>
      </c>
      <c r="AC30">
        <v>33.312438999999998</v>
      </c>
      <c r="AD30" s="1">
        <v>65</v>
      </c>
      <c r="AE30">
        <v>0</v>
      </c>
      <c r="AF30">
        <v>11</v>
      </c>
      <c r="AG30">
        <v>66</v>
      </c>
      <c r="AH30">
        <v>11.518098999999999</v>
      </c>
      <c r="AI30">
        <v>3.3</v>
      </c>
      <c r="AJ30">
        <v>0</v>
      </c>
      <c r="AK30">
        <v>7</v>
      </c>
      <c r="AL30">
        <v>1271</v>
      </c>
      <c r="AM30">
        <v>1.0114940361541276</v>
      </c>
      <c r="AN30" t="s">
        <v>71</v>
      </c>
      <c r="AO30">
        <v>286.721</v>
      </c>
      <c r="AP30" t="s">
        <v>452</v>
      </c>
      <c r="AQ30" t="s">
        <v>119</v>
      </c>
      <c r="AR30" t="s">
        <v>123</v>
      </c>
      <c r="AS30" t="s">
        <v>119</v>
      </c>
      <c r="AT30" t="s">
        <v>123</v>
      </c>
      <c r="AU30" t="s">
        <v>190</v>
      </c>
      <c r="AV30" t="s">
        <v>301</v>
      </c>
      <c r="AW30" t="s">
        <v>71</v>
      </c>
      <c r="AX30">
        <v>114</v>
      </c>
      <c r="AY30" t="s">
        <v>329</v>
      </c>
      <c r="AZ30">
        <v>4</v>
      </c>
      <c r="BA30" t="s">
        <v>350</v>
      </c>
      <c r="BB30">
        <v>5</v>
      </c>
      <c r="BC30">
        <v>1</v>
      </c>
      <c r="BE30" t="s">
        <v>66</v>
      </c>
      <c r="BF30">
        <v>1</v>
      </c>
      <c r="BG30" t="s">
        <v>273</v>
      </c>
      <c r="BI30" t="s">
        <v>119</v>
      </c>
      <c r="BJ30" t="s">
        <v>301</v>
      </c>
      <c r="BK30" t="s">
        <v>71</v>
      </c>
      <c r="BL30">
        <v>1.0114940361541276</v>
      </c>
      <c r="BM30">
        <v>114</v>
      </c>
      <c r="BN30" t="s">
        <v>123</v>
      </c>
      <c r="BO30" t="s">
        <v>190</v>
      </c>
      <c r="BP30">
        <v>5</v>
      </c>
      <c r="BQ30">
        <v>1129.221</v>
      </c>
      <c r="BR30">
        <v>1.411515241695872E-2</v>
      </c>
      <c r="BS30">
        <v>0.33978822145854293</v>
      </c>
      <c r="BT30">
        <v>5.7561805882108109E-2</v>
      </c>
      <c r="BU30">
        <v>2.673</v>
      </c>
      <c r="BV30">
        <v>0</v>
      </c>
      <c r="BW30">
        <v>0.97412286877413723</v>
      </c>
      <c r="BX30">
        <v>7</v>
      </c>
      <c r="BY30">
        <v>0</v>
      </c>
      <c r="BZ30">
        <v>11</v>
      </c>
    </row>
    <row r="31" spans="1:78" ht="16.5">
      <c r="A31" s="124" t="str">
        <f t="shared" si="1"/>
        <v>대인교통</v>
      </c>
      <c r="B31" s="125" t="str">
        <f t="shared" si="2"/>
        <v>서미연</v>
      </c>
      <c r="C31" s="126" t="str">
        <f t="shared" si="3"/>
        <v>S</v>
      </c>
      <c r="D31" s="127">
        <f t="shared" si="4"/>
        <v>1.042</v>
      </c>
      <c r="E31" s="128">
        <f t="shared" si="5"/>
        <v>4177</v>
      </c>
      <c r="F31" s="129" t="str">
        <f t="shared" si="6"/>
        <v>574</v>
      </c>
      <c r="G31" s="130" t="str">
        <f t="shared" si="7"/>
        <v>71바6107</v>
      </c>
      <c r="H31" s="131">
        <f t="shared" si="8"/>
        <v>2</v>
      </c>
      <c r="I31" s="132">
        <f t="shared" si="9"/>
        <v>1213.549</v>
      </c>
      <c r="J31" s="133">
        <f t="shared" si="10"/>
        <v>3.1909009822567821E-2</v>
      </c>
      <c r="K31" s="133">
        <f t="shared" si="11"/>
        <v>0.31763817352784823</v>
      </c>
      <c r="L31" s="133">
        <f t="shared" si="12"/>
        <v>0.18870272234578084</v>
      </c>
      <c r="M31" s="134">
        <f t="shared" si="13"/>
        <v>1.514</v>
      </c>
      <c r="N31" s="135">
        <f t="shared" si="14"/>
        <v>0</v>
      </c>
      <c r="O31" s="135">
        <f t="shared" si="15"/>
        <v>0.6592234841774004</v>
      </c>
      <c r="P31" s="226">
        <f t="shared" si="16"/>
        <v>5</v>
      </c>
      <c r="Q31" s="227">
        <f t="shared" si="17"/>
        <v>0</v>
      </c>
      <c r="R31" s="227">
        <f t="shared" si="18"/>
        <v>8</v>
      </c>
      <c r="T31">
        <v>505</v>
      </c>
      <c r="U31">
        <v>4177</v>
      </c>
      <c r="V31" t="s">
        <v>226</v>
      </c>
      <c r="W31">
        <v>1213.549</v>
      </c>
      <c r="X31">
        <v>386.81200000000001</v>
      </c>
      <c r="Y31">
        <v>3.137</v>
      </c>
      <c r="Z31">
        <v>1.514</v>
      </c>
      <c r="AA31">
        <v>105.41937900000001</v>
      </c>
      <c r="AB31">
        <v>3.3638279999999998</v>
      </c>
      <c r="AC31">
        <v>33.485219000000001</v>
      </c>
      <c r="AD31" s="1">
        <v>229</v>
      </c>
      <c r="AE31">
        <v>0</v>
      </c>
      <c r="AF31">
        <v>8</v>
      </c>
      <c r="AG31">
        <v>57</v>
      </c>
      <c r="AH31">
        <v>11.511631</v>
      </c>
      <c r="AI31">
        <v>0</v>
      </c>
      <c r="AJ31">
        <v>0</v>
      </c>
      <c r="AK31">
        <v>5</v>
      </c>
      <c r="AL31">
        <v>318</v>
      </c>
      <c r="AM31">
        <v>1.042</v>
      </c>
      <c r="AN31" t="s">
        <v>71</v>
      </c>
      <c r="AO31">
        <v>1134.4590000000001</v>
      </c>
      <c r="AP31" t="s">
        <v>453</v>
      </c>
      <c r="AQ31" t="s">
        <v>119</v>
      </c>
      <c r="AR31" t="s">
        <v>123</v>
      </c>
      <c r="AS31" t="s">
        <v>119</v>
      </c>
      <c r="AT31" t="s">
        <v>123</v>
      </c>
      <c r="AU31" t="s">
        <v>192</v>
      </c>
      <c r="AV31" t="s">
        <v>226</v>
      </c>
      <c r="AW31" t="s">
        <v>71</v>
      </c>
      <c r="AX31">
        <v>4177</v>
      </c>
      <c r="AY31" t="s">
        <v>329</v>
      </c>
      <c r="AZ31">
        <v>3</v>
      </c>
      <c r="BA31" t="s">
        <v>330</v>
      </c>
      <c r="BB31">
        <v>2</v>
      </c>
      <c r="BC31">
        <v>1</v>
      </c>
      <c r="BE31" t="s">
        <v>71</v>
      </c>
      <c r="BF31">
        <v>0</v>
      </c>
      <c r="BG31" t="s">
        <v>274</v>
      </c>
      <c r="BI31" t="s">
        <v>119</v>
      </c>
      <c r="BJ31" t="s">
        <v>226</v>
      </c>
      <c r="BK31" t="s">
        <v>71</v>
      </c>
      <c r="BL31">
        <v>1.042</v>
      </c>
      <c r="BM31">
        <v>4177</v>
      </c>
      <c r="BN31" t="s">
        <v>123</v>
      </c>
      <c r="BO31" t="s">
        <v>192</v>
      </c>
      <c r="BP31">
        <v>2</v>
      </c>
      <c r="BQ31">
        <v>1213.549</v>
      </c>
      <c r="BR31">
        <v>3.1909009822567821E-2</v>
      </c>
      <c r="BS31">
        <v>0.31763817352784823</v>
      </c>
      <c r="BT31">
        <v>0.18870272234578084</v>
      </c>
      <c r="BU31">
        <v>1.514</v>
      </c>
      <c r="BV31">
        <v>0</v>
      </c>
      <c r="BW31">
        <v>0.6592234841774004</v>
      </c>
      <c r="BX31">
        <v>5</v>
      </c>
      <c r="BY31">
        <v>0</v>
      </c>
      <c r="BZ31">
        <v>8</v>
      </c>
    </row>
    <row r="32" spans="1:78" ht="16.5">
      <c r="A32" s="107" t="str">
        <f t="shared" si="1"/>
        <v>대인교통</v>
      </c>
      <c r="B32" s="108" t="str">
        <f t="shared" si="2"/>
        <v>서완종</v>
      </c>
      <c r="C32" s="109" t="str">
        <f t="shared" si="3"/>
        <v>F</v>
      </c>
      <c r="D32" s="110">
        <f t="shared" si="4"/>
        <v>0.77521739130434786</v>
      </c>
      <c r="E32" s="111">
        <f t="shared" si="5"/>
        <v>9636</v>
      </c>
      <c r="F32" s="112" t="str">
        <f t="shared" si="6"/>
        <v>561</v>
      </c>
      <c r="G32" s="113" t="str">
        <f t="shared" si="7"/>
        <v>71바5203</v>
      </c>
      <c r="H32" s="114">
        <f t="shared" si="8"/>
        <v>1</v>
      </c>
      <c r="I32" s="115">
        <f t="shared" si="9"/>
        <v>1637.2059999999999</v>
      </c>
      <c r="J32" s="116">
        <f t="shared" si="10"/>
        <v>2.3707632768059983E-2</v>
      </c>
      <c r="K32" s="116">
        <f t="shared" si="11"/>
        <v>0.51491095897767891</v>
      </c>
      <c r="L32" s="116">
        <f t="shared" si="12"/>
        <v>0.25042664148555527</v>
      </c>
      <c r="M32" s="117">
        <f t="shared" si="13"/>
        <v>11.555999999999999</v>
      </c>
      <c r="N32" s="118">
        <f t="shared" si="14"/>
        <v>0.18323900596504045</v>
      </c>
      <c r="O32" s="118">
        <f t="shared" si="15"/>
        <v>3.9701784625758765</v>
      </c>
      <c r="P32" s="228">
        <f t="shared" si="16"/>
        <v>168</v>
      </c>
      <c r="Q32" s="229">
        <f t="shared" si="17"/>
        <v>3</v>
      </c>
      <c r="R32" s="229">
        <f t="shared" si="18"/>
        <v>65</v>
      </c>
      <c r="T32">
        <v>505</v>
      </c>
      <c r="U32">
        <v>9636</v>
      </c>
      <c r="V32" t="s">
        <v>227</v>
      </c>
      <c r="W32">
        <v>1637.2059999999999</v>
      </c>
      <c r="X32">
        <v>918.25400000000002</v>
      </c>
      <c r="Y32">
        <v>1.7829999999999999</v>
      </c>
      <c r="Z32">
        <v>11.555999999999999</v>
      </c>
      <c r="AA32">
        <v>173.818029</v>
      </c>
      <c r="AB32">
        <v>4.1208140000000002</v>
      </c>
      <c r="AC32">
        <v>89.500808000000006</v>
      </c>
      <c r="AD32" s="1">
        <v>410</v>
      </c>
      <c r="AE32">
        <v>3</v>
      </c>
      <c r="AF32">
        <v>65</v>
      </c>
      <c r="AG32">
        <v>75</v>
      </c>
      <c r="AH32">
        <v>9.4190799999999992</v>
      </c>
      <c r="AI32">
        <v>197.2</v>
      </c>
      <c r="AJ32">
        <v>0</v>
      </c>
      <c r="AK32">
        <v>168</v>
      </c>
      <c r="AL32">
        <v>82478</v>
      </c>
      <c r="AM32">
        <v>0.77521739130434786</v>
      </c>
      <c r="AN32" t="s">
        <v>70</v>
      </c>
      <c r="AO32">
        <v>1637.2059999999999</v>
      </c>
      <c r="AP32" t="s">
        <v>454</v>
      </c>
      <c r="AQ32" t="s">
        <v>119</v>
      </c>
      <c r="AR32" t="s">
        <v>122</v>
      </c>
      <c r="AS32" t="s">
        <v>119</v>
      </c>
      <c r="AT32" t="s">
        <v>122</v>
      </c>
      <c r="AU32" t="s">
        <v>180</v>
      </c>
      <c r="AV32" t="s">
        <v>227</v>
      </c>
      <c r="AW32" t="s">
        <v>70</v>
      </c>
      <c r="AX32">
        <v>9636</v>
      </c>
      <c r="AY32" t="s">
        <v>324</v>
      </c>
      <c r="AZ32">
        <v>4</v>
      </c>
      <c r="BA32" t="s">
        <v>455</v>
      </c>
      <c r="BB32">
        <v>1</v>
      </c>
      <c r="BC32">
        <v>1</v>
      </c>
      <c r="BE32" t="s">
        <v>70</v>
      </c>
      <c r="BF32">
        <v>0</v>
      </c>
      <c r="BG32" t="s">
        <v>274</v>
      </c>
      <c r="BI32" t="s">
        <v>119</v>
      </c>
      <c r="BJ32" t="s">
        <v>227</v>
      </c>
      <c r="BK32" t="s">
        <v>70</v>
      </c>
      <c r="BL32">
        <v>0.77521739130434786</v>
      </c>
      <c r="BM32">
        <v>9636</v>
      </c>
      <c r="BN32" t="s">
        <v>122</v>
      </c>
      <c r="BO32" t="s">
        <v>180</v>
      </c>
      <c r="BP32">
        <v>1</v>
      </c>
      <c r="BQ32">
        <v>1637.2059999999999</v>
      </c>
      <c r="BR32">
        <v>2.3707632768059983E-2</v>
      </c>
      <c r="BS32">
        <v>0.51491095897767891</v>
      </c>
      <c r="BT32">
        <v>0.25042664148555527</v>
      </c>
      <c r="BU32">
        <v>11.555999999999999</v>
      </c>
      <c r="BV32">
        <v>0.18323900596504045</v>
      </c>
      <c r="BW32">
        <v>3.9701784625758765</v>
      </c>
      <c r="BX32">
        <v>168</v>
      </c>
      <c r="BY32">
        <v>3</v>
      </c>
      <c r="BZ32">
        <v>65</v>
      </c>
    </row>
    <row r="33" spans="1:78" ht="16.5">
      <c r="A33" s="124" t="str">
        <f t="shared" si="1"/>
        <v>대인교통</v>
      </c>
      <c r="B33" s="125" t="str">
        <f t="shared" si="2"/>
        <v>신상교</v>
      </c>
      <c r="C33" s="126" t="str">
        <f t="shared" si="3"/>
        <v>S</v>
      </c>
      <c r="D33" s="127">
        <f t="shared" si="4"/>
        <v>1.0399561596245468</v>
      </c>
      <c r="E33" s="128">
        <f t="shared" si="5"/>
        <v>3353</v>
      </c>
      <c r="F33" s="129" t="str">
        <f t="shared" si="6"/>
        <v>예비(복수)</v>
      </c>
      <c r="G33" s="130" t="str">
        <f t="shared" si="7"/>
        <v>70바4103</v>
      </c>
      <c r="H33" s="131">
        <f t="shared" si="8"/>
        <v>2</v>
      </c>
      <c r="I33" s="132">
        <f t="shared" si="9"/>
        <v>589.59699999999998</v>
      </c>
      <c r="J33" s="133">
        <f t="shared" si="10"/>
        <v>2.7694549207924489E-2</v>
      </c>
      <c r="K33" s="133">
        <f t="shared" si="11"/>
        <v>0.30935779998422175</v>
      </c>
      <c r="L33" s="133">
        <f t="shared" si="12"/>
        <v>0.12381338439646064</v>
      </c>
      <c r="M33" s="134">
        <f t="shared" si="13"/>
        <v>18.048999999999999</v>
      </c>
      <c r="N33" s="135">
        <f t="shared" si="14"/>
        <v>0</v>
      </c>
      <c r="O33" s="135">
        <f t="shared" si="15"/>
        <v>25.949928510491066</v>
      </c>
      <c r="P33" s="226">
        <f t="shared" si="16"/>
        <v>3</v>
      </c>
      <c r="Q33" s="227">
        <f t="shared" si="17"/>
        <v>0</v>
      </c>
      <c r="R33" s="227">
        <f t="shared" si="18"/>
        <v>153</v>
      </c>
      <c r="T33">
        <v>505</v>
      </c>
      <c r="U33">
        <v>3353</v>
      </c>
      <c r="V33" t="s">
        <v>371</v>
      </c>
      <c r="W33">
        <v>589.59699999999998</v>
      </c>
      <c r="X33">
        <v>219.16399999999999</v>
      </c>
      <c r="Y33">
        <v>2.69</v>
      </c>
      <c r="Z33">
        <v>18.048999999999999</v>
      </c>
      <c r="AA33">
        <v>21.383883000000001</v>
      </c>
      <c r="AB33">
        <v>0.59221699999999999</v>
      </c>
      <c r="AC33">
        <v>6.6152709999999999</v>
      </c>
      <c r="AD33" s="1">
        <v>73</v>
      </c>
      <c r="AE33">
        <v>0</v>
      </c>
      <c r="AF33">
        <v>153</v>
      </c>
      <c r="AG33">
        <v>105</v>
      </c>
      <c r="AH33">
        <v>27.572026999999999</v>
      </c>
      <c r="AI33">
        <v>7876.3</v>
      </c>
      <c r="AJ33">
        <v>684</v>
      </c>
      <c r="AK33">
        <v>3</v>
      </c>
      <c r="AL33">
        <v>1033</v>
      </c>
      <c r="AM33">
        <v>1.0399561596245468</v>
      </c>
      <c r="AN33" t="s">
        <v>71</v>
      </c>
      <c r="AO33">
        <v>521.58000000000004</v>
      </c>
      <c r="AP33" t="s">
        <v>456</v>
      </c>
      <c r="AQ33" t="s">
        <v>119</v>
      </c>
      <c r="AR33" t="s">
        <v>255</v>
      </c>
      <c r="AS33" t="s">
        <v>119</v>
      </c>
      <c r="AT33" t="s">
        <v>255</v>
      </c>
      <c r="AU33" t="s">
        <v>198</v>
      </c>
      <c r="AV33" t="s">
        <v>371</v>
      </c>
      <c r="AW33" t="s">
        <v>71</v>
      </c>
      <c r="AX33">
        <v>3353</v>
      </c>
      <c r="AY33" t="s">
        <v>354</v>
      </c>
      <c r="AZ33">
        <v>2</v>
      </c>
      <c r="BA33" t="s">
        <v>457</v>
      </c>
      <c r="BB33">
        <v>2</v>
      </c>
      <c r="BC33">
        <v>1</v>
      </c>
      <c r="BE33" t="s">
        <v>71</v>
      </c>
      <c r="BF33">
        <v>0</v>
      </c>
      <c r="BG33" t="s">
        <v>274</v>
      </c>
      <c r="BI33" t="s">
        <v>119</v>
      </c>
      <c r="BJ33" t="s">
        <v>371</v>
      </c>
      <c r="BK33" t="s">
        <v>71</v>
      </c>
      <c r="BL33">
        <v>1.0399561596245468</v>
      </c>
      <c r="BM33">
        <v>3353</v>
      </c>
      <c r="BN33" t="s">
        <v>255</v>
      </c>
      <c r="BO33" t="s">
        <v>198</v>
      </c>
      <c r="BP33">
        <v>2</v>
      </c>
      <c r="BQ33">
        <v>589.59699999999998</v>
      </c>
      <c r="BR33">
        <v>2.7694549207924489E-2</v>
      </c>
      <c r="BS33">
        <v>0.30935779998422175</v>
      </c>
      <c r="BT33">
        <v>0.12381338439646064</v>
      </c>
      <c r="BU33">
        <v>18.048999999999999</v>
      </c>
      <c r="BV33">
        <v>0</v>
      </c>
      <c r="BW33">
        <v>25.949928510491066</v>
      </c>
      <c r="BX33">
        <v>3</v>
      </c>
      <c r="BY33">
        <v>0</v>
      </c>
      <c r="BZ33">
        <v>153</v>
      </c>
    </row>
    <row r="34" spans="1:78" ht="16.5">
      <c r="A34" s="107" t="str">
        <f t="shared" si="1"/>
        <v>대인교통</v>
      </c>
      <c r="B34" s="108" t="str">
        <f t="shared" si="2"/>
        <v>신상팔</v>
      </c>
      <c r="C34" s="109" t="str">
        <f t="shared" si="3"/>
        <v>D</v>
      </c>
      <c r="D34" s="110">
        <f t="shared" si="4"/>
        <v>0.83570115441776582</v>
      </c>
      <c r="E34" s="111">
        <f t="shared" si="5"/>
        <v>3720</v>
      </c>
      <c r="F34" s="112" t="str">
        <f t="shared" si="6"/>
        <v>6-1</v>
      </c>
      <c r="G34" s="113" t="str">
        <f t="shared" si="7"/>
        <v>70바4121</v>
      </c>
      <c r="H34" s="114">
        <f t="shared" si="8"/>
        <v>7</v>
      </c>
      <c r="I34" s="115">
        <f t="shared" si="9"/>
        <v>1284.0929999999998</v>
      </c>
      <c r="J34" s="116">
        <f t="shared" si="10"/>
        <v>2.2591258309654968E-2</v>
      </c>
      <c r="K34" s="116">
        <f t="shared" si="11"/>
        <v>0.39155906381753841</v>
      </c>
      <c r="L34" s="116">
        <f t="shared" si="12"/>
        <v>0.23907925672050237</v>
      </c>
      <c r="M34" s="117">
        <f t="shared" si="13"/>
        <v>12.476000000000001</v>
      </c>
      <c r="N34" s="118">
        <f t="shared" si="14"/>
        <v>7.7875979387785788E-2</v>
      </c>
      <c r="O34" s="118">
        <f t="shared" si="15"/>
        <v>40.339757322873034</v>
      </c>
      <c r="P34" s="228">
        <f t="shared" si="16"/>
        <v>5</v>
      </c>
      <c r="Q34" s="229">
        <f t="shared" si="17"/>
        <v>1</v>
      </c>
      <c r="R34" s="229">
        <f t="shared" si="18"/>
        <v>518</v>
      </c>
      <c r="T34">
        <v>505</v>
      </c>
      <c r="U34">
        <v>3720</v>
      </c>
      <c r="V34" t="s">
        <v>228</v>
      </c>
      <c r="W34">
        <v>1284.0930000000001</v>
      </c>
      <c r="X34">
        <v>590.27099999999996</v>
      </c>
      <c r="Y34">
        <v>2.1749999999999998</v>
      </c>
      <c r="Z34">
        <v>12.476000000000001</v>
      </c>
      <c r="AA34">
        <v>80.758317000000005</v>
      </c>
      <c r="AB34">
        <v>1.8244320000000001</v>
      </c>
      <c r="AC34">
        <v>31.621651</v>
      </c>
      <c r="AD34" s="1">
        <v>307</v>
      </c>
      <c r="AE34">
        <v>1</v>
      </c>
      <c r="AF34">
        <v>518</v>
      </c>
      <c r="AG34">
        <v>68</v>
      </c>
      <c r="AH34">
        <v>15.900442</v>
      </c>
      <c r="AI34">
        <v>184.5</v>
      </c>
      <c r="AJ34">
        <v>0</v>
      </c>
      <c r="AK34">
        <v>5</v>
      </c>
      <c r="AL34">
        <v>1743</v>
      </c>
      <c r="AM34">
        <v>0.83570115441776582</v>
      </c>
      <c r="AN34" t="s">
        <v>67</v>
      </c>
      <c r="AO34">
        <v>383.47699999999998</v>
      </c>
      <c r="AP34" t="s">
        <v>458</v>
      </c>
      <c r="AQ34" t="s">
        <v>119</v>
      </c>
      <c r="AR34" t="s">
        <v>124</v>
      </c>
      <c r="AS34" t="s">
        <v>119</v>
      </c>
      <c r="AT34" t="s">
        <v>124</v>
      </c>
      <c r="AU34" t="s">
        <v>205</v>
      </c>
      <c r="AV34" t="s">
        <v>228</v>
      </c>
      <c r="AW34" t="s">
        <v>67</v>
      </c>
      <c r="AX34">
        <v>3720</v>
      </c>
      <c r="AY34" t="s">
        <v>319</v>
      </c>
      <c r="AZ34">
        <v>2</v>
      </c>
      <c r="BA34" t="s">
        <v>262</v>
      </c>
      <c r="BB34">
        <v>7</v>
      </c>
      <c r="BC34">
        <v>1</v>
      </c>
      <c r="BE34" t="s">
        <v>69</v>
      </c>
      <c r="BF34">
        <v>-1</v>
      </c>
      <c r="BG34" t="s">
        <v>286</v>
      </c>
      <c r="BI34" t="s">
        <v>119</v>
      </c>
      <c r="BJ34" t="s">
        <v>228</v>
      </c>
      <c r="BK34" t="s">
        <v>67</v>
      </c>
      <c r="BL34">
        <v>0.83570115441776582</v>
      </c>
      <c r="BM34">
        <v>3720</v>
      </c>
      <c r="BN34" t="s">
        <v>124</v>
      </c>
      <c r="BO34" t="s">
        <v>205</v>
      </c>
      <c r="BP34">
        <v>7</v>
      </c>
      <c r="BQ34">
        <v>1284.0929999999998</v>
      </c>
      <c r="BR34">
        <v>2.2591258309654968E-2</v>
      </c>
      <c r="BS34">
        <v>0.39155906381753841</v>
      </c>
      <c r="BT34">
        <v>0.23907925672050231</v>
      </c>
      <c r="BU34">
        <v>12.476000000000001</v>
      </c>
      <c r="BV34">
        <v>7.7875979387785788E-2</v>
      </c>
      <c r="BW34">
        <v>40.339757322873034</v>
      </c>
      <c r="BX34">
        <v>5</v>
      </c>
      <c r="BY34">
        <v>1</v>
      </c>
      <c r="BZ34">
        <v>518</v>
      </c>
    </row>
    <row r="35" spans="1:78" ht="16.5">
      <c r="A35" s="124" t="str">
        <f t="shared" si="1"/>
        <v>대인교통</v>
      </c>
      <c r="B35" s="125" t="str">
        <f t="shared" si="2"/>
        <v>안영철</v>
      </c>
      <c r="C35" s="126" t="str">
        <f t="shared" si="3"/>
        <v>B</v>
      </c>
      <c r="D35" s="127">
        <f t="shared" si="4"/>
        <v>0.90620716176447158</v>
      </c>
      <c r="E35" s="128">
        <f t="shared" si="5"/>
        <v>4115</v>
      </c>
      <c r="F35" s="129" t="str">
        <f t="shared" si="6"/>
        <v>6-1</v>
      </c>
      <c r="G35" s="130" t="str">
        <f t="shared" si="7"/>
        <v>70바4124</v>
      </c>
      <c r="H35" s="131">
        <f t="shared" si="8"/>
        <v>3</v>
      </c>
      <c r="I35" s="132">
        <f t="shared" si="9"/>
        <v>506.95500000000004</v>
      </c>
      <c r="J35" s="133">
        <f t="shared" si="10"/>
        <v>3.6420730189307478E-2</v>
      </c>
      <c r="K35" s="133">
        <f t="shared" si="11"/>
        <v>0.31824468903418385</v>
      </c>
      <c r="L35" s="133">
        <f t="shared" si="12"/>
        <v>8.0875028355573961E-2</v>
      </c>
      <c r="M35" s="134">
        <f t="shared" si="13"/>
        <v>13.817</v>
      </c>
      <c r="N35" s="135">
        <f t="shared" si="14"/>
        <v>0</v>
      </c>
      <c r="O35" s="135">
        <f t="shared" si="15"/>
        <v>44.777149845647045</v>
      </c>
      <c r="P35" s="226">
        <f t="shared" si="16"/>
        <v>1</v>
      </c>
      <c r="Q35" s="227">
        <f t="shared" si="17"/>
        <v>0</v>
      </c>
      <c r="R35" s="227">
        <f t="shared" si="18"/>
        <v>227</v>
      </c>
      <c r="T35">
        <v>505</v>
      </c>
      <c r="U35">
        <v>4115</v>
      </c>
      <c r="V35" t="s">
        <v>372</v>
      </c>
      <c r="W35">
        <v>506.95499999999998</v>
      </c>
      <c r="X35">
        <v>226.65899999999999</v>
      </c>
      <c r="Y35">
        <v>2.2370000000000001</v>
      </c>
      <c r="Z35">
        <v>13.817</v>
      </c>
      <c r="AA35">
        <v>26.663606000000001</v>
      </c>
      <c r="AB35">
        <v>0.97110799999999997</v>
      </c>
      <c r="AC35">
        <v>8.4855509999999992</v>
      </c>
      <c r="AD35" s="1">
        <v>41</v>
      </c>
      <c r="AE35">
        <v>0</v>
      </c>
      <c r="AF35">
        <v>227</v>
      </c>
      <c r="AG35">
        <v>80</v>
      </c>
      <c r="AH35">
        <v>19.012993999999999</v>
      </c>
      <c r="AI35">
        <v>264.39999999999998</v>
      </c>
      <c r="AJ35">
        <v>0</v>
      </c>
      <c r="AK35">
        <v>1</v>
      </c>
      <c r="AL35">
        <v>247</v>
      </c>
      <c r="AM35">
        <v>0.90620716176447158</v>
      </c>
      <c r="AN35" t="s">
        <v>68</v>
      </c>
      <c r="AO35">
        <v>212.715</v>
      </c>
      <c r="AP35" t="s">
        <v>459</v>
      </c>
      <c r="AQ35" t="s">
        <v>119</v>
      </c>
      <c r="AR35" t="s">
        <v>124</v>
      </c>
      <c r="AS35" t="s">
        <v>119</v>
      </c>
      <c r="AT35" t="s">
        <v>124</v>
      </c>
      <c r="AU35" t="s">
        <v>208</v>
      </c>
      <c r="AV35" t="s">
        <v>372</v>
      </c>
      <c r="AW35" t="s">
        <v>68</v>
      </c>
      <c r="AX35">
        <v>4115</v>
      </c>
      <c r="AY35" t="s">
        <v>336</v>
      </c>
      <c r="AZ35">
        <v>7</v>
      </c>
      <c r="BA35" t="s">
        <v>460</v>
      </c>
      <c r="BB35">
        <v>3</v>
      </c>
      <c r="BC35">
        <v>1</v>
      </c>
      <c r="BE35" t="s">
        <v>70</v>
      </c>
      <c r="BF35">
        <v>3</v>
      </c>
      <c r="BG35" t="s">
        <v>273</v>
      </c>
      <c r="BI35" t="s">
        <v>119</v>
      </c>
      <c r="BJ35" t="s">
        <v>372</v>
      </c>
      <c r="BK35" t="s">
        <v>68</v>
      </c>
      <c r="BL35">
        <v>0.90620716176447158</v>
      </c>
      <c r="BM35">
        <v>4115</v>
      </c>
      <c r="BN35" t="s">
        <v>124</v>
      </c>
      <c r="BO35" t="s">
        <v>208</v>
      </c>
      <c r="BP35">
        <v>3</v>
      </c>
      <c r="BQ35">
        <v>506.95500000000004</v>
      </c>
      <c r="BR35">
        <v>3.6420730189307478E-2</v>
      </c>
      <c r="BS35">
        <v>0.31824468903418385</v>
      </c>
      <c r="BT35">
        <v>8.0875028355573975E-2</v>
      </c>
      <c r="BU35">
        <v>13.817</v>
      </c>
      <c r="BV35">
        <v>0</v>
      </c>
      <c r="BW35">
        <v>44.777149845647045</v>
      </c>
      <c r="BX35">
        <v>1</v>
      </c>
      <c r="BY35">
        <v>0</v>
      </c>
      <c r="BZ35">
        <v>227</v>
      </c>
    </row>
    <row r="36" spans="1:78" ht="16.5">
      <c r="A36" s="107" t="str">
        <f t="shared" si="1"/>
        <v>대인교통</v>
      </c>
      <c r="B36" s="108" t="str">
        <f t="shared" si="2"/>
        <v>예병철</v>
      </c>
      <c r="C36" s="109" t="str">
        <f t="shared" si="3"/>
        <v>S</v>
      </c>
      <c r="D36" s="110">
        <f t="shared" si="4"/>
        <v>1.006</v>
      </c>
      <c r="E36" s="111">
        <f t="shared" si="5"/>
        <v>84</v>
      </c>
      <c r="F36" s="112" t="str">
        <f t="shared" si="6"/>
        <v>6-1</v>
      </c>
      <c r="G36" s="113" t="str">
        <f t="shared" si="7"/>
        <v>70바4109</v>
      </c>
      <c r="H36" s="114">
        <f t="shared" si="8"/>
        <v>1</v>
      </c>
      <c r="I36" s="115">
        <f t="shared" si="9"/>
        <v>1866.6079999999999</v>
      </c>
      <c r="J36" s="116">
        <f t="shared" si="10"/>
        <v>2.9783473288101567E-3</v>
      </c>
      <c r="K36" s="116">
        <f t="shared" si="11"/>
        <v>0.29575179580866806</v>
      </c>
      <c r="L36" s="116">
        <f t="shared" si="12"/>
        <v>3.1072405132732742E-2</v>
      </c>
      <c r="M36" s="117">
        <f t="shared" si="13"/>
        <v>7.7370000000000001</v>
      </c>
      <c r="N36" s="118">
        <f t="shared" si="14"/>
        <v>0</v>
      </c>
      <c r="O36" s="118">
        <f t="shared" si="15"/>
        <v>3.4822522993579801</v>
      </c>
      <c r="P36" s="228">
        <f t="shared" si="16"/>
        <v>0</v>
      </c>
      <c r="Q36" s="229">
        <f t="shared" si="17"/>
        <v>0</v>
      </c>
      <c r="R36" s="229">
        <f t="shared" si="18"/>
        <v>65</v>
      </c>
      <c r="T36">
        <v>505</v>
      </c>
      <c r="U36">
        <v>84</v>
      </c>
      <c r="V36" t="s">
        <v>229</v>
      </c>
      <c r="W36">
        <v>1866.6079999999999</v>
      </c>
      <c r="X36">
        <v>742.08100000000002</v>
      </c>
      <c r="Y36">
        <v>2.5150000000000001</v>
      </c>
      <c r="Z36">
        <v>7.7370000000000001</v>
      </c>
      <c r="AA36">
        <v>109.86025600000001</v>
      </c>
      <c r="AB36">
        <v>0.32720199999999999</v>
      </c>
      <c r="AC36">
        <v>32.491368000000001</v>
      </c>
      <c r="AD36" s="1">
        <v>58</v>
      </c>
      <c r="AE36">
        <v>0</v>
      </c>
      <c r="AF36">
        <v>65</v>
      </c>
      <c r="AG36">
        <v>70</v>
      </c>
      <c r="AH36">
        <v>16.990748</v>
      </c>
      <c r="AI36">
        <v>41.2</v>
      </c>
      <c r="AJ36">
        <v>0</v>
      </c>
      <c r="AK36">
        <v>0</v>
      </c>
      <c r="AL36">
        <v>0</v>
      </c>
      <c r="AM36">
        <v>1.006</v>
      </c>
      <c r="AN36" t="s">
        <v>71</v>
      </c>
      <c r="AO36">
        <v>1866.6079999999999</v>
      </c>
      <c r="AP36" t="s">
        <v>461</v>
      </c>
      <c r="AQ36" t="s">
        <v>119</v>
      </c>
      <c r="AR36" t="s">
        <v>124</v>
      </c>
      <c r="AS36" t="s">
        <v>119</v>
      </c>
      <c r="AT36" t="s">
        <v>124</v>
      </c>
      <c r="AU36" t="s">
        <v>203</v>
      </c>
      <c r="AV36" t="s">
        <v>229</v>
      </c>
      <c r="AW36" t="s">
        <v>71</v>
      </c>
      <c r="AX36">
        <v>84</v>
      </c>
      <c r="AY36" t="s">
        <v>352</v>
      </c>
      <c r="AZ36">
        <v>4</v>
      </c>
      <c r="BA36" t="s">
        <v>462</v>
      </c>
      <c r="BB36">
        <v>1</v>
      </c>
      <c r="BC36">
        <v>1</v>
      </c>
      <c r="BE36" t="s">
        <v>71</v>
      </c>
      <c r="BF36">
        <v>0</v>
      </c>
      <c r="BG36" t="s">
        <v>274</v>
      </c>
      <c r="BI36" t="s">
        <v>119</v>
      </c>
      <c r="BJ36" t="s">
        <v>229</v>
      </c>
      <c r="BK36" t="s">
        <v>71</v>
      </c>
      <c r="BL36">
        <v>1.006</v>
      </c>
      <c r="BM36">
        <v>84</v>
      </c>
      <c r="BN36" t="s">
        <v>124</v>
      </c>
      <c r="BO36" t="s">
        <v>203</v>
      </c>
      <c r="BP36">
        <v>1</v>
      </c>
      <c r="BQ36">
        <v>1866.6079999999999</v>
      </c>
      <c r="BR36">
        <v>2.9783473288101567E-3</v>
      </c>
      <c r="BS36">
        <v>0.29575179580866806</v>
      </c>
      <c r="BT36">
        <v>3.1072405132732742E-2</v>
      </c>
      <c r="BU36">
        <v>7.7370000000000001</v>
      </c>
      <c r="BV36">
        <v>0</v>
      </c>
      <c r="BW36">
        <v>3.4822522993579801</v>
      </c>
      <c r="BX36">
        <v>0</v>
      </c>
      <c r="BY36">
        <v>0</v>
      </c>
      <c r="BZ36">
        <v>65</v>
      </c>
    </row>
    <row r="37" spans="1:78" ht="16.5">
      <c r="A37" s="124" t="str">
        <f t="shared" si="1"/>
        <v>대인교통</v>
      </c>
      <c r="B37" s="125" t="str">
        <f t="shared" si="2"/>
        <v>유일</v>
      </c>
      <c r="C37" s="126" t="str">
        <f t="shared" si="3"/>
        <v>D</v>
      </c>
      <c r="D37" s="127">
        <f t="shared" si="4"/>
        <v>0.83786399541506196</v>
      </c>
      <c r="E37" s="128">
        <f t="shared" si="5"/>
        <v>7779</v>
      </c>
      <c r="F37" s="129" t="str">
        <f t="shared" si="6"/>
        <v>예비(복수)</v>
      </c>
      <c r="G37" s="130" t="str">
        <f t="shared" si="7"/>
        <v>70바4104</v>
      </c>
      <c r="H37" s="131">
        <f t="shared" si="8"/>
        <v>6</v>
      </c>
      <c r="I37" s="132">
        <f t="shared" si="9"/>
        <v>1129.925</v>
      </c>
      <c r="J37" s="133">
        <f t="shared" si="10"/>
        <v>7.3098182093567316E-3</v>
      </c>
      <c r="K37" s="133">
        <f t="shared" si="11"/>
        <v>0.33566897643911159</v>
      </c>
      <c r="L37" s="133">
        <f t="shared" si="12"/>
        <v>0.18319799986724783</v>
      </c>
      <c r="M37" s="134">
        <f t="shared" si="13"/>
        <v>15.903</v>
      </c>
      <c r="N37" s="135">
        <f t="shared" si="14"/>
        <v>1.8585304334358477</v>
      </c>
      <c r="O37" s="135">
        <f t="shared" si="15"/>
        <v>27.52395070469279</v>
      </c>
      <c r="P37" s="226">
        <f t="shared" si="16"/>
        <v>1</v>
      </c>
      <c r="Q37" s="227">
        <f t="shared" si="17"/>
        <v>21</v>
      </c>
      <c r="R37" s="227">
        <f t="shared" si="18"/>
        <v>311</v>
      </c>
      <c r="T37">
        <v>505</v>
      </c>
      <c r="U37">
        <v>7779</v>
      </c>
      <c r="V37" t="s">
        <v>230</v>
      </c>
      <c r="W37">
        <v>1129.925</v>
      </c>
      <c r="X37">
        <v>546.32899999999995</v>
      </c>
      <c r="Y37">
        <v>2.0680000000000001</v>
      </c>
      <c r="Z37">
        <v>15.903</v>
      </c>
      <c r="AA37">
        <v>56.885545999999998</v>
      </c>
      <c r="AB37">
        <v>0.415823</v>
      </c>
      <c r="AC37">
        <v>19.094712999999999</v>
      </c>
      <c r="AD37" s="1">
        <v>207</v>
      </c>
      <c r="AE37">
        <v>21</v>
      </c>
      <c r="AF37">
        <v>311</v>
      </c>
      <c r="AG37">
        <v>87</v>
      </c>
      <c r="AH37">
        <v>19.863130000000002</v>
      </c>
      <c r="AI37">
        <v>5472.5</v>
      </c>
      <c r="AJ37">
        <v>107.7</v>
      </c>
      <c r="AK37">
        <v>1</v>
      </c>
      <c r="AL37">
        <v>57</v>
      </c>
      <c r="AM37">
        <v>0.83786399541506196</v>
      </c>
      <c r="AN37" t="s">
        <v>67</v>
      </c>
      <c r="AO37">
        <v>429.55</v>
      </c>
      <c r="AP37" t="s">
        <v>463</v>
      </c>
      <c r="AQ37" t="s">
        <v>119</v>
      </c>
      <c r="AR37" t="s">
        <v>255</v>
      </c>
      <c r="AS37" t="s">
        <v>119</v>
      </c>
      <c r="AT37" t="s">
        <v>255</v>
      </c>
      <c r="AU37" t="s">
        <v>199</v>
      </c>
      <c r="AV37" t="s">
        <v>230</v>
      </c>
      <c r="AW37" t="s">
        <v>67</v>
      </c>
      <c r="AX37">
        <v>7779</v>
      </c>
      <c r="AY37" t="s">
        <v>464</v>
      </c>
      <c r="AZ37">
        <v>1</v>
      </c>
      <c r="BA37" t="s">
        <v>465</v>
      </c>
      <c r="BB37">
        <v>6</v>
      </c>
      <c r="BC37">
        <v>1</v>
      </c>
      <c r="BE37" t="s">
        <v>70</v>
      </c>
      <c r="BF37">
        <v>1</v>
      </c>
      <c r="BG37" t="s">
        <v>273</v>
      </c>
      <c r="BI37" t="s">
        <v>119</v>
      </c>
      <c r="BJ37" t="s">
        <v>230</v>
      </c>
      <c r="BK37" t="s">
        <v>67</v>
      </c>
      <c r="BL37">
        <v>0.83786399541506196</v>
      </c>
      <c r="BM37">
        <v>7779</v>
      </c>
      <c r="BN37" t="s">
        <v>255</v>
      </c>
      <c r="BO37" t="s">
        <v>199</v>
      </c>
      <c r="BP37">
        <v>6</v>
      </c>
      <c r="BQ37">
        <v>1129.925</v>
      </c>
      <c r="BR37">
        <v>7.3098182093567316E-3</v>
      </c>
      <c r="BS37">
        <v>0.33566897643911159</v>
      </c>
      <c r="BT37">
        <v>0.18319799986724783</v>
      </c>
      <c r="BU37">
        <v>15.903</v>
      </c>
      <c r="BV37">
        <v>1.8585304334358477</v>
      </c>
      <c r="BW37">
        <v>27.52395070469279</v>
      </c>
      <c r="BX37">
        <v>1</v>
      </c>
      <c r="BY37">
        <v>21</v>
      </c>
      <c r="BZ37">
        <v>311</v>
      </c>
    </row>
    <row r="38" spans="1:78" ht="16.5">
      <c r="A38" s="107" t="str">
        <f t="shared" si="1"/>
        <v>대인교통</v>
      </c>
      <c r="B38" s="108" t="str">
        <f t="shared" si="2"/>
        <v>윤동순</v>
      </c>
      <c r="C38" s="109" t="str">
        <f t="shared" si="3"/>
        <v>C</v>
      </c>
      <c r="D38" s="110">
        <f t="shared" si="4"/>
        <v>0.88919999999999999</v>
      </c>
      <c r="E38" s="111">
        <f t="shared" si="5"/>
        <v>4387</v>
      </c>
      <c r="F38" s="112" t="str">
        <f t="shared" si="6"/>
        <v>6-1</v>
      </c>
      <c r="G38" s="113" t="str">
        <f t="shared" si="7"/>
        <v>70바4108</v>
      </c>
      <c r="H38" s="114">
        <f t="shared" si="8"/>
        <v>1</v>
      </c>
      <c r="I38" s="115">
        <f t="shared" si="9"/>
        <v>2625.36</v>
      </c>
      <c r="J38" s="116">
        <f t="shared" si="10"/>
        <v>3.4091298760651955E-3</v>
      </c>
      <c r="K38" s="116">
        <f t="shared" si="11"/>
        <v>0.37071934773672943</v>
      </c>
      <c r="L38" s="116">
        <f t="shared" si="12"/>
        <v>0.13636225127220647</v>
      </c>
      <c r="M38" s="117">
        <f t="shared" si="13"/>
        <v>10.52</v>
      </c>
      <c r="N38" s="118">
        <f t="shared" si="14"/>
        <v>0</v>
      </c>
      <c r="O38" s="118">
        <f t="shared" si="15"/>
        <v>1.5616905871956608</v>
      </c>
      <c r="P38" s="228">
        <f t="shared" si="16"/>
        <v>0</v>
      </c>
      <c r="Q38" s="229">
        <f t="shared" si="17"/>
        <v>0</v>
      </c>
      <c r="R38" s="229">
        <f t="shared" si="18"/>
        <v>41</v>
      </c>
      <c r="T38">
        <v>505</v>
      </c>
      <c r="U38">
        <v>4387</v>
      </c>
      <c r="V38" t="s">
        <v>231</v>
      </c>
      <c r="W38">
        <v>2625.36</v>
      </c>
      <c r="X38">
        <v>1180.8209999999999</v>
      </c>
      <c r="Y38">
        <v>2.2229999999999999</v>
      </c>
      <c r="Z38">
        <v>10.52</v>
      </c>
      <c r="AA38">
        <v>168.00357299999999</v>
      </c>
      <c r="AB38">
        <v>0.57274599999999998</v>
      </c>
      <c r="AC38">
        <v>62.282175000000002</v>
      </c>
      <c r="AD38" s="1">
        <v>358</v>
      </c>
      <c r="AE38">
        <v>0</v>
      </c>
      <c r="AF38">
        <v>41</v>
      </c>
      <c r="AG38">
        <v>64</v>
      </c>
      <c r="AH38">
        <v>15.626810000000001</v>
      </c>
      <c r="AI38">
        <v>50.3</v>
      </c>
      <c r="AJ38">
        <v>0</v>
      </c>
      <c r="AK38">
        <v>0</v>
      </c>
      <c r="AL38">
        <v>0</v>
      </c>
      <c r="AM38">
        <v>0.88919999999999999</v>
      </c>
      <c r="AN38" t="s">
        <v>69</v>
      </c>
      <c r="AO38">
        <v>2625.36</v>
      </c>
      <c r="AP38" t="s">
        <v>466</v>
      </c>
      <c r="AQ38" t="s">
        <v>119</v>
      </c>
      <c r="AR38" t="s">
        <v>124</v>
      </c>
      <c r="AS38" t="s">
        <v>119</v>
      </c>
      <c r="AT38" t="s">
        <v>124</v>
      </c>
      <c r="AU38" t="s">
        <v>202</v>
      </c>
      <c r="AV38" t="s">
        <v>231</v>
      </c>
      <c r="AW38" t="s">
        <v>69</v>
      </c>
      <c r="AX38">
        <v>4387</v>
      </c>
      <c r="AY38" t="s">
        <v>327</v>
      </c>
      <c r="AZ38">
        <v>2</v>
      </c>
      <c r="BA38" t="s">
        <v>283</v>
      </c>
      <c r="BB38">
        <v>1</v>
      </c>
      <c r="BC38">
        <v>1</v>
      </c>
      <c r="BE38" t="s">
        <v>68</v>
      </c>
      <c r="BF38">
        <v>-1</v>
      </c>
      <c r="BG38" t="s">
        <v>286</v>
      </c>
      <c r="BI38" t="s">
        <v>119</v>
      </c>
      <c r="BJ38" t="s">
        <v>231</v>
      </c>
      <c r="BK38" t="s">
        <v>69</v>
      </c>
      <c r="BL38">
        <v>0.88919999999999999</v>
      </c>
      <c r="BM38">
        <v>4387</v>
      </c>
      <c r="BN38" t="s">
        <v>124</v>
      </c>
      <c r="BO38" t="s">
        <v>202</v>
      </c>
      <c r="BP38">
        <v>1</v>
      </c>
      <c r="BQ38">
        <v>2625.36</v>
      </c>
      <c r="BR38">
        <v>3.4091298760651955E-3</v>
      </c>
      <c r="BS38">
        <v>0.37071934773672943</v>
      </c>
      <c r="BT38">
        <v>0.13636225127220647</v>
      </c>
      <c r="BU38">
        <v>10.52</v>
      </c>
      <c r="BV38">
        <v>0</v>
      </c>
      <c r="BW38">
        <v>1.5616905871956608</v>
      </c>
      <c r="BX38">
        <v>0</v>
      </c>
      <c r="BY38">
        <v>0</v>
      </c>
      <c r="BZ38">
        <v>41</v>
      </c>
    </row>
    <row r="39" spans="1:78" ht="16.5">
      <c r="A39" s="124" t="str">
        <f t="shared" si="1"/>
        <v>대인교통</v>
      </c>
      <c r="B39" s="125" t="str">
        <f t="shared" si="2"/>
        <v>이대성</v>
      </c>
      <c r="C39" s="126" t="str">
        <f t="shared" si="3"/>
        <v>A</v>
      </c>
      <c r="D39" s="127">
        <f t="shared" si="4"/>
        <v>0.96337272093260418</v>
      </c>
      <c r="E39" s="128">
        <f t="shared" si="5"/>
        <v>719</v>
      </c>
      <c r="F39" s="129" t="str">
        <f t="shared" si="6"/>
        <v>574</v>
      </c>
      <c r="G39" s="130" t="str">
        <f t="shared" si="7"/>
        <v>71바6109</v>
      </c>
      <c r="H39" s="131">
        <f t="shared" si="8"/>
        <v>3</v>
      </c>
      <c r="I39" s="132">
        <f t="shared" si="9"/>
        <v>1449.4950000000001</v>
      </c>
      <c r="J39" s="133">
        <f t="shared" si="10"/>
        <v>1.5649222518970596E-2</v>
      </c>
      <c r="K39" s="133">
        <f t="shared" si="11"/>
        <v>0.36052855843300413</v>
      </c>
      <c r="L39" s="133">
        <f t="shared" si="12"/>
        <v>7.6578394544306802E-2</v>
      </c>
      <c r="M39" s="134">
        <f t="shared" si="13"/>
        <v>3.5590000000000002</v>
      </c>
      <c r="N39" s="135">
        <f t="shared" si="14"/>
        <v>1.5177699819592338</v>
      </c>
      <c r="O39" s="135">
        <f t="shared" si="15"/>
        <v>1.3108013480557021</v>
      </c>
      <c r="P39" s="226">
        <f t="shared" si="16"/>
        <v>3</v>
      </c>
      <c r="Q39" s="227">
        <f t="shared" si="17"/>
        <v>22</v>
      </c>
      <c r="R39" s="227">
        <f t="shared" si="18"/>
        <v>19</v>
      </c>
      <c r="T39">
        <v>505</v>
      </c>
      <c r="U39">
        <v>719</v>
      </c>
      <c r="V39" t="s">
        <v>232</v>
      </c>
      <c r="W39">
        <v>1449.4949999999999</v>
      </c>
      <c r="X39">
        <v>506.84899999999999</v>
      </c>
      <c r="Y39">
        <v>2.86</v>
      </c>
      <c r="Z39">
        <v>3.5590000000000002</v>
      </c>
      <c r="AA39">
        <v>117.83908099999999</v>
      </c>
      <c r="AB39">
        <v>1.84409</v>
      </c>
      <c r="AC39">
        <v>42.484354000000003</v>
      </c>
      <c r="AD39" s="1">
        <v>111</v>
      </c>
      <c r="AE39">
        <v>22</v>
      </c>
      <c r="AF39">
        <v>19</v>
      </c>
      <c r="AG39">
        <v>69</v>
      </c>
      <c r="AH39">
        <v>12.30063</v>
      </c>
      <c r="AI39">
        <v>6.4</v>
      </c>
      <c r="AJ39">
        <v>0</v>
      </c>
      <c r="AK39">
        <v>3</v>
      </c>
      <c r="AL39">
        <v>265</v>
      </c>
      <c r="AM39">
        <v>0.96337272093260418</v>
      </c>
      <c r="AN39" t="s">
        <v>66</v>
      </c>
      <c r="AO39">
        <v>1284.9110000000001</v>
      </c>
      <c r="AP39" t="s">
        <v>467</v>
      </c>
      <c r="AQ39" t="s">
        <v>119</v>
      </c>
      <c r="AR39" t="s">
        <v>123</v>
      </c>
      <c r="AS39" t="s">
        <v>119</v>
      </c>
      <c r="AT39" t="s">
        <v>123</v>
      </c>
      <c r="AU39" t="s">
        <v>195</v>
      </c>
      <c r="AV39" t="s">
        <v>232</v>
      </c>
      <c r="AW39" t="s">
        <v>66</v>
      </c>
      <c r="AX39">
        <v>719</v>
      </c>
      <c r="AY39" t="s">
        <v>318</v>
      </c>
      <c r="AZ39">
        <v>3</v>
      </c>
      <c r="BA39" t="s">
        <v>343</v>
      </c>
      <c r="BB39">
        <v>3</v>
      </c>
      <c r="BC39">
        <v>1</v>
      </c>
      <c r="BE39" t="s">
        <v>66</v>
      </c>
      <c r="BF39">
        <v>0</v>
      </c>
      <c r="BG39" t="s">
        <v>274</v>
      </c>
      <c r="BI39" t="s">
        <v>119</v>
      </c>
      <c r="BJ39" t="s">
        <v>232</v>
      </c>
      <c r="BK39" t="s">
        <v>66</v>
      </c>
      <c r="BL39">
        <v>0.96337272093260418</v>
      </c>
      <c r="BM39">
        <v>719</v>
      </c>
      <c r="BN39" t="s">
        <v>123</v>
      </c>
      <c r="BO39" t="s">
        <v>195</v>
      </c>
      <c r="BP39">
        <v>3</v>
      </c>
      <c r="BQ39">
        <v>1449.4950000000001</v>
      </c>
      <c r="BR39">
        <v>1.5649222518970596E-2</v>
      </c>
      <c r="BS39">
        <v>0.36052855843300413</v>
      </c>
      <c r="BT39">
        <v>7.6578394544306816E-2</v>
      </c>
      <c r="BU39">
        <v>3.5590000000000002</v>
      </c>
      <c r="BV39">
        <v>1.5177699819592338</v>
      </c>
      <c r="BW39">
        <v>1.3108013480557021</v>
      </c>
      <c r="BX39">
        <v>3</v>
      </c>
      <c r="BY39">
        <v>22</v>
      </c>
      <c r="BZ39">
        <v>19</v>
      </c>
    </row>
    <row r="40" spans="1:78" ht="16.5">
      <c r="A40" s="107" t="str">
        <f t="shared" si="1"/>
        <v>대인교통</v>
      </c>
      <c r="B40" s="108" t="str">
        <f t="shared" si="2"/>
        <v>이발원</v>
      </c>
      <c r="C40" s="109" t="str">
        <f t="shared" si="3"/>
        <v>B</v>
      </c>
      <c r="D40" s="110">
        <f t="shared" si="4"/>
        <v>0.94440000000000013</v>
      </c>
      <c r="E40" s="111">
        <f t="shared" si="5"/>
        <v>3651</v>
      </c>
      <c r="F40" s="112" t="str">
        <f t="shared" si="6"/>
        <v>6-1</v>
      </c>
      <c r="G40" s="113" t="str">
        <f t="shared" si="7"/>
        <v>70바4102</v>
      </c>
      <c r="H40" s="114">
        <f t="shared" si="8"/>
        <v>1</v>
      </c>
      <c r="I40" s="115">
        <f t="shared" si="9"/>
        <v>2080.1109999999999</v>
      </c>
      <c r="J40" s="116">
        <f t="shared" si="10"/>
        <v>1.2200466737427527E-2</v>
      </c>
      <c r="K40" s="116">
        <f t="shared" si="11"/>
        <v>0.36531125300718198</v>
      </c>
      <c r="L40" s="116">
        <f t="shared" si="12"/>
        <v>8.4130125748097098E-2</v>
      </c>
      <c r="M40" s="117">
        <f t="shared" si="13"/>
        <v>11.525</v>
      </c>
      <c r="N40" s="118">
        <f t="shared" si="14"/>
        <v>9.6148715140682406E-2</v>
      </c>
      <c r="O40" s="118">
        <f t="shared" si="15"/>
        <v>5.3843280478782143</v>
      </c>
      <c r="P40" s="228">
        <f t="shared" si="16"/>
        <v>0</v>
      </c>
      <c r="Q40" s="229">
        <f t="shared" si="17"/>
        <v>2</v>
      </c>
      <c r="R40" s="229">
        <f t="shared" si="18"/>
        <v>112</v>
      </c>
      <c r="T40">
        <v>505</v>
      </c>
      <c r="U40">
        <v>3651</v>
      </c>
      <c r="V40" t="s">
        <v>233</v>
      </c>
      <c r="W40">
        <v>2080.1109999999999</v>
      </c>
      <c r="X40">
        <v>880.85500000000002</v>
      </c>
      <c r="Y40">
        <v>2.3610000000000002</v>
      </c>
      <c r="Z40">
        <v>11.525</v>
      </c>
      <c r="AA40">
        <v>128.34025399999999</v>
      </c>
      <c r="AB40">
        <v>1.5658110000000001</v>
      </c>
      <c r="AC40">
        <v>46.884138999999998</v>
      </c>
      <c r="AD40" s="1">
        <v>175</v>
      </c>
      <c r="AE40">
        <v>2</v>
      </c>
      <c r="AF40">
        <v>112</v>
      </c>
      <c r="AG40">
        <v>61</v>
      </c>
      <c r="AH40">
        <v>16.207782999999999</v>
      </c>
      <c r="AI40">
        <v>0</v>
      </c>
      <c r="AJ40">
        <v>0</v>
      </c>
      <c r="AK40">
        <v>0</v>
      </c>
      <c r="AL40">
        <v>0</v>
      </c>
      <c r="AM40">
        <v>0.94440000000000013</v>
      </c>
      <c r="AN40" t="s">
        <v>68</v>
      </c>
      <c r="AO40">
        <v>2080.1109999999999</v>
      </c>
      <c r="AP40" t="s">
        <v>468</v>
      </c>
      <c r="AQ40" t="s">
        <v>119</v>
      </c>
      <c r="AR40" t="s">
        <v>124</v>
      </c>
      <c r="AS40" t="s">
        <v>119</v>
      </c>
      <c r="AT40" t="s">
        <v>124</v>
      </c>
      <c r="AU40" t="s">
        <v>197</v>
      </c>
      <c r="AV40" t="s">
        <v>233</v>
      </c>
      <c r="AW40" t="s">
        <v>68</v>
      </c>
      <c r="AX40">
        <v>3651</v>
      </c>
      <c r="AY40" t="s">
        <v>336</v>
      </c>
      <c r="AZ40">
        <v>1</v>
      </c>
      <c r="BA40" t="s">
        <v>342</v>
      </c>
      <c r="BB40">
        <v>1</v>
      </c>
      <c r="BC40">
        <v>1</v>
      </c>
      <c r="BE40" t="s">
        <v>66</v>
      </c>
      <c r="BF40">
        <v>-1</v>
      </c>
      <c r="BG40" t="s">
        <v>286</v>
      </c>
      <c r="BI40" t="s">
        <v>119</v>
      </c>
      <c r="BJ40" t="s">
        <v>233</v>
      </c>
      <c r="BK40" t="s">
        <v>68</v>
      </c>
      <c r="BL40">
        <v>0.94440000000000013</v>
      </c>
      <c r="BM40">
        <v>3651</v>
      </c>
      <c r="BN40" t="s">
        <v>124</v>
      </c>
      <c r="BO40" t="s">
        <v>197</v>
      </c>
      <c r="BP40">
        <v>1</v>
      </c>
      <c r="BQ40">
        <v>2080.1109999999999</v>
      </c>
      <c r="BR40">
        <v>1.2200466737427527E-2</v>
      </c>
      <c r="BS40">
        <v>0.36531125300718198</v>
      </c>
      <c r="BT40">
        <v>8.4130125748097098E-2</v>
      </c>
      <c r="BU40">
        <v>11.525</v>
      </c>
      <c r="BV40">
        <v>9.6148715140682406E-2</v>
      </c>
      <c r="BW40">
        <v>5.3843280478782143</v>
      </c>
      <c r="BX40">
        <v>0</v>
      </c>
      <c r="BY40">
        <v>2</v>
      </c>
      <c r="BZ40">
        <v>112</v>
      </c>
    </row>
    <row r="41" spans="1:78" ht="16.5">
      <c r="A41" s="124" t="str">
        <f t="shared" si="1"/>
        <v>대인교통</v>
      </c>
      <c r="B41" s="125" t="str">
        <f t="shared" si="2"/>
        <v>이상록</v>
      </c>
      <c r="C41" s="126" t="str">
        <f t="shared" si="3"/>
        <v>S</v>
      </c>
      <c r="D41" s="127">
        <f t="shared" si="4"/>
        <v>1.1476923076923076</v>
      </c>
      <c r="E41" s="128">
        <f t="shared" si="5"/>
        <v>9409</v>
      </c>
      <c r="F41" s="129" t="str">
        <f t="shared" si="6"/>
        <v>예비(복수)</v>
      </c>
      <c r="G41" s="130" t="str">
        <f t="shared" si="7"/>
        <v>70바4103</v>
      </c>
      <c r="H41" s="131">
        <f t="shared" si="8"/>
        <v>1</v>
      </c>
      <c r="I41" s="132">
        <f t="shared" si="9"/>
        <v>471.17200000000003</v>
      </c>
      <c r="J41" s="133">
        <f t="shared" si="10"/>
        <v>1.2059987799845878E-2</v>
      </c>
      <c r="K41" s="133">
        <f t="shared" si="11"/>
        <v>0.30756687711368152</v>
      </c>
      <c r="L41" s="133">
        <f t="shared" si="12"/>
        <v>0.13795386822646508</v>
      </c>
      <c r="M41" s="134">
        <f t="shared" si="13"/>
        <v>15.74</v>
      </c>
      <c r="N41" s="135">
        <f t="shared" si="14"/>
        <v>0</v>
      </c>
      <c r="O41" s="135">
        <f t="shared" si="15"/>
        <v>17.40341106856944</v>
      </c>
      <c r="P41" s="226">
        <f t="shared" si="16"/>
        <v>3</v>
      </c>
      <c r="Q41" s="227">
        <f t="shared" si="17"/>
        <v>0</v>
      </c>
      <c r="R41" s="227">
        <f t="shared" si="18"/>
        <v>82</v>
      </c>
      <c r="T41">
        <v>505</v>
      </c>
      <c r="U41">
        <v>9409</v>
      </c>
      <c r="V41" t="s">
        <v>469</v>
      </c>
      <c r="W41">
        <v>471.17200000000003</v>
      </c>
      <c r="X41">
        <v>157.88399999999999</v>
      </c>
      <c r="Y41">
        <v>2.984</v>
      </c>
      <c r="Z41">
        <v>15.74</v>
      </c>
      <c r="AA41">
        <v>16.537496000000001</v>
      </c>
      <c r="AB41">
        <v>0.19944200000000001</v>
      </c>
      <c r="AC41">
        <v>5.0863860000000001</v>
      </c>
      <c r="AD41" s="1">
        <v>65</v>
      </c>
      <c r="AE41">
        <v>0</v>
      </c>
      <c r="AF41">
        <v>82</v>
      </c>
      <c r="AG41">
        <v>112</v>
      </c>
      <c r="AH41">
        <v>28.491133000000001</v>
      </c>
      <c r="AI41">
        <v>2700.9</v>
      </c>
      <c r="AJ41">
        <v>305.2</v>
      </c>
      <c r="AK41">
        <v>3</v>
      </c>
      <c r="AL41">
        <v>2018</v>
      </c>
      <c r="AM41">
        <v>1.1476923076923076</v>
      </c>
      <c r="AN41" t="s">
        <v>71</v>
      </c>
      <c r="AO41">
        <v>471.17200000000003</v>
      </c>
      <c r="AP41" t="s">
        <v>470</v>
      </c>
      <c r="AQ41" t="s">
        <v>119</v>
      </c>
      <c r="AR41" t="s">
        <v>255</v>
      </c>
      <c r="AS41" t="s">
        <v>119</v>
      </c>
      <c r="AT41" t="s">
        <v>255</v>
      </c>
      <c r="AU41" t="s">
        <v>198</v>
      </c>
      <c r="AV41" t="s">
        <v>469</v>
      </c>
      <c r="AW41" t="s">
        <v>71</v>
      </c>
      <c r="AX41">
        <v>9409</v>
      </c>
      <c r="AY41" t="s">
        <v>354</v>
      </c>
      <c r="AZ41">
        <v>1</v>
      </c>
      <c r="BA41" t="s">
        <v>355</v>
      </c>
      <c r="BB41">
        <v>1</v>
      </c>
      <c r="BC41">
        <v>1</v>
      </c>
      <c r="BE41" t="s">
        <v>271</v>
      </c>
      <c r="BF41" t="s">
        <v>272</v>
      </c>
      <c r="BG41" t="s">
        <v>271</v>
      </c>
      <c r="BI41" t="s">
        <v>119</v>
      </c>
      <c r="BJ41" t="s">
        <v>469</v>
      </c>
      <c r="BK41" t="s">
        <v>71</v>
      </c>
      <c r="BL41">
        <v>1.1476923076923076</v>
      </c>
      <c r="BM41">
        <v>9409</v>
      </c>
      <c r="BN41" t="s">
        <v>255</v>
      </c>
      <c r="BO41" t="s">
        <v>198</v>
      </c>
      <c r="BP41">
        <v>1</v>
      </c>
      <c r="BQ41">
        <v>471.17200000000003</v>
      </c>
      <c r="BR41">
        <v>1.2059987799845878E-2</v>
      </c>
      <c r="BS41">
        <v>0.30756687711368152</v>
      </c>
      <c r="BT41">
        <v>0.13795386822646508</v>
      </c>
      <c r="BU41">
        <v>15.74</v>
      </c>
      <c r="BV41">
        <v>0</v>
      </c>
      <c r="BW41">
        <v>17.40341106856944</v>
      </c>
      <c r="BX41">
        <v>3</v>
      </c>
      <c r="BY41">
        <v>0</v>
      </c>
      <c r="BZ41">
        <v>82</v>
      </c>
    </row>
    <row r="42" spans="1:78" ht="16.5">
      <c r="A42" s="107" t="str">
        <f t="shared" si="1"/>
        <v>대인교통</v>
      </c>
      <c r="B42" s="108" t="str">
        <f t="shared" si="2"/>
        <v>이성구</v>
      </c>
      <c r="C42" s="109" t="str">
        <f t="shared" si="3"/>
        <v>A</v>
      </c>
      <c r="D42" s="110">
        <f t="shared" si="4"/>
        <v>0.98154619180558678</v>
      </c>
      <c r="E42" s="111">
        <f t="shared" si="5"/>
        <v>2131</v>
      </c>
      <c r="F42" s="112" t="str">
        <f t="shared" si="6"/>
        <v>574</v>
      </c>
      <c r="G42" s="113" t="str">
        <f t="shared" si="7"/>
        <v>71바6104</v>
      </c>
      <c r="H42" s="114">
        <f t="shared" si="8"/>
        <v>7</v>
      </c>
      <c r="I42" s="115">
        <f t="shared" si="9"/>
        <v>1494.578</v>
      </c>
      <c r="J42" s="116">
        <f t="shared" si="10"/>
        <v>2.4828201588807816E-2</v>
      </c>
      <c r="K42" s="116">
        <f t="shared" si="11"/>
        <v>0.31947762415656178</v>
      </c>
      <c r="L42" s="116">
        <f t="shared" si="12"/>
        <v>0.14251514474319843</v>
      </c>
      <c r="M42" s="117">
        <f t="shared" si="13"/>
        <v>3.512</v>
      </c>
      <c r="N42" s="118">
        <f t="shared" si="14"/>
        <v>0</v>
      </c>
      <c r="O42" s="118">
        <f t="shared" si="15"/>
        <v>0.80290222390534316</v>
      </c>
      <c r="P42" s="228">
        <f t="shared" si="16"/>
        <v>1</v>
      </c>
      <c r="Q42" s="229">
        <f t="shared" si="17"/>
        <v>0</v>
      </c>
      <c r="R42" s="229">
        <f t="shared" si="18"/>
        <v>12</v>
      </c>
      <c r="T42">
        <v>505</v>
      </c>
      <c r="U42">
        <v>2131</v>
      </c>
      <c r="V42" t="s">
        <v>269</v>
      </c>
      <c r="W42">
        <v>1494.578</v>
      </c>
      <c r="X42">
        <v>537.96900000000005</v>
      </c>
      <c r="Y42">
        <v>2.778</v>
      </c>
      <c r="Z42">
        <v>3.512</v>
      </c>
      <c r="AA42">
        <v>127.942976</v>
      </c>
      <c r="AB42">
        <v>3.1765940000000001</v>
      </c>
      <c r="AC42">
        <v>40.874918000000001</v>
      </c>
      <c r="AD42" s="1">
        <v>213</v>
      </c>
      <c r="AE42">
        <v>0</v>
      </c>
      <c r="AF42">
        <v>12</v>
      </c>
      <c r="AG42">
        <v>64</v>
      </c>
      <c r="AH42">
        <v>11.681594</v>
      </c>
      <c r="AI42">
        <v>0</v>
      </c>
      <c r="AJ42">
        <v>0</v>
      </c>
      <c r="AK42">
        <v>1</v>
      </c>
      <c r="AL42">
        <v>24</v>
      </c>
      <c r="AM42">
        <v>0.98154619180558678</v>
      </c>
      <c r="AN42" t="s">
        <v>66</v>
      </c>
      <c r="AO42">
        <v>363.21199999999999</v>
      </c>
      <c r="AP42" t="s">
        <v>471</v>
      </c>
      <c r="AQ42" t="s">
        <v>119</v>
      </c>
      <c r="AR42" t="s">
        <v>123</v>
      </c>
      <c r="AS42" t="s">
        <v>119</v>
      </c>
      <c r="AT42" t="s">
        <v>123</v>
      </c>
      <c r="AU42" t="s">
        <v>189</v>
      </c>
      <c r="AV42" t="s">
        <v>269</v>
      </c>
      <c r="AW42" t="s">
        <v>66</v>
      </c>
      <c r="AX42">
        <v>2131</v>
      </c>
      <c r="AY42" t="s">
        <v>318</v>
      </c>
      <c r="AZ42">
        <v>1</v>
      </c>
      <c r="BA42" t="s">
        <v>280</v>
      </c>
      <c r="BB42">
        <v>7</v>
      </c>
      <c r="BC42">
        <v>1</v>
      </c>
      <c r="BE42" t="s">
        <v>66</v>
      </c>
      <c r="BF42">
        <v>0</v>
      </c>
      <c r="BG42" t="s">
        <v>274</v>
      </c>
      <c r="BI42" t="s">
        <v>119</v>
      </c>
      <c r="BJ42" t="s">
        <v>269</v>
      </c>
      <c r="BK42" t="s">
        <v>66</v>
      </c>
      <c r="BL42">
        <v>0.98154619180558678</v>
      </c>
      <c r="BM42">
        <v>2131</v>
      </c>
      <c r="BN42" t="s">
        <v>123</v>
      </c>
      <c r="BO42" t="s">
        <v>189</v>
      </c>
      <c r="BP42">
        <v>7</v>
      </c>
      <c r="BQ42">
        <v>1494.578</v>
      </c>
      <c r="BR42">
        <v>2.4828201588807816E-2</v>
      </c>
      <c r="BS42">
        <v>0.31947762415656178</v>
      </c>
      <c r="BT42">
        <v>0.14251514474319843</v>
      </c>
      <c r="BU42">
        <v>3.512</v>
      </c>
      <c r="BV42">
        <v>0</v>
      </c>
      <c r="BW42">
        <v>0.80290222390534316</v>
      </c>
      <c r="BX42">
        <v>1</v>
      </c>
      <c r="BY42">
        <v>0</v>
      </c>
      <c r="BZ42">
        <v>12</v>
      </c>
    </row>
    <row r="43" spans="1:78" ht="16.5">
      <c r="A43" s="124" t="str">
        <f t="shared" si="1"/>
        <v>대인교통</v>
      </c>
      <c r="B43" s="125" t="str">
        <f t="shared" si="2"/>
        <v>이쌍술</v>
      </c>
      <c r="C43" s="126" t="str">
        <f t="shared" si="3"/>
        <v>D</v>
      </c>
      <c r="D43" s="127">
        <f t="shared" si="4"/>
        <v>0.82500000000000007</v>
      </c>
      <c r="E43" s="128">
        <f t="shared" si="5"/>
        <v>1921</v>
      </c>
      <c r="F43" s="129" t="str">
        <f t="shared" si="6"/>
        <v>515</v>
      </c>
      <c r="G43" s="130" t="str">
        <f t="shared" si="7"/>
        <v>70바4126</v>
      </c>
      <c r="H43" s="131">
        <f t="shared" si="8"/>
        <v>1</v>
      </c>
      <c r="I43" s="132">
        <f t="shared" si="9"/>
        <v>1686.037</v>
      </c>
      <c r="J43" s="133">
        <f t="shared" si="10"/>
        <v>1.8025734105023807E-2</v>
      </c>
      <c r="K43" s="133">
        <f t="shared" si="11"/>
        <v>0.40065842967127463</v>
      </c>
      <c r="L43" s="133">
        <f t="shared" si="12"/>
        <v>0.1874217469723381</v>
      </c>
      <c r="M43" s="134">
        <f t="shared" si="13"/>
        <v>11.952999999999999</v>
      </c>
      <c r="N43" s="135">
        <f t="shared" si="14"/>
        <v>0.71172815305951176</v>
      </c>
      <c r="O43" s="135">
        <f t="shared" si="15"/>
        <v>5.575203865632842</v>
      </c>
      <c r="P43" s="226">
        <f t="shared" si="16"/>
        <v>39</v>
      </c>
      <c r="Q43" s="227">
        <f t="shared" si="17"/>
        <v>12</v>
      </c>
      <c r="R43" s="227">
        <f t="shared" si="18"/>
        <v>94</v>
      </c>
      <c r="T43">
        <v>505</v>
      </c>
      <c r="U43">
        <v>1921</v>
      </c>
      <c r="V43" t="s">
        <v>472</v>
      </c>
      <c r="W43">
        <v>1686.037</v>
      </c>
      <c r="X43">
        <v>851.44799999999998</v>
      </c>
      <c r="Y43">
        <v>1.98</v>
      </c>
      <c r="Z43">
        <v>11.952999999999999</v>
      </c>
      <c r="AA43">
        <v>127.531616</v>
      </c>
      <c r="AB43">
        <v>2.298851</v>
      </c>
      <c r="AC43">
        <v>51.096617000000002</v>
      </c>
      <c r="AD43" s="1">
        <v>316</v>
      </c>
      <c r="AE43">
        <v>12</v>
      </c>
      <c r="AF43">
        <v>94</v>
      </c>
      <c r="AG43">
        <v>99</v>
      </c>
      <c r="AH43">
        <v>13.220541000000001</v>
      </c>
      <c r="AI43">
        <v>51</v>
      </c>
      <c r="AJ43">
        <v>8</v>
      </c>
      <c r="AK43">
        <v>39</v>
      </c>
      <c r="AL43">
        <v>6401</v>
      </c>
      <c r="AM43">
        <v>0.82500000000000007</v>
      </c>
      <c r="AN43" t="s">
        <v>67</v>
      </c>
      <c r="AO43">
        <v>1686.037</v>
      </c>
      <c r="AP43" t="s">
        <v>473</v>
      </c>
      <c r="AQ43" t="s">
        <v>119</v>
      </c>
      <c r="AR43" t="s">
        <v>120</v>
      </c>
      <c r="AS43" t="s">
        <v>119</v>
      </c>
      <c r="AT43" t="s">
        <v>120</v>
      </c>
      <c r="AU43" t="s">
        <v>420</v>
      </c>
      <c r="AV43" t="s">
        <v>472</v>
      </c>
      <c r="AW43" t="s">
        <v>67</v>
      </c>
      <c r="AX43">
        <v>1921</v>
      </c>
      <c r="AY43" t="s">
        <v>320</v>
      </c>
      <c r="AZ43">
        <v>1</v>
      </c>
      <c r="BA43" t="s">
        <v>179</v>
      </c>
      <c r="BB43">
        <v>1</v>
      </c>
      <c r="BC43">
        <v>1</v>
      </c>
      <c r="BE43" t="s">
        <v>271</v>
      </c>
      <c r="BF43" t="s">
        <v>272</v>
      </c>
      <c r="BG43" t="s">
        <v>271</v>
      </c>
      <c r="BI43" t="s">
        <v>119</v>
      </c>
      <c r="BJ43" t="s">
        <v>472</v>
      </c>
      <c r="BK43" t="s">
        <v>67</v>
      </c>
      <c r="BL43">
        <v>0.82500000000000007</v>
      </c>
      <c r="BM43">
        <v>1921</v>
      </c>
      <c r="BN43" t="s">
        <v>120</v>
      </c>
      <c r="BO43" t="s">
        <v>420</v>
      </c>
      <c r="BP43">
        <v>1</v>
      </c>
      <c r="BQ43">
        <v>1686.037</v>
      </c>
      <c r="BR43">
        <v>1.8025734105023807E-2</v>
      </c>
      <c r="BS43">
        <v>0.40065842967127463</v>
      </c>
      <c r="BT43">
        <v>0.1874217469723381</v>
      </c>
      <c r="BU43">
        <v>11.952999999999999</v>
      </c>
      <c r="BV43">
        <v>0.71172815305951176</v>
      </c>
      <c r="BW43">
        <v>5.575203865632842</v>
      </c>
      <c r="BX43">
        <v>39</v>
      </c>
      <c r="BY43">
        <v>12</v>
      </c>
      <c r="BZ43">
        <v>94</v>
      </c>
    </row>
    <row r="44" spans="1:78" ht="16.5">
      <c r="A44" s="107" t="str">
        <f t="shared" si="1"/>
        <v>대인교통</v>
      </c>
      <c r="B44" s="108" t="str">
        <f t="shared" si="2"/>
        <v>이영보</v>
      </c>
      <c r="C44" s="109" t="str">
        <f t="shared" si="3"/>
        <v>F</v>
      </c>
      <c r="D44" s="110">
        <f t="shared" si="4"/>
        <v>0.79869565217391314</v>
      </c>
      <c r="E44" s="111">
        <f t="shared" si="5"/>
        <v>215</v>
      </c>
      <c r="F44" s="112" t="str">
        <f t="shared" si="6"/>
        <v>561</v>
      </c>
      <c r="G44" s="113" t="str">
        <f t="shared" si="7"/>
        <v>71바5205</v>
      </c>
      <c r="H44" s="114">
        <f t="shared" si="8"/>
        <v>1</v>
      </c>
      <c r="I44" s="115">
        <f t="shared" si="9"/>
        <v>1163.8050000000001</v>
      </c>
      <c r="J44" s="116">
        <f t="shared" si="10"/>
        <v>1.304738569594332E-2</v>
      </c>
      <c r="K44" s="116">
        <f t="shared" si="11"/>
        <v>0.49097362281432244</v>
      </c>
      <c r="L44" s="116">
        <f t="shared" si="12"/>
        <v>0.18989435515399916</v>
      </c>
      <c r="M44" s="117">
        <f t="shared" si="13"/>
        <v>11.116</v>
      </c>
      <c r="N44" s="118">
        <f t="shared" si="14"/>
        <v>3.6088519984017937</v>
      </c>
      <c r="O44" s="118">
        <f t="shared" si="15"/>
        <v>13.83393266054021</v>
      </c>
      <c r="P44" s="228">
        <f t="shared" si="16"/>
        <v>118</v>
      </c>
      <c r="Q44" s="229">
        <f t="shared" si="17"/>
        <v>42</v>
      </c>
      <c r="R44" s="229">
        <f t="shared" si="18"/>
        <v>161</v>
      </c>
      <c r="T44">
        <v>505</v>
      </c>
      <c r="U44">
        <v>215</v>
      </c>
      <c r="V44" t="s">
        <v>234</v>
      </c>
      <c r="W44">
        <v>1163.8050000000001</v>
      </c>
      <c r="X44">
        <v>633.45899999999995</v>
      </c>
      <c r="Y44">
        <v>1.837</v>
      </c>
      <c r="Z44">
        <v>11.116</v>
      </c>
      <c r="AA44">
        <v>120.54276900000001</v>
      </c>
      <c r="AB44">
        <v>1.5727679999999999</v>
      </c>
      <c r="AC44">
        <v>59.183320000000002</v>
      </c>
      <c r="AD44" s="1">
        <v>221</v>
      </c>
      <c r="AE44">
        <v>42</v>
      </c>
      <c r="AF44">
        <v>161</v>
      </c>
      <c r="AG44">
        <v>92</v>
      </c>
      <c r="AH44">
        <v>9.6547059999999991</v>
      </c>
      <c r="AI44">
        <v>404</v>
      </c>
      <c r="AJ44">
        <v>0</v>
      </c>
      <c r="AK44">
        <v>118</v>
      </c>
      <c r="AL44">
        <v>53654</v>
      </c>
      <c r="AM44">
        <v>0.79869565217391314</v>
      </c>
      <c r="AN44" t="s">
        <v>70</v>
      </c>
      <c r="AO44">
        <v>1163.8050000000001</v>
      </c>
      <c r="AP44" t="s">
        <v>474</v>
      </c>
      <c r="AQ44" t="s">
        <v>119</v>
      </c>
      <c r="AR44" t="s">
        <v>122</v>
      </c>
      <c r="AS44" t="s">
        <v>119</v>
      </c>
      <c r="AT44" t="s">
        <v>122</v>
      </c>
      <c r="AU44" t="s">
        <v>182</v>
      </c>
      <c r="AV44" t="s">
        <v>234</v>
      </c>
      <c r="AW44" t="s">
        <v>70</v>
      </c>
      <c r="AX44">
        <v>215</v>
      </c>
      <c r="AY44" t="s">
        <v>324</v>
      </c>
      <c r="AZ44">
        <v>1</v>
      </c>
      <c r="BA44" t="s">
        <v>325</v>
      </c>
      <c r="BB44">
        <v>1</v>
      </c>
      <c r="BC44">
        <v>1</v>
      </c>
      <c r="BE44" t="s">
        <v>67</v>
      </c>
      <c r="BF44">
        <v>-1</v>
      </c>
      <c r="BG44" t="s">
        <v>286</v>
      </c>
      <c r="BI44" t="s">
        <v>119</v>
      </c>
      <c r="BJ44" t="s">
        <v>234</v>
      </c>
      <c r="BK44" t="s">
        <v>70</v>
      </c>
      <c r="BL44">
        <v>0.79869565217391314</v>
      </c>
      <c r="BM44">
        <v>215</v>
      </c>
      <c r="BN44" t="s">
        <v>122</v>
      </c>
      <c r="BO44" t="s">
        <v>182</v>
      </c>
      <c r="BP44">
        <v>1</v>
      </c>
      <c r="BQ44">
        <v>1163.8050000000001</v>
      </c>
      <c r="BR44">
        <v>1.304738569594332E-2</v>
      </c>
      <c r="BS44">
        <v>0.49097362281432244</v>
      </c>
      <c r="BT44">
        <v>0.18989435515399916</v>
      </c>
      <c r="BU44">
        <v>11.116</v>
      </c>
      <c r="BV44">
        <v>3.6088519984017937</v>
      </c>
      <c r="BW44">
        <v>13.83393266054021</v>
      </c>
      <c r="BX44">
        <v>118</v>
      </c>
      <c r="BY44">
        <v>42</v>
      </c>
      <c r="BZ44">
        <v>161</v>
      </c>
    </row>
    <row r="45" spans="1:78" ht="16.5">
      <c r="A45" s="124" t="str">
        <f t="shared" si="1"/>
        <v>대인교통</v>
      </c>
      <c r="B45" s="125" t="str">
        <f t="shared" si="2"/>
        <v>이용관</v>
      </c>
      <c r="C45" s="126" t="str">
        <f t="shared" si="3"/>
        <v>S</v>
      </c>
      <c r="D45" s="127">
        <f t="shared" si="4"/>
        <v>1.0796865214936613</v>
      </c>
      <c r="E45" s="128">
        <f t="shared" si="5"/>
        <v>6597</v>
      </c>
      <c r="F45" s="129" t="str">
        <f t="shared" si="6"/>
        <v>574</v>
      </c>
      <c r="G45" s="130" t="str">
        <f t="shared" si="7"/>
        <v>71바6103</v>
      </c>
      <c r="H45" s="131">
        <f t="shared" si="8"/>
        <v>3</v>
      </c>
      <c r="I45" s="132">
        <f t="shared" si="9"/>
        <v>1651.1970000000001</v>
      </c>
      <c r="J45" s="133">
        <f t="shared" si="10"/>
        <v>1.0975259922598435E-2</v>
      </c>
      <c r="K45" s="133">
        <f t="shared" si="11"/>
        <v>0.37084947107608535</v>
      </c>
      <c r="L45" s="133">
        <f t="shared" si="12"/>
        <v>7.7519520687113652E-2</v>
      </c>
      <c r="M45" s="134">
        <f t="shared" si="13"/>
        <v>4.2830000000000004</v>
      </c>
      <c r="N45" s="135">
        <f t="shared" si="14"/>
        <v>0</v>
      </c>
      <c r="O45" s="135">
        <f t="shared" si="15"/>
        <v>2.2407986448618789</v>
      </c>
      <c r="P45" s="226">
        <f t="shared" si="16"/>
        <v>19</v>
      </c>
      <c r="Q45" s="227">
        <f t="shared" si="17"/>
        <v>0</v>
      </c>
      <c r="R45" s="227">
        <f t="shared" si="18"/>
        <v>37</v>
      </c>
      <c r="T45">
        <v>505</v>
      </c>
      <c r="U45">
        <v>6597</v>
      </c>
      <c r="V45" t="s">
        <v>235</v>
      </c>
      <c r="W45">
        <v>1651.1969999999999</v>
      </c>
      <c r="X45">
        <v>578.40099999999995</v>
      </c>
      <c r="Y45">
        <v>2.855</v>
      </c>
      <c r="Z45">
        <v>4.2830000000000004</v>
      </c>
      <c r="AA45">
        <v>138.257409</v>
      </c>
      <c r="AB45">
        <v>1.5174110000000001</v>
      </c>
      <c r="AC45">
        <v>51.272686999999998</v>
      </c>
      <c r="AD45" s="1">
        <v>128</v>
      </c>
      <c r="AE45">
        <v>0</v>
      </c>
      <c r="AF45">
        <v>37</v>
      </c>
      <c r="AG45">
        <v>61</v>
      </c>
      <c r="AH45">
        <v>11.942918000000001</v>
      </c>
      <c r="AI45">
        <v>0</v>
      </c>
      <c r="AJ45">
        <v>0</v>
      </c>
      <c r="AK45">
        <v>19</v>
      </c>
      <c r="AL45">
        <v>1634</v>
      </c>
      <c r="AM45">
        <v>1.0796865214936613</v>
      </c>
      <c r="AN45" t="s">
        <v>71</v>
      </c>
      <c r="AO45">
        <v>1409.7380000000001</v>
      </c>
      <c r="AP45" t="s">
        <v>475</v>
      </c>
      <c r="AQ45" t="s">
        <v>119</v>
      </c>
      <c r="AR45" t="s">
        <v>123</v>
      </c>
      <c r="AS45" t="s">
        <v>119</v>
      </c>
      <c r="AT45" t="s">
        <v>123</v>
      </c>
      <c r="AU45" t="s">
        <v>187</v>
      </c>
      <c r="AV45" t="s">
        <v>235</v>
      </c>
      <c r="AW45" t="s">
        <v>71</v>
      </c>
      <c r="AX45">
        <v>6597</v>
      </c>
      <c r="AY45" t="s">
        <v>329</v>
      </c>
      <c r="AZ45">
        <v>2</v>
      </c>
      <c r="BA45" t="s">
        <v>351</v>
      </c>
      <c r="BB45">
        <v>3</v>
      </c>
      <c r="BC45">
        <v>1</v>
      </c>
      <c r="BE45" t="s">
        <v>71</v>
      </c>
      <c r="BF45">
        <v>0</v>
      </c>
      <c r="BG45" t="s">
        <v>274</v>
      </c>
      <c r="BI45" t="s">
        <v>119</v>
      </c>
      <c r="BJ45" t="s">
        <v>235</v>
      </c>
      <c r="BK45" t="s">
        <v>71</v>
      </c>
      <c r="BL45">
        <v>1.0796865214936613</v>
      </c>
      <c r="BM45">
        <v>6597</v>
      </c>
      <c r="BN45" t="s">
        <v>123</v>
      </c>
      <c r="BO45" t="s">
        <v>187</v>
      </c>
      <c r="BP45">
        <v>3</v>
      </c>
      <c r="BQ45">
        <v>1651.1970000000001</v>
      </c>
      <c r="BR45">
        <v>1.0975259922598435E-2</v>
      </c>
      <c r="BS45">
        <v>0.37084947107608535</v>
      </c>
      <c r="BT45">
        <v>7.7519520687113652E-2</v>
      </c>
      <c r="BU45">
        <v>4.2830000000000004</v>
      </c>
      <c r="BV45">
        <v>0</v>
      </c>
      <c r="BW45">
        <v>2.2407986448618789</v>
      </c>
      <c r="BX45">
        <v>19</v>
      </c>
      <c r="BY45">
        <v>0</v>
      </c>
      <c r="BZ45">
        <v>37</v>
      </c>
    </row>
    <row r="46" spans="1:78" ht="16.5">
      <c r="A46" s="107" t="str">
        <f t="shared" si="1"/>
        <v>대인교통</v>
      </c>
      <c r="B46" s="108" t="str">
        <f t="shared" si="2"/>
        <v>이용선</v>
      </c>
      <c r="C46" s="109" t="str">
        <f t="shared" si="3"/>
        <v>C</v>
      </c>
      <c r="D46" s="110">
        <f t="shared" si="4"/>
        <v>0.89384615384615373</v>
      </c>
      <c r="E46" s="111">
        <f t="shared" si="5"/>
        <v>8363</v>
      </c>
      <c r="F46" s="112" t="str">
        <f t="shared" si="6"/>
        <v>574</v>
      </c>
      <c r="G46" s="113" t="str">
        <f t="shared" si="7"/>
        <v>71바6105</v>
      </c>
      <c r="H46" s="114">
        <f t="shared" si="8"/>
        <v>1</v>
      </c>
      <c r="I46" s="115">
        <f t="shared" si="9"/>
        <v>741.73800000000006</v>
      </c>
      <c r="J46" s="116">
        <f t="shared" si="10"/>
        <v>1.5175821467804671E-2</v>
      </c>
      <c r="K46" s="116">
        <f t="shared" si="11"/>
        <v>0.32651068868954564</v>
      </c>
      <c r="L46" s="116">
        <f t="shared" si="12"/>
        <v>0.12538119929139399</v>
      </c>
      <c r="M46" s="117">
        <f t="shared" si="13"/>
        <v>6.2889999999999997</v>
      </c>
      <c r="N46" s="118">
        <f t="shared" si="14"/>
        <v>0</v>
      </c>
      <c r="O46" s="118">
        <f t="shared" si="15"/>
        <v>0.53927397544685585</v>
      </c>
      <c r="P46" s="228">
        <f t="shared" si="16"/>
        <v>0</v>
      </c>
      <c r="Q46" s="229">
        <f t="shared" si="17"/>
        <v>0</v>
      </c>
      <c r="R46" s="229">
        <f t="shared" si="18"/>
        <v>4</v>
      </c>
      <c r="T46">
        <v>505</v>
      </c>
      <c r="U46">
        <v>8363</v>
      </c>
      <c r="V46" t="s">
        <v>236</v>
      </c>
      <c r="W46">
        <v>759.52300000000002</v>
      </c>
      <c r="X46">
        <v>325.66699999999997</v>
      </c>
      <c r="Y46">
        <v>2.3319999999999999</v>
      </c>
      <c r="Z46">
        <v>6.2889999999999997</v>
      </c>
      <c r="AA46">
        <v>61.279121000000004</v>
      </c>
      <c r="AB46">
        <v>0.92996100000000004</v>
      </c>
      <c r="AC46">
        <v>20.008288</v>
      </c>
      <c r="AD46" s="1">
        <v>93</v>
      </c>
      <c r="AE46">
        <v>0</v>
      </c>
      <c r="AF46">
        <v>4</v>
      </c>
      <c r="AG46">
        <v>68</v>
      </c>
      <c r="AH46">
        <v>12.394482</v>
      </c>
      <c r="AI46">
        <v>3.4</v>
      </c>
      <c r="AJ46">
        <v>0</v>
      </c>
      <c r="AK46">
        <v>0</v>
      </c>
      <c r="AL46">
        <v>0</v>
      </c>
      <c r="AM46">
        <v>0.89384615384615373</v>
      </c>
      <c r="AN46" t="s">
        <v>69</v>
      </c>
      <c r="AO46">
        <v>741.73800000000006</v>
      </c>
      <c r="AP46" t="s">
        <v>476</v>
      </c>
      <c r="AQ46" t="s">
        <v>119</v>
      </c>
      <c r="AR46" t="s">
        <v>123</v>
      </c>
      <c r="AS46" t="s">
        <v>119</v>
      </c>
      <c r="AT46" t="s">
        <v>123</v>
      </c>
      <c r="AU46" t="s">
        <v>190</v>
      </c>
      <c r="AV46" t="s">
        <v>236</v>
      </c>
      <c r="AW46" t="s">
        <v>69</v>
      </c>
      <c r="AX46">
        <v>8363</v>
      </c>
      <c r="AY46" t="s">
        <v>322</v>
      </c>
      <c r="AZ46">
        <v>1</v>
      </c>
      <c r="BA46" t="s">
        <v>281</v>
      </c>
      <c r="BB46">
        <v>1</v>
      </c>
      <c r="BC46">
        <v>1</v>
      </c>
      <c r="BE46" t="s">
        <v>68</v>
      </c>
      <c r="BF46">
        <v>-1</v>
      </c>
      <c r="BG46" t="s">
        <v>286</v>
      </c>
      <c r="BI46" t="s">
        <v>119</v>
      </c>
      <c r="BJ46" t="s">
        <v>236</v>
      </c>
      <c r="BK46" t="s">
        <v>69</v>
      </c>
      <c r="BL46">
        <v>0.89384615384615373</v>
      </c>
      <c r="BM46">
        <v>8363</v>
      </c>
      <c r="BN46" t="s">
        <v>123</v>
      </c>
      <c r="BO46" t="s">
        <v>190</v>
      </c>
      <c r="BP46">
        <v>1</v>
      </c>
      <c r="BQ46">
        <v>741.73800000000006</v>
      </c>
      <c r="BR46">
        <v>1.5175821467804671E-2</v>
      </c>
      <c r="BS46">
        <v>0.32651068868954564</v>
      </c>
      <c r="BT46">
        <v>0.1224452715717628</v>
      </c>
      <c r="BU46">
        <v>6.2889999999999997</v>
      </c>
      <c r="BV46">
        <v>0</v>
      </c>
      <c r="BW46">
        <v>0.53927397544685585</v>
      </c>
      <c r="BX46">
        <v>0</v>
      </c>
      <c r="BY46">
        <v>0</v>
      </c>
      <c r="BZ46">
        <v>4</v>
      </c>
    </row>
    <row r="47" spans="1:78" ht="16.5">
      <c r="A47" s="124" t="str">
        <f t="shared" si="1"/>
        <v>대인교통</v>
      </c>
      <c r="B47" s="125" t="str">
        <f t="shared" si="2"/>
        <v>이운섭</v>
      </c>
      <c r="C47" s="126" t="str">
        <f t="shared" si="3"/>
        <v>B</v>
      </c>
      <c r="D47" s="127">
        <f t="shared" si="4"/>
        <v>0.92599999999999993</v>
      </c>
      <c r="E47" s="128">
        <f t="shared" si="5"/>
        <v>7981</v>
      </c>
      <c r="F47" s="129" t="str">
        <f t="shared" si="6"/>
        <v>515</v>
      </c>
      <c r="G47" s="130" t="str">
        <f t="shared" si="7"/>
        <v>71바5204</v>
      </c>
      <c r="H47" s="131">
        <f t="shared" si="8"/>
        <v>1</v>
      </c>
      <c r="I47" s="132">
        <f t="shared" si="9"/>
        <v>1390.039</v>
      </c>
      <c r="J47" s="133">
        <f t="shared" si="10"/>
        <v>1.0598215531593356E-2</v>
      </c>
      <c r="K47" s="133">
        <f t="shared" si="11"/>
        <v>0.37970585374160998</v>
      </c>
      <c r="L47" s="133">
        <f t="shared" si="12"/>
        <v>0.16762119623981772</v>
      </c>
      <c r="M47" s="134">
        <f t="shared" si="13"/>
        <v>6.4089999999999998</v>
      </c>
      <c r="N47" s="135">
        <f t="shared" si="14"/>
        <v>0.43164256542442336</v>
      </c>
      <c r="O47" s="135">
        <f t="shared" si="15"/>
        <v>10.143600287473948</v>
      </c>
      <c r="P47" s="226">
        <f t="shared" si="16"/>
        <v>12</v>
      </c>
      <c r="Q47" s="227">
        <f t="shared" si="17"/>
        <v>6</v>
      </c>
      <c r="R47" s="227">
        <f t="shared" si="18"/>
        <v>141</v>
      </c>
      <c r="T47">
        <v>505</v>
      </c>
      <c r="U47">
        <v>7981</v>
      </c>
      <c r="V47" t="s">
        <v>237</v>
      </c>
      <c r="W47">
        <v>1390.039</v>
      </c>
      <c r="X47">
        <v>600.41499999999996</v>
      </c>
      <c r="Y47">
        <v>2.3149999999999999</v>
      </c>
      <c r="Z47">
        <v>6.4089999999999998</v>
      </c>
      <c r="AA47">
        <v>99.148295000000005</v>
      </c>
      <c r="AB47">
        <v>1.0507949999999999</v>
      </c>
      <c r="AC47">
        <v>37.647188</v>
      </c>
      <c r="AD47" s="1">
        <v>233</v>
      </c>
      <c r="AE47">
        <v>6</v>
      </c>
      <c r="AF47">
        <v>141</v>
      </c>
      <c r="AG47">
        <v>79</v>
      </c>
      <c r="AH47">
        <v>14.019797000000001</v>
      </c>
      <c r="AI47">
        <v>84.4</v>
      </c>
      <c r="AJ47">
        <v>0</v>
      </c>
      <c r="AK47">
        <v>12</v>
      </c>
      <c r="AL47">
        <v>1191</v>
      </c>
      <c r="AM47">
        <v>0.92599999999999993</v>
      </c>
      <c r="AN47" t="s">
        <v>68</v>
      </c>
      <c r="AO47">
        <v>1390.039</v>
      </c>
      <c r="AP47" t="s">
        <v>477</v>
      </c>
      <c r="AQ47" t="s">
        <v>119</v>
      </c>
      <c r="AR47" t="s">
        <v>120</v>
      </c>
      <c r="AS47" t="s">
        <v>119</v>
      </c>
      <c r="AT47" t="s">
        <v>120</v>
      </c>
      <c r="AU47" t="s">
        <v>421</v>
      </c>
      <c r="AV47" t="s">
        <v>237</v>
      </c>
      <c r="AW47" t="s">
        <v>68</v>
      </c>
      <c r="AX47">
        <v>7981</v>
      </c>
      <c r="AY47" t="s">
        <v>344</v>
      </c>
      <c r="AZ47">
        <v>2</v>
      </c>
      <c r="BA47" t="s">
        <v>345</v>
      </c>
      <c r="BB47">
        <v>1</v>
      </c>
      <c r="BC47">
        <v>1</v>
      </c>
      <c r="BE47" t="s">
        <v>70</v>
      </c>
      <c r="BF47">
        <v>3</v>
      </c>
      <c r="BG47" t="s">
        <v>273</v>
      </c>
      <c r="BI47" t="s">
        <v>119</v>
      </c>
      <c r="BJ47" t="s">
        <v>237</v>
      </c>
      <c r="BK47" t="s">
        <v>68</v>
      </c>
      <c r="BL47">
        <v>0.92599999999999993</v>
      </c>
      <c r="BM47">
        <v>7981</v>
      </c>
      <c r="BN47" t="s">
        <v>120</v>
      </c>
      <c r="BO47" t="s">
        <v>421</v>
      </c>
      <c r="BP47">
        <v>1</v>
      </c>
      <c r="BQ47">
        <v>1390.039</v>
      </c>
      <c r="BR47">
        <v>1.0598215531593356E-2</v>
      </c>
      <c r="BS47">
        <v>0.37970585374160998</v>
      </c>
      <c r="BT47">
        <v>0.16762119623981772</v>
      </c>
      <c r="BU47">
        <v>6.4089999999999998</v>
      </c>
      <c r="BV47">
        <v>0.43164256542442336</v>
      </c>
      <c r="BW47">
        <v>10.143600287473948</v>
      </c>
      <c r="BX47">
        <v>12</v>
      </c>
      <c r="BY47">
        <v>6</v>
      </c>
      <c r="BZ47">
        <v>141</v>
      </c>
    </row>
    <row r="48" spans="1:78" ht="16.5">
      <c r="A48" s="107" t="str">
        <f t="shared" si="1"/>
        <v>대인교통</v>
      </c>
      <c r="B48" s="108" t="str">
        <f t="shared" si="2"/>
        <v>이윤호</v>
      </c>
      <c r="C48" s="109" t="str">
        <f t="shared" si="3"/>
        <v>B</v>
      </c>
      <c r="D48" s="110">
        <f t="shared" si="4"/>
        <v>0.92880000000000007</v>
      </c>
      <c r="E48" s="111">
        <f t="shared" si="5"/>
        <v>7199</v>
      </c>
      <c r="F48" s="112" t="str">
        <f t="shared" si="6"/>
        <v>515</v>
      </c>
      <c r="G48" s="113" t="str">
        <f t="shared" si="7"/>
        <v>71바5204</v>
      </c>
      <c r="H48" s="114">
        <f t="shared" si="8"/>
        <v>1</v>
      </c>
      <c r="I48" s="115">
        <f t="shared" si="9"/>
        <v>800.78099999999995</v>
      </c>
      <c r="J48" s="116">
        <f t="shared" si="10"/>
        <v>1.665042752380003E-2</v>
      </c>
      <c r="K48" s="116">
        <f t="shared" si="11"/>
        <v>0.38759888744108012</v>
      </c>
      <c r="L48" s="116">
        <f t="shared" si="12"/>
        <v>0.14111223917650395</v>
      </c>
      <c r="M48" s="117">
        <f t="shared" si="13"/>
        <v>6.4329999999999998</v>
      </c>
      <c r="N48" s="118">
        <f t="shared" si="14"/>
        <v>0.87414661436772356</v>
      </c>
      <c r="O48" s="118">
        <f t="shared" si="15"/>
        <v>8.866344231444053</v>
      </c>
      <c r="P48" s="228">
        <f t="shared" si="16"/>
        <v>15</v>
      </c>
      <c r="Q48" s="229">
        <f t="shared" si="17"/>
        <v>7</v>
      </c>
      <c r="R48" s="229">
        <f t="shared" si="18"/>
        <v>71</v>
      </c>
      <c r="T48">
        <v>505</v>
      </c>
      <c r="U48">
        <v>7199</v>
      </c>
      <c r="V48" t="s">
        <v>478</v>
      </c>
      <c r="W48">
        <v>800.78099999999995</v>
      </c>
      <c r="X48">
        <v>344.89600000000002</v>
      </c>
      <c r="Y48">
        <v>2.3220000000000001</v>
      </c>
      <c r="Z48">
        <v>6.4329999999999998</v>
      </c>
      <c r="AA48">
        <v>58.172199999999997</v>
      </c>
      <c r="AB48">
        <v>0.96859200000000001</v>
      </c>
      <c r="AC48">
        <v>22.54748</v>
      </c>
      <c r="AD48" s="1">
        <v>113</v>
      </c>
      <c r="AE48">
        <v>7</v>
      </c>
      <c r="AF48">
        <v>71</v>
      </c>
      <c r="AG48">
        <v>77</v>
      </c>
      <c r="AH48">
        <v>13.765699</v>
      </c>
      <c r="AI48">
        <v>115.2</v>
      </c>
      <c r="AJ48">
        <v>0</v>
      </c>
      <c r="AK48">
        <v>15</v>
      </c>
      <c r="AL48">
        <v>3198</v>
      </c>
      <c r="AM48">
        <v>0.92880000000000007</v>
      </c>
      <c r="AN48" t="s">
        <v>68</v>
      </c>
      <c r="AO48">
        <v>800.78099999999995</v>
      </c>
      <c r="AP48" t="s">
        <v>479</v>
      </c>
      <c r="AQ48" t="s">
        <v>119</v>
      </c>
      <c r="AR48" t="s">
        <v>120</v>
      </c>
      <c r="AS48" t="s">
        <v>119</v>
      </c>
      <c r="AT48" t="s">
        <v>120</v>
      </c>
      <c r="AU48" t="s">
        <v>421</v>
      </c>
      <c r="AV48" t="s">
        <v>478</v>
      </c>
      <c r="AW48" t="s">
        <v>68</v>
      </c>
      <c r="AX48">
        <v>7199</v>
      </c>
      <c r="AY48" t="s">
        <v>344</v>
      </c>
      <c r="AZ48">
        <v>1</v>
      </c>
      <c r="BA48" t="s">
        <v>348</v>
      </c>
      <c r="BB48">
        <v>1</v>
      </c>
      <c r="BC48">
        <v>1</v>
      </c>
      <c r="BE48" t="s">
        <v>271</v>
      </c>
      <c r="BF48" t="s">
        <v>272</v>
      </c>
      <c r="BG48" t="s">
        <v>271</v>
      </c>
      <c r="BI48" t="s">
        <v>119</v>
      </c>
      <c r="BJ48" t="s">
        <v>478</v>
      </c>
      <c r="BK48" t="s">
        <v>68</v>
      </c>
      <c r="BL48">
        <v>0.92880000000000007</v>
      </c>
      <c r="BM48">
        <v>7199</v>
      </c>
      <c r="BN48" t="s">
        <v>120</v>
      </c>
      <c r="BO48" t="s">
        <v>421</v>
      </c>
      <c r="BP48">
        <v>1</v>
      </c>
      <c r="BQ48">
        <v>800.78099999999995</v>
      </c>
      <c r="BR48">
        <v>1.665042752380003E-2</v>
      </c>
      <c r="BS48">
        <v>0.38759888744108012</v>
      </c>
      <c r="BT48">
        <v>0.14111223917650395</v>
      </c>
      <c r="BU48">
        <v>6.4329999999999998</v>
      </c>
      <c r="BV48">
        <v>0.87414661436772356</v>
      </c>
      <c r="BW48">
        <v>8.866344231444053</v>
      </c>
      <c r="BX48">
        <v>15</v>
      </c>
      <c r="BY48">
        <v>7</v>
      </c>
      <c r="BZ48">
        <v>71</v>
      </c>
    </row>
    <row r="49" spans="1:78" ht="16.5">
      <c r="A49" s="124" t="str">
        <f t="shared" si="1"/>
        <v>대인교통</v>
      </c>
      <c r="B49" s="125" t="str">
        <f t="shared" si="2"/>
        <v>이재용</v>
      </c>
      <c r="C49" s="126" t="str">
        <f t="shared" si="3"/>
        <v>F</v>
      </c>
      <c r="D49" s="127">
        <f t="shared" si="4"/>
        <v>0.65771354437924401</v>
      </c>
      <c r="E49" s="128">
        <f t="shared" si="5"/>
        <v>1060</v>
      </c>
      <c r="F49" s="129" t="str">
        <f t="shared" si="6"/>
        <v>6-1</v>
      </c>
      <c r="G49" s="130" t="str">
        <f t="shared" si="7"/>
        <v>70바4102</v>
      </c>
      <c r="H49" s="131">
        <f t="shared" si="8"/>
        <v>4</v>
      </c>
      <c r="I49" s="132">
        <f t="shared" si="9"/>
        <v>477.00400000000002</v>
      </c>
      <c r="J49" s="133">
        <f t="shared" si="10"/>
        <v>5.1642448270047402E-2</v>
      </c>
      <c r="K49" s="133">
        <f t="shared" si="11"/>
        <v>0.33664141659962726</v>
      </c>
      <c r="L49" s="133">
        <f t="shared" si="12"/>
        <v>0.28092007614191916</v>
      </c>
      <c r="M49" s="134">
        <f t="shared" si="13"/>
        <v>18.959</v>
      </c>
      <c r="N49" s="135">
        <f t="shared" si="14"/>
        <v>3.3542695658736612</v>
      </c>
      <c r="O49" s="135">
        <f t="shared" si="15"/>
        <v>7.5471065232157377</v>
      </c>
      <c r="P49" s="226">
        <f t="shared" si="16"/>
        <v>1</v>
      </c>
      <c r="Q49" s="227">
        <f t="shared" si="17"/>
        <v>18</v>
      </c>
      <c r="R49" s="227">
        <f t="shared" si="18"/>
        <v>37</v>
      </c>
      <c r="T49">
        <v>505</v>
      </c>
      <c r="U49">
        <v>1060</v>
      </c>
      <c r="V49" t="s">
        <v>289</v>
      </c>
      <c r="W49">
        <v>555.42600000000004</v>
      </c>
      <c r="X49">
        <v>331.17599999999999</v>
      </c>
      <c r="Y49">
        <v>1.677</v>
      </c>
      <c r="Z49">
        <v>18.959</v>
      </c>
      <c r="AA49">
        <v>33.838326000000002</v>
      </c>
      <c r="AB49">
        <v>1.7474940000000001</v>
      </c>
      <c r="AC49">
        <v>11.391382</v>
      </c>
      <c r="AD49" s="1">
        <v>134</v>
      </c>
      <c r="AE49">
        <v>18</v>
      </c>
      <c r="AF49">
        <v>37</v>
      </c>
      <c r="AG49">
        <v>69</v>
      </c>
      <c r="AH49">
        <v>16.414109</v>
      </c>
      <c r="AI49">
        <v>41.4</v>
      </c>
      <c r="AJ49">
        <v>0</v>
      </c>
      <c r="AK49">
        <v>1</v>
      </c>
      <c r="AL49">
        <v>570</v>
      </c>
      <c r="AM49">
        <v>0.65771354437924401</v>
      </c>
      <c r="AN49" t="s">
        <v>70</v>
      </c>
      <c r="AO49">
        <v>189.697</v>
      </c>
      <c r="AP49" t="s">
        <v>480</v>
      </c>
      <c r="AQ49" t="s">
        <v>119</v>
      </c>
      <c r="AR49" t="s">
        <v>124</v>
      </c>
      <c r="AS49" t="s">
        <v>119</v>
      </c>
      <c r="AT49" t="s">
        <v>124</v>
      </c>
      <c r="AU49" t="s">
        <v>197</v>
      </c>
      <c r="AV49" t="s">
        <v>289</v>
      </c>
      <c r="AW49" t="s">
        <v>70</v>
      </c>
      <c r="AX49">
        <v>1060</v>
      </c>
      <c r="AY49" t="s">
        <v>312</v>
      </c>
      <c r="AZ49">
        <v>8</v>
      </c>
      <c r="BA49" t="s">
        <v>396</v>
      </c>
      <c r="BB49">
        <v>4</v>
      </c>
      <c r="BC49">
        <v>1</v>
      </c>
      <c r="BE49" t="s">
        <v>70</v>
      </c>
      <c r="BF49">
        <v>0</v>
      </c>
      <c r="BG49" t="s">
        <v>274</v>
      </c>
      <c r="BI49" t="s">
        <v>119</v>
      </c>
      <c r="BJ49" t="s">
        <v>289</v>
      </c>
      <c r="BK49" t="s">
        <v>70</v>
      </c>
      <c r="BL49">
        <v>0.65771354437924401</v>
      </c>
      <c r="BM49">
        <v>1060</v>
      </c>
      <c r="BN49" t="s">
        <v>124</v>
      </c>
      <c r="BO49" t="s">
        <v>197</v>
      </c>
      <c r="BP49">
        <v>4</v>
      </c>
      <c r="BQ49">
        <v>477.00400000000002</v>
      </c>
      <c r="BR49">
        <v>5.1642448270047402E-2</v>
      </c>
      <c r="BS49">
        <v>0.33664141659962726</v>
      </c>
      <c r="BT49">
        <v>0.24125626096005587</v>
      </c>
      <c r="BU49">
        <v>18.959</v>
      </c>
      <c r="BV49">
        <v>3.3542695658736612</v>
      </c>
      <c r="BW49">
        <v>7.5471065232157377</v>
      </c>
      <c r="BX49">
        <v>1</v>
      </c>
      <c r="BY49">
        <v>18</v>
      </c>
      <c r="BZ49">
        <v>37</v>
      </c>
    </row>
    <row r="50" spans="1:78" ht="16.5">
      <c r="A50" s="107" t="str">
        <f t="shared" si="1"/>
        <v>대인교통</v>
      </c>
      <c r="B50" s="108" t="str">
        <f t="shared" si="2"/>
        <v>이종일</v>
      </c>
      <c r="C50" s="109" t="str">
        <f t="shared" si="3"/>
        <v>F</v>
      </c>
      <c r="D50" s="110">
        <f t="shared" si="4"/>
        <v>0.76962962962962955</v>
      </c>
      <c r="E50" s="111">
        <f t="shared" si="5"/>
        <v>2066</v>
      </c>
      <c r="F50" s="112" t="str">
        <f t="shared" si="6"/>
        <v>6-1</v>
      </c>
      <c r="G50" s="113" t="str">
        <f t="shared" si="7"/>
        <v>70바4121</v>
      </c>
      <c r="H50" s="114">
        <f t="shared" si="8"/>
        <v>1</v>
      </c>
      <c r="I50" s="115">
        <f t="shared" si="9"/>
        <v>2149.8580000000002</v>
      </c>
      <c r="J50" s="116">
        <f t="shared" si="10"/>
        <v>4.5397003677895686E-3</v>
      </c>
      <c r="K50" s="116">
        <f t="shared" si="11"/>
        <v>0.37446249624999134</v>
      </c>
      <c r="L50" s="116">
        <f t="shared" si="12"/>
        <v>0.20606012118009653</v>
      </c>
      <c r="M50" s="117">
        <f t="shared" si="13"/>
        <v>12.217000000000001</v>
      </c>
      <c r="N50" s="118">
        <f t="shared" si="14"/>
        <v>0</v>
      </c>
      <c r="O50" s="118">
        <f t="shared" si="15"/>
        <v>4.0932936035775382</v>
      </c>
      <c r="P50" s="228">
        <f t="shared" si="16"/>
        <v>1</v>
      </c>
      <c r="Q50" s="229">
        <f t="shared" si="17"/>
        <v>0</v>
      </c>
      <c r="R50" s="229">
        <f t="shared" si="18"/>
        <v>88</v>
      </c>
      <c r="T50">
        <v>505</v>
      </c>
      <c r="U50">
        <v>2066</v>
      </c>
      <c r="V50" t="s">
        <v>238</v>
      </c>
      <c r="W50">
        <v>2149.8580000000002</v>
      </c>
      <c r="X50">
        <v>1034.6969999999999</v>
      </c>
      <c r="Y50">
        <v>2.0779999999999998</v>
      </c>
      <c r="Z50">
        <v>12.217000000000001</v>
      </c>
      <c r="AA50">
        <v>132.65302800000001</v>
      </c>
      <c r="AB50">
        <v>0.60220499999999999</v>
      </c>
      <c r="AC50">
        <v>49.673583999999998</v>
      </c>
      <c r="AD50" s="1">
        <v>443</v>
      </c>
      <c r="AE50">
        <v>0</v>
      </c>
      <c r="AF50">
        <v>88</v>
      </c>
      <c r="AG50">
        <v>66</v>
      </c>
      <c r="AH50">
        <v>16.206624999999999</v>
      </c>
      <c r="AI50">
        <v>222.7</v>
      </c>
      <c r="AJ50">
        <v>0</v>
      </c>
      <c r="AK50">
        <v>1</v>
      </c>
      <c r="AL50">
        <v>20</v>
      </c>
      <c r="AM50">
        <v>0.76962962962962955</v>
      </c>
      <c r="AN50" t="s">
        <v>70</v>
      </c>
      <c r="AO50">
        <v>2149.8580000000002</v>
      </c>
      <c r="AP50" t="s">
        <v>481</v>
      </c>
      <c r="AQ50" t="s">
        <v>119</v>
      </c>
      <c r="AR50" t="s">
        <v>124</v>
      </c>
      <c r="AS50" t="s">
        <v>119</v>
      </c>
      <c r="AT50" t="s">
        <v>124</v>
      </c>
      <c r="AU50" t="s">
        <v>205</v>
      </c>
      <c r="AV50" t="s">
        <v>238</v>
      </c>
      <c r="AW50" t="s">
        <v>70</v>
      </c>
      <c r="AX50">
        <v>2066</v>
      </c>
      <c r="AY50" t="s">
        <v>312</v>
      </c>
      <c r="AZ50">
        <v>2</v>
      </c>
      <c r="BA50" t="s">
        <v>261</v>
      </c>
      <c r="BB50">
        <v>1</v>
      </c>
      <c r="BC50">
        <v>1</v>
      </c>
      <c r="BE50" t="s">
        <v>67</v>
      </c>
      <c r="BF50">
        <v>-1</v>
      </c>
      <c r="BG50" t="s">
        <v>286</v>
      </c>
      <c r="BI50" t="s">
        <v>119</v>
      </c>
      <c r="BJ50" t="s">
        <v>238</v>
      </c>
      <c r="BK50" t="s">
        <v>70</v>
      </c>
      <c r="BL50">
        <v>0.76962962962962955</v>
      </c>
      <c r="BM50">
        <v>2066</v>
      </c>
      <c r="BN50" t="s">
        <v>124</v>
      </c>
      <c r="BO50" t="s">
        <v>205</v>
      </c>
      <c r="BP50">
        <v>1</v>
      </c>
      <c r="BQ50">
        <v>2149.8580000000002</v>
      </c>
      <c r="BR50">
        <v>4.5397003677895686E-3</v>
      </c>
      <c r="BS50">
        <v>0.37446249624999134</v>
      </c>
      <c r="BT50">
        <v>0.20606012118009653</v>
      </c>
      <c r="BU50">
        <v>12.217000000000001</v>
      </c>
      <c r="BV50">
        <v>0</v>
      </c>
      <c r="BW50">
        <v>4.0932936035775382</v>
      </c>
      <c r="BX50">
        <v>1</v>
      </c>
      <c r="BY50">
        <v>0</v>
      </c>
      <c r="BZ50">
        <v>88</v>
      </c>
    </row>
    <row r="51" spans="1:78" ht="16.5">
      <c r="A51" s="124" t="str">
        <f t="shared" si="1"/>
        <v>대인교통</v>
      </c>
      <c r="B51" s="125" t="str">
        <f t="shared" si="2"/>
        <v>이태환</v>
      </c>
      <c r="C51" s="126" t="str">
        <f t="shared" si="3"/>
        <v>D</v>
      </c>
      <c r="D51" s="127">
        <f t="shared" si="4"/>
        <v>0.82679852069729232</v>
      </c>
      <c r="E51" s="128">
        <f t="shared" si="5"/>
        <v>8873</v>
      </c>
      <c r="F51" s="129" t="str">
        <f t="shared" si="6"/>
        <v>6-1</v>
      </c>
      <c r="G51" s="130" t="str">
        <f t="shared" si="7"/>
        <v>70바4101</v>
      </c>
      <c r="H51" s="131">
        <f t="shared" si="8"/>
        <v>4</v>
      </c>
      <c r="I51" s="132">
        <f t="shared" si="9"/>
        <v>2572.3450000000003</v>
      </c>
      <c r="J51" s="133">
        <f t="shared" si="10"/>
        <v>9.6945325390237931E-3</v>
      </c>
      <c r="K51" s="133">
        <f t="shared" si="11"/>
        <v>0.38641060809179567</v>
      </c>
      <c r="L51" s="133">
        <f t="shared" si="12"/>
        <v>0.22547519870001884</v>
      </c>
      <c r="M51" s="134">
        <f t="shared" si="13"/>
        <v>13.577</v>
      </c>
      <c r="N51" s="135">
        <f t="shared" si="14"/>
        <v>0.11662510277587181</v>
      </c>
      <c r="O51" s="135">
        <f t="shared" si="15"/>
        <v>22.936270212588123</v>
      </c>
      <c r="P51" s="226">
        <f t="shared" si="16"/>
        <v>5</v>
      </c>
      <c r="Q51" s="227">
        <f t="shared" si="17"/>
        <v>3</v>
      </c>
      <c r="R51" s="227">
        <f t="shared" si="18"/>
        <v>590</v>
      </c>
      <c r="T51">
        <v>505</v>
      </c>
      <c r="U51">
        <v>8873</v>
      </c>
      <c r="V51" t="s">
        <v>239</v>
      </c>
      <c r="W51">
        <v>2572.3449999999998</v>
      </c>
      <c r="X51">
        <v>1241.777</v>
      </c>
      <c r="Y51">
        <v>2.0720000000000001</v>
      </c>
      <c r="Z51">
        <v>13.577</v>
      </c>
      <c r="AA51">
        <v>159.623581</v>
      </c>
      <c r="AB51">
        <v>1.5474760000000001</v>
      </c>
      <c r="AC51">
        <v>61.680244999999999</v>
      </c>
      <c r="AD51" s="1">
        <v>580</v>
      </c>
      <c r="AE51">
        <v>3</v>
      </c>
      <c r="AF51">
        <v>590</v>
      </c>
      <c r="AG51">
        <v>80</v>
      </c>
      <c r="AH51">
        <v>16.115068000000001</v>
      </c>
      <c r="AI51">
        <v>1216.2</v>
      </c>
      <c r="AJ51">
        <v>0</v>
      </c>
      <c r="AK51">
        <v>5</v>
      </c>
      <c r="AL51">
        <v>650</v>
      </c>
      <c r="AM51">
        <v>0.82679852069729232</v>
      </c>
      <c r="AN51" t="s">
        <v>67</v>
      </c>
      <c r="AO51">
        <v>1651.452</v>
      </c>
      <c r="AP51" t="s">
        <v>482</v>
      </c>
      <c r="AQ51" t="s">
        <v>119</v>
      </c>
      <c r="AR51" t="s">
        <v>124</v>
      </c>
      <c r="AS51" t="s">
        <v>119</v>
      </c>
      <c r="AT51" t="s">
        <v>124</v>
      </c>
      <c r="AU51" t="s">
        <v>196</v>
      </c>
      <c r="AV51" t="s">
        <v>239</v>
      </c>
      <c r="AW51" t="s">
        <v>67</v>
      </c>
      <c r="AX51">
        <v>8873</v>
      </c>
      <c r="AY51" t="s">
        <v>319</v>
      </c>
      <c r="AZ51">
        <v>4</v>
      </c>
      <c r="BA51" t="s">
        <v>349</v>
      </c>
      <c r="BB51">
        <v>4</v>
      </c>
      <c r="BC51">
        <v>1</v>
      </c>
      <c r="BE51" t="s">
        <v>67</v>
      </c>
      <c r="BF51">
        <v>0</v>
      </c>
      <c r="BG51" t="s">
        <v>274</v>
      </c>
      <c r="BI51" t="s">
        <v>119</v>
      </c>
      <c r="BJ51" t="s">
        <v>239</v>
      </c>
      <c r="BK51" t="s">
        <v>67</v>
      </c>
      <c r="BL51">
        <v>0.82679852069729232</v>
      </c>
      <c r="BM51">
        <v>8873</v>
      </c>
      <c r="BN51" t="s">
        <v>124</v>
      </c>
      <c r="BO51" t="s">
        <v>196</v>
      </c>
      <c r="BP51">
        <v>4</v>
      </c>
      <c r="BQ51">
        <v>2572.3450000000003</v>
      </c>
      <c r="BR51">
        <v>9.6945325390237931E-3</v>
      </c>
      <c r="BS51">
        <v>0.38641060809179567</v>
      </c>
      <c r="BT51">
        <v>0.22547519870001886</v>
      </c>
      <c r="BU51">
        <v>13.577</v>
      </c>
      <c r="BV51">
        <v>0.11662510277587181</v>
      </c>
      <c r="BW51">
        <v>22.936270212588123</v>
      </c>
      <c r="BX51">
        <v>5</v>
      </c>
      <c r="BY51">
        <v>3</v>
      </c>
      <c r="BZ51">
        <v>590</v>
      </c>
    </row>
    <row r="52" spans="1:78" ht="16.5">
      <c r="A52" s="107" t="str">
        <f t="shared" si="1"/>
        <v>대인교통</v>
      </c>
      <c r="B52" s="108" t="str">
        <f t="shared" si="2"/>
        <v>이현복</v>
      </c>
      <c r="C52" s="109" t="str">
        <f t="shared" si="3"/>
        <v>B</v>
      </c>
      <c r="D52" s="110">
        <f t="shared" si="4"/>
        <v>0.93917259727709457</v>
      </c>
      <c r="E52" s="111">
        <f t="shared" si="5"/>
        <v>3487</v>
      </c>
      <c r="F52" s="112" t="str">
        <f t="shared" si="6"/>
        <v>574</v>
      </c>
      <c r="G52" s="113" t="str">
        <f t="shared" si="7"/>
        <v>71바6107</v>
      </c>
      <c r="H52" s="114">
        <f t="shared" si="8"/>
        <v>6</v>
      </c>
      <c r="I52" s="115">
        <f t="shared" si="9"/>
        <v>994.28300000000013</v>
      </c>
      <c r="J52" s="116">
        <f t="shared" si="10"/>
        <v>2.1480594638541836E-2</v>
      </c>
      <c r="K52" s="116">
        <f t="shared" si="11"/>
        <v>0.36176007548890898</v>
      </c>
      <c r="L52" s="116">
        <f t="shared" si="12"/>
        <v>0.21221322299586734</v>
      </c>
      <c r="M52" s="117">
        <f t="shared" si="13"/>
        <v>4.26</v>
      </c>
      <c r="N52" s="118">
        <f t="shared" si="14"/>
        <v>0</v>
      </c>
      <c r="O52" s="118">
        <f t="shared" si="15"/>
        <v>1.6091997952293258</v>
      </c>
      <c r="P52" s="228">
        <f t="shared" si="16"/>
        <v>2</v>
      </c>
      <c r="Q52" s="229">
        <f t="shared" si="17"/>
        <v>0</v>
      </c>
      <c r="R52" s="229">
        <f t="shared" si="18"/>
        <v>16</v>
      </c>
      <c r="T52">
        <v>505</v>
      </c>
      <c r="U52">
        <v>3487</v>
      </c>
      <c r="V52" t="s">
        <v>400</v>
      </c>
      <c r="W52">
        <v>994.28300000000002</v>
      </c>
      <c r="X52">
        <v>375.41199999999998</v>
      </c>
      <c r="Y52">
        <v>2.649</v>
      </c>
      <c r="Z52">
        <v>4.26</v>
      </c>
      <c r="AA52">
        <v>83.729386000000005</v>
      </c>
      <c r="AB52">
        <v>1.798557</v>
      </c>
      <c r="AC52">
        <v>30.289949</v>
      </c>
      <c r="AD52" s="1">
        <v>211</v>
      </c>
      <c r="AE52">
        <v>0</v>
      </c>
      <c r="AF52">
        <v>16</v>
      </c>
      <c r="AG52">
        <v>64</v>
      </c>
      <c r="AH52">
        <v>11.874957999999999</v>
      </c>
      <c r="AI52">
        <v>1.1000000000000001</v>
      </c>
      <c r="AJ52">
        <v>0</v>
      </c>
      <c r="AK52">
        <v>2</v>
      </c>
      <c r="AL52">
        <v>30</v>
      </c>
      <c r="AM52">
        <v>0.93917259727709457</v>
      </c>
      <c r="AN52" t="s">
        <v>68</v>
      </c>
      <c r="AO52">
        <v>278.24400000000003</v>
      </c>
      <c r="AP52" t="s">
        <v>483</v>
      </c>
      <c r="AQ52" t="s">
        <v>119</v>
      </c>
      <c r="AR52" t="s">
        <v>123</v>
      </c>
      <c r="AS52" t="s">
        <v>119</v>
      </c>
      <c r="AT52" t="s">
        <v>123</v>
      </c>
      <c r="AU52" t="s">
        <v>192</v>
      </c>
      <c r="AV52" t="s">
        <v>400</v>
      </c>
      <c r="AW52" t="s">
        <v>68</v>
      </c>
      <c r="AX52">
        <v>3487</v>
      </c>
      <c r="AY52" t="s">
        <v>313</v>
      </c>
      <c r="AZ52">
        <v>1</v>
      </c>
      <c r="BA52" t="s">
        <v>294</v>
      </c>
      <c r="BB52">
        <v>6</v>
      </c>
      <c r="BC52">
        <v>1</v>
      </c>
      <c r="BE52" t="s">
        <v>69</v>
      </c>
      <c r="BF52">
        <v>1</v>
      </c>
      <c r="BG52" t="s">
        <v>273</v>
      </c>
      <c r="BI52" t="s">
        <v>119</v>
      </c>
      <c r="BJ52" t="s">
        <v>400</v>
      </c>
      <c r="BK52" t="s">
        <v>68</v>
      </c>
      <c r="BL52">
        <v>0.93917259727709457</v>
      </c>
      <c r="BM52">
        <v>3487</v>
      </c>
      <c r="BN52" t="s">
        <v>123</v>
      </c>
      <c r="BO52" t="s">
        <v>192</v>
      </c>
      <c r="BP52">
        <v>6</v>
      </c>
      <c r="BQ52">
        <v>994.28300000000013</v>
      </c>
      <c r="BR52">
        <v>2.1480594638541836E-2</v>
      </c>
      <c r="BS52">
        <v>0.36176007548890898</v>
      </c>
      <c r="BT52">
        <v>0.21221322299586737</v>
      </c>
      <c r="BU52">
        <v>4.26</v>
      </c>
      <c r="BV52">
        <v>0</v>
      </c>
      <c r="BW52">
        <v>1.6091997952293258</v>
      </c>
      <c r="BX52">
        <v>2</v>
      </c>
      <c r="BY52">
        <v>0</v>
      </c>
      <c r="BZ52">
        <v>16</v>
      </c>
    </row>
    <row r="53" spans="1:78" ht="16.5">
      <c r="A53" s="124" t="str">
        <f t="shared" si="1"/>
        <v>대인교통</v>
      </c>
      <c r="B53" s="125" t="str">
        <f t="shared" si="2"/>
        <v>인대연</v>
      </c>
      <c r="C53" s="126" t="str">
        <f t="shared" si="3"/>
        <v>C</v>
      </c>
      <c r="D53" s="127">
        <f t="shared" si="4"/>
        <v>0.89806728436627481</v>
      </c>
      <c r="E53" s="128">
        <f t="shared" si="5"/>
        <v>5008</v>
      </c>
      <c r="F53" s="129" t="str">
        <f t="shared" si="6"/>
        <v>6-1</v>
      </c>
      <c r="G53" s="130" t="str">
        <f t="shared" si="7"/>
        <v>70바4102</v>
      </c>
      <c r="H53" s="131">
        <f t="shared" si="8"/>
        <v>9</v>
      </c>
      <c r="I53" s="132">
        <f t="shared" si="9"/>
        <v>2110.9810000000002</v>
      </c>
      <c r="J53" s="133">
        <f t="shared" si="10"/>
        <v>1.0143263298966537E-2</v>
      </c>
      <c r="K53" s="133">
        <f t="shared" si="11"/>
        <v>0.35079759298638519</v>
      </c>
      <c r="L53" s="133">
        <f t="shared" si="12"/>
        <v>6.158274281009634E-2</v>
      </c>
      <c r="M53" s="134">
        <f t="shared" si="13"/>
        <v>10.092000000000001</v>
      </c>
      <c r="N53" s="135">
        <f t="shared" si="14"/>
        <v>9.4742681246302071E-2</v>
      </c>
      <c r="O53" s="135">
        <f t="shared" si="15"/>
        <v>19.374878314868774</v>
      </c>
      <c r="P53" s="226">
        <f t="shared" si="16"/>
        <v>2</v>
      </c>
      <c r="Q53" s="227">
        <f t="shared" si="17"/>
        <v>2</v>
      </c>
      <c r="R53" s="227">
        <f t="shared" si="18"/>
        <v>409</v>
      </c>
      <c r="T53">
        <v>505</v>
      </c>
      <c r="U53">
        <v>5008</v>
      </c>
      <c r="V53" t="s">
        <v>401</v>
      </c>
      <c r="W53">
        <v>2110.9810000000002</v>
      </c>
      <c r="X53">
        <v>928.245</v>
      </c>
      <c r="Y53">
        <v>2.274</v>
      </c>
      <c r="Z53">
        <v>10.092000000000001</v>
      </c>
      <c r="AA53">
        <v>134.43247600000001</v>
      </c>
      <c r="AB53">
        <v>1.3635839999999999</v>
      </c>
      <c r="AC53">
        <v>47.158588999999999</v>
      </c>
      <c r="AD53" s="1">
        <v>130</v>
      </c>
      <c r="AE53">
        <v>2</v>
      </c>
      <c r="AF53">
        <v>409</v>
      </c>
      <c r="AG53">
        <v>67</v>
      </c>
      <c r="AH53">
        <v>15.702909</v>
      </c>
      <c r="AI53">
        <v>307.89999999999998</v>
      </c>
      <c r="AJ53">
        <v>0</v>
      </c>
      <c r="AK53">
        <v>2</v>
      </c>
      <c r="AL53">
        <v>757</v>
      </c>
      <c r="AM53">
        <v>0.89806728436627481</v>
      </c>
      <c r="AN53" t="s">
        <v>69</v>
      </c>
      <c r="AO53">
        <v>533.91800000000001</v>
      </c>
      <c r="AP53" t="s">
        <v>484</v>
      </c>
      <c r="AQ53" t="s">
        <v>119</v>
      </c>
      <c r="AR53" t="s">
        <v>124</v>
      </c>
      <c r="AS53" t="s">
        <v>119</v>
      </c>
      <c r="AT53" t="s">
        <v>124</v>
      </c>
      <c r="AU53" t="s">
        <v>197</v>
      </c>
      <c r="AV53" t="s">
        <v>401</v>
      </c>
      <c r="AW53" t="s">
        <v>69</v>
      </c>
      <c r="AX53">
        <v>5008</v>
      </c>
      <c r="AY53" t="s">
        <v>327</v>
      </c>
      <c r="AZ53">
        <v>1</v>
      </c>
      <c r="BA53" t="s">
        <v>285</v>
      </c>
      <c r="BB53">
        <v>9</v>
      </c>
      <c r="BC53">
        <v>1</v>
      </c>
      <c r="BE53" t="s">
        <v>69</v>
      </c>
      <c r="BF53">
        <v>0</v>
      </c>
      <c r="BG53" t="s">
        <v>274</v>
      </c>
      <c r="BI53" t="s">
        <v>119</v>
      </c>
      <c r="BJ53" t="s">
        <v>401</v>
      </c>
      <c r="BK53" t="s">
        <v>69</v>
      </c>
      <c r="BL53">
        <v>0.89806728436627481</v>
      </c>
      <c r="BM53">
        <v>5008</v>
      </c>
      <c r="BN53" t="s">
        <v>124</v>
      </c>
      <c r="BO53" t="s">
        <v>197</v>
      </c>
      <c r="BP53">
        <v>9</v>
      </c>
      <c r="BQ53">
        <v>2110.9810000000002</v>
      </c>
      <c r="BR53">
        <v>1.0143263298966537E-2</v>
      </c>
      <c r="BS53">
        <v>0.35079759298638519</v>
      </c>
      <c r="BT53">
        <v>6.158274281009634E-2</v>
      </c>
      <c r="BU53">
        <v>10.092000000000001</v>
      </c>
      <c r="BV53">
        <v>9.4742681246302071E-2</v>
      </c>
      <c r="BW53">
        <v>19.374878314868774</v>
      </c>
      <c r="BX53">
        <v>2</v>
      </c>
      <c r="BY53">
        <v>2</v>
      </c>
      <c r="BZ53">
        <v>409</v>
      </c>
    </row>
    <row r="54" spans="1:78" ht="16.5">
      <c r="A54" s="107" t="str">
        <f t="shared" si="1"/>
        <v>대인교통</v>
      </c>
      <c r="B54" s="108" t="str">
        <f t="shared" si="2"/>
        <v>임종대</v>
      </c>
      <c r="C54" s="109" t="str">
        <f t="shared" si="3"/>
        <v>A</v>
      </c>
      <c r="D54" s="110">
        <f t="shared" si="4"/>
        <v>0.95987748279418805</v>
      </c>
      <c r="E54" s="111">
        <f t="shared" si="5"/>
        <v>7765</v>
      </c>
      <c r="F54" s="112" t="str">
        <f t="shared" si="6"/>
        <v>574</v>
      </c>
      <c r="G54" s="113" t="str">
        <f t="shared" si="7"/>
        <v>71바6106</v>
      </c>
      <c r="H54" s="114">
        <f t="shared" si="8"/>
        <v>2</v>
      </c>
      <c r="I54" s="115">
        <f t="shared" si="9"/>
        <v>1420.644</v>
      </c>
      <c r="J54" s="116">
        <f t="shared" si="10"/>
        <v>1.6865764993822904E-2</v>
      </c>
      <c r="K54" s="116">
        <f t="shared" si="11"/>
        <v>0.29774869591019909</v>
      </c>
      <c r="L54" s="116">
        <f t="shared" si="12"/>
        <v>6.4055456539428596E-2</v>
      </c>
      <c r="M54" s="117">
        <f t="shared" si="13"/>
        <v>1.92</v>
      </c>
      <c r="N54" s="118">
        <f t="shared" si="14"/>
        <v>0</v>
      </c>
      <c r="O54" s="118">
        <f t="shared" si="15"/>
        <v>0.77429672739968636</v>
      </c>
      <c r="P54" s="228">
        <f t="shared" si="16"/>
        <v>3</v>
      </c>
      <c r="Q54" s="229">
        <f t="shared" si="17"/>
        <v>0</v>
      </c>
      <c r="R54" s="229">
        <f t="shared" si="18"/>
        <v>11</v>
      </c>
      <c r="T54">
        <v>505</v>
      </c>
      <c r="U54">
        <v>7765</v>
      </c>
      <c r="V54" t="s">
        <v>240</v>
      </c>
      <c r="W54">
        <v>1420.644</v>
      </c>
      <c r="X54">
        <v>493.69900000000001</v>
      </c>
      <c r="Y54">
        <v>2.8780000000000001</v>
      </c>
      <c r="Z54">
        <v>1.92</v>
      </c>
      <c r="AA54">
        <v>123.371872</v>
      </c>
      <c r="AB54">
        <v>2.0807609999999999</v>
      </c>
      <c r="AC54">
        <v>36.733814000000002</v>
      </c>
      <c r="AD54" s="1">
        <v>91</v>
      </c>
      <c r="AE54">
        <v>0</v>
      </c>
      <c r="AF54">
        <v>11</v>
      </c>
      <c r="AG54">
        <v>65</v>
      </c>
      <c r="AH54">
        <v>11.515136</v>
      </c>
      <c r="AI54">
        <v>1.1000000000000001</v>
      </c>
      <c r="AJ54">
        <v>0</v>
      </c>
      <c r="AK54">
        <v>3</v>
      </c>
      <c r="AL54">
        <v>2084</v>
      </c>
      <c r="AM54">
        <v>0.95987748279418805</v>
      </c>
      <c r="AN54" t="s">
        <v>66</v>
      </c>
      <c r="AO54">
        <v>1330.222</v>
      </c>
      <c r="AP54" t="s">
        <v>485</v>
      </c>
      <c r="AQ54" t="s">
        <v>119</v>
      </c>
      <c r="AR54" t="s">
        <v>123</v>
      </c>
      <c r="AS54" t="s">
        <v>119</v>
      </c>
      <c r="AT54" t="s">
        <v>123</v>
      </c>
      <c r="AU54" t="s">
        <v>191</v>
      </c>
      <c r="AV54" t="s">
        <v>240</v>
      </c>
      <c r="AW54" t="s">
        <v>66</v>
      </c>
      <c r="AX54">
        <v>7765</v>
      </c>
      <c r="AY54" t="s">
        <v>318</v>
      </c>
      <c r="AZ54">
        <v>4</v>
      </c>
      <c r="BA54" t="s">
        <v>399</v>
      </c>
      <c r="BB54">
        <v>2</v>
      </c>
      <c r="BC54">
        <v>1</v>
      </c>
      <c r="BE54" t="s">
        <v>66</v>
      </c>
      <c r="BF54">
        <v>0</v>
      </c>
      <c r="BG54" t="s">
        <v>274</v>
      </c>
      <c r="BI54" t="s">
        <v>119</v>
      </c>
      <c r="BJ54" t="s">
        <v>240</v>
      </c>
      <c r="BK54" t="s">
        <v>66</v>
      </c>
      <c r="BL54">
        <v>0.95987748279418805</v>
      </c>
      <c r="BM54">
        <v>7765</v>
      </c>
      <c r="BN54" t="s">
        <v>123</v>
      </c>
      <c r="BO54" t="s">
        <v>191</v>
      </c>
      <c r="BP54">
        <v>2</v>
      </c>
      <c r="BQ54">
        <v>1420.644</v>
      </c>
      <c r="BR54">
        <v>1.6865764993822904E-2</v>
      </c>
      <c r="BS54">
        <v>0.29774869591019909</v>
      </c>
      <c r="BT54">
        <v>6.4055456539428596E-2</v>
      </c>
      <c r="BU54">
        <v>1.92</v>
      </c>
      <c r="BV54">
        <v>0</v>
      </c>
      <c r="BW54">
        <v>0.77429672739968636</v>
      </c>
      <c r="BX54">
        <v>3</v>
      </c>
      <c r="BY54">
        <v>0</v>
      </c>
      <c r="BZ54">
        <v>11</v>
      </c>
    </row>
    <row r="55" spans="1:78" ht="16.5">
      <c r="A55" s="124" t="str">
        <f t="shared" si="1"/>
        <v>대인교통</v>
      </c>
      <c r="B55" s="125" t="str">
        <f t="shared" si="2"/>
        <v>장광근</v>
      </c>
      <c r="C55" s="126" t="str">
        <f t="shared" si="3"/>
        <v>S</v>
      </c>
      <c r="D55" s="127">
        <f t="shared" si="4"/>
        <v>1.0026358345181599</v>
      </c>
      <c r="E55" s="128">
        <f t="shared" si="5"/>
        <v>7089</v>
      </c>
      <c r="F55" s="129" t="str">
        <f t="shared" si="6"/>
        <v>574</v>
      </c>
      <c r="G55" s="130" t="str">
        <f t="shared" si="7"/>
        <v>71바6106</v>
      </c>
      <c r="H55" s="131">
        <f t="shared" si="8"/>
        <v>3</v>
      </c>
      <c r="I55" s="132">
        <f t="shared" si="9"/>
        <v>1127.0719999999999</v>
      </c>
      <c r="J55" s="133">
        <f t="shared" si="10"/>
        <v>2.3417967676607414E-2</v>
      </c>
      <c r="K55" s="133">
        <f t="shared" si="11"/>
        <v>0.31541324826009104</v>
      </c>
      <c r="L55" s="133">
        <f t="shared" si="12"/>
        <v>5.3235285767014001E-2</v>
      </c>
      <c r="M55" s="134">
        <f t="shared" si="13"/>
        <v>2.387</v>
      </c>
      <c r="N55" s="135">
        <f t="shared" si="14"/>
        <v>0</v>
      </c>
      <c r="O55" s="135">
        <f t="shared" si="15"/>
        <v>1.9519604781238467</v>
      </c>
      <c r="P55" s="226">
        <f t="shared" si="16"/>
        <v>5</v>
      </c>
      <c r="Q55" s="227">
        <f t="shared" si="17"/>
        <v>0</v>
      </c>
      <c r="R55" s="227">
        <f t="shared" si="18"/>
        <v>25</v>
      </c>
      <c r="T55">
        <v>505</v>
      </c>
      <c r="U55">
        <v>7089</v>
      </c>
      <c r="V55" t="s">
        <v>241</v>
      </c>
      <c r="W55">
        <v>1166.0650000000001</v>
      </c>
      <c r="X55">
        <v>394.88799999999998</v>
      </c>
      <c r="Y55">
        <v>2.9529999999999998</v>
      </c>
      <c r="Z55">
        <v>2.387</v>
      </c>
      <c r="AA55">
        <v>97.038267000000005</v>
      </c>
      <c r="AB55">
        <v>2.2724389999999999</v>
      </c>
      <c r="AC55">
        <v>30.607154999999999</v>
      </c>
      <c r="AD55" s="1">
        <v>60</v>
      </c>
      <c r="AE55">
        <v>0</v>
      </c>
      <c r="AF55">
        <v>25</v>
      </c>
      <c r="AG55">
        <v>70</v>
      </c>
      <c r="AH55">
        <v>12.016548</v>
      </c>
      <c r="AI55">
        <v>4.5</v>
      </c>
      <c r="AJ55">
        <v>0</v>
      </c>
      <c r="AK55">
        <v>5</v>
      </c>
      <c r="AL55">
        <v>987</v>
      </c>
      <c r="AM55">
        <v>1.0026358345181599</v>
      </c>
      <c r="AN55" t="s">
        <v>71</v>
      </c>
      <c r="AO55">
        <v>937.21699999999998</v>
      </c>
      <c r="AP55" t="s">
        <v>486</v>
      </c>
      <c r="AQ55" t="s">
        <v>119</v>
      </c>
      <c r="AR55" t="s">
        <v>123</v>
      </c>
      <c r="AS55" t="s">
        <v>119</v>
      </c>
      <c r="AT55" t="s">
        <v>123</v>
      </c>
      <c r="AU55" t="s">
        <v>191</v>
      </c>
      <c r="AV55" t="s">
        <v>241</v>
      </c>
      <c r="AW55" t="s">
        <v>71</v>
      </c>
      <c r="AX55">
        <v>7089</v>
      </c>
      <c r="AY55" t="s">
        <v>329</v>
      </c>
      <c r="AZ55">
        <v>5</v>
      </c>
      <c r="BA55" t="s">
        <v>487</v>
      </c>
      <c r="BB55">
        <v>3</v>
      </c>
      <c r="BC55">
        <v>1</v>
      </c>
      <c r="BE55" t="s">
        <v>71</v>
      </c>
      <c r="BF55">
        <v>0</v>
      </c>
      <c r="BG55" t="s">
        <v>274</v>
      </c>
      <c r="BI55" t="s">
        <v>119</v>
      </c>
      <c r="BJ55" t="s">
        <v>241</v>
      </c>
      <c r="BK55" t="s">
        <v>71</v>
      </c>
      <c r="BL55">
        <v>1.0026358345181599</v>
      </c>
      <c r="BM55">
        <v>7089</v>
      </c>
      <c r="BN55" t="s">
        <v>123</v>
      </c>
      <c r="BO55" t="s">
        <v>191</v>
      </c>
      <c r="BP55">
        <v>3</v>
      </c>
      <c r="BQ55">
        <v>1127.0719999999999</v>
      </c>
      <c r="BR55">
        <v>2.3417967676607414E-2</v>
      </c>
      <c r="BS55">
        <v>0.31541324826009104</v>
      </c>
      <c r="BT55">
        <v>5.1455107562614434E-2</v>
      </c>
      <c r="BU55">
        <v>2.387</v>
      </c>
      <c r="BV55">
        <v>0</v>
      </c>
      <c r="BW55">
        <v>1.9519604781238467</v>
      </c>
      <c r="BX55">
        <v>5</v>
      </c>
      <c r="BY55">
        <v>0</v>
      </c>
      <c r="BZ55">
        <v>25</v>
      </c>
    </row>
    <row r="56" spans="1:78" ht="16.5">
      <c r="A56" s="107" t="str">
        <f t="shared" si="1"/>
        <v>대인교통</v>
      </c>
      <c r="B56" s="108" t="str">
        <f t="shared" si="2"/>
        <v>장재서</v>
      </c>
      <c r="C56" s="109" t="str">
        <f t="shared" si="3"/>
        <v>S</v>
      </c>
      <c r="D56" s="110">
        <f t="shared" si="4"/>
        <v>1.2463333333333333</v>
      </c>
      <c r="E56" s="111">
        <f t="shared" si="5"/>
        <v>9353</v>
      </c>
      <c r="F56" s="112" t="str">
        <f t="shared" si="6"/>
        <v>574</v>
      </c>
      <c r="G56" s="113" t="str">
        <f t="shared" si="7"/>
        <v>71바6103</v>
      </c>
      <c r="H56" s="114">
        <f t="shared" si="8"/>
        <v>2</v>
      </c>
      <c r="I56" s="115">
        <f t="shared" si="9"/>
        <v>1701.9369999999999</v>
      </c>
      <c r="J56" s="116">
        <f t="shared" si="10"/>
        <v>9.3784938331778461E-3</v>
      </c>
      <c r="K56" s="116">
        <f t="shared" si="11"/>
        <v>0.32227266154218082</v>
      </c>
      <c r="L56" s="116">
        <f t="shared" si="12"/>
        <v>4.4655001918402389E-2</v>
      </c>
      <c r="M56" s="117">
        <f t="shared" si="13"/>
        <v>1.4650000000000001</v>
      </c>
      <c r="N56" s="118">
        <f t="shared" si="14"/>
        <v>0</v>
      </c>
      <c r="O56" s="118">
        <f t="shared" si="15"/>
        <v>0.29378290735791046</v>
      </c>
      <c r="P56" s="228">
        <f t="shared" si="16"/>
        <v>0</v>
      </c>
      <c r="Q56" s="229">
        <f t="shared" si="17"/>
        <v>0</v>
      </c>
      <c r="R56" s="229">
        <f t="shared" si="18"/>
        <v>5</v>
      </c>
      <c r="T56">
        <v>505</v>
      </c>
      <c r="U56">
        <v>9353</v>
      </c>
      <c r="V56" t="s">
        <v>402</v>
      </c>
      <c r="W56">
        <v>1709.2660000000001</v>
      </c>
      <c r="X56">
        <v>494.78199999999998</v>
      </c>
      <c r="Y56">
        <v>3.4550000000000001</v>
      </c>
      <c r="Z56">
        <v>1.4650000000000001</v>
      </c>
      <c r="AA56">
        <v>143.69962000000001</v>
      </c>
      <c r="AB56">
        <v>1.3476859999999999</v>
      </c>
      <c r="AC56">
        <v>46.310459000000002</v>
      </c>
      <c r="AD56" s="1">
        <v>76</v>
      </c>
      <c r="AE56">
        <v>0</v>
      </c>
      <c r="AF56">
        <v>5</v>
      </c>
      <c r="AG56">
        <v>62</v>
      </c>
      <c r="AH56">
        <v>11.894714</v>
      </c>
      <c r="AI56">
        <v>0</v>
      </c>
      <c r="AJ56">
        <v>0</v>
      </c>
      <c r="AK56">
        <v>0</v>
      </c>
      <c r="AL56">
        <v>0</v>
      </c>
      <c r="AM56">
        <v>1.2463333333333333</v>
      </c>
      <c r="AN56" t="s">
        <v>71</v>
      </c>
      <c r="AO56">
        <v>1615.798</v>
      </c>
      <c r="AP56" t="s">
        <v>488</v>
      </c>
      <c r="AQ56" t="s">
        <v>119</v>
      </c>
      <c r="AR56" t="s">
        <v>123</v>
      </c>
      <c r="AS56" t="s">
        <v>119</v>
      </c>
      <c r="AT56" t="s">
        <v>123</v>
      </c>
      <c r="AU56" t="s">
        <v>187</v>
      </c>
      <c r="AV56" t="s">
        <v>402</v>
      </c>
      <c r="AW56" t="s">
        <v>71</v>
      </c>
      <c r="AX56">
        <v>9353</v>
      </c>
      <c r="AY56" t="s">
        <v>329</v>
      </c>
      <c r="AZ56">
        <v>1</v>
      </c>
      <c r="BA56" t="s">
        <v>188</v>
      </c>
      <c r="BB56">
        <v>2</v>
      </c>
      <c r="BC56">
        <v>1</v>
      </c>
      <c r="BE56" t="s">
        <v>71</v>
      </c>
      <c r="BF56">
        <v>0</v>
      </c>
      <c r="BG56" t="s">
        <v>274</v>
      </c>
      <c r="BI56" t="s">
        <v>119</v>
      </c>
      <c r="BJ56" t="s">
        <v>402</v>
      </c>
      <c r="BK56" t="s">
        <v>71</v>
      </c>
      <c r="BL56">
        <v>1.2463333333333333</v>
      </c>
      <c r="BM56">
        <v>9353</v>
      </c>
      <c r="BN56" t="s">
        <v>123</v>
      </c>
      <c r="BO56" t="s">
        <v>187</v>
      </c>
      <c r="BP56">
        <v>2</v>
      </c>
      <c r="BQ56">
        <v>1701.9369999999999</v>
      </c>
      <c r="BR56">
        <v>9.3784938331778461E-3</v>
      </c>
      <c r="BS56">
        <v>0.32227266154218082</v>
      </c>
      <c r="BT56">
        <v>4.4463529959643491E-2</v>
      </c>
      <c r="BU56">
        <v>1.4650000000000001</v>
      </c>
      <c r="BV56">
        <v>0</v>
      </c>
      <c r="BW56">
        <v>0.29378290735791046</v>
      </c>
      <c r="BX56">
        <v>0</v>
      </c>
      <c r="BY56">
        <v>0</v>
      </c>
      <c r="BZ56">
        <v>5</v>
      </c>
    </row>
    <row r="57" spans="1:78" ht="16.5">
      <c r="A57" s="124" t="str">
        <f t="shared" si="1"/>
        <v>대인교통</v>
      </c>
      <c r="B57" s="125" t="str">
        <f t="shared" si="2"/>
        <v>장호진</v>
      </c>
      <c r="C57" s="126" t="str">
        <f t="shared" si="3"/>
        <v>C</v>
      </c>
      <c r="D57" s="127">
        <f t="shared" si="4"/>
        <v>0.88835542959913871</v>
      </c>
      <c r="E57" s="128">
        <f t="shared" si="5"/>
        <v>3107</v>
      </c>
      <c r="F57" s="129" t="str">
        <f t="shared" si="6"/>
        <v>6-1</v>
      </c>
      <c r="G57" s="130" t="str">
        <f t="shared" si="7"/>
        <v>70바4124</v>
      </c>
      <c r="H57" s="131">
        <f t="shared" si="8"/>
        <v>7</v>
      </c>
      <c r="I57" s="132">
        <f t="shared" si="9"/>
        <v>1016.6950000000001</v>
      </c>
      <c r="J57" s="133">
        <f t="shared" si="10"/>
        <v>1.4652285205351688E-2</v>
      </c>
      <c r="K57" s="133">
        <f t="shared" si="11"/>
        <v>0.36979899790874621</v>
      </c>
      <c r="L57" s="133">
        <f t="shared" si="12"/>
        <v>0.19769940837714359</v>
      </c>
      <c r="M57" s="134">
        <f t="shared" si="13"/>
        <v>11.442</v>
      </c>
      <c r="N57" s="135">
        <f t="shared" si="14"/>
        <v>0.13834760388867445</v>
      </c>
      <c r="O57" s="135">
        <f t="shared" si="15"/>
        <v>46.899837718260635</v>
      </c>
      <c r="P57" s="226">
        <f t="shared" si="16"/>
        <v>4</v>
      </c>
      <c r="Q57" s="227">
        <f t="shared" si="17"/>
        <v>2</v>
      </c>
      <c r="R57" s="227">
        <f t="shared" si="18"/>
        <v>641</v>
      </c>
      <c r="T57">
        <v>505</v>
      </c>
      <c r="U57">
        <v>3107</v>
      </c>
      <c r="V57" t="s">
        <v>302</v>
      </c>
      <c r="W57">
        <v>1016.6950000000001</v>
      </c>
      <c r="X57">
        <v>452.52600000000001</v>
      </c>
      <c r="Y57">
        <v>2.2469999999999999</v>
      </c>
      <c r="Z57">
        <v>11.442</v>
      </c>
      <c r="AA57">
        <v>62.996657999999996</v>
      </c>
      <c r="AB57">
        <v>0.923045</v>
      </c>
      <c r="AC57">
        <v>23.296101</v>
      </c>
      <c r="AD57" s="1">
        <v>201</v>
      </c>
      <c r="AE57">
        <v>2</v>
      </c>
      <c r="AF57">
        <v>641</v>
      </c>
      <c r="AG57">
        <v>78</v>
      </c>
      <c r="AH57">
        <v>16.138871999999999</v>
      </c>
      <c r="AI57">
        <v>146</v>
      </c>
      <c r="AJ57">
        <v>0</v>
      </c>
      <c r="AK57">
        <v>4</v>
      </c>
      <c r="AL57">
        <v>1930</v>
      </c>
      <c r="AM57">
        <v>0.88835542959913871</v>
      </c>
      <c r="AN57" t="s">
        <v>69</v>
      </c>
      <c r="AO57">
        <v>193.53200000000001</v>
      </c>
      <c r="AP57" t="s">
        <v>489</v>
      </c>
      <c r="AQ57" t="s">
        <v>119</v>
      </c>
      <c r="AR57" t="s">
        <v>124</v>
      </c>
      <c r="AS57" t="s">
        <v>119</v>
      </c>
      <c r="AT57" t="s">
        <v>124</v>
      </c>
      <c r="AU57" t="s">
        <v>208</v>
      </c>
      <c r="AV57" t="s">
        <v>302</v>
      </c>
      <c r="AW57" t="s">
        <v>69</v>
      </c>
      <c r="AX57">
        <v>3107</v>
      </c>
      <c r="AY57" t="s">
        <v>327</v>
      </c>
      <c r="AZ57">
        <v>3</v>
      </c>
      <c r="BA57" t="s">
        <v>284</v>
      </c>
      <c r="BB57">
        <v>7</v>
      </c>
      <c r="BC57">
        <v>1</v>
      </c>
      <c r="BE57" t="s">
        <v>67</v>
      </c>
      <c r="BF57">
        <v>1</v>
      </c>
      <c r="BG57" t="s">
        <v>273</v>
      </c>
      <c r="BI57" t="s">
        <v>119</v>
      </c>
      <c r="BJ57" t="s">
        <v>302</v>
      </c>
      <c r="BK57" t="s">
        <v>69</v>
      </c>
      <c r="BL57">
        <v>0.88835542959913871</v>
      </c>
      <c r="BM57">
        <v>3107</v>
      </c>
      <c r="BN57" t="s">
        <v>124</v>
      </c>
      <c r="BO57" t="s">
        <v>208</v>
      </c>
      <c r="BP57">
        <v>7</v>
      </c>
      <c r="BQ57">
        <v>1016.6950000000001</v>
      </c>
      <c r="BR57">
        <v>1.4652285205351688E-2</v>
      </c>
      <c r="BS57">
        <v>0.36979899790874621</v>
      </c>
      <c r="BT57">
        <v>0.19769940837714359</v>
      </c>
      <c r="BU57">
        <v>11.442</v>
      </c>
      <c r="BV57">
        <v>0.13834760388867445</v>
      </c>
      <c r="BW57">
        <v>46.899837718260635</v>
      </c>
      <c r="BX57">
        <v>4</v>
      </c>
      <c r="BY57">
        <v>2</v>
      </c>
      <c r="BZ57">
        <v>641</v>
      </c>
    </row>
    <row r="58" spans="1:78" ht="16.5">
      <c r="A58" s="107" t="str">
        <f t="shared" si="1"/>
        <v>대인교통</v>
      </c>
      <c r="B58" s="108" t="str">
        <f t="shared" si="2"/>
        <v>전동호</v>
      </c>
      <c r="C58" s="109" t="str">
        <f t="shared" si="3"/>
        <v>F</v>
      </c>
      <c r="D58" s="110">
        <f t="shared" si="4"/>
        <v>0.78992739967763814</v>
      </c>
      <c r="E58" s="111">
        <f t="shared" si="5"/>
        <v>5317</v>
      </c>
      <c r="F58" s="112" t="str">
        <f t="shared" si="6"/>
        <v>561</v>
      </c>
      <c r="G58" s="113" t="str">
        <f t="shared" si="7"/>
        <v>72바1914</v>
      </c>
      <c r="H58" s="114">
        <f t="shared" si="8"/>
        <v>4</v>
      </c>
      <c r="I58" s="115">
        <f t="shared" si="9"/>
        <v>4232.0830000000005</v>
      </c>
      <c r="J58" s="116">
        <f t="shared" si="10"/>
        <v>7.7692090131617634E-3</v>
      </c>
      <c r="K58" s="116">
        <f t="shared" si="11"/>
        <v>0.52232551939710603</v>
      </c>
      <c r="L58" s="116">
        <f t="shared" si="12"/>
        <v>0.21077091351941818</v>
      </c>
      <c r="M58" s="117">
        <f t="shared" si="13"/>
        <v>7.0739999999999998</v>
      </c>
      <c r="N58" s="118">
        <f t="shared" si="14"/>
        <v>0.1654031832551488</v>
      </c>
      <c r="O58" s="118">
        <f t="shared" si="15"/>
        <v>12.499754848853389</v>
      </c>
      <c r="P58" s="228">
        <f t="shared" si="16"/>
        <v>477</v>
      </c>
      <c r="Q58" s="229">
        <f t="shared" si="17"/>
        <v>7</v>
      </c>
      <c r="R58" s="229">
        <f t="shared" si="18"/>
        <v>529</v>
      </c>
      <c r="T58">
        <v>505</v>
      </c>
      <c r="U58">
        <v>5317</v>
      </c>
      <c r="V58" t="s">
        <v>270</v>
      </c>
      <c r="W58">
        <v>4232.0829999999996</v>
      </c>
      <c r="X58">
        <v>1947.24</v>
      </c>
      <c r="Y58">
        <v>2.173</v>
      </c>
      <c r="Z58">
        <v>7.0739999999999998</v>
      </c>
      <c r="AA58">
        <v>444.986355</v>
      </c>
      <c r="AB58">
        <v>3.457192</v>
      </c>
      <c r="AC58">
        <v>232.427729</v>
      </c>
      <c r="AD58" s="1">
        <v>892</v>
      </c>
      <c r="AE58">
        <v>7</v>
      </c>
      <c r="AF58">
        <v>529</v>
      </c>
      <c r="AG58">
        <v>83</v>
      </c>
      <c r="AH58">
        <v>9.5105900000000005</v>
      </c>
      <c r="AI58">
        <v>879.1</v>
      </c>
      <c r="AJ58">
        <v>0</v>
      </c>
      <c r="AK58">
        <v>477</v>
      </c>
      <c r="AL58">
        <v>232867</v>
      </c>
      <c r="AM58">
        <v>0.78992739967763814</v>
      </c>
      <c r="AN58" t="s">
        <v>70</v>
      </c>
      <c r="AO58">
        <v>3735.3980000000001</v>
      </c>
      <c r="AP58" t="s">
        <v>490</v>
      </c>
      <c r="AQ58" t="s">
        <v>119</v>
      </c>
      <c r="AR58" t="s">
        <v>122</v>
      </c>
      <c r="AS58" t="s">
        <v>119</v>
      </c>
      <c r="AT58" t="s">
        <v>122</v>
      </c>
      <c r="AU58" t="s">
        <v>183</v>
      </c>
      <c r="AV58" t="s">
        <v>270</v>
      </c>
      <c r="AW58" t="s">
        <v>70</v>
      </c>
      <c r="AX58">
        <v>5317</v>
      </c>
      <c r="AY58" t="s">
        <v>324</v>
      </c>
      <c r="AZ58">
        <v>3</v>
      </c>
      <c r="BA58" t="s">
        <v>491</v>
      </c>
      <c r="BB58">
        <v>4</v>
      </c>
      <c r="BC58">
        <v>1</v>
      </c>
      <c r="BE58" t="s">
        <v>67</v>
      </c>
      <c r="BF58">
        <v>-1</v>
      </c>
      <c r="BG58" t="s">
        <v>286</v>
      </c>
      <c r="BI58" t="s">
        <v>119</v>
      </c>
      <c r="BJ58" t="s">
        <v>270</v>
      </c>
      <c r="BK58" t="s">
        <v>70</v>
      </c>
      <c r="BL58">
        <v>0.78992739967763814</v>
      </c>
      <c r="BM58">
        <v>5317</v>
      </c>
      <c r="BN58" t="s">
        <v>122</v>
      </c>
      <c r="BO58" t="s">
        <v>183</v>
      </c>
      <c r="BP58">
        <v>4</v>
      </c>
      <c r="BQ58">
        <v>4232.0830000000005</v>
      </c>
      <c r="BR58">
        <v>7.7692090131617634E-3</v>
      </c>
      <c r="BS58">
        <v>0.52232551939710603</v>
      </c>
      <c r="BT58">
        <v>0.21077091351941823</v>
      </c>
      <c r="BU58">
        <v>7.0739999999999998</v>
      </c>
      <c r="BV58">
        <v>0.1654031832551488</v>
      </c>
      <c r="BW58">
        <v>12.499754848853389</v>
      </c>
      <c r="BX58">
        <v>477</v>
      </c>
      <c r="BY58">
        <v>7</v>
      </c>
      <c r="BZ58">
        <v>529</v>
      </c>
    </row>
    <row r="59" spans="1:78" ht="16.5">
      <c r="A59" s="124" t="str">
        <f t="shared" si="1"/>
        <v>대인교통</v>
      </c>
      <c r="B59" s="125" t="str">
        <f t="shared" si="2"/>
        <v>정순상</v>
      </c>
      <c r="C59" s="126" t="str">
        <f t="shared" si="3"/>
        <v>C</v>
      </c>
      <c r="D59" s="127">
        <f t="shared" si="4"/>
        <v>0.87695652173913041</v>
      </c>
      <c r="E59" s="128">
        <f t="shared" si="5"/>
        <v>6068</v>
      </c>
      <c r="F59" s="129" t="str">
        <f t="shared" si="6"/>
        <v>561</v>
      </c>
      <c r="G59" s="130" t="str">
        <f t="shared" si="7"/>
        <v>71바5203</v>
      </c>
      <c r="H59" s="131">
        <f t="shared" si="8"/>
        <v>1</v>
      </c>
      <c r="I59" s="132">
        <f t="shared" si="9"/>
        <v>1094.5309999999999</v>
      </c>
      <c r="J59" s="133">
        <f t="shared" si="10"/>
        <v>1.8117363918276327E-2</v>
      </c>
      <c r="K59" s="133">
        <f t="shared" si="11"/>
        <v>0.46304974101053181</v>
      </c>
      <c r="L59" s="133">
        <f t="shared" si="12"/>
        <v>0.22566743198685099</v>
      </c>
      <c r="M59" s="134">
        <f t="shared" si="13"/>
        <v>8.5860000000000003</v>
      </c>
      <c r="N59" s="135">
        <f t="shared" si="14"/>
        <v>0</v>
      </c>
      <c r="O59" s="135">
        <f t="shared" si="15"/>
        <v>7.5831566214204988</v>
      </c>
      <c r="P59" s="226">
        <f t="shared" si="16"/>
        <v>109</v>
      </c>
      <c r="Q59" s="227">
        <f t="shared" si="17"/>
        <v>0</v>
      </c>
      <c r="R59" s="227">
        <f t="shared" si="18"/>
        <v>83</v>
      </c>
      <c r="T59">
        <v>505</v>
      </c>
      <c r="U59">
        <v>6068</v>
      </c>
      <c r="V59" t="s">
        <v>242</v>
      </c>
      <c r="W59">
        <v>1094.5309999999999</v>
      </c>
      <c r="X59">
        <v>542.78200000000004</v>
      </c>
      <c r="Y59">
        <v>2.0169999999999999</v>
      </c>
      <c r="Z59">
        <v>8.5860000000000003</v>
      </c>
      <c r="AA59">
        <v>108.749982</v>
      </c>
      <c r="AB59">
        <v>1.9702630000000001</v>
      </c>
      <c r="AC59">
        <v>50.356650999999999</v>
      </c>
      <c r="AD59" s="1">
        <v>247</v>
      </c>
      <c r="AE59">
        <v>0</v>
      </c>
      <c r="AF59">
        <v>83</v>
      </c>
      <c r="AG59">
        <v>71</v>
      </c>
      <c r="AH59">
        <v>10.064654000000001</v>
      </c>
      <c r="AI59">
        <v>0</v>
      </c>
      <c r="AJ59">
        <v>0</v>
      </c>
      <c r="AK59">
        <v>109</v>
      </c>
      <c r="AL59">
        <v>27214</v>
      </c>
      <c r="AM59">
        <v>0.87695652173913041</v>
      </c>
      <c r="AN59" t="s">
        <v>69</v>
      </c>
      <c r="AO59">
        <v>1094.5309999999999</v>
      </c>
      <c r="AP59" t="s">
        <v>492</v>
      </c>
      <c r="AQ59" t="s">
        <v>119</v>
      </c>
      <c r="AR59" t="s">
        <v>122</v>
      </c>
      <c r="AS59" t="s">
        <v>119</v>
      </c>
      <c r="AT59" t="s">
        <v>122</v>
      </c>
      <c r="AU59" t="s">
        <v>180</v>
      </c>
      <c r="AV59" t="s">
        <v>242</v>
      </c>
      <c r="AW59" t="s">
        <v>69</v>
      </c>
      <c r="AX59">
        <v>6068</v>
      </c>
      <c r="AY59" t="s">
        <v>335</v>
      </c>
      <c r="AZ59">
        <v>1</v>
      </c>
      <c r="BA59" t="s">
        <v>293</v>
      </c>
      <c r="BB59">
        <v>1</v>
      </c>
      <c r="BC59">
        <v>1</v>
      </c>
      <c r="BE59" t="s">
        <v>68</v>
      </c>
      <c r="BF59">
        <v>-1</v>
      </c>
      <c r="BG59" t="s">
        <v>286</v>
      </c>
      <c r="BI59" t="s">
        <v>119</v>
      </c>
      <c r="BJ59" t="s">
        <v>242</v>
      </c>
      <c r="BK59" t="s">
        <v>69</v>
      </c>
      <c r="BL59">
        <v>0.87695652173913041</v>
      </c>
      <c r="BM59">
        <v>6068</v>
      </c>
      <c r="BN59" t="s">
        <v>122</v>
      </c>
      <c r="BO59" t="s">
        <v>180</v>
      </c>
      <c r="BP59">
        <v>1</v>
      </c>
      <c r="BQ59">
        <v>1094.5309999999999</v>
      </c>
      <c r="BR59">
        <v>1.8117363918276327E-2</v>
      </c>
      <c r="BS59">
        <v>0.46304974101053181</v>
      </c>
      <c r="BT59">
        <v>0.22566743198685099</v>
      </c>
      <c r="BU59">
        <v>8.5860000000000003</v>
      </c>
      <c r="BV59">
        <v>0</v>
      </c>
      <c r="BW59">
        <v>7.5831566214204988</v>
      </c>
      <c r="BX59">
        <v>109</v>
      </c>
      <c r="BY59">
        <v>0</v>
      </c>
      <c r="BZ59">
        <v>83</v>
      </c>
    </row>
    <row r="60" spans="1:78" ht="16.5">
      <c r="A60" s="107" t="str">
        <f t="shared" si="1"/>
        <v>대인교통</v>
      </c>
      <c r="B60" s="108" t="str">
        <f t="shared" si="2"/>
        <v>정영훈</v>
      </c>
      <c r="C60" s="109" t="str">
        <f t="shared" si="3"/>
        <v>B</v>
      </c>
      <c r="D60" s="110">
        <f t="shared" si="4"/>
        <v>0.90384615384615385</v>
      </c>
      <c r="E60" s="111">
        <f t="shared" si="5"/>
        <v>1843</v>
      </c>
      <c r="F60" s="112" t="str">
        <f t="shared" si="6"/>
        <v>6-1</v>
      </c>
      <c r="G60" s="113" t="str">
        <f t="shared" si="7"/>
        <v>70바4119</v>
      </c>
      <c r="H60" s="114">
        <f t="shared" si="8"/>
        <v>1</v>
      </c>
      <c r="I60" s="115">
        <f t="shared" si="9"/>
        <v>2353.346</v>
      </c>
      <c r="J60" s="116">
        <f t="shared" si="10"/>
        <v>3.5393022680135902E-2</v>
      </c>
      <c r="K60" s="116">
        <f t="shared" si="11"/>
        <v>0.36020189806779629</v>
      </c>
      <c r="L60" s="116">
        <f t="shared" si="12"/>
        <v>0.20693939607690498</v>
      </c>
      <c r="M60" s="117">
        <f t="shared" si="13"/>
        <v>11.305</v>
      </c>
      <c r="N60" s="118">
        <f t="shared" si="14"/>
        <v>8.498537826566939E-2</v>
      </c>
      <c r="O60" s="118">
        <f t="shared" si="15"/>
        <v>37.860986017355714</v>
      </c>
      <c r="P60" s="228">
        <f t="shared" si="16"/>
        <v>5</v>
      </c>
      <c r="Q60" s="229">
        <f t="shared" si="17"/>
        <v>2</v>
      </c>
      <c r="R60" s="229">
        <f t="shared" si="18"/>
        <v>891</v>
      </c>
      <c r="T60">
        <v>505</v>
      </c>
      <c r="U60">
        <v>1843</v>
      </c>
      <c r="V60" t="s">
        <v>243</v>
      </c>
      <c r="W60">
        <v>2353.346</v>
      </c>
      <c r="X60">
        <v>1001.519</v>
      </c>
      <c r="Y60">
        <v>2.35</v>
      </c>
      <c r="Z60">
        <v>11.305</v>
      </c>
      <c r="AA60">
        <v>146.64607899999999</v>
      </c>
      <c r="AB60">
        <v>5.1902480000000004</v>
      </c>
      <c r="AC60">
        <v>52.822195999999998</v>
      </c>
      <c r="AD60" s="1">
        <v>487</v>
      </c>
      <c r="AE60">
        <v>2</v>
      </c>
      <c r="AF60">
        <v>891</v>
      </c>
      <c r="AG60">
        <v>71</v>
      </c>
      <c r="AH60">
        <v>16.047792999999999</v>
      </c>
      <c r="AI60">
        <v>309.10000000000002</v>
      </c>
      <c r="AJ60">
        <v>0</v>
      </c>
      <c r="AK60">
        <v>5</v>
      </c>
      <c r="AL60">
        <v>2051</v>
      </c>
      <c r="AM60">
        <v>0.90384615384615385</v>
      </c>
      <c r="AN60" t="s">
        <v>68</v>
      </c>
      <c r="AO60">
        <v>2353.346</v>
      </c>
      <c r="AP60" t="s">
        <v>493</v>
      </c>
      <c r="AQ60" t="s">
        <v>119</v>
      </c>
      <c r="AR60" t="s">
        <v>124</v>
      </c>
      <c r="AS60" t="s">
        <v>119</v>
      </c>
      <c r="AT60" t="s">
        <v>124</v>
      </c>
      <c r="AU60" t="s">
        <v>204</v>
      </c>
      <c r="AV60" t="s">
        <v>243</v>
      </c>
      <c r="AW60" t="s">
        <v>68</v>
      </c>
      <c r="AX60">
        <v>1843</v>
      </c>
      <c r="AY60" t="s">
        <v>336</v>
      </c>
      <c r="AZ60">
        <v>8</v>
      </c>
      <c r="BA60" t="s">
        <v>494</v>
      </c>
      <c r="BB60">
        <v>1</v>
      </c>
      <c r="BC60">
        <v>1</v>
      </c>
      <c r="BE60" t="s">
        <v>68</v>
      </c>
      <c r="BF60">
        <v>0</v>
      </c>
      <c r="BG60" t="s">
        <v>274</v>
      </c>
      <c r="BI60" t="s">
        <v>119</v>
      </c>
      <c r="BJ60" t="s">
        <v>243</v>
      </c>
      <c r="BK60" t="s">
        <v>68</v>
      </c>
      <c r="BL60">
        <v>0.90384615384615385</v>
      </c>
      <c r="BM60">
        <v>1843</v>
      </c>
      <c r="BN60" t="s">
        <v>124</v>
      </c>
      <c r="BO60" t="s">
        <v>204</v>
      </c>
      <c r="BP60">
        <v>1</v>
      </c>
      <c r="BQ60">
        <v>2353.346</v>
      </c>
      <c r="BR60">
        <v>3.5393022680135902E-2</v>
      </c>
      <c r="BS60">
        <v>0.36020189806779629</v>
      </c>
      <c r="BT60">
        <v>0.20693939607690498</v>
      </c>
      <c r="BU60">
        <v>11.305</v>
      </c>
      <c r="BV60">
        <v>8.498537826566939E-2</v>
      </c>
      <c r="BW60">
        <v>37.860986017355714</v>
      </c>
      <c r="BX60">
        <v>5</v>
      </c>
      <c r="BY60">
        <v>2</v>
      </c>
      <c r="BZ60">
        <v>891</v>
      </c>
    </row>
    <row r="61" spans="1:78" ht="16.5">
      <c r="A61" s="124" t="str">
        <f t="shared" si="1"/>
        <v>대인교통</v>
      </c>
      <c r="B61" s="125" t="str">
        <f t="shared" si="2"/>
        <v>정익암</v>
      </c>
      <c r="C61" s="126" t="str">
        <f t="shared" si="3"/>
        <v>C</v>
      </c>
      <c r="D61" s="127">
        <f t="shared" si="4"/>
        <v>0.88200000000000001</v>
      </c>
      <c r="E61" s="128">
        <f t="shared" si="5"/>
        <v>5503</v>
      </c>
      <c r="F61" s="129" t="str">
        <f t="shared" si="6"/>
        <v>574</v>
      </c>
      <c r="G61" s="130" t="str">
        <f t="shared" si="7"/>
        <v>71바6108</v>
      </c>
      <c r="H61" s="131">
        <f t="shared" si="8"/>
        <v>1</v>
      </c>
      <c r="I61" s="132">
        <f t="shared" si="9"/>
        <v>1560.1220000000001</v>
      </c>
      <c r="J61" s="133">
        <f t="shared" si="10"/>
        <v>1.8322248765985628E-2</v>
      </c>
      <c r="K61" s="133">
        <f t="shared" si="11"/>
        <v>0.35212065424970773</v>
      </c>
      <c r="L61" s="133">
        <f t="shared" si="12"/>
        <v>0.17883216825350837</v>
      </c>
      <c r="M61" s="134">
        <f t="shared" si="13"/>
        <v>3.58</v>
      </c>
      <c r="N61" s="135">
        <f t="shared" si="14"/>
        <v>6.4097551345343506E-2</v>
      </c>
      <c r="O61" s="135">
        <f t="shared" si="15"/>
        <v>11.088876382744425</v>
      </c>
      <c r="P61" s="226">
        <f t="shared" si="16"/>
        <v>8</v>
      </c>
      <c r="Q61" s="227">
        <f t="shared" si="17"/>
        <v>1</v>
      </c>
      <c r="R61" s="227">
        <f t="shared" si="18"/>
        <v>173</v>
      </c>
      <c r="T61">
        <v>505</v>
      </c>
      <c r="U61">
        <v>5503</v>
      </c>
      <c r="V61" t="s">
        <v>403</v>
      </c>
      <c r="W61">
        <v>1560.1220000000001</v>
      </c>
      <c r="X61">
        <v>589.65800000000002</v>
      </c>
      <c r="Y61">
        <v>2.6459999999999999</v>
      </c>
      <c r="Z61">
        <v>3.58</v>
      </c>
      <c r="AA61">
        <v>127.481295</v>
      </c>
      <c r="AB61">
        <v>2.335744</v>
      </c>
      <c r="AC61">
        <v>44.888796999999997</v>
      </c>
      <c r="AD61" s="1">
        <v>279</v>
      </c>
      <c r="AE61">
        <v>1</v>
      </c>
      <c r="AF61">
        <v>173</v>
      </c>
      <c r="AG61">
        <v>82</v>
      </c>
      <c r="AH61">
        <v>12.238046000000001</v>
      </c>
      <c r="AI61">
        <v>117.8</v>
      </c>
      <c r="AJ61">
        <v>4.5</v>
      </c>
      <c r="AK61">
        <v>8</v>
      </c>
      <c r="AL61">
        <v>1564</v>
      </c>
      <c r="AM61">
        <v>0.88200000000000001</v>
      </c>
      <c r="AN61" t="s">
        <v>69</v>
      </c>
      <c r="AO61">
        <v>1560.1220000000001</v>
      </c>
      <c r="AP61" t="s">
        <v>495</v>
      </c>
      <c r="AQ61" t="s">
        <v>119</v>
      </c>
      <c r="AR61" t="s">
        <v>123</v>
      </c>
      <c r="AS61" t="s">
        <v>119</v>
      </c>
      <c r="AT61" t="s">
        <v>123</v>
      </c>
      <c r="AU61" t="s">
        <v>194</v>
      </c>
      <c r="AV61" t="s">
        <v>403</v>
      </c>
      <c r="AW61" t="s">
        <v>69</v>
      </c>
      <c r="AX61">
        <v>5503</v>
      </c>
      <c r="AY61" t="s">
        <v>322</v>
      </c>
      <c r="AZ61">
        <v>2</v>
      </c>
      <c r="BA61" t="s">
        <v>323</v>
      </c>
      <c r="BB61">
        <v>1</v>
      </c>
      <c r="BC61">
        <v>1</v>
      </c>
      <c r="BE61" t="s">
        <v>69</v>
      </c>
      <c r="BF61">
        <v>0</v>
      </c>
      <c r="BG61" t="s">
        <v>274</v>
      </c>
      <c r="BI61" t="s">
        <v>119</v>
      </c>
      <c r="BJ61" t="s">
        <v>403</v>
      </c>
      <c r="BK61" t="s">
        <v>69</v>
      </c>
      <c r="BL61">
        <v>0.88200000000000001</v>
      </c>
      <c r="BM61">
        <v>5503</v>
      </c>
      <c r="BN61" t="s">
        <v>123</v>
      </c>
      <c r="BO61" t="s">
        <v>194</v>
      </c>
      <c r="BP61">
        <v>1</v>
      </c>
      <c r="BQ61">
        <v>1560.1220000000001</v>
      </c>
      <c r="BR61">
        <v>1.8322248765985628E-2</v>
      </c>
      <c r="BS61">
        <v>0.35212065424970773</v>
      </c>
      <c r="BT61">
        <v>0.17883216825350837</v>
      </c>
      <c r="BU61">
        <v>3.58</v>
      </c>
      <c r="BV61">
        <v>6.4097551345343506E-2</v>
      </c>
      <c r="BW61">
        <v>11.088876382744425</v>
      </c>
      <c r="BX61">
        <v>8</v>
      </c>
      <c r="BY61">
        <v>1</v>
      </c>
      <c r="BZ61">
        <v>173</v>
      </c>
    </row>
    <row r="62" spans="1:78" ht="16.5">
      <c r="A62" s="107" t="str">
        <f t="shared" si="1"/>
        <v>대인교통</v>
      </c>
      <c r="B62" s="108" t="str">
        <f t="shared" si="2"/>
        <v>정태화</v>
      </c>
      <c r="C62" s="109" t="str">
        <f t="shared" si="3"/>
        <v>C</v>
      </c>
      <c r="D62" s="110">
        <f t="shared" si="4"/>
        <v>0.8619230769230769</v>
      </c>
      <c r="E62" s="111">
        <f t="shared" si="5"/>
        <v>4337</v>
      </c>
      <c r="F62" s="112" t="str">
        <f t="shared" si="6"/>
        <v>예비</v>
      </c>
      <c r="G62" s="113" t="str">
        <f t="shared" si="7"/>
        <v>71바5201</v>
      </c>
      <c r="H62" s="114">
        <f t="shared" si="8"/>
        <v>1</v>
      </c>
      <c r="I62" s="115">
        <f t="shared" si="9"/>
        <v>4213.7979999999998</v>
      </c>
      <c r="J62" s="116">
        <f t="shared" si="10"/>
        <v>1.5402017948844153E-2</v>
      </c>
      <c r="K62" s="116">
        <f t="shared" si="11"/>
        <v>0.50567120387152042</v>
      </c>
      <c r="L62" s="116">
        <f t="shared" si="12"/>
        <v>0.1504580903023828</v>
      </c>
      <c r="M62" s="117">
        <f t="shared" si="13"/>
        <v>6.4020000000000001</v>
      </c>
      <c r="N62" s="118">
        <f t="shared" si="14"/>
        <v>2.3731559984602964E-2</v>
      </c>
      <c r="O62" s="118">
        <f t="shared" si="15"/>
        <v>5.9091584361661385</v>
      </c>
      <c r="P62" s="228">
        <f t="shared" si="16"/>
        <v>456</v>
      </c>
      <c r="Q62" s="229">
        <f t="shared" si="17"/>
        <v>1</v>
      </c>
      <c r="R62" s="229">
        <f t="shared" si="18"/>
        <v>249</v>
      </c>
      <c r="T62">
        <v>505</v>
      </c>
      <c r="U62">
        <v>4337</v>
      </c>
      <c r="V62" t="s">
        <v>244</v>
      </c>
      <c r="W62">
        <v>4213.7979999999998</v>
      </c>
      <c r="X62">
        <v>1880.5809999999999</v>
      </c>
      <c r="Y62">
        <v>2.2410000000000001</v>
      </c>
      <c r="Z62">
        <v>6.4020000000000001</v>
      </c>
      <c r="AA62">
        <v>421.91218199999997</v>
      </c>
      <c r="AB62">
        <v>6.4982990000000003</v>
      </c>
      <c r="AC62">
        <v>213.34884099999999</v>
      </c>
      <c r="AD62" s="1">
        <v>634</v>
      </c>
      <c r="AE62">
        <v>1</v>
      </c>
      <c r="AF62">
        <v>249</v>
      </c>
      <c r="AG62">
        <v>77</v>
      </c>
      <c r="AH62">
        <v>9.9873809999999992</v>
      </c>
      <c r="AI62">
        <v>99.5</v>
      </c>
      <c r="AJ62">
        <v>0</v>
      </c>
      <c r="AK62">
        <v>456</v>
      </c>
      <c r="AL62">
        <v>178752</v>
      </c>
      <c r="AM62">
        <v>0.8619230769230769</v>
      </c>
      <c r="AN62" t="s">
        <v>69</v>
      </c>
      <c r="AO62">
        <v>4213.7979999999998</v>
      </c>
      <c r="AP62" t="s">
        <v>496</v>
      </c>
      <c r="AQ62" t="s">
        <v>119</v>
      </c>
      <c r="AR62" t="s">
        <v>91</v>
      </c>
      <c r="AS62" t="s">
        <v>119</v>
      </c>
      <c r="AT62" t="s">
        <v>91</v>
      </c>
      <c r="AU62" t="s">
        <v>209</v>
      </c>
      <c r="AV62" t="s">
        <v>244</v>
      </c>
      <c r="AW62" t="s">
        <v>69</v>
      </c>
      <c r="AX62">
        <v>4337</v>
      </c>
      <c r="AY62" t="s">
        <v>328</v>
      </c>
      <c r="AZ62">
        <v>4</v>
      </c>
      <c r="BA62" t="s">
        <v>497</v>
      </c>
      <c r="BB62">
        <v>1</v>
      </c>
      <c r="BC62">
        <v>1</v>
      </c>
      <c r="BE62" t="s">
        <v>69</v>
      </c>
      <c r="BF62">
        <v>0</v>
      </c>
      <c r="BG62" t="s">
        <v>274</v>
      </c>
      <c r="BI62" t="s">
        <v>119</v>
      </c>
      <c r="BJ62" t="s">
        <v>244</v>
      </c>
      <c r="BK62" t="s">
        <v>69</v>
      </c>
      <c r="BL62">
        <v>0.8619230769230769</v>
      </c>
      <c r="BM62">
        <v>4337</v>
      </c>
      <c r="BN62" t="s">
        <v>91</v>
      </c>
      <c r="BO62" t="s">
        <v>209</v>
      </c>
      <c r="BP62">
        <v>1</v>
      </c>
      <c r="BQ62">
        <v>4213.7979999999998</v>
      </c>
      <c r="BR62">
        <v>1.5402017948844153E-2</v>
      </c>
      <c r="BS62">
        <v>0.50567120387152042</v>
      </c>
      <c r="BT62">
        <v>0.1504580903023828</v>
      </c>
      <c r="BU62">
        <v>6.4020000000000001</v>
      </c>
      <c r="BV62">
        <v>2.3731559984602964E-2</v>
      </c>
      <c r="BW62">
        <v>5.9091584361661385</v>
      </c>
      <c r="BX62">
        <v>456</v>
      </c>
      <c r="BY62">
        <v>1</v>
      </c>
      <c r="BZ62">
        <v>249</v>
      </c>
    </row>
    <row r="63" spans="1:78" ht="16.5">
      <c r="A63" s="124" t="str">
        <f t="shared" si="1"/>
        <v>대인교통</v>
      </c>
      <c r="B63" s="125" t="str">
        <f t="shared" si="2"/>
        <v>제갈준수</v>
      </c>
      <c r="C63" s="126" t="str">
        <f t="shared" si="3"/>
        <v>F</v>
      </c>
      <c r="D63" s="127">
        <f t="shared" si="4"/>
        <v>0.78582262518346024</v>
      </c>
      <c r="E63" s="128">
        <f t="shared" si="5"/>
        <v>7514</v>
      </c>
      <c r="F63" s="129" t="str">
        <f t="shared" si="6"/>
        <v>6-1</v>
      </c>
      <c r="G63" s="130" t="str">
        <f t="shared" si="7"/>
        <v>70바4106</v>
      </c>
      <c r="H63" s="131">
        <f t="shared" si="8"/>
        <v>4</v>
      </c>
      <c r="I63" s="132">
        <f t="shared" si="9"/>
        <v>2724.34</v>
      </c>
      <c r="J63" s="133">
        <f t="shared" si="10"/>
        <v>2.2427433233055905E-2</v>
      </c>
      <c r="K63" s="133">
        <f t="shared" si="11"/>
        <v>0.36982727820396993</v>
      </c>
      <c r="L63" s="133">
        <f t="shared" si="12"/>
        <v>0.17582240102189886</v>
      </c>
      <c r="M63" s="134">
        <f t="shared" si="13"/>
        <v>12.678000000000001</v>
      </c>
      <c r="N63" s="135">
        <f t="shared" si="14"/>
        <v>5.2122715960562926</v>
      </c>
      <c r="O63" s="135">
        <f t="shared" si="15"/>
        <v>27.492897362296922</v>
      </c>
      <c r="P63" s="226">
        <f t="shared" si="16"/>
        <v>5</v>
      </c>
      <c r="Q63" s="227">
        <f t="shared" si="17"/>
        <v>142</v>
      </c>
      <c r="R63" s="227">
        <f t="shared" si="18"/>
        <v>749</v>
      </c>
      <c r="T63">
        <v>505</v>
      </c>
      <c r="U63">
        <v>7514</v>
      </c>
      <c r="V63" t="s">
        <v>245</v>
      </c>
      <c r="W63">
        <v>2724.34</v>
      </c>
      <c r="X63">
        <v>1345.4169999999999</v>
      </c>
      <c r="Y63">
        <v>2.0249999999999999</v>
      </c>
      <c r="Z63">
        <v>12.678000000000001</v>
      </c>
      <c r="AA63">
        <v>176.13469000000001</v>
      </c>
      <c r="AB63">
        <v>3.9502489999999999</v>
      </c>
      <c r="AC63">
        <v>65.139413000000005</v>
      </c>
      <c r="AD63" s="1">
        <v>479</v>
      </c>
      <c r="AE63">
        <v>142</v>
      </c>
      <c r="AF63">
        <v>749</v>
      </c>
      <c r="AG63">
        <v>79</v>
      </c>
      <c r="AH63">
        <v>15.467366999999999</v>
      </c>
      <c r="AI63">
        <v>223.9</v>
      </c>
      <c r="AJ63">
        <v>0</v>
      </c>
      <c r="AK63">
        <v>5</v>
      </c>
      <c r="AL63">
        <v>2068</v>
      </c>
      <c r="AM63">
        <v>0.78582262518346024</v>
      </c>
      <c r="AN63" t="s">
        <v>70</v>
      </c>
      <c r="AO63">
        <v>2225.2600000000002</v>
      </c>
      <c r="AP63" t="s">
        <v>498</v>
      </c>
      <c r="AQ63" t="s">
        <v>119</v>
      </c>
      <c r="AR63" t="s">
        <v>124</v>
      </c>
      <c r="AS63" t="s">
        <v>119</v>
      </c>
      <c r="AT63" t="s">
        <v>124</v>
      </c>
      <c r="AU63" t="s">
        <v>200</v>
      </c>
      <c r="AV63" t="s">
        <v>245</v>
      </c>
      <c r="AW63" t="s">
        <v>70</v>
      </c>
      <c r="AX63">
        <v>7514</v>
      </c>
      <c r="AY63" t="s">
        <v>312</v>
      </c>
      <c r="AZ63">
        <v>1</v>
      </c>
      <c r="BA63" t="s">
        <v>265</v>
      </c>
      <c r="BB63">
        <v>4</v>
      </c>
      <c r="BC63">
        <v>1</v>
      </c>
      <c r="BE63" t="s">
        <v>70</v>
      </c>
      <c r="BF63">
        <v>0</v>
      </c>
      <c r="BG63" t="s">
        <v>274</v>
      </c>
      <c r="BI63" t="s">
        <v>119</v>
      </c>
      <c r="BJ63" t="s">
        <v>245</v>
      </c>
      <c r="BK63" t="s">
        <v>70</v>
      </c>
      <c r="BL63">
        <v>0.78582262518346024</v>
      </c>
      <c r="BM63">
        <v>7514</v>
      </c>
      <c r="BN63" t="s">
        <v>124</v>
      </c>
      <c r="BO63" t="s">
        <v>200</v>
      </c>
      <c r="BP63">
        <v>4</v>
      </c>
      <c r="BQ63">
        <v>2724.34</v>
      </c>
      <c r="BR63">
        <v>2.2427433233055905E-2</v>
      </c>
      <c r="BS63">
        <v>0.36982727820396993</v>
      </c>
      <c r="BT63">
        <v>0.17582240102189886</v>
      </c>
      <c r="BU63">
        <v>12.678000000000001</v>
      </c>
      <c r="BV63">
        <v>5.2122715960562926</v>
      </c>
      <c r="BW63">
        <v>27.492897362296922</v>
      </c>
      <c r="BX63">
        <v>5</v>
      </c>
      <c r="BY63">
        <v>142</v>
      </c>
      <c r="BZ63">
        <v>749</v>
      </c>
    </row>
    <row r="64" spans="1:78" ht="16.5">
      <c r="A64" s="107" t="str">
        <f t="shared" si="1"/>
        <v>대인교통</v>
      </c>
      <c r="B64" s="108" t="str">
        <f t="shared" si="2"/>
        <v>조정훈</v>
      </c>
      <c r="C64" s="109" t="str">
        <f t="shared" si="3"/>
        <v>B</v>
      </c>
      <c r="D64" s="110">
        <f t="shared" si="4"/>
        <v>0.91560395003641326</v>
      </c>
      <c r="E64" s="111">
        <f t="shared" si="5"/>
        <v>8395</v>
      </c>
      <c r="F64" s="112" t="str">
        <f t="shared" si="6"/>
        <v>6-1</v>
      </c>
      <c r="G64" s="113" t="str">
        <f t="shared" si="7"/>
        <v>70바4124</v>
      </c>
      <c r="H64" s="114">
        <f t="shared" si="8"/>
        <v>2</v>
      </c>
      <c r="I64" s="115">
        <f t="shared" si="9"/>
        <v>2354.915</v>
      </c>
      <c r="J64" s="116">
        <f t="shared" si="10"/>
        <v>3.9077090192527579E-2</v>
      </c>
      <c r="K64" s="116">
        <f t="shared" si="11"/>
        <v>0.35633636799199669</v>
      </c>
      <c r="L64" s="116">
        <f t="shared" si="12"/>
        <v>0.17750109876577286</v>
      </c>
      <c r="M64" s="117">
        <f t="shared" si="13"/>
        <v>10.426</v>
      </c>
      <c r="N64" s="118">
        <f t="shared" si="14"/>
        <v>8.492875539032195E-2</v>
      </c>
      <c r="O64" s="118">
        <f t="shared" si="15"/>
        <v>25.903270394048192</v>
      </c>
      <c r="P64" s="228">
        <f t="shared" si="16"/>
        <v>1</v>
      </c>
      <c r="Q64" s="229">
        <f t="shared" si="17"/>
        <v>2</v>
      </c>
      <c r="R64" s="229">
        <f t="shared" si="18"/>
        <v>610</v>
      </c>
      <c r="T64">
        <v>505</v>
      </c>
      <c r="U64">
        <v>8395</v>
      </c>
      <c r="V64" t="s">
        <v>246</v>
      </c>
      <c r="W64">
        <v>2354.915</v>
      </c>
      <c r="X64">
        <v>1028.8019999999999</v>
      </c>
      <c r="Y64">
        <v>2.2890000000000001</v>
      </c>
      <c r="Z64">
        <v>10.426</v>
      </c>
      <c r="AA64">
        <v>147.95469600000001</v>
      </c>
      <c r="AB64">
        <v>5.7816390000000002</v>
      </c>
      <c r="AC64">
        <v>52.721639000000003</v>
      </c>
      <c r="AD64" s="1">
        <v>418</v>
      </c>
      <c r="AE64">
        <v>2</v>
      </c>
      <c r="AF64">
        <v>610</v>
      </c>
      <c r="AG64">
        <v>76</v>
      </c>
      <c r="AH64">
        <v>15.916459</v>
      </c>
      <c r="AI64">
        <v>356.7</v>
      </c>
      <c r="AJ64">
        <v>0</v>
      </c>
      <c r="AK64">
        <v>1</v>
      </c>
      <c r="AL64">
        <v>481</v>
      </c>
      <c r="AM64">
        <v>0.91560395003641326</v>
      </c>
      <c r="AN64" t="s">
        <v>68</v>
      </c>
      <c r="AO64">
        <v>2061.1320000000001</v>
      </c>
      <c r="AP64" t="s">
        <v>499</v>
      </c>
      <c r="AQ64" t="s">
        <v>119</v>
      </c>
      <c r="AR64" t="s">
        <v>124</v>
      </c>
      <c r="AS64" t="s">
        <v>119</v>
      </c>
      <c r="AT64" t="s">
        <v>124</v>
      </c>
      <c r="AU64" t="s">
        <v>208</v>
      </c>
      <c r="AV64" t="s">
        <v>246</v>
      </c>
      <c r="AW64" t="s">
        <v>68</v>
      </c>
      <c r="AX64">
        <v>8395</v>
      </c>
      <c r="AY64" t="s">
        <v>336</v>
      </c>
      <c r="AZ64">
        <v>5</v>
      </c>
      <c r="BA64" t="s">
        <v>374</v>
      </c>
      <c r="BB64">
        <v>2</v>
      </c>
      <c r="BC64">
        <v>1</v>
      </c>
      <c r="BE64" t="s">
        <v>69</v>
      </c>
      <c r="BF64">
        <v>1</v>
      </c>
      <c r="BG64" t="s">
        <v>273</v>
      </c>
      <c r="BI64" t="s">
        <v>119</v>
      </c>
      <c r="BJ64" t="s">
        <v>246</v>
      </c>
      <c r="BK64" t="s">
        <v>68</v>
      </c>
      <c r="BL64">
        <v>0.91560395003641326</v>
      </c>
      <c r="BM64">
        <v>8395</v>
      </c>
      <c r="BN64" t="s">
        <v>124</v>
      </c>
      <c r="BO64" t="s">
        <v>208</v>
      </c>
      <c r="BP64">
        <v>2</v>
      </c>
      <c r="BQ64">
        <v>2354.915</v>
      </c>
      <c r="BR64">
        <v>3.9077090192527579E-2</v>
      </c>
      <c r="BS64">
        <v>0.35633636799199669</v>
      </c>
      <c r="BT64">
        <v>0.17750109876577286</v>
      </c>
      <c r="BU64">
        <v>10.426</v>
      </c>
      <c r="BV64">
        <v>8.492875539032195E-2</v>
      </c>
      <c r="BW64">
        <v>25.903270394048192</v>
      </c>
      <c r="BX64">
        <v>1</v>
      </c>
      <c r="BY64">
        <v>2</v>
      </c>
      <c r="BZ64">
        <v>610</v>
      </c>
    </row>
    <row r="65" spans="1:78" ht="16.5">
      <c r="A65" s="124" t="str">
        <f t="shared" si="1"/>
        <v>대인교통</v>
      </c>
      <c r="B65" s="125" t="str">
        <f t="shared" si="2"/>
        <v>진수철</v>
      </c>
      <c r="C65" s="126" t="str">
        <f t="shared" si="3"/>
        <v>A</v>
      </c>
      <c r="D65" s="127">
        <f t="shared" si="4"/>
        <v>0.9767425276412669</v>
      </c>
      <c r="E65" s="128">
        <f t="shared" si="5"/>
        <v>3452</v>
      </c>
      <c r="F65" s="129" t="str">
        <f t="shared" si="6"/>
        <v>574</v>
      </c>
      <c r="G65" s="130" t="str">
        <f t="shared" si="7"/>
        <v>71바6104</v>
      </c>
      <c r="H65" s="131">
        <f t="shared" si="8"/>
        <v>2</v>
      </c>
      <c r="I65" s="132">
        <f t="shared" si="9"/>
        <v>1475.931</v>
      </c>
      <c r="J65" s="133">
        <f t="shared" si="10"/>
        <v>1.7940174927914044E-2</v>
      </c>
      <c r="K65" s="133">
        <f t="shared" si="11"/>
        <v>0.34103124011697561</v>
      </c>
      <c r="L65" s="133">
        <f t="shared" si="12"/>
        <v>4.2007383814012984E-2</v>
      </c>
      <c r="M65" s="134">
        <f t="shared" si="13"/>
        <v>4.9390000000000001</v>
      </c>
      <c r="N65" s="135">
        <f t="shared" si="14"/>
        <v>0</v>
      </c>
      <c r="O65" s="135">
        <f t="shared" si="15"/>
        <v>0.60978460375180144</v>
      </c>
      <c r="P65" s="226">
        <f t="shared" si="16"/>
        <v>1</v>
      </c>
      <c r="Q65" s="227">
        <f t="shared" si="17"/>
        <v>0</v>
      </c>
      <c r="R65" s="227">
        <f t="shared" si="18"/>
        <v>9</v>
      </c>
      <c r="T65">
        <v>505</v>
      </c>
      <c r="U65">
        <v>3452</v>
      </c>
      <c r="V65" t="s">
        <v>247</v>
      </c>
      <c r="W65">
        <v>1475.931</v>
      </c>
      <c r="X65">
        <v>508.24099999999999</v>
      </c>
      <c r="Y65">
        <v>2.9039999999999999</v>
      </c>
      <c r="Z65">
        <v>4.9390000000000001</v>
      </c>
      <c r="AA65">
        <v>124.436858</v>
      </c>
      <c r="AB65">
        <v>2.2324190000000002</v>
      </c>
      <c r="AC65">
        <v>42.436855999999999</v>
      </c>
      <c r="AD65" s="1">
        <v>62</v>
      </c>
      <c r="AE65">
        <v>0</v>
      </c>
      <c r="AF65">
        <v>9</v>
      </c>
      <c r="AG65">
        <v>58</v>
      </c>
      <c r="AH65">
        <v>11.860882</v>
      </c>
      <c r="AI65">
        <v>0</v>
      </c>
      <c r="AJ65">
        <v>0</v>
      </c>
      <c r="AK65">
        <v>1</v>
      </c>
      <c r="AL65">
        <v>21</v>
      </c>
      <c r="AM65">
        <v>0.9767425276412669</v>
      </c>
      <c r="AN65" t="s">
        <v>66</v>
      </c>
      <c r="AO65">
        <v>1387.4739999999999</v>
      </c>
      <c r="AP65" t="s">
        <v>500</v>
      </c>
      <c r="AQ65" t="s">
        <v>119</v>
      </c>
      <c r="AR65" t="s">
        <v>123</v>
      </c>
      <c r="AS65" t="s">
        <v>119</v>
      </c>
      <c r="AT65" t="s">
        <v>123</v>
      </c>
      <c r="AU65" t="s">
        <v>189</v>
      </c>
      <c r="AV65" t="s">
        <v>247</v>
      </c>
      <c r="AW65" t="s">
        <v>66</v>
      </c>
      <c r="AX65">
        <v>3452</v>
      </c>
      <c r="AY65" t="s">
        <v>318</v>
      </c>
      <c r="AZ65">
        <v>2</v>
      </c>
      <c r="BA65" t="s">
        <v>347</v>
      </c>
      <c r="BB65">
        <v>2</v>
      </c>
      <c r="BC65">
        <v>1</v>
      </c>
      <c r="BE65" t="s">
        <v>66</v>
      </c>
      <c r="BF65">
        <v>0</v>
      </c>
      <c r="BG65" t="s">
        <v>274</v>
      </c>
      <c r="BI65" t="s">
        <v>119</v>
      </c>
      <c r="BJ65" t="s">
        <v>247</v>
      </c>
      <c r="BK65" t="s">
        <v>66</v>
      </c>
      <c r="BL65">
        <v>0.9767425276412669</v>
      </c>
      <c r="BM65">
        <v>3452</v>
      </c>
      <c r="BN65" t="s">
        <v>123</v>
      </c>
      <c r="BO65" t="s">
        <v>189</v>
      </c>
      <c r="BP65">
        <v>2</v>
      </c>
      <c r="BQ65">
        <v>1475.931</v>
      </c>
      <c r="BR65">
        <v>1.7940174927914044E-2</v>
      </c>
      <c r="BS65">
        <v>0.34103124011697561</v>
      </c>
      <c r="BT65">
        <v>4.2007383814012984E-2</v>
      </c>
      <c r="BU65">
        <v>4.9390000000000001</v>
      </c>
      <c r="BV65">
        <v>0</v>
      </c>
      <c r="BW65">
        <v>0.60978460375180144</v>
      </c>
      <c r="BX65">
        <v>1</v>
      </c>
      <c r="BY65">
        <v>0</v>
      </c>
      <c r="BZ65">
        <v>9</v>
      </c>
    </row>
    <row r="66" spans="1:78" ht="16.5">
      <c r="A66" s="107" t="str">
        <f t="shared" si="1"/>
        <v>대인교통</v>
      </c>
      <c r="B66" s="108" t="str">
        <f t="shared" si="2"/>
        <v>채기병</v>
      </c>
      <c r="C66" s="109" t="str">
        <f t="shared" si="3"/>
        <v>D</v>
      </c>
      <c r="D66" s="110">
        <f t="shared" si="4"/>
        <v>0.80187933062842276</v>
      </c>
      <c r="E66" s="111">
        <f t="shared" si="5"/>
        <v>9329</v>
      </c>
      <c r="F66" s="112" t="str">
        <f t="shared" si="6"/>
        <v>6-1</v>
      </c>
      <c r="G66" s="113" t="str">
        <f t="shared" si="7"/>
        <v>70바4108</v>
      </c>
      <c r="H66" s="114">
        <f t="shared" si="8"/>
        <v>2</v>
      </c>
      <c r="I66" s="115">
        <f t="shared" si="9"/>
        <v>2345.364</v>
      </c>
      <c r="J66" s="116">
        <f t="shared" si="10"/>
        <v>3.0474063729713986E-2</v>
      </c>
      <c r="K66" s="116">
        <f t="shared" si="11"/>
        <v>0.36866174301507476</v>
      </c>
      <c r="L66" s="116">
        <f t="shared" si="12"/>
        <v>7.1630672253859107E-2</v>
      </c>
      <c r="M66" s="117">
        <f t="shared" si="13"/>
        <v>13.297000000000001</v>
      </c>
      <c r="N66" s="118">
        <f t="shared" si="14"/>
        <v>0.17054921965204548</v>
      </c>
      <c r="O66" s="118">
        <f t="shared" si="15"/>
        <v>43.447413706358589</v>
      </c>
      <c r="P66" s="228">
        <f t="shared" si="16"/>
        <v>4</v>
      </c>
      <c r="Q66" s="229">
        <f t="shared" si="17"/>
        <v>4</v>
      </c>
      <c r="R66" s="229">
        <f t="shared" si="18"/>
        <v>1019</v>
      </c>
      <c r="T66">
        <v>505</v>
      </c>
      <c r="U66">
        <v>9329</v>
      </c>
      <c r="V66" t="s">
        <v>248</v>
      </c>
      <c r="W66">
        <v>2345.364</v>
      </c>
      <c r="X66">
        <v>1169.8420000000001</v>
      </c>
      <c r="Y66">
        <v>2.0049999999999999</v>
      </c>
      <c r="Z66">
        <v>13.297000000000001</v>
      </c>
      <c r="AA66">
        <v>149.77136100000001</v>
      </c>
      <c r="AB66">
        <v>4.5641420000000004</v>
      </c>
      <c r="AC66">
        <v>55.214970999999998</v>
      </c>
      <c r="AD66" s="1">
        <v>168</v>
      </c>
      <c r="AE66">
        <v>4</v>
      </c>
      <c r="AF66">
        <v>1019</v>
      </c>
      <c r="AG66">
        <v>78</v>
      </c>
      <c r="AH66">
        <v>15.659629000000001</v>
      </c>
      <c r="AI66">
        <v>520.29999999999995</v>
      </c>
      <c r="AJ66">
        <v>0</v>
      </c>
      <c r="AK66">
        <v>4</v>
      </c>
      <c r="AL66">
        <v>1120</v>
      </c>
      <c r="AM66">
        <v>0.80187933062842276</v>
      </c>
      <c r="AN66" t="s">
        <v>67</v>
      </c>
      <c r="AO66">
        <v>2294.4369999999999</v>
      </c>
      <c r="AP66" t="s">
        <v>501</v>
      </c>
      <c r="AQ66" t="s">
        <v>119</v>
      </c>
      <c r="AR66" t="s">
        <v>124</v>
      </c>
      <c r="AS66" t="s">
        <v>119</v>
      </c>
      <c r="AT66" t="s">
        <v>124</v>
      </c>
      <c r="AU66" t="s">
        <v>202</v>
      </c>
      <c r="AV66" t="s">
        <v>248</v>
      </c>
      <c r="AW66" t="s">
        <v>67</v>
      </c>
      <c r="AX66">
        <v>9329</v>
      </c>
      <c r="AY66" t="s">
        <v>319</v>
      </c>
      <c r="AZ66">
        <v>6</v>
      </c>
      <c r="BA66" t="s">
        <v>502</v>
      </c>
      <c r="BB66">
        <v>2</v>
      </c>
      <c r="BC66">
        <v>1</v>
      </c>
      <c r="BE66" t="s">
        <v>67</v>
      </c>
      <c r="BF66">
        <v>0</v>
      </c>
      <c r="BG66" t="s">
        <v>274</v>
      </c>
      <c r="BI66" t="s">
        <v>119</v>
      </c>
      <c r="BJ66" t="s">
        <v>248</v>
      </c>
      <c r="BK66" t="s">
        <v>67</v>
      </c>
      <c r="BL66">
        <v>0.80187933062842276</v>
      </c>
      <c r="BM66">
        <v>9329</v>
      </c>
      <c r="BN66" t="s">
        <v>124</v>
      </c>
      <c r="BO66" t="s">
        <v>202</v>
      </c>
      <c r="BP66">
        <v>2</v>
      </c>
      <c r="BQ66">
        <v>2345.364</v>
      </c>
      <c r="BR66">
        <v>3.0474063729713986E-2</v>
      </c>
      <c r="BS66">
        <v>0.36866174301507476</v>
      </c>
      <c r="BT66">
        <v>7.1630672253859107E-2</v>
      </c>
      <c r="BU66">
        <v>13.297000000000001</v>
      </c>
      <c r="BV66">
        <v>0.17054921965204548</v>
      </c>
      <c r="BW66">
        <v>43.447413706358589</v>
      </c>
      <c r="BX66">
        <v>4</v>
      </c>
      <c r="BY66">
        <v>4</v>
      </c>
      <c r="BZ66">
        <v>1019</v>
      </c>
    </row>
    <row r="67" spans="1:78" ht="16.5">
      <c r="A67" s="124" t="str">
        <f t="shared" si="1"/>
        <v>대인교통</v>
      </c>
      <c r="B67" s="125" t="str">
        <f t="shared" si="2"/>
        <v>천선기</v>
      </c>
      <c r="C67" s="126" t="str">
        <f t="shared" si="3"/>
        <v>B</v>
      </c>
      <c r="D67" s="127">
        <f t="shared" si="4"/>
        <v>0.93608189998032088</v>
      </c>
      <c r="E67" s="128">
        <f t="shared" si="5"/>
        <v>7835</v>
      </c>
      <c r="F67" s="129" t="str">
        <f t="shared" si="6"/>
        <v>예비(복수)</v>
      </c>
      <c r="G67" s="130" t="str">
        <f t="shared" si="7"/>
        <v>70바4103</v>
      </c>
      <c r="H67" s="131">
        <f t="shared" si="8"/>
        <v>9</v>
      </c>
      <c r="I67" s="132">
        <f t="shared" si="9"/>
        <v>1449.6569999999999</v>
      </c>
      <c r="J67" s="133">
        <f t="shared" si="10"/>
        <v>4.4493770862339521E-2</v>
      </c>
      <c r="K67" s="133">
        <f t="shared" si="11"/>
        <v>0.32868253553155136</v>
      </c>
      <c r="L67" s="133">
        <f t="shared" si="12"/>
        <v>0.13451457827610255</v>
      </c>
      <c r="M67" s="134">
        <f t="shared" si="13"/>
        <v>14.206</v>
      </c>
      <c r="N67" s="135">
        <f t="shared" si="14"/>
        <v>0.2069455050401578</v>
      </c>
      <c r="O67" s="135">
        <f t="shared" si="15"/>
        <v>51.736376260039449</v>
      </c>
      <c r="P67" s="226">
        <f t="shared" si="16"/>
        <v>5</v>
      </c>
      <c r="Q67" s="227">
        <f t="shared" si="17"/>
        <v>3</v>
      </c>
      <c r="R67" s="227">
        <f t="shared" si="18"/>
        <v>750</v>
      </c>
      <c r="T67">
        <v>505</v>
      </c>
      <c r="U67">
        <v>7835</v>
      </c>
      <c r="V67" t="s">
        <v>503</v>
      </c>
      <c r="W67">
        <v>1449.6569999999999</v>
      </c>
      <c r="X67">
        <v>617.67600000000004</v>
      </c>
      <c r="Y67">
        <v>2.347</v>
      </c>
      <c r="Z67">
        <v>14.206</v>
      </c>
      <c r="AA67">
        <v>73.923876000000007</v>
      </c>
      <c r="AB67">
        <v>3.2891520000000001</v>
      </c>
      <c r="AC67">
        <v>24.297487</v>
      </c>
      <c r="AD67" s="1">
        <v>195</v>
      </c>
      <c r="AE67">
        <v>3</v>
      </c>
      <c r="AF67">
        <v>750</v>
      </c>
      <c r="AG67">
        <v>99</v>
      </c>
      <c r="AH67">
        <v>19.610132</v>
      </c>
      <c r="AI67">
        <v>4758.6000000000004</v>
      </c>
      <c r="AJ67">
        <v>264.5</v>
      </c>
      <c r="AK67">
        <v>5</v>
      </c>
      <c r="AL67">
        <v>1667</v>
      </c>
      <c r="AM67">
        <v>0.93608189998032088</v>
      </c>
      <c r="AN67" t="s">
        <v>68</v>
      </c>
      <c r="AO67">
        <v>605.09799999999996</v>
      </c>
      <c r="AP67" t="s">
        <v>504</v>
      </c>
      <c r="AQ67" t="s">
        <v>119</v>
      </c>
      <c r="AR67" t="s">
        <v>255</v>
      </c>
      <c r="AS67" t="s">
        <v>119</v>
      </c>
      <c r="AT67" t="s">
        <v>255</v>
      </c>
      <c r="AU67" t="s">
        <v>198</v>
      </c>
      <c r="AV67" t="s">
        <v>503</v>
      </c>
      <c r="AW67" t="s">
        <v>68</v>
      </c>
      <c r="AX67">
        <v>7835</v>
      </c>
      <c r="AY67" t="s">
        <v>338</v>
      </c>
      <c r="AZ67">
        <v>1</v>
      </c>
      <c r="BA67" t="s">
        <v>339</v>
      </c>
      <c r="BB67">
        <v>9</v>
      </c>
      <c r="BC67">
        <v>1</v>
      </c>
      <c r="BE67" t="s">
        <v>271</v>
      </c>
      <c r="BF67" t="s">
        <v>272</v>
      </c>
      <c r="BG67" t="s">
        <v>271</v>
      </c>
      <c r="BI67" t="s">
        <v>119</v>
      </c>
      <c r="BJ67" t="s">
        <v>503</v>
      </c>
      <c r="BK67" t="s">
        <v>68</v>
      </c>
      <c r="BL67">
        <v>0.93608189998032088</v>
      </c>
      <c r="BM67">
        <v>7835</v>
      </c>
      <c r="BN67" t="s">
        <v>255</v>
      </c>
      <c r="BO67" t="s">
        <v>198</v>
      </c>
      <c r="BP67">
        <v>9</v>
      </c>
      <c r="BQ67">
        <v>1449.6569999999999</v>
      </c>
      <c r="BR67">
        <v>4.4493770862339521E-2</v>
      </c>
      <c r="BS67">
        <v>0.32868253553155136</v>
      </c>
      <c r="BT67">
        <v>0.13451457827610255</v>
      </c>
      <c r="BU67">
        <v>14.206</v>
      </c>
      <c r="BV67">
        <v>0.2069455050401578</v>
      </c>
      <c r="BW67">
        <v>51.736376260039449</v>
      </c>
      <c r="BX67">
        <v>5</v>
      </c>
      <c r="BY67">
        <v>3</v>
      </c>
      <c r="BZ67">
        <v>750</v>
      </c>
    </row>
    <row r="68" spans="1:78" ht="16.5">
      <c r="A68" s="107" t="str">
        <f t="shared" si="1"/>
        <v>대인교통</v>
      </c>
      <c r="B68" s="108" t="str">
        <f t="shared" si="2"/>
        <v>최덕본</v>
      </c>
      <c r="C68" s="109" t="str">
        <f t="shared" si="3"/>
        <v>A</v>
      </c>
      <c r="D68" s="110">
        <f t="shared" si="4"/>
        <v>0.95258014895804766</v>
      </c>
      <c r="E68" s="111">
        <f t="shared" si="5"/>
        <v>1731</v>
      </c>
      <c r="F68" s="112" t="str">
        <f t="shared" si="6"/>
        <v>6-1</v>
      </c>
      <c r="G68" s="113" t="str">
        <f t="shared" si="7"/>
        <v>70바4101</v>
      </c>
      <c r="H68" s="114">
        <f t="shared" si="8"/>
        <v>8</v>
      </c>
      <c r="I68" s="115">
        <f t="shared" si="9"/>
        <v>1183.7280000000001</v>
      </c>
      <c r="J68" s="116">
        <f t="shared" si="10"/>
        <v>2.1181102456272687E-2</v>
      </c>
      <c r="K68" s="116">
        <f t="shared" si="11"/>
        <v>0.35155200539515358</v>
      </c>
      <c r="L68" s="116">
        <f t="shared" si="12"/>
        <v>0.19430139356338616</v>
      </c>
      <c r="M68" s="117">
        <f t="shared" si="13"/>
        <v>10.039999999999999</v>
      </c>
      <c r="N68" s="118">
        <f t="shared" si="14"/>
        <v>0</v>
      </c>
      <c r="O68" s="118">
        <f t="shared" si="15"/>
        <v>12.418393414703377</v>
      </c>
      <c r="P68" s="228">
        <f t="shared" si="16"/>
        <v>3</v>
      </c>
      <c r="Q68" s="229">
        <f t="shared" si="17"/>
        <v>0</v>
      </c>
      <c r="R68" s="229">
        <f t="shared" si="18"/>
        <v>147</v>
      </c>
      <c r="T68">
        <v>505</v>
      </c>
      <c r="U68">
        <v>1731</v>
      </c>
      <c r="V68" t="s">
        <v>249</v>
      </c>
      <c r="W68">
        <v>1183.7280000000001</v>
      </c>
      <c r="X68">
        <v>495.96</v>
      </c>
      <c r="Y68">
        <v>2.387</v>
      </c>
      <c r="Z68">
        <v>10.039999999999999</v>
      </c>
      <c r="AA68">
        <v>72.823876999999996</v>
      </c>
      <c r="AB68">
        <v>1.5424899999999999</v>
      </c>
      <c r="AC68">
        <v>25.601379999999999</v>
      </c>
      <c r="AD68" s="1">
        <v>230</v>
      </c>
      <c r="AE68">
        <v>0</v>
      </c>
      <c r="AF68">
        <v>147</v>
      </c>
      <c r="AG68">
        <v>85</v>
      </c>
      <c r="AH68">
        <v>16.254667999999999</v>
      </c>
      <c r="AI68">
        <v>1116.0999999999999</v>
      </c>
      <c r="AJ68">
        <v>8.1999999999999993</v>
      </c>
      <c r="AK68">
        <v>3</v>
      </c>
      <c r="AL68">
        <v>729</v>
      </c>
      <c r="AM68">
        <v>0.95258014895804766</v>
      </c>
      <c r="AN68" t="s">
        <v>66</v>
      </c>
      <c r="AO68">
        <v>242.74</v>
      </c>
      <c r="AP68" t="s">
        <v>505</v>
      </c>
      <c r="AQ68" t="s">
        <v>119</v>
      </c>
      <c r="AR68" t="s">
        <v>124</v>
      </c>
      <c r="AS68" t="s">
        <v>119</v>
      </c>
      <c r="AT68" t="s">
        <v>124</v>
      </c>
      <c r="AU68" t="s">
        <v>196</v>
      </c>
      <c r="AV68" t="s">
        <v>249</v>
      </c>
      <c r="AW68" t="s">
        <v>66</v>
      </c>
      <c r="AX68">
        <v>1731</v>
      </c>
      <c r="AY68" t="s">
        <v>316</v>
      </c>
      <c r="AZ68">
        <v>2</v>
      </c>
      <c r="BA68" t="s">
        <v>317</v>
      </c>
      <c r="BB68">
        <v>8</v>
      </c>
      <c r="BC68">
        <v>1</v>
      </c>
      <c r="BE68" t="s">
        <v>69</v>
      </c>
      <c r="BF68">
        <v>2</v>
      </c>
      <c r="BG68" t="s">
        <v>273</v>
      </c>
      <c r="BI68" t="s">
        <v>119</v>
      </c>
      <c r="BJ68" t="s">
        <v>249</v>
      </c>
      <c r="BK68" t="s">
        <v>66</v>
      </c>
      <c r="BL68">
        <v>0.95258014895804766</v>
      </c>
      <c r="BM68">
        <v>1731</v>
      </c>
      <c r="BN68" t="s">
        <v>124</v>
      </c>
      <c r="BO68" t="s">
        <v>196</v>
      </c>
      <c r="BP68">
        <v>8</v>
      </c>
      <c r="BQ68">
        <v>1183.7280000000001</v>
      </c>
      <c r="BR68">
        <v>2.1181102456272687E-2</v>
      </c>
      <c r="BS68">
        <v>0.35155200539515358</v>
      </c>
      <c r="BT68">
        <v>0.19430139356338616</v>
      </c>
      <c r="BU68">
        <v>10.039999999999999</v>
      </c>
      <c r="BV68">
        <v>0</v>
      </c>
      <c r="BW68">
        <v>12.418393414703377</v>
      </c>
      <c r="BX68">
        <v>3</v>
      </c>
      <c r="BY68">
        <v>0</v>
      </c>
      <c r="BZ68">
        <v>147</v>
      </c>
    </row>
    <row r="69" spans="1:78" ht="16.5">
      <c r="A69" s="124" t="str">
        <f t="shared" si="1"/>
        <v>대인교통</v>
      </c>
      <c r="B69" s="125" t="str">
        <f t="shared" si="2"/>
        <v>최성일</v>
      </c>
      <c r="C69" s="126" t="str">
        <f t="shared" si="3"/>
        <v>S</v>
      </c>
      <c r="D69" s="127">
        <f t="shared" si="4"/>
        <v>1.0648148148148147</v>
      </c>
      <c r="E69" s="128">
        <f t="shared" si="5"/>
        <v>2402</v>
      </c>
      <c r="F69" s="129" t="str">
        <f t="shared" si="6"/>
        <v>6-1</v>
      </c>
      <c r="G69" s="130" t="str">
        <f t="shared" si="7"/>
        <v>70바4121</v>
      </c>
      <c r="H69" s="131">
        <f t="shared" si="8"/>
        <v>1</v>
      </c>
      <c r="I69" s="132">
        <f t="shared" si="9"/>
        <v>2347.712</v>
      </c>
      <c r="J69" s="133">
        <f t="shared" si="10"/>
        <v>6.4404944217320995E-3</v>
      </c>
      <c r="K69" s="133">
        <f t="shared" si="11"/>
        <v>0.20576959672005068</v>
      </c>
      <c r="L69" s="133">
        <f t="shared" si="12"/>
        <v>0.24449336204781508</v>
      </c>
      <c r="M69" s="134">
        <f t="shared" si="13"/>
        <v>5.7880000000000003</v>
      </c>
      <c r="N69" s="135">
        <f t="shared" si="14"/>
        <v>0.17037864951067253</v>
      </c>
      <c r="O69" s="135">
        <f t="shared" si="15"/>
        <v>7.6244445656025954</v>
      </c>
      <c r="P69" s="226">
        <f t="shared" si="16"/>
        <v>0</v>
      </c>
      <c r="Q69" s="227">
        <f t="shared" si="17"/>
        <v>4</v>
      </c>
      <c r="R69" s="227">
        <f t="shared" si="18"/>
        <v>179</v>
      </c>
      <c r="T69">
        <v>505</v>
      </c>
      <c r="U69">
        <v>2402</v>
      </c>
      <c r="V69" t="s">
        <v>250</v>
      </c>
      <c r="W69">
        <v>2347.712</v>
      </c>
      <c r="X69">
        <v>816.68600000000004</v>
      </c>
      <c r="Y69">
        <v>2.875</v>
      </c>
      <c r="Z69">
        <v>5.7880000000000003</v>
      </c>
      <c r="AA69">
        <v>124.034111</v>
      </c>
      <c r="AB69">
        <v>0.79884100000000002</v>
      </c>
      <c r="AC69">
        <v>25.522449000000002</v>
      </c>
      <c r="AD69" s="1">
        <v>574</v>
      </c>
      <c r="AE69">
        <v>4</v>
      </c>
      <c r="AF69">
        <v>179</v>
      </c>
      <c r="AG69">
        <v>70</v>
      </c>
      <c r="AH69">
        <v>18.927954</v>
      </c>
      <c r="AI69">
        <v>56.3</v>
      </c>
      <c r="AJ69">
        <v>0</v>
      </c>
      <c r="AK69">
        <v>0</v>
      </c>
      <c r="AL69">
        <v>0</v>
      </c>
      <c r="AM69">
        <v>1.0648148148148147</v>
      </c>
      <c r="AN69" t="s">
        <v>71</v>
      </c>
      <c r="AO69">
        <v>2347.712</v>
      </c>
      <c r="AP69" t="s">
        <v>506</v>
      </c>
      <c r="AQ69" t="s">
        <v>119</v>
      </c>
      <c r="AR69" t="s">
        <v>124</v>
      </c>
      <c r="AS69" t="s">
        <v>119</v>
      </c>
      <c r="AT69" t="s">
        <v>124</v>
      </c>
      <c r="AU69" t="s">
        <v>205</v>
      </c>
      <c r="AV69" t="s">
        <v>250</v>
      </c>
      <c r="AW69" t="s">
        <v>71</v>
      </c>
      <c r="AX69">
        <v>2402</v>
      </c>
      <c r="AY69" t="s">
        <v>352</v>
      </c>
      <c r="AZ69">
        <v>1</v>
      </c>
      <c r="BA69" t="s">
        <v>353</v>
      </c>
      <c r="BB69">
        <v>1</v>
      </c>
      <c r="BC69">
        <v>1</v>
      </c>
      <c r="BE69" t="s">
        <v>71</v>
      </c>
      <c r="BF69">
        <v>0</v>
      </c>
      <c r="BG69" t="s">
        <v>274</v>
      </c>
      <c r="BI69" t="s">
        <v>119</v>
      </c>
      <c r="BJ69" t="s">
        <v>250</v>
      </c>
      <c r="BK69" t="s">
        <v>71</v>
      </c>
      <c r="BL69">
        <v>1.0648148148148147</v>
      </c>
      <c r="BM69">
        <v>2402</v>
      </c>
      <c r="BN69" t="s">
        <v>124</v>
      </c>
      <c r="BO69" t="s">
        <v>205</v>
      </c>
      <c r="BP69">
        <v>1</v>
      </c>
      <c r="BQ69">
        <v>2347.712</v>
      </c>
      <c r="BR69">
        <v>6.4404944217320995E-3</v>
      </c>
      <c r="BS69">
        <v>0.20576959672005068</v>
      </c>
      <c r="BT69">
        <v>0.24449336204781508</v>
      </c>
      <c r="BU69">
        <v>5.7880000000000003</v>
      </c>
      <c r="BV69">
        <v>0.17037864951067253</v>
      </c>
      <c r="BW69">
        <v>7.6244445656025954</v>
      </c>
      <c r="BX69">
        <v>0</v>
      </c>
      <c r="BY69">
        <v>4</v>
      </c>
      <c r="BZ69">
        <v>179</v>
      </c>
    </row>
    <row r="70" spans="1:78" ht="16.5">
      <c r="A70" s="107" t="str">
        <f t="shared" si="1"/>
        <v>대인교통</v>
      </c>
      <c r="B70" s="108" t="str">
        <f t="shared" si="2"/>
        <v>최재석</v>
      </c>
      <c r="C70" s="109" t="str">
        <f t="shared" si="3"/>
        <v>F</v>
      </c>
      <c r="D70" s="110">
        <f t="shared" si="4"/>
        <v>0.7681561885182342</v>
      </c>
      <c r="E70" s="111">
        <f t="shared" si="5"/>
        <v>1841</v>
      </c>
      <c r="F70" s="112" t="str">
        <f t="shared" si="6"/>
        <v>6-1</v>
      </c>
      <c r="G70" s="113" t="str">
        <f t="shared" si="7"/>
        <v>70바4102</v>
      </c>
      <c r="H70" s="114">
        <f t="shared" si="8"/>
        <v>5</v>
      </c>
      <c r="I70" s="115">
        <f t="shared" si="9"/>
        <v>935.65699999999993</v>
      </c>
      <c r="J70" s="116">
        <f t="shared" si="10"/>
        <v>3.6175658384900194E-2</v>
      </c>
      <c r="K70" s="116">
        <f t="shared" si="11"/>
        <v>0.39287092957212216</v>
      </c>
      <c r="L70" s="116">
        <f t="shared" si="12"/>
        <v>0.17955297721280342</v>
      </c>
      <c r="M70" s="117">
        <f t="shared" si="13"/>
        <v>16.567</v>
      </c>
      <c r="N70" s="118">
        <f t="shared" si="14"/>
        <v>0.25634091290689315</v>
      </c>
      <c r="O70" s="118">
        <f t="shared" si="15"/>
        <v>37.93845511022019</v>
      </c>
      <c r="P70" s="228">
        <f t="shared" si="16"/>
        <v>3</v>
      </c>
      <c r="Q70" s="229">
        <f t="shared" si="17"/>
        <v>2</v>
      </c>
      <c r="R70" s="229">
        <f t="shared" si="18"/>
        <v>502</v>
      </c>
      <c r="T70">
        <v>505</v>
      </c>
      <c r="U70">
        <v>1841</v>
      </c>
      <c r="V70" t="s">
        <v>303</v>
      </c>
      <c r="W70">
        <v>935.65700000000004</v>
      </c>
      <c r="X70">
        <v>496.65199999999999</v>
      </c>
      <c r="Y70">
        <v>1.8839999999999999</v>
      </c>
      <c r="Z70">
        <v>16.567</v>
      </c>
      <c r="AA70">
        <v>59.094155999999998</v>
      </c>
      <c r="AB70">
        <v>2.1377700000000002</v>
      </c>
      <c r="AC70">
        <v>23.216376</v>
      </c>
      <c r="AD70" s="1">
        <v>168</v>
      </c>
      <c r="AE70">
        <v>2</v>
      </c>
      <c r="AF70">
        <v>502</v>
      </c>
      <c r="AG70">
        <v>67</v>
      </c>
      <c r="AH70">
        <v>15.833325</v>
      </c>
      <c r="AI70">
        <v>112.8</v>
      </c>
      <c r="AJ70">
        <v>0</v>
      </c>
      <c r="AK70">
        <v>3</v>
      </c>
      <c r="AL70">
        <v>1276</v>
      </c>
      <c r="AM70">
        <v>0.7681561885182342</v>
      </c>
      <c r="AN70" t="s">
        <v>70</v>
      </c>
      <c r="AO70">
        <v>269.27499999999998</v>
      </c>
      <c r="AP70" t="s">
        <v>507</v>
      </c>
      <c r="AQ70" t="s">
        <v>119</v>
      </c>
      <c r="AR70" t="s">
        <v>124</v>
      </c>
      <c r="AS70" t="s">
        <v>119</v>
      </c>
      <c r="AT70" t="s">
        <v>124</v>
      </c>
      <c r="AU70" t="s">
        <v>197</v>
      </c>
      <c r="AV70" t="s">
        <v>303</v>
      </c>
      <c r="AW70" t="s">
        <v>70</v>
      </c>
      <c r="AX70">
        <v>1841</v>
      </c>
      <c r="AY70" t="s">
        <v>312</v>
      </c>
      <c r="AZ70">
        <v>3</v>
      </c>
      <c r="BA70" t="s">
        <v>263</v>
      </c>
      <c r="BB70">
        <v>5</v>
      </c>
      <c r="BC70">
        <v>1</v>
      </c>
      <c r="BE70" t="s">
        <v>70</v>
      </c>
      <c r="BF70">
        <v>0</v>
      </c>
      <c r="BG70" t="s">
        <v>274</v>
      </c>
      <c r="BI70" t="s">
        <v>119</v>
      </c>
      <c r="BJ70" t="s">
        <v>303</v>
      </c>
      <c r="BK70" t="s">
        <v>70</v>
      </c>
      <c r="BL70">
        <v>0.7681561885182342</v>
      </c>
      <c r="BM70">
        <v>1841</v>
      </c>
      <c r="BN70" t="s">
        <v>124</v>
      </c>
      <c r="BO70" t="s">
        <v>197</v>
      </c>
      <c r="BP70">
        <v>5</v>
      </c>
      <c r="BQ70">
        <v>935.65699999999993</v>
      </c>
      <c r="BR70">
        <v>3.6175658384900194E-2</v>
      </c>
      <c r="BS70">
        <v>0.39287092957212216</v>
      </c>
      <c r="BT70">
        <v>0.17955297721280339</v>
      </c>
      <c r="BU70">
        <v>16.567</v>
      </c>
      <c r="BV70">
        <v>0.25634091290689315</v>
      </c>
      <c r="BW70">
        <v>37.93845511022019</v>
      </c>
      <c r="BX70">
        <v>3</v>
      </c>
      <c r="BY70">
        <v>2</v>
      </c>
      <c r="BZ70">
        <v>502</v>
      </c>
    </row>
    <row r="71" spans="1:78" ht="16.5">
      <c r="A71" s="124" t="str">
        <f t="shared" ref="A71:A76" si="19">BI71</f>
        <v>대인교통</v>
      </c>
      <c r="B71" s="125" t="str">
        <f t="shared" ref="B71:B76" si="20">IF(BJ71="NULL", E71, BJ71)</f>
        <v>최종선</v>
      </c>
      <c r="C71" s="126" t="str">
        <f t="shared" ref="C71:C76" si="21">BK71</f>
        <v>S</v>
      </c>
      <c r="D71" s="127">
        <f t="shared" ref="D71:D76" si="22">BL71</f>
        <v>1.0018779618872189</v>
      </c>
      <c r="E71" s="128">
        <f t="shared" ref="E71:E76" si="23">U71</f>
        <v>2900</v>
      </c>
      <c r="F71" s="129" t="str">
        <f t="shared" ref="F71:F76" si="24">BN71</f>
        <v>574</v>
      </c>
      <c r="G71" s="130" t="str">
        <f t="shared" ref="G71:G76" si="25">BO71</f>
        <v>71바6105</v>
      </c>
      <c r="H71" s="131">
        <f t="shared" ref="H71:H76" si="26">BP71</f>
        <v>3</v>
      </c>
      <c r="I71" s="132">
        <f t="shared" ref="I71:I76" si="27">BQ71</f>
        <v>772.81700000000001</v>
      </c>
      <c r="J71" s="133">
        <f t="shared" ref="J71:J76" si="28">AB71/AA71</f>
        <v>1.3632922940718814E-2</v>
      </c>
      <c r="K71" s="133">
        <f t="shared" ref="K71:K76" si="29">AC71/AA71</f>
        <v>0.32551612158299936</v>
      </c>
      <c r="L71" s="133">
        <f t="shared" ref="L71:L76" si="30">AD71/I71</f>
        <v>0.1099872285418152</v>
      </c>
      <c r="M71" s="134">
        <f t="shared" ref="M71:M76" si="31">Z71</f>
        <v>3.3559999999999999</v>
      </c>
      <c r="N71" s="135">
        <f t="shared" ref="N71:N76" si="32">BV71</f>
        <v>0</v>
      </c>
      <c r="O71" s="135">
        <f t="shared" ref="O71:O76" si="33">BW71</f>
        <v>0.25879347892191812</v>
      </c>
      <c r="P71" s="226">
        <f t="shared" ref="P71:P76" si="34">AK71</f>
        <v>1</v>
      </c>
      <c r="Q71" s="227">
        <f t="shared" ref="Q71:Q76" si="35">AE71</f>
        <v>0</v>
      </c>
      <c r="R71" s="227">
        <f t="shared" ref="R71:R76" si="36">AF71</f>
        <v>2</v>
      </c>
      <c r="T71">
        <v>505</v>
      </c>
      <c r="U71">
        <v>2900</v>
      </c>
      <c r="V71" t="s">
        <v>251</v>
      </c>
      <c r="W71">
        <v>772.81700000000001</v>
      </c>
      <c r="X71">
        <v>281.92399999999998</v>
      </c>
      <c r="Y71">
        <v>2.7410000000000001</v>
      </c>
      <c r="Z71">
        <v>3.3559999999999999</v>
      </c>
      <c r="AA71">
        <v>65.137461999999999</v>
      </c>
      <c r="AB71">
        <v>0.88801399999999997</v>
      </c>
      <c r="AC71">
        <v>21.203294</v>
      </c>
      <c r="AD71" s="1">
        <v>85</v>
      </c>
      <c r="AE71">
        <v>0</v>
      </c>
      <c r="AF71">
        <v>2</v>
      </c>
      <c r="AG71">
        <v>66</v>
      </c>
      <c r="AH71">
        <v>11.864401000000001</v>
      </c>
      <c r="AI71">
        <v>2.2000000000000002</v>
      </c>
      <c r="AJ71">
        <v>0</v>
      </c>
      <c r="AK71">
        <v>1</v>
      </c>
      <c r="AL71">
        <v>11</v>
      </c>
      <c r="AM71">
        <v>1.0018779618872189</v>
      </c>
      <c r="AN71" t="s">
        <v>71</v>
      </c>
      <c r="AO71">
        <v>422.15</v>
      </c>
      <c r="AP71" t="s">
        <v>508</v>
      </c>
      <c r="AQ71" t="s">
        <v>119</v>
      </c>
      <c r="AR71" t="s">
        <v>123</v>
      </c>
      <c r="AS71" t="s">
        <v>119</v>
      </c>
      <c r="AT71" t="s">
        <v>123</v>
      </c>
      <c r="AU71" t="s">
        <v>190</v>
      </c>
      <c r="AV71" t="s">
        <v>251</v>
      </c>
      <c r="AW71" t="s">
        <v>71</v>
      </c>
      <c r="AX71">
        <v>2900</v>
      </c>
      <c r="AY71" t="s">
        <v>329</v>
      </c>
      <c r="AZ71">
        <v>6</v>
      </c>
      <c r="BA71" t="s">
        <v>509</v>
      </c>
      <c r="BB71">
        <v>3</v>
      </c>
      <c r="BC71">
        <v>1</v>
      </c>
      <c r="BE71" t="s">
        <v>66</v>
      </c>
      <c r="BF71">
        <v>1</v>
      </c>
      <c r="BG71" t="s">
        <v>273</v>
      </c>
      <c r="BI71" t="s">
        <v>119</v>
      </c>
      <c r="BJ71" t="s">
        <v>251</v>
      </c>
      <c r="BK71" t="s">
        <v>71</v>
      </c>
      <c r="BL71">
        <v>1.0018779618872189</v>
      </c>
      <c r="BM71">
        <v>2900</v>
      </c>
      <c r="BN71" t="s">
        <v>123</v>
      </c>
      <c r="BO71" t="s">
        <v>190</v>
      </c>
      <c r="BP71">
        <v>3</v>
      </c>
      <c r="BQ71">
        <v>772.81700000000001</v>
      </c>
      <c r="BR71">
        <v>1.3632922940718814E-2</v>
      </c>
      <c r="BS71">
        <v>0.32551612158299936</v>
      </c>
      <c r="BT71">
        <v>0.1099872285418152</v>
      </c>
      <c r="BU71">
        <v>3.3559999999999999</v>
      </c>
      <c r="BV71">
        <v>0</v>
      </c>
      <c r="BW71">
        <v>0.25879347892191812</v>
      </c>
      <c r="BX71">
        <v>1</v>
      </c>
      <c r="BY71">
        <v>0</v>
      </c>
      <c r="BZ71">
        <v>2</v>
      </c>
    </row>
    <row r="72" spans="1:78" ht="16.5">
      <c r="A72" s="107" t="str">
        <f t="shared" si="19"/>
        <v>대인교통</v>
      </c>
      <c r="B72" s="108" t="str">
        <f t="shared" si="20"/>
        <v>최종열</v>
      </c>
      <c r="C72" s="109" t="str">
        <f t="shared" si="21"/>
        <v>S</v>
      </c>
      <c r="D72" s="110">
        <f t="shared" si="22"/>
        <v>1.0140679577041352</v>
      </c>
      <c r="E72" s="111">
        <f t="shared" si="23"/>
        <v>3290</v>
      </c>
      <c r="F72" s="112" t="str">
        <f t="shared" si="24"/>
        <v>6-1</v>
      </c>
      <c r="G72" s="113" t="str">
        <f t="shared" si="25"/>
        <v>70바4119</v>
      </c>
      <c r="H72" s="114">
        <f t="shared" si="26"/>
        <v>2</v>
      </c>
      <c r="I72" s="115">
        <f t="shared" si="27"/>
        <v>2521.5340000000001</v>
      </c>
      <c r="J72" s="116">
        <f t="shared" si="28"/>
        <v>1.1283455071969621E-2</v>
      </c>
      <c r="K72" s="116">
        <f t="shared" si="29"/>
        <v>0.27128636613507034</v>
      </c>
      <c r="L72" s="116">
        <f t="shared" si="30"/>
        <v>0.15585750578814325</v>
      </c>
      <c r="M72" s="117">
        <f t="shared" si="31"/>
        <v>9.4309999999999992</v>
      </c>
      <c r="N72" s="118">
        <f t="shared" si="32"/>
        <v>3.9658398419374873E-2</v>
      </c>
      <c r="O72" s="118">
        <f t="shared" si="33"/>
        <v>23.120846278495549</v>
      </c>
      <c r="P72" s="228">
        <f t="shared" si="34"/>
        <v>1</v>
      </c>
      <c r="Q72" s="229">
        <f t="shared" si="35"/>
        <v>1</v>
      </c>
      <c r="R72" s="229">
        <f t="shared" si="36"/>
        <v>583</v>
      </c>
      <c r="T72">
        <v>505</v>
      </c>
      <c r="U72">
        <v>3290</v>
      </c>
      <c r="V72" t="s">
        <v>304</v>
      </c>
      <c r="W72">
        <v>2521.5340000000001</v>
      </c>
      <c r="X72">
        <v>957.57299999999998</v>
      </c>
      <c r="Y72">
        <v>2.633</v>
      </c>
      <c r="Z72">
        <v>9.4309999999999992</v>
      </c>
      <c r="AA72">
        <v>131.58079599999999</v>
      </c>
      <c r="AB72">
        <v>1.484686</v>
      </c>
      <c r="AC72">
        <v>35.696075999999998</v>
      </c>
      <c r="AD72" s="1">
        <v>393</v>
      </c>
      <c r="AE72">
        <v>1</v>
      </c>
      <c r="AF72">
        <v>583</v>
      </c>
      <c r="AG72">
        <v>66</v>
      </c>
      <c r="AH72">
        <v>19.163388999999999</v>
      </c>
      <c r="AI72">
        <v>217.5</v>
      </c>
      <c r="AJ72">
        <v>0</v>
      </c>
      <c r="AK72">
        <v>1</v>
      </c>
      <c r="AL72">
        <v>937</v>
      </c>
      <c r="AM72">
        <v>1.0140679577041352</v>
      </c>
      <c r="AN72" t="s">
        <v>71</v>
      </c>
      <c r="AO72">
        <v>2470.5920000000001</v>
      </c>
      <c r="AP72" t="s">
        <v>510</v>
      </c>
      <c r="AQ72" t="s">
        <v>119</v>
      </c>
      <c r="AR72" t="s">
        <v>124</v>
      </c>
      <c r="AS72" t="s">
        <v>119</v>
      </c>
      <c r="AT72" t="s">
        <v>124</v>
      </c>
      <c r="AU72" t="s">
        <v>204</v>
      </c>
      <c r="AV72" t="s">
        <v>304</v>
      </c>
      <c r="AW72" t="s">
        <v>71</v>
      </c>
      <c r="AX72">
        <v>3290</v>
      </c>
      <c r="AY72" t="s">
        <v>352</v>
      </c>
      <c r="AZ72">
        <v>2</v>
      </c>
      <c r="BA72" t="s">
        <v>373</v>
      </c>
      <c r="BB72">
        <v>2</v>
      </c>
      <c r="BC72">
        <v>1</v>
      </c>
      <c r="BE72" t="s">
        <v>71</v>
      </c>
      <c r="BF72">
        <v>0</v>
      </c>
      <c r="BG72" t="s">
        <v>274</v>
      </c>
      <c r="BI72" t="s">
        <v>119</v>
      </c>
      <c r="BJ72" t="s">
        <v>304</v>
      </c>
      <c r="BK72" t="s">
        <v>71</v>
      </c>
      <c r="BL72">
        <v>1.0140679577041352</v>
      </c>
      <c r="BM72">
        <v>3290</v>
      </c>
      <c r="BN72" t="s">
        <v>124</v>
      </c>
      <c r="BO72" t="s">
        <v>204</v>
      </c>
      <c r="BP72">
        <v>2</v>
      </c>
      <c r="BQ72">
        <v>2521.5340000000001</v>
      </c>
      <c r="BR72">
        <v>1.1283455071969621E-2</v>
      </c>
      <c r="BS72">
        <v>0.27128636613507034</v>
      </c>
      <c r="BT72">
        <v>0.15585750578814325</v>
      </c>
      <c r="BU72">
        <v>9.4309999999999992</v>
      </c>
      <c r="BV72">
        <v>3.9658398419374873E-2</v>
      </c>
      <c r="BW72">
        <v>23.120846278495549</v>
      </c>
      <c r="BX72">
        <v>1</v>
      </c>
      <c r="BY72">
        <v>1</v>
      </c>
      <c r="BZ72">
        <v>583</v>
      </c>
    </row>
    <row r="73" spans="1:78" ht="16.5">
      <c r="A73" s="124" t="str">
        <f t="shared" si="19"/>
        <v>대인교통</v>
      </c>
      <c r="B73" s="125" t="str">
        <f t="shared" si="20"/>
        <v>한문석</v>
      </c>
      <c r="C73" s="126" t="str">
        <f t="shared" si="21"/>
        <v>S</v>
      </c>
      <c r="D73" s="127">
        <f t="shared" si="22"/>
        <v>1.0085226654916477</v>
      </c>
      <c r="E73" s="128">
        <f t="shared" si="23"/>
        <v>3050</v>
      </c>
      <c r="F73" s="129" t="str">
        <f t="shared" si="24"/>
        <v>6-1</v>
      </c>
      <c r="G73" s="130" t="str">
        <f t="shared" si="25"/>
        <v>70바4106</v>
      </c>
      <c r="H73" s="131">
        <f t="shared" si="26"/>
        <v>2</v>
      </c>
      <c r="I73" s="132">
        <f t="shared" si="27"/>
        <v>2228.6170000000002</v>
      </c>
      <c r="J73" s="133">
        <f t="shared" si="28"/>
        <v>1.3640069140813416E-2</v>
      </c>
      <c r="K73" s="133">
        <f t="shared" si="29"/>
        <v>0.194219232407945</v>
      </c>
      <c r="L73" s="133">
        <f t="shared" si="30"/>
        <v>0.13416392318644252</v>
      </c>
      <c r="M73" s="134">
        <f t="shared" si="31"/>
        <v>8.125</v>
      </c>
      <c r="N73" s="135">
        <f t="shared" si="32"/>
        <v>11.935653367088198</v>
      </c>
      <c r="O73" s="135">
        <f t="shared" si="33"/>
        <v>12.788200036165925</v>
      </c>
      <c r="P73" s="226">
        <f t="shared" si="34"/>
        <v>7</v>
      </c>
      <c r="Q73" s="227">
        <f t="shared" si="35"/>
        <v>266</v>
      </c>
      <c r="R73" s="227">
        <f t="shared" si="36"/>
        <v>300</v>
      </c>
      <c r="T73">
        <v>505</v>
      </c>
      <c r="U73">
        <v>3050</v>
      </c>
      <c r="V73" t="s">
        <v>252</v>
      </c>
      <c r="W73">
        <v>2278.1840000000002</v>
      </c>
      <c r="X73">
        <v>877.25099999999998</v>
      </c>
      <c r="Y73">
        <v>2.597</v>
      </c>
      <c r="Z73">
        <v>8.125</v>
      </c>
      <c r="AA73">
        <v>115.13951900000001</v>
      </c>
      <c r="AB73">
        <v>1.570511</v>
      </c>
      <c r="AC73">
        <v>22.362309</v>
      </c>
      <c r="AD73" s="1">
        <v>299</v>
      </c>
      <c r="AE73">
        <v>266</v>
      </c>
      <c r="AF73">
        <v>300</v>
      </c>
      <c r="AG73">
        <v>80</v>
      </c>
      <c r="AH73">
        <v>19.786290000000001</v>
      </c>
      <c r="AI73">
        <v>95.2</v>
      </c>
      <c r="AJ73">
        <v>0</v>
      </c>
      <c r="AK73">
        <v>7</v>
      </c>
      <c r="AL73">
        <v>2328</v>
      </c>
      <c r="AM73">
        <v>1.0085226654916477</v>
      </c>
      <c r="AN73" t="s">
        <v>71</v>
      </c>
      <c r="AO73">
        <v>1826.123</v>
      </c>
      <c r="AP73" t="s">
        <v>511</v>
      </c>
      <c r="AQ73" t="s">
        <v>119</v>
      </c>
      <c r="AR73" t="s">
        <v>124</v>
      </c>
      <c r="AS73" t="s">
        <v>119</v>
      </c>
      <c r="AT73" t="s">
        <v>124</v>
      </c>
      <c r="AU73" t="s">
        <v>200</v>
      </c>
      <c r="AV73" t="s">
        <v>252</v>
      </c>
      <c r="AW73" t="s">
        <v>71</v>
      </c>
      <c r="AX73">
        <v>3050</v>
      </c>
      <c r="AY73" t="s">
        <v>352</v>
      </c>
      <c r="AZ73">
        <v>3</v>
      </c>
      <c r="BA73" t="s">
        <v>404</v>
      </c>
      <c r="BB73">
        <v>2</v>
      </c>
      <c r="BC73">
        <v>1</v>
      </c>
      <c r="BE73" t="s">
        <v>66</v>
      </c>
      <c r="BF73">
        <v>1</v>
      </c>
      <c r="BG73" t="s">
        <v>273</v>
      </c>
      <c r="BI73" t="s">
        <v>119</v>
      </c>
      <c r="BJ73" t="s">
        <v>252</v>
      </c>
      <c r="BK73" t="s">
        <v>71</v>
      </c>
      <c r="BL73">
        <v>1.0085226654916477</v>
      </c>
      <c r="BM73">
        <v>3050</v>
      </c>
      <c r="BN73" t="s">
        <v>124</v>
      </c>
      <c r="BO73" t="s">
        <v>200</v>
      </c>
      <c r="BP73">
        <v>2</v>
      </c>
      <c r="BQ73">
        <v>2228.6170000000002</v>
      </c>
      <c r="BR73">
        <v>1.3640069140813416E-2</v>
      </c>
      <c r="BS73">
        <v>0.194219232407945</v>
      </c>
      <c r="BT73">
        <v>0.13124488627784234</v>
      </c>
      <c r="BU73">
        <v>8.125</v>
      </c>
      <c r="BV73">
        <v>11.935653367088198</v>
      </c>
      <c r="BW73">
        <v>12.788200036165925</v>
      </c>
      <c r="BX73">
        <v>7</v>
      </c>
      <c r="BY73">
        <v>266</v>
      </c>
      <c r="BZ73">
        <v>300</v>
      </c>
    </row>
    <row r="74" spans="1:78" ht="16.5">
      <c r="A74" s="107" t="str">
        <f t="shared" si="19"/>
        <v>대인교통</v>
      </c>
      <c r="B74" s="108" t="str">
        <f t="shared" si="20"/>
        <v>현석근</v>
      </c>
      <c r="C74" s="109" t="str">
        <f t="shared" si="21"/>
        <v>D</v>
      </c>
      <c r="D74" s="110">
        <f t="shared" si="22"/>
        <v>0.84845036826195386</v>
      </c>
      <c r="E74" s="111">
        <f t="shared" si="23"/>
        <v>4195</v>
      </c>
      <c r="F74" s="112" t="str">
        <f t="shared" si="24"/>
        <v>574</v>
      </c>
      <c r="G74" s="113" t="str">
        <f t="shared" si="25"/>
        <v>71바6107</v>
      </c>
      <c r="H74" s="114">
        <f t="shared" si="26"/>
        <v>2</v>
      </c>
      <c r="I74" s="115">
        <f t="shared" si="27"/>
        <v>1565.5070000000001</v>
      </c>
      <c r="J74" s="116">
        <f t="shared" si="28"/>
        <v>2.6950066971323197E-2</v>
      </c>
      <c r="K74" s="116">
        <f t="shared" si="29"/>
        <v>0.38116125257156785</v>
      </c>
      <c r="L74" s="116">
        <f t="shared" si="30"/>
        <v>0.22356974449810826</v>
      </c>
      <c r="M74" s="117">
        <f t="shared" si="31"/>
        <v>4.7750000000000004</v>
      </c>
      <c r="N74" s="118">
        <f t="shared" si="32"/>
        <v>0</v>
      </c>
      <c r="O74" s="118">
        <f t="shared" si="33"/>
        <v>1.9163120956980708</v>
      </c>
      <c r="P74" s="228">
        <f t="shared" si="34"/>
        <v>3</v>
      </c>
      <c r="Q74" s="229">
        <f t="shared" si="35"/>
        <v>0</v>
      </c>
      <c r="R74" s="229">
        <f t="shared" si="36"/>
        <v>30</v>
      </c>
      <c r="T74">
        <v>505</v>
      </c>
      <c r="U74">
        <v>4195</v>
      </c>
      <c r="V74" t="s">
        <v>253</v>
      </c>
      <c r="W74">
        <v>1565.5070000000001</v>
      </c>
      <c r="X74">
        <v>615.03700000000003</v>
      </c>
      <c r="Y74">
        <v>2.5449999999999999</v>
      </c>
      <c r="Z74">
        <v>4.7750000000000004</v>
      </c>
      <c r="AA74">
        <v>132.37158199999999</v>
      </c>
      <c r="AB74">
        <v>3.5674229999999998</v>
      </c>
      <c r="AC74">
        <v>50.454917999999999</v>
      </c>
      <c r="AD74" s="1">
        <v>350</v>
      </c>
      <c r="AE74">
        <v>0</v>
      </c>
      <c r="AF74">
        <v>30</v>
      </c>
      <c r="AG74">
        <v>61</v>
      </c>
      <c r="AH74">
        <v>11.826608999999999</v>
      </c>
      <c r="AI74">
        <v>0</v>
      </c>
      <c r="AJ74">
        <v>0</v>
      </c>
      <c r="AK74">
        <v>3</v>
      </c>
      <c r="AL74">
        <v>325</v>
      </c>
      <c r="AM74">
        <v>0.84845036826195386</v>
      </c>
      <c r="AN74" t="s">
        <v>67</v>
      </c>
      <c r="AO74">
        <v>1012.888</v>
      </c>
      <c r="AP74" t="s">
        <v>512</v>
      </c>
      <c r="AQ74" t="s">
        <v>119</v>
      </c>
      <c r="AR74" t="s">
        <v>123</v>
      </c>
      <c r="AS74" t="s">
        <v>119</v>
      </c>
      <c r="AT74" t="s">
        <v>123</v>
      </c>
      <c r="AU74" t="s">
        <v>192</v>
      </c>
      <c r="AV74" t="s">
        <v>253</v>
      </c>
      <c r="AW74" t="s">
        <v>67</v>
      </c>
      <c r="AX74">
        <v>4195</v>
      </c>
      <c r="AY74" t="s">
        <v>314</v>
      </c>
      <c r="AZ74">
        <v>1</v>
      </c>
      <c r="BA74" t="s">
        <v>193</v>
      </c>
      <c r="BB74">
        <v>2</v>
      </c>
      <c r="BC74">
        <v>1</v>
      </c>
      <c r="BE74" t="s">
        <v>69</v>
      </c>
      <c r="BF74">
        <v>-1</v>
      </c>
      <c r="BG74" t="s">
        <v>286</v>
      </c>
      <c r="BI74" t="s">
        <v>119</v>
      </c>
      <c r="BJ74" t="s">
        <v>253</v>
      </c>
      <c r="BK74" t="s">
        <v>67</v>
      </c>
      <c r="BL74">
        <v>0.84845036826195386</v>
      </c>
      <c r="BM74">
        <v>4195</v>
      </c>
      <c r="BN74" t="s">
        <v>123</v>
      </c>
      <c r="BO74" t="s">
        <v>192</v>
      </c>
      <c r="BP74">
        <v>2</v>
      </c>
      <c r="BQ74">
        <v>1565.5070000000001</v>
      </c>
      <c r="BR74">
        <v>2.6950066971323197E-2</v>
      </c>
      <c r="BS74">
        <v>0.38116125257156785</v>
      </c>
      <c r="BT74">
        <v>0.22356974449810826</v>
      </c>
      <c r="BU74">
        <v>4.7750000000000004</v>
      </c>
      <c r="BV74">
        <v>0</v>
      </c>
      <c r="BW74">
        <v>1.9163120956980708</v>
      </c>
      <c r="BX74">
        <v>3</v>
      </c>
      <c r="BY74">
        <v>0</v>
      </c>
      <c r="BZ74">
        <v>30</v>
      </c>
    </row>
    <row r="75" spans="1:78" ht="16.5">
      <c r="A75" s="124" t="str">
        <f t="shared" si="19"/>
        <v>대인교통</v>
      </c>
      <c r="B75" s="125" t="str">
        <f t="shared" si="20"/>
        <v>홍재훈</v>
      </c>
      <c r="C75" s="126" t="str">
        <f t="shared" si="21"/>
        <v>F</v>
      </c>
      <c r="D75" s="127">
        <f t="shared" si="22"/>
        <v>0.70896838491054437</v>
      </c>
      <c r="E75" s="128">
        <f t="shared" si="23"/>
        <v>2455</v>
      </c>
      <c r="F75" s="129" t="str">
        <f t="shared" si="24"/>
        <v>6-1</v>
      </c>
      <c r="G75" s="130" t="str">
        <f t="shared" si="25"/>
        <v>70바4101</v>
      </c>
      <c r="H75" s="131">
        <f t="shared" si="26"/>
        <v>3</v>
      </c>
      <c r="I75" s="132">
        <f t="shared" si="27"/>
        <v>2024.1970000000001</v>
      </c>
      <c r="J75" s="133">
        <f t="shared" si="28"/>
        <v>3.1679948442384316E-2</v>
      </c>
      <c r="K75" s="133">
        <f t="shared" si="29"/>
        <v>0.39369901458515261</v>
      </c>
      <c r="L75" s="133">
        <f t="shared" si="30"/>
        <v>0.23614302362862902</v>
      </c>
      <c r="M75" s="134">
        <f t="shared" si="31"/>
        <v>17.353999999999999</v>
      </c>
      <c r="N75" s="135">
        <f t="shared" si="32"/>
        <v>1.6302761045491125</v>
      </c>
      <c r="O75" s="135">
        <f t="shared" si="33"/>
        <v>32.654924397180707</v>
      </c>
      <c r="P75" s="226">
        <f t="shared" si="34"/>
        <v>9</v>
      </c>
      <c r="Q75" s="227">
        <f t="shared" si="35"/>
        <v>33</v>
      </c>
      <c r="R75" s="227">
        <f t="shared" si="36"/>
        <v>661</v>
      </c>
      <c r="T75">
        <v>505</v>
      </c>
      <c r="U75">
        <v>2455</v>
      </c>
      <c r="V75" t="s">
        <v>254</v>
      </c>
      <c r="W75">
        <v>2024.1969999999999</v>
      </c>
      <c r="X75">
        <v>1140.1420000000001</v>
      </c>
      <c r="Y75">
        <v>1.7749999999999999</v>
      </c>
      <c r="Z75">
        <v>17.353999999999999</v>
      </c>
      <c r="AA75">
        <v>129.53275500000001</v>
      </c>
      <c r="AB75">
        <v>4.1035909999999998</v>
      </c>
      <c r="AC75">
        <v>50.996918000000001</v>
      </c>
      <c r="AD75" s="1">
        <v>478</v>
      </c>
      <c r="AE75">
        <v>33</v>
      </c>
      <c r="AF75">
        <v>661</v>
      </c>
      <c r="AG75">
        <v>78</v>
      </c>
      <c r="AH75">
        <v>15.626912000000001</v>
      </c>
      <c r="AI75">
        <v>417.8</v>
      </c>
      <c r="AJ75">
        <v>0</v>
      </c>
      <c r="AK75">
        <v>9</v>
      </c>
      <c r="AL75">
        <v>2955</v>
      </c>
      <c r="AM75">
        <v>0.70896838491054437</v>
      </c>
      <c r="AN75" t="s">
        <v>70</v>
      </c>
      <c r="AO75">
        <v>1744.6220000000001</v>
      </c>
      <c r="AP75" t="s">
        <v>513</v>
      </c>
      <c r="AQ75" t="s">
        <v>119</v>
      </c>
      <c r="AR75" t="s">
        <v>124</v>
      </c>
      <c r="AS75" t="s">
        <v>119</v>
      </c>
      <c r="AT75" t="s">
        <v>124</v>
      </c>
      <c r="AU75" t="s">
        <v>196</v>
      </c>
      <c r="AV75" t="s">
        <v>254</v>
      </c>
      <c r="AW75" t="s">
        <v>70</v>
      </c>
      <c r="AX75">
        <v>2455</v>
      </c>
      <c r="AY75" t="s">
        <v>312</v>
      </c>
      <c r="AZ75">
        <v>7</v>
      </c>
      <c r="BA75" t="s">
        <v>356</v>
      </c>
      <c r="BB75">
        <v>3</v>
      </c>
      <c r="BC75">
        <v>1</v>
      </c>
      <c r="BE75" t="s">
        <v>70</v>
      </c>
      <c r="BF75">
        <v>0</v>
      </c>
      <c r="BG75" t="s">
        <v>274</v>
      </c>
      <c r="BI75" t="s">
        <v>119</v>
      </c>
      <c r="BJ75" t="s">
        <v>254</v>
      </c>
      <c r="BK75" t="s">
        <v>70</v>
      </c>
      <c r="BL75">
        <v>0.70896838491054437</v>
      </c>
      <c r="BM75">
        <v>2455</v>
      </c>
      <c r="BN75" t="s">
        <v>124</v>
      </c>
      <c r="BO75" t="s">
        <v>196</v>
      </c>
      <c r="BP75">
        <v>3</v>
      </c>
      <c r="BQ75">
        <v>2024.1970000000001</v>
      </c>
      <c r="BR75">
        <v>3.1679948442384316E-2</v>
      </c>
      <c r="BS75">
        <v>0.39369901458515261</v>
      </c>
      <c r="BT75">
        <v>0.23614302362862905</v>
      </c>
      <c r="BU75">
        <v>17.353999999999999</v>
      </c>
      <c r="BV75">
        <v>1.6302761045491125</v>
      </c>
      <c r="BW75">
        <v>32.654924397180707</v>
      </c>
      <c r="BX75">
        <v>9</v>
      </c>
      <c r="BY75">
        <v>33</v>
      </c>
      <c r="BZ75">
        <v>661</v>
      </c>
    </row>
    <row r="76" spans="1:78" ht="16.5">
      <c r="A76" s="107" t="str">
        <f t="shared" si="19"/>
        <v>대인교통</v>
      </c>
      <c r="B76" s="108" t="str">
        <f t="shared" si="20"/>
        <v>황규운</v>
      </c>
      <c r="C76" s="109" t="str">
        <f t="shared" si="21"/>
        <v>B</v>
      </c>
      <c r="D76" s="110">
        <f t="shared" si="22"/>
        <v>0.92197414493124086</v>
      </c>
      <c r="E76" s="111">
        <f t="shared" si="23"/>
        <v>742</v>
      </c>
      <c r="F76" s="112" t="str">
        <f t="shared" si="24"/>
        <v>6-1</v>
      </c>
      <c r="G76" s="113" t="str">
        <f t="shared" si="25"/>
        <v>70바4102</v>
      </c>
      <c r="H76" s="114">
        <f t="shared" si="26"/>
        <v>8</v>
      </c>
      <c r="I76" s="115">
        <f t="shared" si="27"/>
        <v>1094.0150000000001</v>
      </c>
      <c r="J76" s="116">
        <f t="shared" si="28"/>
        <v>6.9781610835427292E-3</v>
      </c>
      <c r="K76" s="116">
        <f t="shared" si="29"/>
        <v>0.3475493133740773</v>
      </c>
      <c r="L76" s="116">
        <f t="shared" si="30"/>
        <v>0.2093207131529275</v>
      </c>
      <c r="M76" s="117">
        <f t="shared" si="31"/>
        <v>10.259</v>
      </c>
      <c r="N76" s="118">
        <f t="shared" si="32"/>
        <v>0</v>
      </c>
      <c r="O76" s="118">
        <f t="shared" si="33"/>
        <v>9.689081045506688</v>
      </c>
      <c r="P76" s="228">
        <f t="shared" si="34"/>
        <v>0</v>
      </c>
      <c r="Q76" s="229">
        <f t="shared" si="35"/>
        <v>0</v>
      </c>
      <c r="R76" s="229">
        <f t="shared" si="36"/>
        <v>106</v>
      </c>
      <c r="T76">
        <v>505</v>
      </c>
      <c r="U76">
        <v>742</v>
      </c>
      <c r="V76" t="s">
        <v>290</v>
      </c>
      <c r="W76">
        <v>1094.0150000000001</v>
      </c>
      <c r="X76">
        <v>467.38200000000001</v>
      </c>
      <c r="Y76">
        <v>2.3410000000000002</v>
      </c>
      <c r="Z76">
        <v>10.259</v>
      </c>
      <c r="AA76">
        <v>66.714710999999994</v>
      </c>
      <c r="AB76">
        <v>0.46554600000000002</v>
      </c>
      <c r="AC76">
        <v>23.186651999999999</v>
      </c>
      <c r="AD76" s="1">
        <v>229</v>
      </c>
      <c r="AE76">
        <v>0</v>
      </c>
      <c r="AF76">
        <v>106</v>
      </c>
      <c r="AG76">
        <v>81</v>
      </c>
      <c r="AH76">
        <v>16.398406999999999</v>
      </c>
      <c r="AI76">
        <v>1261.9000000000001</v>
      </c>
      <c r="AJ76">
        <v>0</v>
      </c>
      <c r="AK76">
        <v>0</v>
      </c>
      <c r="AL76">
        <v>0</v>
      </c>
      <c r="AM76">
        <v>0.92197414493124086</v>
      </c>
      <c r="AN76" t="s">
        <v>68</v>
      </c>
      <c r="AO76">
        <v>201.42099999999999</v>
      </c>
      <c r="AP76" t="s">
        <v>514</v>
      </c>
      <c r="AQ76" t="s">
        <v>119</v>
      </c>
      <c r="AR76" t="s">
        <v>124</v>
      </c>
      <c r="AS76" t="s">
        <v>119</v>
      </c>
      <c r="AT76" t="s">
        <v>124</v>
      </c>
      <c r="AU76" t="s">
        <v>197</v>
      </c>
      <c r="AV76" t="s">
        <v>290</v>
      </c>
      <c r="AW76" t="s">
        <v>68</v>
      </c>
      <c r="AX76">
        <v>742</v>
      </c>
      <c r="AY76" t="s">
        <v>336</v>
      </c>
      <c r="AZ76">
        <v>3</v>
      </c>
      <c r="BA76" t="s">
        <v>357</v>
      </c>
      <c r="BB76">
        <v>8</v>
      </c>
      <c r="BC76">
        <v>1</v>
      </c>
      <c r="BE76" t="s">
        <v>68</v>
      </c>
      <c r="BF76">
        <v>0</v>
      </c>
      <c r="BG76" t="s">
        <v>274</v>
      </c>
      <c r="BI76" t="s">
        <v>119</v>
      </c>
      <c r="BJ76" t="s">
        <v>290</v>
      </c>
      <c r="BK76" t="s">
        <v>68</v>
      </c>
      <c r="BL76">
        <v>0.92197414493124086</v>
      </c>
      <c r="BM76">
        <v>742</v>
      </c>
      <c r="BN76" t="s">
        <v>124</v>
      </c>
      <c r="BO76" t="s">
        <v>197</v>
      </c>
      <c r="BP76">
        <v>8</v>
      </c>
      <c r="BQ76">
        <v>1094.0150000000001</v>
      </c>
      <c r="BR76">
        <v>6.9781610835427292E-3</v>
      </c>
      <c r="BS76">
        <v>0.3475493133740773</v>
      </c>
      <c r="BT76">
        <v>0.2093207131529275</v>
      </c>
      <c r="BU76">
        <v>10.259</v>
      </c>
      <c r="BV76">
        <v>0</v>
      </c>
      <c r="BW76">
        <v>9.689081045506688</v>
      </c>
      <c r="BX76">
        <v>0</v>
      </c>
      <c r="BY76">
        <v>0</v>
      </c>
      <c r="BZ76">
        <v>106</v>
      </c>
    </row>
  </sheetData>
  <sortState xmlns:xlrd2="http://schemas.microsoft.com/office/spreadsheetml/2017/richdata2" ref="T4:AN76">
    <sortCondition ref="AB4:AB76"/>
    <sortCondition descending="1" ref="AD4:AD76"/>
  </sortState>
  <phoneticPr fontId="3" type="noConversion"/>
  <conditionalFormatting sqref="C5:D7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5" t="s">
        <v>516</v>
      </c>
      <c r="B2" s="246"/>
      <c r="C2" s="247"/>
      <c r="D2" s="248"/>
      <c r="E2" s="245"/>
      <c r="F2" s="249"/>
      <c r="G2" s="245"/>
      <c r="H2" s="245"/>
      <c r="I2" s="245"/>
      <c r="J2" s="245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51" t="s">
        <v>517</v>
      </c>
      <c r="B4" s="252"/>
      <c r="C4" s="253"/>
      <c r="D4" s="254"/>
      <c r="E4" s="255"/>
      <c r="F4" s="256"/>
      <c r="G4" s="250"/>
      <c r="H4" s="255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7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</row>
    <row r="6" spans="1:18" ht="17.25">
      <c r="A6" s="258" t="s">
        <v>518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8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9" t="s">
        <v>173</v>
      </c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</row>
    <row r="9" spans="1:18">
      <c r="A9" s="260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</row>
    <row r="10" spans="1:18">
      <c r="A10" s="260" t="s">
        <v>515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</row>
    <row r="11" spans="1:18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79" t="s">
        <v>0</v>
      </c>
      <c r="B13" s="280" t="s">
        <v>74</v>
      </c>
      <c r="C13" s="281" t="s">
        <v>65</v>
      </c>
      <c r="D13" s="281" t="s">
        <v>160</v>
      </c>
      <c r="E13" s="282" t="s">
        <v>146</v>
      </c>
      <c r="F13" s="280" t="s">
        <v>151</v>
      </c>
      <c r="G13" s="282" t="s">
        <v>149</v>
      </c>
      <c r="H13" s="282" t="s">
        <v>153</v>
      </c>
      <c r="I13" s="240" t="s">
        <v>155</v>
      </c>
      <c r="J13" s="282" t="s">
        <v>11</v>
      </c>
      <c r="K13" s="282" t="s">
        <v>12</v>
      </c>
      <c r="L13" s="282" t="s">
        <v>13</v>
      </c>
      <c r="M13" s="282" t="s">
        <v>106</v>
      </c>
      <c r="N13" s="282" t="s">
        <v>6</v>
      </c>
      <c r="O13" s="282" t="s">
        <v>7</v>
      </c>
      <c r="P13" s="282" t="s">
        <v>164</v>
      </c>
      <c r="Q13" s="283" t="s">
        <v>166</v>
      </c>
      <c r="R13" s="283" t="s">
        <v>167</v>
      </c>
    </row>
    <row r="14" spans="1:18" ht="16.5">
      <c r="A14" s="284" t="s">
        <v>119</v>
      </c>
      <c r="B14" s="285" t="s">
        <v>210</v>
      </c>
      <c r="C14" s="286" t="s">
        <v>67</v>
      </c>
      <c r="D14" s="287">
        <v>0.80823704384103889</v>
      </c>
      <c r="E14" s="288">
        <v>9628</v>
      </c>
      <c r="F14" s="241" t="s">
        <v>122</v>
      </c>
      <c r="G14" s="289" t="s">
        <v>182</v>
      </c>
      <c r="H14" s="290">
        <v>3</v>
      </c>
      <c r="I14" s="242">
        <v>3149.6099999999997</v>
      </c>
      <c r="J14" s="291">
        <v>1.4120463840146407E-2</v>
      </c>
      <c r="K14" s="291">
        <v>0.48819302787733826</v>
      </c>
      <c r="L14" s="291">
        <v>0.20478725937497022</v>
      </c>
      <c r="M14" s="292">
        <v>10.83</v>
      </c>
      <c r="N14" s="293">
        <v>2.1907474258717747</v>
      </c>
      <c r="O14" s="293">
        <v>9.4932388454443579</v>
      </c>
      <c r="P14" s="294">
        <v>324</v>
      </c>
      <c r="Q14" s="295">
        <v>69</v>
      </c>
      <c r="R14" s="295">
        <v>299</v>
      </c>
    </row>
    <row r="15" spans="1:18" ht="16.5">
      <c r="A15" s="284" t="s">
        <v>119</v>
      </c>
      <c r="B15" s="285" t="s">
        <v>212</v>
      </c>
      <c r="C15" s="286" t="s">
        <v>67</v>
      </c>
      <c r="D15" s="287">
        <v>0.82451707455691303</v>
      </c>
      <c r="E15" s="288">
        <v>8023</v>
      </c>
      <c r="F15" s="241" t="s">
        <v>123</v>
      </c>
      <c r="G15" s="289" t="s">
        <v>195</v>
      </c>
      <c r="H15" s="290">
        <v>3</v>
      </c>
      <c r="I15" s="242">
        <v>1514.818</v>
      </c>
      <c r="J15" s="291">
        <v>1.7146408763154663E-2</v>
      </c>
      <c r="K15" s="291">
        <v>0.35234381462826875</v>
      </c>
      <c r="L15" s="291">
        <v>0.13532978879310914</v>
      </c>
      <c r="M15" s="292">
        <v>4.3280000000000003</v>
      </c>
      <c r="N15" s="293">
        <v>0</v>
      </c>
      <c r="O15" s="293">
        <v>0.66014531118589825</v>
      </c>
      <c r="P15" s="294">
        <v>5</v>
      </c>
      <c r="Q15" s="295">
        <v>0</v>
      </c>
      <c r="R15" s="295">
        <v>10</v>
      </c>
    </row>
    <row r="16" spans="1:18" ht="16.5">
      <c r="A16" s="284" t="s">
        <v>119</v>
      </c>
      <c r="B16" s="285" t="s">
        <v>287</v>
      </c>
      <c r="C16" s="286" t="s">
        <v>67</v>
      </c>
      <c r="D16" s="287">
        <v>0.81505125746688634</v>
      </c>
      <c r="E16" s="288">
        <v>9718</v>
      </c>
      <c r="F16" s="241" t="s">
        <v>123</v>
      </c>
      <c r="G16" s="289" t="s">
        <v>278</v>
      </c>
      <c r="H16" s="290">
        <v>2</v>
      </c>
      <c r="I16" s="242">
        <v>4238.4459999999999</v>
      </c>
      <c r="J16" s="291">
        <v>2.1633962202927393E-2</v>
      </c>
      <c r="K16" s="291">
        <v>0.35326343840331836</v>
      </c>
      <c r="L16" s="291">
        <v>0.16232364409031047</v>
      </c>
      <c r="M16" s="292">
        <v>7.45</v>
      </c>
      <c r="N16" s="293">
        <v>2.3593552920103265E-2</v>
      </c>
      <c r="O16" s="293">
        <v>1.9110777865283644</v>
      </c>
      <c r="P16" s="294">
        <v>10</v>
      </c>
      <c r="Q16" s="295">
        <v>1</v>
      </c>
      <c r="R16" s="295">
        <v>81</v>
      </c>
    </row>
    <row r="17" spans="1:18" ht="16.5">
      <c r="A17" s="284" t="s">
        <v>119</v>
      </c>
      <c r="B17" s="285" t="s">
        <v>214</v>
      </c>
      <c r="C17" s="286" t="s">
        <v>67</v>
      </c>
      <c r="D17" s="287">
        <v>0.82056914739722897</v>
      </c>
      <c r="E17" s="288">
        <v>942</v>
      </c>
      <c r="F17" s="241" t="s">
        <v>123</v>
      </c>
      <c r="G17" s="289" t="s">
        <v>192</v>
      </c>
      <c r="H17" s="290">
        <v>5</v>
      </c>
      <c r="I17" s="242">
        <v>1125.4470000000001</v>
      </c>
      <c r="J17" s="291">
        <v>1.4847410698901022E-2</v>
      </c>
      <c r="K17" s="291">
        <v>0.37028000022596502</v>
      </c>
      <c r="L17" s="291">
        <v>9.5073335305882911E-2</v>
      </c>
      <c r="M17" s="292">
        <v>5.6980000000000004</v>
      </c>
      <c r="N17" s="293">
        <v>0.62197509078614976</v>
      </c>
      <c r="O17" s="293">
        <v>8.3522369334140123</v>
      </c>
      <c r="P17" s="294">
        <v>1</v>
      </c>
      <c r="Q17" s="295">
        <v>7</v>
      </c>
      <c r="R17" s="295">
        <v>94</v>
      </c>
    </row>
    <row r="18" spans="1:18" ht="16.5">
      <c r="A18" s="284" t="s">
        <v>119</v>
      </c>
      <c r="B18" s="285" t="s">
        <v>299</v>
      </c>
      <c r="C18" s="286" t="s">
        <v>70</v>
      </c>
      <c r="D18" s="287">
        <v>0.74351030666468376</v>
      </c>
      <c r="E18" s="288">
        <v>3093</v>
      </c>
      <c r="F18" s="241" t="s">
        <v>124</v>
      </c>
      <c r="G18" s="289" t="s">
        <v>207</v>
      </c>
      <c r="H18" s="290">
        <v>7</v>
      </c>
      <c r="I18" s="242">
        <v>1283.4690000000001</v>
      </c>
      <c r="J18" s="291">
        <v>1.6424873064965113E-2</v>
      </c>
      <c r="K18" s="291">
        <v>0.35731779044829698</v>
      </c>
      <c r="L18" s="291">
        <v>0.34749573226934188</v>
      </c>
      <c r="M18" s="292">
        <v>15.898</v>
      </c>
      <c r="N18" s="293">
        <v>2.1036737155318903</v>
      </c>
      <c r="O18" s="293">
        <v>62.253159211480757</v>
      </c>
      <c r="P18" s="294">
        <v>3</v>
      </c>
      <c r="Q18" s="295">
        <v>27</v>
      </c>
      <c r="R18" s="295">
        <v>799</v>
      </c>
    </row>
    <row r="19" spans="1:18" ht="16.5">
      <c r="A19" s="284" t="s">
        <v>119</v>
      </c>
      <c r="B19" s="285" t="s">
        <v>217</v>
      </c>
      <c r="C19" s="286" t="s">
        <v>70</v>
      </c>
      <c r="D19" s="287">
        <v>0.79739130434782624</v>
      </c>
      <c r="E19" s="288">
        <v>5202</v>
      </c>
      <c r="F19" s="241" t="s">
        <v>122</v>
      </c>
      <c r="G19" s="289" t="s">
        <v>182</v>
      </c>
      <c r="H19" s="290">
        <v>1</v>
      </c>
      <c r="I19" s="242">
        <v>680.57</v>
      </c>
      <c r="J19" s="291">
        <v>1.6874080438109933E-2</v>
      </c>
      <c r="K19" s="291">
        <v>0.48726151570170506</v>
      </c>
      <c r="L19" s="291">
        <v>0.19542442364488588</v>
      </c>
      <c r="M19" s="292">
        <v>11.151999999999999</v>
      </c>
      <c r="N19" s="293">
        <v>1.6162922256343946</v>
      </c>
      <c r="O19" s="293">
        <v>9.9916246675580762</v>
      </c>
      <c r="P19" s="294">
        <v>76</v>
      </c>
      <c r="Q19" s="295">
        <v>11</v>
      </c>
      <c r="R19" s="295">
        <v>68</v>
      </c>
    </row>
    <row r="20" spans="1:18" ht="16.5">
      <c r="A20" s="284" t="s">
        <v>119</v>
      </c>
      <c r="B20" s="285" t="s">
        <v>370</v>
      </c>
      <c r="C20" s="286" t="s">
        <v>67</v>
      </c>
      <c r="D20" s="287">
        <v>0.82845186885303124</v>
      </c>
      <c r="E20" s="288">
        <v>2080</v>
      </c>
      <c r="F20" s="241" t="s">
        <v>122</v>
      </c>
      <c r="G20" s="289" t="s">
        <v>365</v>
      </c>
      <c r="H20" s="290">
        <v>3</v>
      </c>
      <c r="I20" s="242">
        <v>1811.4549999999999</v>
      </c>
      <c r="J20" s="291">
        <v>3.7554921144278532E-2</v>
      </c>
      <c r="K20" s="291">
        <v>0.46631839123367602</v>
      </c>
      <c r="L20" s="291">
        <v>0.24455479159018581</v>
      </c>
      <c r="M20" s="292">
        <v>7.0949999999999998</v>
      </c>
      <c r="N20" s="293">
        <v>0</v>
      </c>
      <c r="O20" s="293">
        <v>7.066142962425233</v>
      </c>
      <c r="P20" s="294">
        <v>160</v>
      </c>
      <c r="Q20" s="295">
        <v>0</v>
      </c>
      <c r="R20" s="295">
        <v>128</v>
      </c>
    </row>
    <row r="21" spans="1:18" ht="16.5">
      <c r="A21" s="284" t="s">
        <v>119</v>
      </c>
      <c r="B21" s="285" t="s">
        <v>221</v>
      </c>
      <c r="C21" s="286" t="s">
        <v>70</v>
      </c>
      <c r="D21" s="287">
        <v>0.7665384615384615</v>
      </c>
      <c r="E21" s="288">
        <v>9300</v>
      </c>
      <c r="F21" s="241" t="s">
        <v>123</v>
      </c>
      <c r="G21" s="289" t="s">
        <v>190</v>
      </c>
      <c r="H21" s="290">
        <v>1</v>
      </c>
      <c r="I21" s="242">
        <v>729.798</v>
      </c>
      <c r="J21" s="291">
        <v>1.2772905723282334E-2</v>
      </c>
      <c r="K21" s="291">
        <v>0.36547156009086496</v>
      </c>
      <c r="L21" s="291">
        <v>0.14387542854324073</v>
      </c>
      <c r="M21" s="292">
        <v>7.6840000000000002</v>
      </c>
      <c r="N21" s="293">
        <v>0</v>
      </c>
      <c r="O21" s="293">
        <v>1.0961937412818341</v>
      </c>
      <c r="P21" s="294">
        <v>3</v>
      </c>
      <c r="Q21" s="295">
        <v>0</v>
      </c>
      <c r="R21" s="295">
        <v>8</v>
      </c>
    </row>
    <row r="22" spans="1:18" ht="16.5">
      <c r="A22" s="284" t="s">
        <v>119</v>
      </c>
      <c r="B22" s="285" t="s">
        <v>222</v>
      </c>
      <c r="C22" s="286" t="s">
        <v>67</v>
      </c>
      <c r="D22" s="287">
        <v>0.84600000000000009</v>
      </c>
      <c r="E22" s="288">
        <v>4540</v>
      </c>
      <c r="F22" s="241" t="s">
        <v>124</v>
      </c>
      <c r="G22" s="289" t="s">
        <v>197</v>
      </c>
      <c r="H22" s="290">
        <v>1</v>
      </c>
      <c r="I22" s="242">
        <v>2176.924</v>
      </c>
      <c r="J22" s="291">
        <v>5.3420401056552637E-2</v>
      </c>
      <c r="K22" s="291">
        <v>0.35790468858258401</v>
      </c>
      <c r="L22" s="291">
        <v>5.007065014672079E-2</v>
      </c>
      <c r="M22" s="292">
        <v>14.401999999999999</v>
      </c>
      <c r="N22" s="293">
        <v>4.5936376281395214E-2</v>
      </c>
      <c r="O22" s="293">
        <v>31.925781515569675</v>
      </c>
      <c r="P22" s="294">
        <v>6</v>
      </c>
      <c r="Q22" s="295">
        <v>1</v>
      </c>
      <c r="R22" s="295">
        <v>695</v>
      </c>
    </row>
    <row r="23" spans="1:18" ht="16.5">
      <c r="A23" s="284" t="s">
        <v>119</v>
      </c>
      <c r="B23" s="285" t="s">
        <v>288</v>
      </c>
      <c r="C23" s="286" t="s">
        <v>70</v>
      </c>
      <c r="D23" s="287">
        <v>0.73840000000000006</v>
      </c>
      <c r="E23" s="288">
        <v>977</v>
      </c>
      <c r="F23" s="241" t="s">
        <v>124</v>
      </c>
      <c r="G23" s="289" t="s">
        <v>201</v>
      </c>
      <c r="H23" s="290">
        <v>1</v>
      </c>
      <c r="I23" s="242">
        <v>2543.5749999999998</v>
      </c>
      <c r="J23" s="291">
        <v>4.6212694936939393E-2</v>
      </c>
      <c r="K23" s="291">
        <v>0.3753027390621686</v>
      </c>
      <c r="L23" s="291">
        <v>0.14743029004452396</v>
      </c>
      <c r="M23" s="292">
        <v>15.516999999999999</v>
      </c>
      <c r="N23" s="293" t="s">
        <v>334</v>
      </c>
      <c r="O23" s="293" t="s">
        <v>334</v>
      </c>
      <c r="P23" s="294">
        <v>16</v>
      </c>
      <c r="Q23" s="295">
        <v>115</v>
      </c>
      <c r="R23" s="295">
        <v>3289</v>
      </c>
    </row>
    <row r="24" spans="1:18" ht="16.5">
      <c r="A24" s="284" t="s">
        <v>119</v>
      </c>
      <c r="B24" s="285" t="s">
        <v>223</v>
      </c>
      <c r="C24" s="286" t="s">
        <v>67</v>
      </c>
      <c r="D24" s="287">
        <v>0.84079896703603363</v>
      </c>
      <c r="E24" s="288">
        <v>1876</v>
      </c>
      <c r="F24" s="241" t="s">
        <v>122</v>
      </c>
      <c r="G24" s="289" t="s">
        <v>291</v>
      </c>
      <c r="H24" s="290">
        <v>3</v>
      </c>
      <c r="I24" s="242">
        <v>613.87</v>
      </c>
      <c r="J24" s="291">
        <v>2.3957889975949886E-2</v>
      </c>
      <c r="K24" s="291">
        <v>0.50411783110183694</v>
      </c>
      <c r="L24" s="291">
        <v>0.13032075195073875</v>
      </c>
      <c r="M24" s="292">
        <v>9.375</v>
      </c>
      <c r="N24" s="293">
        <v>0.65160375975369378</v>
      </c>
      <c r="O24" s="293">
        <v>8.9595516966132891</v>
      </c>
      <c r="P24" s="294">
        <v>63</v>
      </c>
      <c r="Q24" s="295">
        <v>4</v>
      </c>
      <c r="R24" s="295">
        <v>55</v>
      </c>
    </row>
    <row r="25" spans="1:18" ht="16.5">
      <c r="A25" s="284" t="s">
        <v>119</v>
      </c>
      <c r="B25" s="285" t="s">
        <v>224</v>
      </c>
      <c r="C25" s="286" t="s">
        <v>67</v>
      </c>
      <c r="D25" s="287">
        <v>0.83160000000000012</v>
      </c>
      <c r="E25" s="288">
        <v>394</v>
      </c>
      <c r="F25" s="241" t="s">
        <v>124</v>
      </c>
      <c r="G25" s="289" t="s">
        <v>203</v>
      </c>
      <c r="H25" s="290">
        <v>1</v>
      </c>
      <c r="I25" s="242">
        <v>2877.7370000000001</v>
      </c>
      <c r="J25" s="291">
        <v>1.1593906016104299E-2</v>
      </c>
      <c r="K25" s="291">
        <v>0.36351585828390875</v>
      </c>
      <c r="L25" s="291">
        <v>0.11988586865304229</v>
      </c>
      <c r="M25" s="292">
        <v>10.875</v>
      </c>
      <c r="N25" s="293">
        <v>0.17374763572904681</v>
      </c>
      <c r="O25" s="293">
        <v>9.3823723293685273</v>
      </c>
      <c r="P25" s="294">
        <v>3</v>
      </c>
      <c r="Q25" s="295">
        <v>5</v>
      </c>
      <c r="R25" s="295">
        <v>270</v>
      </c>
    </row>
    <row r="26" spans="1:18" ht="16.5">
      <c r="A26" s="284" t="s">
        <v>119</v>
      </c>
      <c r="B26" s="285" t="s">
        <v>227</v>
      </c>
      <c r="C26" s="286" t="s">
        <v>70</v>
      </c>
      <c r="D26" s="287">
        <v>0.77521739130434786</v>
      </c>
      <c r="E26" s="288">
        <v>9636</v>
      </c>
      <c r="F26" s="241" t="s">
        <v>122</v>
      </c>
      <c r="G26" s="289" t="s">
        <v>180</v>
      </c>
      <c r="H26" s="290">
        <v>1</v>
      </c>
      <c r="I26" s="242">
        <v>1637.2059999999999</v>
      </c>
      <c r="J26" s="291">
        <v>2.3707632768059983E-2</v>
      </c>
      <c r="K26" s="291">
        <v>0.51491095897767891</v>
      </c>
      <c r="L26" s="291">
        <v>0.25042664148555527</v>
      </c>
      <c r="M26" s="292">
        <v>11.555999999999999</v>
      </c>
      <c r="N26" s="293">
        <v>0.18323900596504045</v>
      </c>
      <c r="O26" s="293">
        <v>3.9701784625758765</v>
      </c>
      <c r="P26" s="294">
        <v>168</v>
      </c>
      <c r="Q26" s="295">
        <v>3</v>
      </c>
      <c r="R26" s="295">
        <v>65</v>
      </c>
    </row>
    <row r="27" spans="1:18" ht="16.5">
      <c r="A27" s="284" t="s">
        <v>119</v>
      </c>
      <c r="B27" s="285" t="s">
        <v>228</v>
      </c>
      <c r="C27" s="286" t="s">
        <v>67</v>
      </c>
      <c r="D27" s="287">
        <v>0.83570115441776582</v>
      </c>
      <c r="E27" s="288">
        <v>3720</v>
      </c>
      <c r="F27" s="241" t="s">
        <v>124</v>
      </c>
      <c r="G27" s="289" t="s">
        <v>205</v>
      </c>
      <c r="H27" s="290">
        <v>7</v>
      </c>
      <c r="I27" s="242">
        <v>1284.0929999999998</v>
      </c>
      <c r="J27" s="291">
        <v>2.2591258309654968E-2</v>
      </c>
      <c r="K27" s="291">
        <v>0.39155906381753841</v>
      </c>
      <c r="L27" s="291">
        <v>0.23907925672050231</v>
      </c>
      <c r="M27" s="292">
        <v>12.476000000000001</v>
      </c>
      <c r="N27" s="293">
        <v>7.7875979387785788E-2</v>
      </c>
      <c r="O27" s="293">
        <v>40.339757322873034</v>
      </c>
      <c r="P27" s="294">
        <v>5</v>
      </c>
      <c r="Q27" s="295">
        <v>1</v>
      </c>
      <c r="R27" s="295">
        <v>518</v>
      </c>
    </row>
    <row r="28" spans="1:18" ht="16.5">
      <c r="A28" s="284" t="s">
        <v>119</v>
      </c>
      <c r="B28" s="285" t="s">
        <v>230</v>
      </c>
      <c r="C28" s="286" t="s">
        <v>67</v>
      </c>
      <c r="D28" s="287">
        <v>0.83786399541506196</v>
      </c>
      <c r="E28" s="288">
        <v>7779</v>
      </c>
      <c r="F28" s="241" t="s">
        <v>255</v>
      </c>
      <c r="G28" s="289" t="s">
        <v>199</v>
      </c>
      <c r="H28" s="290">
        <v>6</v>
      </c>
      <c r="I28" s="242">
        <v>1129.925</v>
      </c>
      <c r="J28" s="291">
        <v>7.3098182093567316E-3</v>
      </c>
      <c r="K28" s="291">
        <v>0.33566897643911159</v>
      </c>
      <c r="L28" s="291">
        <v>0.18319799986724783</v>
      </c>
      <c r="M28" s="292">
        <v>15.903</v>
      </c>
      <c r="N28" s="293">
        <v>1.8585304334358477</v>
      </c>
      <c r="O28" s="293">
        <v>27.52395070469279</v>
      </c>
      <c r="P28" s="294">
        <v>1</v>
      </c>
      <c r="Q28" s="295">
        <v>21</v>
      </c>
      <c r="R28" s="295">
        <v>311</v>
      </c>
    </row>
    <row r="29" spans="1:18" ht="16.5">
      <c r="A29" s="284" t="s">
        <v>119</v>
      </c>
      <c r="B29" s="285" t="s">
        <v>472</v>
      </c>
      <c r="C29" s="286" t="s">
        <v>67</v>
      </c>
      <c r="D29" s="287">
        <v>0.82500000000000007</v>
      </c>
      <c r="E29" s="288">
        <v>1921</v>
      </c>
      <c r="F29" s="241" t="s">
        <v>120</v>
      </c>
      <c r="G29" s="289" t="s">
        <v>420</v>
      </c>
      <c r="H29" s="290">
        <v>1</v>
      </c>
      <c r="I29" s="242">
        <v>1686.037</v>
      </c>
      <c r="J29" s="291">
        <v>1.8025734105023807E-2</v>
      </c>
      <c r="K29" s="291">
        <v>0.40065842967127463</v>
      </c>
      <c r="L29" s="291">
        <v>0.1874217469723381</v>
      </c>
      <c r="M29" s="292">
        <v>11.952999999999999</v>
      </c>
      <c r="N29" s="293">
        <v>0.71172815305951176</v>
      </c>
      <c r="O29" s="293">
        <v>5.575203865632842</v>
      </c>
      <c r="P29" s="294">
        <v>39</v>
      </c>
      <c r="Q29" s="295">
        <v>12</v>
      </c>
      <c r="R29" s="295">
        <v>94</v>
      </c>
    </row>
    <row r="30" spans="1:18" ht="16.5">
      <c r="A30" s="284" t="s">
        <v>119</v>
      </c>
      <c r="B30" s="285" t="s">
        <v>234</v>
      </c>
      <c r="C30" s="286" t="s">
        <v>70</v>
      </c>
      <c r="D30" s="287">
        <v>0.79869565217391314</v>
      </c>
      <c r="E30" s="288">
        <v>215</v>
      </c>
      <c r="F30" s="241" t="s">
        <v>122</v>
      </c>
      <c r="G30" s="289" t="s">
        <v>182</v>
      </c>
      <c r="H30" s="290">
        <v>1</v>
      </c>
      <c r="I30" s="242">
        <v>1163.8050000000001</v>
      </c>
      <c r="J30" s="291">
        <v>1.304738569594332E-2</v>
      </c>
      <c r="K30" s="291">
        <v>0.49097362281432244</v>
      </c>
      <c r="L30" s="291">
        <v>0.18989435515399916</v>
      </c>
      <c r="M30" s="292">
        <v>11.116</v>
      </c>
      <c r="N30" s="293">
        <v>3.6088519984017937</v>
      </c>
      <c r="O30" s="293">
        <v>13.83393266054021</v>
      </c>
      <c r="P30" s="294">
        <v>118</v>
      </c>
      <c r="Q30" s="295">
        <v>42</v>
      </c>
      <c r="R30" s="295">
        <v>161</v>
      </c>
    </row>
    <row r="31" spans="1:18" ht="16.5">
      <c r="A31" s="284" t="s">
        <v>119</v>
      </c>
      <c r="B31" s="285" t="s">
        <v>289</v>
      </c>
      <c r="C31" s="286" t="s">
        <v>70</v>
      </c>
      <c r="D31" s="287">
        <v>0.65771354437924401</v>
      </c>
      <c r="E31" s="288">
        <v>1060</v>
      </c>
      <c r="F31" s="241" t="s">
        <v>124</v>
      </c>
      <c r="G31" s="289" t="s">
        <v>197</v>
      </c>
      <c r="H31" s="290">
        <v>4</v>
      </c>
      <c r="I31" s="242">
        <v>477.00400000000002</v>
      </c>
      <c r="J31" s="291">
        <v>5.1642448270047402E-2</v>
      </c>
      <c r="K31" s="291">
        <v>0.33664141659962726</v>
      </c>
      <c r="L31" s="291">
        <v>0.24125626096005587</v>
      </c>
      <c r="M31" s="292">
        <v>18.959</v>
      </c>
      <c r="N31" s="293">
        <v>3.3542695658736612</v>
      </c>
      <c r="O31" s="293">
        <v>7.5471065232157377</v>
      </c>
      <c r="P31" s="294">
        <v>1</v>
      </c>
      <c r="Q31" s="295">
        <v>18</v>
      </c>
      <c r="R31" s="295">
        <v>37</v>
      </c>
    </row>
    <row r="32" spans="1:18" ht="16.5">
      <c r="A32" s="284" t="s">
        <v>119</v>
      </c>
      <c r="B32" s="285" t="s">
        <v>238</v>
      </c>
      <c r="C32" s="286" t="s">
        <v>70</v>
      </c>
      <c r="D32" s="287">
        <v>0.76962962962962955</v>
      </c>
      <c r="E32" s="288">
        <v>2066</v>
      </c>
      <c r="F32" s="241" t="s">
        <v>124</v>
      </c>
      <c r="G32" s="289" t="s">
        <v>205</v>
      </c>
      <c r="H32" s="290">
        <v>1</v>
      </c>
      <c r="I32" s="242">
        <v>2149.8580000000002</v>
      </c>
      <c r="J32" s="291">
        <v>4.5397003677895686E-3</v>
      </c>
      <c r="K32" s="291">
        <v>0.37446249624999134</v>
      </c>
      <c r="L32" s="291">
        <v>0.20606012118009653</v>
      </c>
      <c r="M32" s="292">
        <v>12.217000000000001</v>
      </c>
      <c r="N32" s="293">
        <v>0</v>
      </c>
      <c r="O32" s="293">
        <v>4.0932936035775382</v>
      </c>
      <c r="P32" s="294">
        <v>1</v>
      </c>
      <c r="Q32" s="295">
        <v>0</v>
      </c>
      <c r="R32" s="295">
        <v>88</v>
      </c>
    </row>
    <row r="33" spans="1:18" ht="16.5">
      <c r="A33" s="284" t="s">
        <v>119</v>
      </c>
      <c r="B33" s="285" t="s">
        <v>239</v>
      </c>
      <c r="C33" s="286" t="s">
        <v>67</v>
      </c>
      <c r="D33" s="287">
        <v>0.82679852069729232</v>
      </c>
      <c r="E33" s="288">
        <v>8873</v>
      </c>
      <c r="F33" s="241" t="s">
        <v>124</v>
      </c>
      <c r="G33" s="289" t="s">
        <v>196</v>
      </c>
      <c r="H33" s="290">
        <v>4</v>
      </c>
      <c r="I33" s="242">
        <v>2572.3450000000003</v>
      </c>
      <c r="J33" s="291">
        <v>9.6945325390237931E-3</v>
      </c>
      <c r="K33" s="291">
        <v>0.38641060809179567</v>
      </c>
      <c r="L33" s="291">
        <v>0.22547519870001886</v>
      </c>
      <c r="M33" s="292">
        <v>13.577</v>
      </c>
      <c r="N33" s="293">
        <v>0.11662510277587181</v>
      </c>
      <c r="O33" s="293">
        <v>22.936270212588123</v>
      </c>
      <c r="P33" s="294">
        <v>5</v>
      </c>
      <c r="Q33" s="295">
        <v>3</v>
      </c>
      <c r="R33" s="295">
        <v>590</v>
      </c>
    </row>
    <row r="34" spans="1:18" ht="16.5">
      <c r="A34" s="284" t="s">
        <v>119</v>
      </c>
      <c r="B34" s="285" t="s">
        <v>270</v>
      </c>
      <c r="C34" s="286" t="s">
        <v>70</v>
      </c>
      <c r="D34" s="287">
        <v>0.78992739967763814</v>
      </c>
      <c r="E34" s="288">
        <v>5317</v>
      </c>
      <c r="F34" s="241" t="s">
        <v>122</v>
      </c>
      <c r="G34" s="289" t="s">
        <v>183</v>
      </c>
      <c r="H34" s="290">
        <v>4</v>
      </c>
      <c r="I34" s="242">
        <v>4232.0830000000005</v>
      </c>
      <c r="J34" s="291">
        <v>7.7692090131617634E-3</v>
      </c>
      <c r="K34" s="291">
        <v>0.52232551939710603</v>
      </c>
      <c r="L34" s="291">
        <v>0.21077091351941823</v>
      </c>
      <c r="M34" s="292">
        <v>7.0739999999999998</v>
      </c>
      <c r="N34" s="293">
        <v>0.1654031832551488</v>
      </c>
      <c r="O34" s="293">
        <v>12.499754848853389</v>
      </c>
      <c r="P34" s="294">
        <v>477</v>
      </c>
      <c r="Q34" s="295">
        <v>7</v>
      </c>
      <c r="R34" s="295">
        <v>529</v>
      </c>
    </row>
    <row r="35" spans="1:18" ht="16.5">
      <c r="A35" s="284" t="s">
        <v>119</v>
      </c>
      <c r="B35" s="285" t="s">
        <v>245</v>
      </c>
      <c r="C35" s="286" t="s">
        <v>70</v>
      </c>
      <c r="D35" s="287">
        <v>0.78582262518346024</v>
      </c>
      <c r="E35" s="288">
        <v>7514</v>
      </c>
      <c r="F35" s="241" t="s">
        <v>124</v>
      </c>
      <c r="G35" s="289" t="s">
        <v>200</v>
      </c>
      <c r="H35" s="290">
        <v>4</v>
      </c>
      <c r="I35" s="242">
        <v>2724.34</v>
      </c>
      <c r="J35" s="291">
        <v>2.2427433233055905E-2</v>
      </c>
      <c r="K35" s="291">
        <v>0.36982727820396993</v>
      </c>
      <c r="L35" s="291">
        <v>0.17582240102189886</v>
      </c>
      <c r="M35" s="292">
        <v>12.678000000000001</v>
      </c>
      <c r="N35" s="293">
        <v>5.2122715960562926</v>
      </c>
      <c r="O35" s="293">
        <v>27.492897362296922</v>
      </c>
      <c r="P35" s="294">
        <v>5</v>
      </c>
      <c r="Q35" s="295">
        <v>142</v>
      </c>
      <c r="R35" s="295">
        <v>749</v>
      </c>
    </row>
    <row r="36" spans="1:18" ht="16.5">
      <c r="A36" s="284" t="s">
        <v>119</v>
      </c>
      <c r="B36" s="285" t="s">
        <v>248</v>
      </c>
      <c r="C36" s="286" t="s">
        <v>67</v>
      </c>
      <c r="D36" s="287">
        <v>0.80187933062842276</v>
      </c>
      <c r="E36" s="288">
        <v>9329</v>
      </c>
      <c r="F36" s="241" t="s">
        <v>124</v>
      </c>
      <c r="G36" s="289" t="s">
        <v>202</v>
      </c>
      <c r="H36" s="290">
        <v>2</v>
      </c>
      <c r="I36" s="242">
        <v>2345.364</v>
      </c>
      <c r="J36" s="291">
        <v>3.0474063729713986E-2</v>
      </c>
      <c r="K36" s="291">
        <v>0.36866174301507476</v>
      </c>
      <c r="L36" s="291">
        <v>7.1630672253859107E-2</v>
      </c>
      <c r="M36" s="292">
        <v>13.297000000000001</v>
      </c>
      <c r="N36" s="293">
        <v>0.17054921965204548</v>
      </c>
      <c r="O36" s="293">
        <v>43.447413706358589</v>
      </c>
      <c r="P36" s="294">
        <v>4</v>
      </c>
      <c r="Q36" s="295">
        <v>4</v>
      </c>
      <c r="R36" s="295">
        <v>1019</v>
      </c>
    </row>
    <row r="37" spans="1:18" ht="16.5">
      <c r="A37" s="284" t="s">
        <v>119</v>
      </c>
      <c r="B37" s="285" t="s">
        <v>303</v>
      </c>
      <c r="C37" s="286" t="s">
        <v>70</v>
      </c>
      <c r="D37" s="287">
        <v>0.7681561885182342</v>
      </c>
      <c r="E37" s="288">
        <v>1841</v>
      </c>
      <c r="F37" s="241" t="s">
        <v>124</v>
      </c>
      <c r="G37" s="289" t="s">
        <v>197</v>
      </c>
      <c r="H37" s="290">
        <v>5</v>
      </c>
      <c r="I37" s="242">
        <v>935.65699999999993</v>
      </c>
      <c r="J37" s="291">
        <v>3.6175658384900194E-2</v>
      </c>
      <c r="K37" s="291">
        <v>0.39287092957212216</v>
      </c>
      <c r="L37" s="291">
        <v>0.17955297721280339</v>
      </c>
      <c r="M37" s="292">
        <v>16.567</v>
      </c>
      <c r="N37" s="293">
        <v>0.25634091290689315</v>
      </c>
      <c r="O37" s="293">
        <v>37.93845511022019</v>
      </c>
      <c r="P37" s="294">
        <v>3</v>
      </c>
      <c r="Q37" s="295">
        <v>2</v>
      </c>
      <c r="R37" s="295">
        <v>502</v>
      </c>
    </row>
    <row r="38" spans="1:18" ht="16.5">
      <c r="A38" s="284" t="s">
        <v>119</v>
      </c>
      <c r="B38" s="285" t="s">
        <v>253</v>
      </c>
      <c r="C38" s="286" t="s">
        <v>67</v>
      </c>
      <c r="D38" s="287">
        <v>0.84845036826195386</v>
      </c>
      <c r="E38" s="288">
        <v>4195</v>
      </c>
      <c r="F38" s="241" t="s">
        <v>123</v>
      </c>
      <c r="G38" s="289" t="s">
        <v>192</v>
      </c>
      <c r="H38" s="290">
        <v>2</v>
      </c>
      <c r="I38" s="242">
        <v>1565.5070000000001</v>
      </c>
      <c r="J38" s="291">
        <v>2.6950066971323197E-2</v>
      </c>
      <c r="K38" s="291">
        <v>0.38116125257156785</v>
      </c>
      <c r="L38" s="291">
        <v>0.22356974449810826</v>
      </c>
      <c r="M38" s="292">
        <v>4.7750000000000004</v>
      </c>
      <c r="N38" s="293">
        <v>0</v>
      </c>
      <c r="O38" s="293">
        <v>1.9163120956980708</v>
      </c>
      <c r="P38" s="294">
        <v>3</v>
      </c>
      <c r="Q38" s="295">
        <v>0</v>
      </c>
      <c r="R38" s="295">
        <v>30</v>
      </c>
    </row>
    <row r="39" spans="1:18" ht="16.5">
      <c r="A39" s="284" t="s">
        <v>119</v>
      </c>
      <c r="B39" s="285" t="s">
        <v>254</v>
      </c>
      <c r="C39" s="286" t="s">
        <v>70</v>
      </c>
      <c r="D39" s="287">
        <v>0.70896838491054437</v>
      </c>
      <c r="E39" s="288">
        <v>2455</v>
      </c>
      <c r="F39" s="241" t="s">
        <v>124</v>
      </c>
      <c r="G39" s="289" t="s">
        <v>196</v>
      </c>
      <c r="H39" s="290">
        <v>3</v>
      </c>
      <c r="I39" s="242">
        <v>2024.1970000000001</v>
      </c>
      <c r="J39" s="291">
        <v>3.1679948442384316E-2</v>
      </c>
      <c r="K39" s="291">
        <v>0.39369901458515261</v>
      </c>
      <c r="L39" s="291">
        <v>0.23614302362862905</v>
      </c>
      <c r="M39" s="292">
        <v>17.353999999999999</v>
      </c>
      <c r="N39" s="293">
        <v>1.6302761045491125</v>
      </c>
      <c r="O39" s="293">
        <v>32.654924397180707</v>
      </c>
      <c r="P39" s="294">
        <v>9</v>
      </c>
      <c r="Q39" s="295">
        <v>33</v>
      </c>
      <c r="R39" s="295">
        <v>661</v>
      </c>
    </row>
  </sheetData>
  <phoneticPr fontId="3" type="noConversion"/>
  <conditionalFormatting sqref="C14:D3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20CB-3513-4E58-950E-006357E66533}">
  <sheetPr>
    <tabColor rgb="FFFF0000"/>
  </sheetPr>
  <dimension ref="A1:R30"/>
  <sheetViews>
    <sheetView showGridLines="0" zoomScaleNormal="100" zoomScaleSheetLayoutView="85" workbookViewId="0"/>
  </sheetViews>
  <sheetFormatPr defaultRowHeight="13.5"/>
  <cols>
    <col min="1" max="2" width="9.140625" style="250"/>
    <col min="3" max="3" width="9.85546875" style="250" customWidth="1"/>
    <col min="4" max="16384" width="9.140625" style="250"/>
  </cols>
  <sheetData>
    <row r="1" spans="1:18" ht="3.75" customHeight="1">
      <c r="A1" s="296"/>
      <c r="B1" s="297"/>
      <c r="C1" s="298"/>
      <c r="D1" s="299"/>
      <c r="E1" s="299"/>
      <c r="F1" s="300"/>
      <c r="G1" s="299"/>
      <c r="H1" s="299"/>
      <c r="I1" s="299"/>
      <c r="J1" s="299"/>
      <c r="K1" s="299"/>
    </row>
    <row r="2" spans="1:18" ht="41.25">
      <c r="A2" s="311" t="s">
        <v>519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</row>
    <row r="4" spans="1:18" ht="17.25">
      <c r="A4" s="259" t="s">
        <v>520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R4" s="301"/>
    </row>
    <row r="5" spans="1:18" ht="16.5">
      <c r="R5" s="301"/>
    </row>
    <row r="6" spans="1:18" ht="26.25">
      <c r="A6" s="257"/>
      <c r="R6" s="301"/>
    </row>
    <row r="7" spans="1:18" ht="130.5" customHeight="1">
      <c r="A7" s="257"/>
    </row>
    <row r="8" spans="1:18" ht="26.25">
      <c r="A8" s="257"/>
      <c r="R8" s="301"/>
    </row>
    <row r="9" spans="1:18" ht="26.25">
      <c r="A9" s="257"/>
      <c r="R9" s="301"/>
    </row>
    <row r="10" spans="1:18" ht="40.5" customHeight="1">
      <c r="A10" s="257" t="s">
        <v>521</v>
      </c>
    </row>
    <row r="11" spans="1:18" ht="19.5" customHeight="1">
      <c r="A11" s="257"/>
    </row>
    <row r="12" spans="1:18" ht="17.25">
      <c r="A12" s="258" t="s">
        <v>522</v>
      </c>
      <c r="R12" s="301"/>
    </row>
    <row r="13" spans="1:18" ht="40.5">
      <c r="A13" s="302" t="s">
        <v>0</v>
      </c>
      <c r="B13" s="303" t="s">
        <v>74</v>
      </c>
      <c r="C13" s="304" t="s">
        <v>65</v>
      </c>
      <c r="D13" s="304" t="s">
        <v>160</v>
      </c>
      <c r="E13" s="305" t="s">
        <v>146</v>
      </c>
      <c r="F13" s="303" t="s">
        <v>151</v>
      </c>
      <c r="G13" s="305" t="s">
        <v>149</v>
      </c>
      <c r="H13" s="305" t="s">
        <v>153</v>
      </c>
      <c r="I13" s="306" t="s">
        <v>155</v>
      </c>
      <c r="J13" s="305" t="s">
        <v>6</v>
      </c>
      <c r="K13" s="305" t="s">
        <v>7</v>
      </c>
      <c r="R13" s="301"/>
    </row>
    <row r="14" spans="1:18" ht="16.5">
      <c r="A14" s="284" t="s">
        <v>119</v>
      </c>
      <c r="B14" s="285" t="s">
        <v>213</v>
      </c>
      <c r="C14" s="286" t="s">
        <v>69</v>
      </c>
      <c r="D14" s="287">
        <v>0.86599999999999999</v>
      </c>
      <c r="E14" s="288">
        <v>1359</v>
      </c>
      <c r="F14" s="241" t="s">
        <v>124</v>
      </c>
      <c r="G14" s="289" t="s">
        <v>207</v>
      </c>
      <c r="H14" s="290">
        <v>1</v>
      </c>
      <c r="I14" s="242">
        <v>2392.0830000000001</v>
      </c>
      <c r="J14" s="293">
        <v>0</v>
      </c>
      <c r="K14" s="307">
        <v>23.786800039965168</v>
      </c>
      <c r="R14" s="301"/>
    </row>
    <row r="15" spans="1:18" ht="16.5">
      <c r="A15" s="284" t="s">
        <v>119</v>
      </c>
      <c r="B15" s="285" t="s">
        <v>299</v>
      </c>
      <c r="C15" s="286" t="s">
        <v>70</v>
      </c>
      <c r="D15" s="287">
        <v>0.74351030666468376</v>
      </c>
      <c r="E15" s="288">
        <v>3093</v>
      </c>
      <c r="F15" s="241" t="s">
        <v>124</v>
      </c>
      <c r="G15" s="289" t="s">
        <v>207</v>
      </c>
      <c r="H15" s="290">
        <v>7</v>
      </c>
      <c r="I15" s="242">
        <v>1283.4690000000001</v>
      </c>
      <c r="J15" s="293">
        <v>2.1036737155318903</v>
      </c>
      <c r="K15" s="307">
        <v>62.253159211480757</v>
      </c>
      <c r="R15" s="301"/>
    </row>
    <row r="16" spans="1:18" ht="16.5">
      <c r="A16" s="284" t="s">
        <v>119</v>
      </c>
      <c r="B16" s="285" t="s">
        <v>216</v>
      </c>
      <c r="C16" s="286" t="s">
        <v>68</v>
      </c>
      <c r="D16" s="287">
        <v>0.9071246610793855</v>
      </c>
      <c r="E16" s="288">
        <v>678</v>
      </c>
      <c r="F16" s="241" t="s">
        <v>124</v>
      </c>
      <c r="G16" s="289" t="s">
        <v>208</v>
      </c>
      <c r="H16" s="290">
        <v>3</v>
      </c>
      <c r="I16" s="242">
        <v>2457.7800000000002</v>
      </c>
      <c r="J16" s="293">
        <v>8.1374248305381272E-2</v>
      </c>
      <c r="K16" s="307">
        <v>28.236864161967301</v>
      </c>
      <c r="R16" s="301"/>
    </row>
    <row r="17" spans="1:18" ht="16.5">
      <c r="A17" s="284" t="s">
        <v>119</v>
      </c>
      <c r="B17" s="285" t="s">
        <v>222</v>
      </c>
      <c r="C17" s="286" t="s">
        <v>67</v>
      </c>
      <c r="D17" s="287">
        <v>0.84600000000000009</v>
      </c>
      <c r="E17" s="288">
        <v>4540</v>
      </c>
      <c r="F17" s="241" t="s">
        <v>124</v>
      </c>
      <c r="G17" s="289" t="s">
        <v>197</v>
      </c>
      <c r="H17" s="290">
        <v>1</v>
      </c>
      <c r="I17" s="242">
        <v>2176.924</v>
      </c>
      <c r="J17" s="293">
        <v>4.5936376281395214E-2</v>
      </c>
      <c r="K17" s="307">
        <v>31.925781515569675</v>
      </c>
      <c r="R17" s="301"/>
    </row>
    <row r="18" spans="1:18" ht="16.5">
      <c r="A18" s="284" t="s">
        <v>119</v>
      </c>
      <c r="B18" s="285" t="s">
        <v>225</v>
      </c>
      <c r="C18" s="286" t="s">
        <v>68</v>
      </c>
      <c r="D18" s="287">
        <v>0.90211710498485775</v>
      </c>
      <c r="E18" s="288">
        <v>4844</v>
      </c>
      <c r="F18" s="241" t="s">
        <v>124</v>
      </c>
      <c r="G18" s="289" t="s">
        <v>206</v>
      </c>
      <c r="H18" s="290">
        <v>2</v>
      </c>
      <c r="I18" s="242">
        <v>2099.9120000000003</v>
      </c>
      <c r="J18" s="293">
        <v>0.1428631295025696</v>
      </c>
      <c r="K18" s="307">
        <v>51.097379318752395</v>
      </c>
      <c r="R18" s="301"/>
    </row>
    <row r="19" spans="1:18" ht="16.5">
      <c r="A19" s="284" t="s">
        <v>119</v>
      </c>
      <c r="B19" s="285" t="s">
        <v>228</v>
      </c>
      <c r="C19" s="286" t="s">
        <v>67</v>
      </c>
      <c r="D19" s="287">
        <v>0.83570115441776582</v>
      </c>
      <c r="E19" s="288">
        <v>3720</v>
      </c>
      <c r="F19" s="241" t="s">
        <v>124</v>
      </c>
      <c r="G19" s="289" t="s">
        <v>205</v>
      </c>
      <c r="H19" s="290">
        <v>7</v>
      </c>
      <c r="I19" s="242">
        <v>1284.0929999999998</v>
      </c>
      <c r="J19" s="293">
        <v>7.7875979387785788E-2</v>
      </c>
      <c r="K19" s="307">
        <v>40.339757322873034</v>
      </c>
      <c r="R19" s="301"/>
    </row>
    <row r="20" spans="1:18" ht="16.5">
      <c r="A20" s="284" t="s">
        <v>119</v>
      </c>
      <c r="B20" s="285" t="s">
        <v>372</v>
      </c>
      <c r="C20" s="286" t="s">
        <v>68</v>
      </c>
      <c r="D20" s="287">
        <v>0.90620716176447158</v>
      </c>
      <c r="E20" s="288">
        <v>4115</v>
      </c>
      <c r="F20" s="241" t="s">
        <v>124</v>
      </c>
      <c r="G20" s="289" t="s">
        <v>208</v>
      </c>
      <c r="H20" s="290">
        <v>3</v>
      </c>
      <c r="I20" s="242">
        <v>506.95500000000004</v>
      </c>
      <c r="J20" s="293">
        <v>0</v>
      </c>
      <c r="K20" s="307">
        <v>44.777149845647045</v>
      </c>
      <c r="R20" s="301"/>
    </row>
    <row r="21" spans="1:18" ht="16.5">
      <c r="A21" s="284" t="s">
        <v>119</v>
      </c>
      <c r="B21" s="285" t="s">
        <v>230</v>
      </c>
      <c r="C21" s="286" t="s">
        <v>67</v>
      </c>
      <c r="D21" s="287">
        <v>0.83786399541506196</v>
      </c>
      <c r="E21" s="288">
        <v>7779</v>
      </c>
      <c r="F21" s="241" t="s">
        <v>255</v>
      </c>
      <c r="G21" s="289" t="s">
        <v>199</v>
      </c>
      <c r="H21" s="290">
        <v>6</v>
      </c>
      <c r="I21" s="242">
        <v>1129.925</v>
      </c>
      <c r="J21" s="293">
        <v>1.8585304334358477</v>
      </c>
      <c r="K21" s="307">
        <v>27.52395070469279</v>
      </c>
      <c r="R21" s="301"/>
    </row>
    <row r="22" spans="1:18" ht="16.5">
      <c r="A22" s="284" t="s">
        <v>119</v>
      </c>
      <c r="B22" s="285" t="s">
        <v>239</v>
      </c>
      <c r="C22" s="286" t="s">
        <v>67</v>
      </c>
      <c r="D22" s="287">
        <v>0.82679852069729232</v>
      </c>
      <c r="E22" s="288">
        <v>8873</v>
      </c>
      <c r="F22" s="241" t="s">
        <v>124</v>
      </c>
      <c r="G22" s="289" t="s">
        <v>196</v>
      </c>
      <c r="H22" s="290">
        <v>4</v>
      </c>
      <c r="I22" s="242">
        <v>2572.3450000000003</v>
      </c>
      <c r="J22" s="293">
        <v>0.11662510277587181</v>
      </c>
      <c r="K22" s="307">
        <v>22.936270212588123</v>
      </c>
    </row>
    <row r="23" spans="1:18" ht="16.5">
      <c r="A23" s="284" t="s">
        <v>119</v>
      </c>
      <c r="B23" s="285" t="s">
        <v>302</v>
      </c>
      <c r="C23" s="286" t="s">
        <v>69</v>
      </c>
      <c r="D23" s="287">
        <v>0.88835542959913871</v>
      </c>
      <c r="E23" s="288">
        <v>3107</v>
      </c>
      <c r="F23" s="241" t="s">
        <v>124</v>
      </c>
      <c r="G23" s="289" t="s">
        <v>208</v>
      </c>
      <c r="H23" s="290">
        <v>7</v>
      </c>
      <c r="I23" s="242">
        <v>1016.6950000000001</v>
      </c>
      <c r="J23" s="293">
        <v>0.13834760388867445</v>
      </c>
      <c r="K23" s="307">
        <v>46.899837718260635</v>
      </c>
    </row>
    <row r="24" spans="1:18" ht="16.5">
      <c r="A24" s="284" t="s">
        <v>119</v>
      </c>
      <c r="B24" s="285" t="s">
        <v>243</v>
      </c>
      <c r="C24" s="286" t="s">
        <v>68</v>
      </c>
      <c r="D24" s="287">
        <v>0.90384615384615385</v>
      </c>
      <c r="E24" s="288">
        <v>1843</v>
      </c>
      <c r="F24" s="241" t="s">
        <v>124</v>
      </c>
      <c r="G24" s="289" t="s">
        <v>204</v>
      </c>
      <c r="H24" s="290">
        <v>1</v>
      </c>
      <c r="I24" s="242">
        <v>2353.346</v>
      </c>
      <c r="J24" s="293">
        <v>8.498537826566939E-2</v>
      </c>
      <c r="K24" s="307">
        <v>37.860986017355714</v>
      </c>
    </row>
    <row r="25" spans="1:18" ht="16.5">
      <c r="A25" s="284" t="s">
        <v>119</v>
      </c>
      <c r="B25" s="285" t="s">
        <v>245</v>
      </c>
      <c r="C25" s="286" t="s">
        <v>70</v>
      </c>
      <c r="D25" s="287">
        <v>0.78582262518346024</v>
      </c>
      <c r="E25" s="288">
        <v>7514</v>
      </c>
      <c r="F25" s="241" t="s">
        <v>124</v>
      </c>
      <c r="G25" s="289" t="s">
        <v>200</v>
      </c>
      <c r="H25" s="290">
        <v>4</v>
      </c>
      <c r="I25" s="242">
        <v>2724.34</v>
      </c>
      <c r="J25" s="293">
        <v>5.2122715960562926</v>
      </c>
      <c r="K25" s="307">
        <v>27.492897362296922</v>
      </c>
    </row>
    <row r="26" spans="1:18" ht="16.5">
      <c r="A26" s="284" t="s">
        <v>119</v>
      </c>
      <c r="B26" s="285" t="s">
        <v>246</v>
      </c>
      <c r="C26" s="286" t="s">
        <v>68</v>
      </c>
      <c r="D26" s="287">
        <v>0.91560395003641326</v>
      </c>
      <c r="E26" s="288">
        <v>8395</v>
      </c>
      <c r="F26" s="241" t="s">
        <v>124</v>
      </c>
      <c r="G26" s="289" t="s">
        <v>208</v>
      </c>
      <c r="H26" s="290">
        <v>2</v>
      </c>
      <c r="I26" s="242">
        <v>2354.915</v>
      </c>
      <c r="J26" s="293">
        <v>8.492875539032195E-2</v>
      </c>
      <c r="K26" s="307">
        <v>25.903270394048192</v>
      </c>
    </row>
    <row r="27" spans="1:18" ht="16.5">
      <c r="A27" s="284" t="s">
        <v>119</v>
      </c>
      <c r="B27" s="285" t="s">
        <v>248</v>
      </c>
      <c r="C27" s="286" t="s">
        <v>67</v>
      </c>
      <c r="D27" s="287">
        <v>0.80187933062842276</v>
      </c>
      <c r="E27" s="288">
        <v>9329</v>
      </c>
      <c r="F27" s="241" t="s">
        <v>124</v>
      </c>
      <c r="G27" s="289" t="s">
        <v>202</v>
      </c>
      <c r="H27" s="290">
        <v>2</v>
      </c>
      <c r="I27" s="242">
        <v>2345.364</v>
      </c>
      <c r="J27" s="293">
        <v>0.17054921965204548</v>
      </c>
      <c r="K27" s="307">
        <v>43.447413706358589</v>
      </c>
    </row>
    <row r="28" spans="1:18" ht="16.5">
      <c r="A28" s="284" t="s">
        <v>119</v>
      </c>
      <c r="B28" s="285" t="s">
        <v>503</v>
      </c>
      <c r="C28" s="286" t="s">
        <v>68</v>
      </c>
      <c r="D28" s="287">
        <v>0.93608189998032088</v>
      </c>
      <c r="E28" s="288">
        <v>7835</v>
      </c>
      <c r="F28" s="241" t="s">
        <v>255</v>
      </c>
      <c r="G28" s="289" t="s">
        <v>198</v>
      </c>
      <c r="H28" s="290">
        <v>9</v>
      </c>
      <c r="I28" s="242">
        <v>1449.6569999999999</v>
      </c>
      <c r="J28" s="293">
        <v>0.2069455050401578</v>
      </c>
      <c r="K28" s="307">
        <v>51.736376260039449</v>
      </c>
    </row>
    <row r="29" spans="1:18" ht="16.5">
      <c r="A29" s="284" t="s">
        <v>119</v>
      </c>
      <c r="B29" s="285" t="s">
        <v>303</v>
      </c>
      <c r="C29" s="286" t="s">
        <v>70</v>
      </c>
      <c r="D29" s="287">
        <v>0.7681561885182342</v>
      </c>
      <c r="E29" s="288">
        <v>1841</v>
      </c>
      <c r="F29" s="241" t="s">
        <v>124</v>
      </c>
      <c r="G29" s="289" t="s">
        <v>197</v>
      </c>
      <c r="H29" s="290">
        <v>5</v>
      </c>
      <c r="I29" s="242">
        <v>935.65699999999993</v>
      </c>
      <c r="J29" s="293">
        <v>0.25634091290689315</v>
      </c>
      <c r="K29" s="307">
        <v>37.93845511022019</v>
      </c>
    </row>
    <row r="30" spans="1:18" ht="16.5">
      <c r="A30" s="284" t="s">
        <v>119</v>
      </c>
      <c r="B30" s="285" t="s">
        <v>254</v>
      </c>
      <c r="C30" s="286" t="s">
        <v>70</v>
      </c>
      <c r="D30" s="287">
        <v>0.70896838491054437</v>
      </c>
      <c r="E30" s="288">
        <v>2455</v>
      </c>
      <c r="F30" s="241" t="s">
        <v>124</v>
      </c>
      <c r="G30" s="289" t="s">
        <v>196</v>
      </c>
      <c r="H30" s="290">
        <v>3</v>
      </c>
      <c r="I30" s="242">
        <v>2024.1970000000001</v>
      </c>
      <c r="J30" s="293">
        <v>1.6302761045491125</v>
      </c>
      <c r="K30" s="307">
        <v>32.654924397180707</v>
      </c>
    </row>
  </sheetData>
  <mergeCells count="1">
    <mergeCell ref="A2:K2"/>
  </mergeCells>
  <phoneticPr fontId="3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2025-03-04T02:22:34Z</dcterms:modified>
</cp:coreProperties>
</file>