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02월\"/>
    </mc:Choice>
  </mc:AlternateContent>
  <xr:revisionPtr revIDLastSave="0" documentId="13_ncr:1_{15630669-0F0B-43E5-BA66-1A1F8479E04D}" xr6:coauthVersionLast="47" xr6:coauthVersionMax="47" xr10:uidLastSave="{00000000-0000-0000-0000-000000000000}"/>
  <bookViews>
    <workbookView xWindow="28680" yWindow="-1575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급감속과다 명단" sheetId="69" r:id="rId8"/>
  </sheets>
  <definedNames>
    <definedName name="_xlnm._FilterDatabase" localSheetId="6" hidden="1">'D,F등급 명단'!$A$13:$R$13</definedName>
    <definedName name="_xlnm._FilterDatabase" localSheetId="4" hidden="1">운전자별!$A$4:$BQ$4</definedName>
    <definedName name="_xlnm._FilterDatabase" localSheetId="3" hidden="1">차량별!$A$4:$AY$4</definedName>
    <definedName name="_xlnm.Print_Area" localSheetId="7">'급감속과다 명단'!$A$1:$K$17</definedName>
    <definedName name="_xlnm.Print_Area" localSheetId="4">운전자별!$A$1:$R$105</definedName>
    <definedName name="_xlnm.Print_Area" localSheetId="1">종합!$A$1:$L$153</definedName>
    <definedName name="_xlnm.Print_Area" localSheetId="3">차량별!$A$1:$T$50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3" i="12" l="1"/>
  <c r="A49" i="60"/>
  <c r="B49" i="60"/>
  <c r="C49" i="60"/>
  <c r="D49" i="60"/>
  <c r="E49" i="60"/>
  <c r="G49" i="60"/>
  <c r="F49" i="60" s="1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F50" i="60" s="1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D143" i="12"/>
  <c r="F143" i="12"/>
  <c r="G143" i="12"/>
  <c r="H143" i="12"/>
  <c r="I143" i="12"/>
  <c r="J143" i="12"/>
  <c r="D144" i="12"/>
  <c r="E144" i="12"/>
  <c r="F144" i="12"/>
  <c r="G144" i="12"/>
  <c r="H144" i="12"/>
  <c r="I144" i="12"/>
  <c r="J144" i="12"/>
  <c r="D145" i="12"/>
  <c r="E145" i="12"/>
  <c r="F145" i="12"/>
  <c r="G145" i="12"/>
  <c r="H145" i="12"/>
  <c r="I145" i="12"/>
  <c r="J145" i="12"/>
  <c r="E142" i="12"/>
  <c r="F142" i="12"/>
  <c r="G142" i="12"/>
  <c r="H142" i="12"/>
  <c r="I142" i="12"/>
  <c r="J142" i="12"/>
  <c r="D142" i="12"/>
  <c r="A7" i="7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R6" i="7"/>
  <c r="Q6" i="7"/>
  <c r="P6" i="7"/>
  <c r="O6" i="7"/>
  <c r="N6" i="7"/>
  <c r="M6" i="7"/>
  <c r="K6" i="7"/>
  <c r="J6" i="7"/>
  <c r="I6" i="7"/>
  <c r="L6" i="7" s="1"/>
  <c r="H6" i="7"/>
  <c r="G6" i="7"/>
  <c r="F6" i="7"/>
  <c r="E6" i="7"/>
  <c r="B6" i="7" s="1"/>
  <c r="D6" i="7"/>
  <c r="C6" i="7"/>
  <c r="A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A5" i="7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F46" i="60" l="1"/>
  <c r="F48" i="60"/>
  <c r="F47" i="60"/>
  <c r="F45" i="60"/>
  <c r="F43" i="60"/>
  <c r="F44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F16" i="60" l="1"/>
  <c r="F42" i="60"/>
  <c r="F34" i="60"/>
  <c r="F26" i="60"/>
  <c r="F18" i="60"/>
  <c r="F32" i="60"/>
  <c r="F35" i="60"/>
  <c r="F11" i="60"/>
  <c r="F40" i="60"/>
  <c r="F24" i="60"/>
  <c r="F27" i="60"/>
  <c r="F19" i="60"/>
  <c r="F39" i="60"/>
  <c r="F15" i="60"/>
  <c r="F12" i="60"/>
  <c r="F41" i="60"/>
  <c r="F33" i="60"/>
  <c r="F25" i="60"/>
  <c r="F17" i="60"/>
  <c r="F31" i="60"/>
  <c r="F20" i="60"/>
  <c r="F38" i="60"/>
  <c r="F30" i="60"/>
  <c r="F22" i="60"/>
  <c r="F14" i="60"/>
  <c r="F28" i="60"/>
  <c r="F23" i="60"/>
  <c r="F36" i="60"/>
  <c r="F37" i="60"/>
  <c r="F29" i="60"/>
  <c r="F21" i="60"/>
  <c r="F13" i="60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B6" i="60"/>
  <c r="B5" i="60"/>
  <c r="F9" i="60" l="1"/>
  <c r="F7" i="60"/>
  <c r="F8" i="60"/>
  <c r="F10" i="60"/>
  <c r="J61" i="12" a="1"/>
  <c r="J61" i="12" l="1"/>
  <c r="A6" i="60" l="1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42" i="12" l="1"/>
  <c r="B143" i="12" l="1"/>
  <c r="B144" i="12"/>
  <c r="B145" i="12"/>
  <c r="J10" i="12" l="1"/>
  <c r="J36" i="12" s="1"/>
  <c r="D61" i="12" a="1"/>
  <c r="N61" i="12" a="1"/>
  <c r="F61" i="12" a="1"/>
  <c r="I61" i="12" a="1"/>
  <c r="E61" i="12" a="1"/>
  <c r="G61" i="12" a="1"/>
  <c r="H61" i="12" a="1"/>
  <c r="N61" i="12" l="1"/>
  <c r="K61" i="12" s="1" a="1"/>
  <c r="K61" i="12" s="1"/>
  <c r="E61" i="12"/>
  <c r="F61" i="12"/>
  <c r="G61" i="12"/>
  <c r="D61" i="12"/>
  <c r="I61" i="12"/>
  <c r="H61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<sst xmlns="http://schemas.openxmlformats.org/spreadsheetml/2006/main" count="3342" uniqueCount="606">
  <si>
    <t>운수사</t>
  </si>
  <si>
    <t>차량번호</t>
  </si>
  <si>
    <t>주행시간</t>
  </si>
  <si>
    <t>주행거리(km)</t>
  </si>
  <si>
    <t>탄력운전비율</t>
    <phoneticPr fontId="3" type="noConversion"/>
  </si>
  <si>
    <t>연료소모율</t>
    <phoneticPr fontId="3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</si>
  <si>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</si>
  <si>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</si>
  <si>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</si>
  <si>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</si>
  <si>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</si>
  <si>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</si>
  <si>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</si>
  <si>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</si>
  <si>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</si>
  <si>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</si>
  <si>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</si>
  <si>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</si>
  <si>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</si>
  <si>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</si>
  <si>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</si>
  <si>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</si>
  <si>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</si>
  <si>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</si>
  <si>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</si>
  <si>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</si>
  <si>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3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</si>
  <si>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</si>
  <si>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</si>
  <si>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</si>
  <si>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</si>
  <si>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</si>
  <si>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3" type="noConversion"/>
  </si>
  <si>
    <t>웜업율</t>
    <phoneticPr fontId="3" type="noConversion"/>
  </si>
  <si>
    <t>공회전율</t>
    <phoneticPr fontId="3" type="noConversion"/>
  </si>
  <si>
    <t>유카관리자</t>
    <phoneticPr fontId="3" type="noConversion"/>
  </si>
  <si>
    <t>운수사관리자</t>
    <phoneticPr fontId="3" type="noConversion"/>
  </si>
  <si>
    <t>본부</t>
  </si>
  <si>
    <t>운수사</t>
    <phoneticPr fontId="3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</si>
  <si>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</si>
  <si>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</si>
  <si>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</si>
  <si>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</si>
  <si>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3" type="noConversion"/>
  </si>
  <si>
    <t>급감속횟수(누적)</t>
    <phoneticPr fontId="3" type="noConversion"/>
  </si>
  <si>
    <t>목표연비달성율</t>
    <phoneticPr fontId="3" type="noConversion"/>
  </si>
  <si>
    <t>평균속도
(공회전제외)(km/h)</t>
    <phoneticPr fontId="3" type="noConversion"/>
  </si>
  <si>
    <t>[차량별 운전성향분석]</t>
    <phoneticPr fontId="3" type="noConversion"/>
  </si>
  <si>
    <t>HC</t>
  </si>
  <si>
    <t>성명</t>
    <phoneticPr fontId="3" type="noConversion"/>
  </si>
  <si>
    <t>조윤상</t>
    <phoneticPr fontId="3" type="noConversion"/>
  </si>
  <si>
    <t>(*)항목별 세부설명</t>
    <phoneticPr fontId="3" type="noConversion"/>
  </si>
  <si>
    <t>웜업시간(속도無)/주행시간 비율</t>
    <phoneticPr fontId="3" type="noConversion"/>
  </si>
  <si>
    <t>공회전시간(속도有)/주행시간 비율</t>
    <phoneticPr fontId="3" type="noConversion"/>
  </si>
  <si>
    <t>엑셀없이 주행한 거리 / 총주행거리 비율</t>
    <phoneticPr fontId="3" type="noConversion"/>
  </si>
  <si>
    <t>초당 엑셀깊이 누적평균수치</t>
    <phoneticPr fontId="3" type="noConversion"/>
  </si>
  <si>
    <t>급가속횟수</t>
    <phoneticPr fontId="3" type="noConversion"/>
  </si>
  <si>
    <t>100km/h당 급가속 횟수</t>
    <phoneticPr fontId="3" type="noConversion"/>
  </si>
  <si>
    <t>급감속횟수</t>
    <phoneticPr fontId="3" type="noConversion"/>
  </si>
  <si>
    <t>100km/h당 급감속 횟수</t>
    <phoneticPr fontId="3" type="noConversion"/>
  </si>
  <si>
    <t>보정계수</t>
  </si>
  <si>
    <t>제조사/유종</t>
  </si>
  <si>
    <t>구분</t>
    <phoneticPr fontId="3" type="noConversion"/>
  </si>
  <si>
    <t>목표
연비</t>
    <phoneticPr fontId="3" type="noConversion"/>
  </si>
  <si>
    <t>장착대수</t>
    <phoneticPr fontId="3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</si>
  <si>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</si>
  <si>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</si>
  <si>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</si>
  <si>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</si>
  <si>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</si>
  <si>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</si>
  <si>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</si>
  <si>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3" type="noConversion"/>
  </si>
  <si>
    <t>평균연료
소모율</t>
    <phoneticPr fontId="3" type="noConversion"/>
  </si>
  <si>
    <t>성명</t>
  </si>
  <si>
    <t>노선</t>
    <phoneticPr fontId="3" type="noConversion"/>
  </si>
  <si>
    <t>F</t>
    <phoneticPr fontId="3" type="noConversion"/>
  </si>
  <si>
    <t>(*)등급 세부설명</t>
    <phoneticPr fontId="3" type="noConversion"/>
  </si>
  <si>
    <t>S (최우수)</t>
    <phoneticPr fontId="3" type="noConversion"/>
  </si>
  <si>
    <t>A (우  수)</t>
    <phoneticPr fontId="3" type="noConversion"/>
  </si>
  <si>
    <t>B (양  호)</t>
    <phoneticPr fontId="3" type="noConversion"/>
  </si>
  <si>
    <t>목표달성 100%이상</t>
    <phoneticPr fontId="3" type="noConversion"/>
  </si>
  <si>
    <t>목표달성 95%이상</t>
    <phoneticPr fontId="3" type="noConversion"/>
  </si>
  <si>
    <t>목표달성 90%이상</t>
    <phoneticPr fontId="3" type="noConversion"/>
  </si>
  <si>
    <t>목표달성 85%이상</t>
    <phoneticPr fontId="3" type="noConversion"/>
  </si>
  <si>
    <t>목표달성 80%이상</t>
    <phoneticPr fontId="3" type="noConversion"/>
  </si>
  <si>
    <t>목표달성 80%미만</t>
    <phoneticPr fontId="3" type="noConversion"/>
  </si>
  <si>
    <t>C (보  통)</t>
    <phoneticPr fontId="3" type="noConversion"/>
  </si>
  <si>
    <t>D (주  의)</t>
    <phoneticPr fontId="3" type="noConversion"/>
  </si>
  <si>
    <t>F (경  고)</t>
    <phoneticPr fontId="3" type="noConversion"/>
  </si>
  <si>
    <t>달성율</t>
  </si>
  <si>
    <t>304</t>
  </si>
  <si>
    <t>예비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</si>
  <si>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</si>
  <si>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</si>
  <si>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</si>
  <si>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3" type="noConversion"/>
  </si>
  <si>
    <t>A등급</t>
    <phoneticPr fontId="3" type="noConversion"/>
  </si>
  <si>
    <t>B등급</t>
    <phoneticPr fontId="3" type="noConversion"/>
  </si>
  <si>
    <t>D등급</t>
    <phoneticPr fontId="3" type="noConversion"/>
  </si>
  <si>
    <t>F등급</t>
    <phoneticPr fontId="3" type="noConversion"/>
  </si>
  <si>
    <t>C등급</t>
    <phoneticPr fontId="3" type="noConversion"/>
  </si>
  <si>
    <t>기간</t>
    <phoneticPr fontId="3" type="noConversion"/>
  </si>
  <si>
    <t>월</t>
    <phoneticPr fontId="3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</si>
  <si>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</si>
  <si>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</si>
  <si>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</si>
  <si>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</si>
  <si>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</si>
  <si>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3" type="noConversion"/>
  </si>
  <si>
    <t>등급/순위</t>
    <phoneticPr fontId="3" type="noConversion"/>
  </si>
  <si>
    <t>평균등급</t>
    <phoneticPr fontId="3" type="noConversion"/>
  </si>
  <si>
    <t>인천시 연료절감[에코드라이빙] 운전성향분석표</t>
    <phoneticPr fontId="3" type="noConversion"/>
  </si>
  <si>
    <t>노선개수</t>
    <phoneticPr fontId="3" type="noConversion"/>
  </si>
  <si>
    <t>분석연월</t>
    <phoneticPr fontId="3" type="noConversion"/>
  </si>
  <si>
    <t>운전자수</t>
  </si>
  <si>
    <t>이달의 등급</t>
    <phoneticPr fontId="3" type="noConversion"/>
  </si>
  <si>
    <t>대비</t>
    <phoneticPr fontId="41" type="noConversion"/>
  </si>
  <si>
    <t>B</t>
    <phoneticPr fontId="3" type="noConversion"/>
  </si>
  <si>
    <t>미래교통</t>
  </si>
  <si>
    <t>111</t>
  </si>
  <si>
    <t>111-2</t>
  </si>
  <si>
    <t>117</t>
  </si>
  <si>
    <t>점수</t>
    <phoneticPr fontId="3" type="noConversion"/>
  </si>
  <si>
    <t>단계</t>
    <phoneticPr fontId="3" type="noConversion"/>
  </si>
  <si>
    <t>노선코드</t>
  </si>
  <si>
    <t>전월대비</t>
    <phoneticPr fontId="3" type="noConversion"/>
  </si>
  <si>
    <t>●연비현황</t>
    <phoneticPr fontId="3" type="noConversion"/>
  </si>
  <si>
    <t>●[인천전체 대비] 항목별 비교</t>
    <phoneticPr fontId="3" type="noConversion"/>
  </si>
  <si>
    <t>▶[운수사] 운전자등급현황</t>
    <phoneticPr fontId="3" type="noConversion"/>
  </si>
  <si>
    <t>▶[운수사] 항목별/월별 수치</t>
    <phoneticPr fontId="3" type="noConversion"/>
  </si>
  <si>
    <t>▶[노선별] 운전자 등급현황</t>
    <phoneticPr fontId="3" type="noConversion"/>
  </si>
  <si>
    <t>▶[노선별] 항목별/월별 수치</t>
    <phoneticPr fontId="3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</si>
  <si>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</si>
  <si>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</si>
  <si>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</si>
  <si>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</si>
  <si>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</si>
  <si>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</si>
  <si>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</si>
  <si>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</si>
  <si>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등급</t>
    <phoneticPr fontId="3" type="noConversion"/>
  </si>
  <si>
    <t>노선</t>
    <phoneticPr fontId="3" type="noConversion"/>
  </si>
  <si>
    <t>ID</t>
  </si>
  <si>
    <t>연비(km/m3)</t>
    <phoneticPr fontId="3" type="noConversion"/>
  </si>
  <si>
    <t>ID</t>
    <phoneticPr fontId="3" type="noConversion"/>
  </si>
  <si>
    <t>주운행차량</t>
  </si>
  <si>
    <t>주운행차량</t>
    <phoneticPr fontId="3" type="noConversion"/>
  </si>
  <si>
    <t>주운행노선</t>
  </si>
  <si>
    <t>주운행노선</t>
    <phoneticPr fontId="3" type="noConversion"/>
  </si>
  <si>
    <t>총운행대수</t>
  </si>
  <si>
    <t>총운행대수</t>
    <phoneticPr fontId="3" type="noConversion"/>
  </si>
  <si>
    <t>총주행거리(km)</t>
  </si>
  <si>
    <t>총주행거리(km)</t>
    <phoneticPr fontId="3" type="noConversion"/>
  </si>
  <si>
    <t>차량별 목표연비는 매달 변경 (계절,에어컨,히터등) 목표달성율과 등급으로 연비개선을 쉽게 확인하세요!</t>
    <phoneticPr fontId="3" type="noConversion"/>
  </si>
  <si>
    <t>주기사님도, 예비사원님도 누구나 같은기준으로!! 주행한 모든차량을 합산하여 평가합니다.</t>
    <phoneticPr fontId="3" type="noConversion"/>
  </si>
  <si>
    <t>목표연비
달성율</t>
    <phoneticPr fontId="3" type="noConversion"/>
  </si>
  <si>
    <t>목표연비
달성율</t>
  </si>
  <si>
    <t>운전자ID</t>
  </si>
  <si>
    <t>운전자이름</t>
  </si>
  <si>
    <t>5분이상
공회전횟수</t>
  </si>
  <si>
    <t>5분이상
공회전횟수</t>
    <phoneticPr fontId="3" type="noConversion"/>
  </si>
  <si>
    <t>급가속횟수(누적)</t>
  </si>
  <si>
    <t>급감속횟수(누적)</t>
  </si>
  <si>
    <t>S</t>
    <phoneticPr fontId="3" type="noConversion"/>
  </si>
  <si>
    <t>A</t>
    <phoneticPr fontId="3" type="noConversion"/>
  </si>
  <si>
    <t>C</t>
    <phoneticPr fontId="3" type="noConversion"/>
  </si>
  <si>
    <t>D</t>
    <phoneticPr fontId="3" type="noConversion"/>
  </si>
  <si>
    <t>최대주행거리</t>
  </si>
  <si>
    <t>[TIP!!] 특별관리 운행사원 관리하려면?</t>
  </si>
  <si>
    <t>미래교통</t>
    <phoneticPr fontId="3" type="noConversion"/>
  </si>
  <si>
    <t>70바5075</t>
  </si>
  <si>
    <t>111111</t>
  </si>
  <si>
    <t>미래교통111D1</t>
  </si>
  <si>
    <t>70바5078</t>
  </si>
  <si>
    <t>70바5080</t>
  </si>
  <si>
    <t>70바5905</t>
  </si>
  <si>
    <t>미래교통111C2</t>
  </si>
  <si>
    <t>70바5924</t>
  </si>
  <si>
    <t>70바5931</t>
  </si>
  <si>
    <t>70바5994</t>
  </si>
  <si>
    <t>70바6001</t>
  </si>
  <si>
    <t>70바6067</t>
  </si>
  <si>
    <t>70바6092</t>
  </si>
  <si>
    <t>70바6093</t>
  </si>
  <si>
    <t>70바6094</t>
  </si>
  <si>
    <t>미래교통111C1</t>
  </si>
  <si>
    <t>72바1605</t>
  </si>
  <si>
    <t>72바1606</t>
  </si>
  <si>
    <t>미래교통111D3</t>
  </si>
  <si>
    <t>미래교통111D2</t>
  </si>
  <si>
    <t>70바5027</t>
  </si>
  <si>
    <t>111-2111-2</t>
  </si>
  <si>
    <t>70바5028</t>
  </si>
  <si>
    <t>미래교통111-2C2</t>
  </si>
  <si>
    <t>70바5029</t>
  </si>
  <si>
    <t>미래교통111-2D1</t>
  </si>
  <si>
    <t>70바5072</t>
  </si>
  <si>
    <t>70바5092</t>
  </si>
  <si>
    <t>70바5100</t>
  </si>
  <si>
    <t>70바6029</t>
  </si>
  <si>
    <t>70바6045</t>
  </si>
  <si>
    <t>70바6046</t>
  </si>
  <si>
    <t>70바6053</t>
  </si>
  <si>
    <t>70바6055</t>
  </si>
  <si>
    <t>미래교통111-2C3</t>
  </si>
  <si>
    <t>72바1546</t>
  </si>
  <si>
    <t>미래교통111-2B1</t>
  </si>
  <si>
    <t>72바1548</t>
  </si>
  <si>
    <t>미래교통111-2C1</t>
  </si>
  <si>
    <t>75아1243</t>
  </si>
  <si>
    <t>117117</t>
  </si>
  <si>
    <t>75아1244</t>
  </si>
  <si>
    <t>70바5915</t>
  </si>
  <si>
    <t>304304</t>
  </si>
  <si>
    <t>70바5930</t>
  </si>
  <si>
    <t>70바5998</t>
  </si>
  <si>
    <t>70바6003</t>
  </si>
  <si>
    <t>예비예비</t>
  </si>
  <si>
    <t>강민채</t>
  </si>
  <si>
    <t>고유희</t>
  </si>
  <si>
    <t>공영모</t>
  </si>
  <si>
    <t>김근태</t>
  </si>
  <si>
    <t>김기덕</t>
  </si>
  <si>
    <t>김기평</t>
  </si>
  <si>
    <t>김길수</t>
  </si>
  <si>
    <t>김동수</t>
  </si>
  <si>
    <t>김문중</t>
  </si>
  <si>
    <t>김성수</t>
  </si>
  <si>
    <t>김성철</t>
  </si>
  <si>
    <t>김영수</t>
  </si>
  <si>
    <t>김영승</t>
  </si>
  <si>
    <t>김영천</t>
  </si>
  <si>
    <t>김영철</t>
  </si>
  <si>
    <t>김용주</t>
  </si>
  <si>
    <t>김재동</t>
  </si>
  <si>
    <t>김진호</t>
  </si>
  <si>
    <t>김학구</t>
  </si>
  <si>
    <t>김현호</t>
  </si>
  <si>
    <t>김홍국</t>
  </si>
  <si>
    <t>나정식</t>
  </si>
  <si>
    <t>남송우</t>
  </si>
  <si>
    <t>문기연</t>
  </si>
  <si>
    <t>민경환</t>
  </si>
  <si>
    <t>박명산</t>
  </si>
  <si>
    <t>박용춘</t>
  </si>
  <si>
    <t>박종구</t>
  </si>
  <si>
    <t>변창희</t>
  </si>
  <si>
    <t>서영호</t>
  </si>
  <si>
    <t>송원태</t>
  </si>
  <si>
    <t>신동호</t>
  </si>
  <si>
    <t>심동규</t>
  </si>
  <si>
    <t>안치구</t>
  </si>
  <si>
    <t>오한호</t>
  </si>
  <si>
    <t>이동현</t>
  </si>
  <si>
    <t>이병덕</t>
  </si>
  <si>
    <t>이상택</t>
  </si>
  <si>
    <t>이석찬</t>
  </si>
  <si>
    <t>이은성</t>
  </si>
  <si>
    <t>이제용</t>
  </si>
  <si>
    <t>이지만</t>
  </si>
  <si>
    <t>이창신</t>
  </si>
  <si>
    <t>임대성</t>
  </si>
  <si>
    <t>장동운</t>
  </si>
  <si>
    <t>장진우</t>
  </si>
  <si>
    <t>전우홍</t>
  </si>
  <si>
    <t>전은식</t>
  </si>
  <si>
    <t>정계수</t>
  </si>
  <si>
    <t>정해권</t>
  </si>
  <si>
    <t>채익현</t>
  </si>
  <si>
    <t>천병태</t>
  </si>
  <si>
    <t>천영석</t>
  </si>
  <si>
    <t>최봉근</t>
  </si>
  <si>
    <t>최익환</t>
  </si>
  <si>
    <t>최재근</t>
  </si>
  <si>
    <t>최재찬</t>
  </si>
  <si>
    <t>편무길</t>
  </si>
  <si>
    <t>허재선</t>
  </si>
  <si>
    <t>홍인기</t>
  </si>
  <si>
    <t>홍재영</t>
  </si>
  <si>
    <t>홍재웅</t>
  </si>
  <si>
    <t>황재훈</t>
  </si>
  <si>
    <t>[TIP!!] 급감속 과다 운행사원 관리하려면?</t>
    <phoneticPr fontId="3" type="noConversion"/>
  </si>
  <si>
    <t>▶▶▶ 매탕 급감속 1회미만으로 주행필요</t>
    <phoneticPr fontId="3" type="noConversion"/>
  </si>
  <si>
    <t>[급감속 100km/당 20회 이상 과다 운행사원]</t>
    <phoneticPr fontId="3" type="noConversion"/>
  </si>
  <si>
    <t>70바5076</t>
  </si>
  <si>
    <t>70바6004</t>
  </si>
  <si>
    <t>미래교통111-2B2</t>
  </si>
  <si>
    <t>미래교통111-2C5</t>
  </si>
  <si>
    <t>70바6084</t>
  </si>
  <si>
    <t>미래교통111-2C4</t>
  </si>
  <si>
    <t>김성균</t>
  </si>
  <si>
    <t>김성채</t>
  </si>
  <si>
    <t>노석현</t>
  </si>
  <si>
    <t>류남열</t>
  </si>
  <si>
    <t>박호연</t>
  </si>
  <si>
    <t>양종국</t>
  </si>
  <si>
    <t>오영욱</t>
  </si>
  <si>
    <t>이동석</t>
  </si>
  <si>
    <t>이신행</t>
  </si>
  <si>
    <t>이용남</t>
  </si>
  <si>
    <t>전용춘</t>
  </si>
  <si>
    <t>전윤호</t>
  </si>
  <si>
    <t>지생규</t>
  </si>
  <si>
    <t>최원진</t>
  </si>
  <si>
    <t>0%(0명)</t>
  </si>
  <si>
    <t>개선율(유카전)</t>
  </si>
  <si>
    <t>순위</t>
  </si>
  <si>
    <t>인천전체</t>
  </si>
  <si>
    <t>미래교통111-2D4</t>
  </si>
  <si>
    <t>미래교통111-2D2</t>
  </si>
  <si>
    <t>미래교통111-2C6</t>
  </si>
  <si>
    <t>미래교통111-2D3</t>
  </si>
  <si>
    <t>미래교통304C1</t>
  </si>
  <si>
    <t>72바1607</t>
  </si>
  <si>
    <t>신현봉</t>
  </si>
  <si>
    <t>유상우</t>
  </si>
  <si>
    <t>한성철</t>
  </si>
  <si>
    <t>C</t>
    <phoneticPr fontId="3" type="noConversion"/>
  </si>
  <si>
    <t>▲</t>
  </si>
  <si>
    <t>미래교통111D4</t>
  </si>
  <si>
    <t>70바5077</t>
  </si>
  <si>
    <t>미래교통111C6</t>
  </si>
  <si>
    <t>미래교통111B5</t>
  </si>
  <si>
    <t>70바5079</t>
  </si>
  <si>
    <t>=</t>
  </si>
  <si>
    <t>미래교통111B6</t>
  </si>
  <si>
    <t>미래교통111C4</t>
  </si>
  <si>
    <t>70바5907</t>
  </si>
  <si>
    <t>미래교통111B3</t>
  </si>
  <si>
    <t>미래교통111F1</t>
  </si>
  <si>
    <t>미래교통111B1</t>
  </si>
  <si>
    <t>미래교통111C3</t>
  </si>
  <si>
    <t>미래교통111B2</t>
  </si>
  <si>
    <t>미래교통111B4</t>
  </si>
  <si>
    <t>미래교통111-2D6</t>
  </si>
  <si>
    <t>70바5082</t>
  </si>
  <si>
    <t>미래교통111-2D7</t>
  </si>
  <si>
    <t>▽</t>
  </si>
  <si>
    <t>미래교통111-2D5</t>
  </si>
  <si>
    <t>72바1547</t>
  </si>
  <si>
    <t>미래교통117S1</t>
  </si>
  <si>
    <t>70바6002</t>
  </si>
  <si>
    <t>권영호</t>
  </si>
  <si>
    <t>김균상</t>
  </si>
  <si>
    <t>김병규</t>
  </si>
  <si>
    <t>김월회</t>
  </si>
  <si>
    <t>김준규</t>
  </si>
  <si>
    <t>남성우</t>
  </si>
  <si>
    <t>박상규</t>
  </si>
  <si>
    <t>방흥식</t>
  </si>
  <si>
    <t>신동화</t>
  </si>
  <si>
    <t>신수호</t>
  </si>
  <si>
    <t>양호진</t>
  </si>
  <si>
    <t>염두현</t>
  </si>
  <si>
    <t>이인수</t>
  </si>
  <si>
    <t>이정구</t>
  </si>
  <si>
    <t>전정환</t>
  </si>
  <si>
    <t>미래교통111B7</t>
  </si>
  <si>
    <t>미래교통111B8</t>
  </si>
  <si>
    <t>미래교통304B3</t>
  </si>
  <si>
    <t>김용진</t>
  </si>
  <si>
    <t>정한샘</t>
  </si>
  <si>
    <t>50%(1명)</t>
  </si>
  <si>
    <t>20%(4명)</t>
  </si>
  <si>
    <t>가중달성율</t>
  </si>
  <si>
    <t>맥스거리</t>
  </si>
  <si>
    <t>동명이인검산용ID</t>
  </si>
  <si>
    <t>노선배열</t>
  </si>
  <si>
    <t>영업소_운전자랭킹</t>
  </si>
  <si>
    <t>운전차의 주행차량대수</t>
  </si>
  <si>
    <t>배열중복값 순위안됨검산(영업소용)</t>
  </si>
  <si>
    <t>111-2111-2F</t>
  </si>
  <si>
    <t>111111F</t>
  </si>
  <si>
    <t>111111A</t>
  </si>
  <si>
    <t>미래교통111A3</t>
  </si>
  <si>
    <t>304304B</t>
  </si>
  <si>
    <t>304304C</t>
  </si>
  <si>
    <t>111111C</t>
  </si>
  <si>
    <t>미래교통111C7</t>
  </si>
  <si>
    <t>111111B</t>
  </si>
  <si>
    <t>117117S</t>
  </si>
  <si>
    <t>미래교통304B7</t>
  </si>
  <si>
    <t>111111D</t>
  </si>
  <si>
    <t>111-2111-2S</t>
  </si>
  <si>
    <t>미래교통111-2S1</t>
  </si>
  <si>
    <t>111-2111-2B</t>
  </si>
  <si>
    <t>미래교통111-2B3</t>
  </si>
  <si>
    <t>111-2111-2C</t>
  </si>
  <si>
    <t>111-2111-2D</t>
  </si>
  <si>
    <t>미래교통111A6</t>
  </si>
  <si>
    <t>미래교통111D8</t>
  </si>
  <si>
    <t>미래교통111-2D9</t>
  </si>
  <si>
    <t>NEW</t>
  </si>
  <si>
    <t>new</t>
  </si>
  <si>
    <t>미래교통111D10</t>
  </si>
  <si>
    <t>미래교통111C10</t>
  </si>
  <si>
    <t>미래교통111D13</t>
  </si>
  <si>
    <t>미래교통111B9</t>
  </si>
  <si>
    <t>미래교통304B2</t>
  </si>
  <si>
    <t>304304D</t>
  </si>
  <si>
    <t>미래교통111A5</t>
  </si>
  <si>
    <t>미래교통117S2</t>
  </si>
  <si>
    <t>미래교통111-2F4</t>
  </si>
  <si>
    <t>미래교통111C9</t>
  </si>
  <si>
    <t>미래교통111A1</t>
  </si>
  <si>
    <t>미래교통111-2F1</t>
  </si>
  <si>
    <t>미래교통111-2S2</t>
  </si>
  <si>
    <t>미래교통111A4</t>
  </si>
  <si>
    <t>미래교통111C8</t>
  </si>
  <si>
    <t>미래교통111A2</t>
  </si>
  <si>
    <t>미래교통111-2D10</t>
  </si>
  <si>
    <t>미래교통111A7</t>
  </si>
  <si>
    <t>미래교통111-2F2</t>
  </si>
  <si>
    <t>미래교통111D11</t>
  </si>
  <si>
    <t>미래교통304C2</t>
  </si>
  <si>
    <t>미래교통304B6</t>
  </si>
  <si>
    <t>미래교통304B5</t>
  </si>
  <si>
    <t>미래교통111-2D8</t>
  </si>
  <si>
    <t>111111S</t>
  </si>
  <si>
    <t>미래교통111S1</t>
  </si>
  <si>
    <t>미래교통111D12</t>
  </si>
  <si>
    <t>미래교통111D5</t>
  </si>
  <si>
    <t>박재철</t>
  </si>
  <si>
    <t>최영철</t>
  </si>
  <si>
    <t>미래교통111S5</t>
  </si>
  <si>
    <t>111-2111-2A</t>
  </si>
  <si>
    <t>미래교통111-2A1</t>
  </si>
  <si>
    <t>미래교통111S2</t>
  </si>
  <si>
    <t>미래교통111S4</t>
  </si>
  <si>
    <t>장만수</t>
  </si>
  <si>
    <t>미래교통111S3</t>
  </si>
  <si>
    <t>미래교통304B8</t>
  </si>
  <si>
    <t>미래교통111D6</t>
  </si>
  <si>
    <t>미래교통111-2B4</t>
  </si>
  <si>
    <t>대비</t>
  </si>
  <si>
    <t>유카후(24년3월)</t>
  </si>
  <si>
    <t>유카후(24년4월)</t>
  </si>
  <si>
    <t>유카후(24년5월)</t>
  </si>
  <si>
    <t>유카후(24년6월)</t>
  </si>
  <si>
    <t>유카후(24년7월)</t>
  </si>
  <si>
    <t>유카후(24년8월)</t>
  </si>
  <si>
    <t>유카후(24년9월)</t>
  </si>
  <si>
    <t>유카후(24년10월)</t>
  </si>
  <si>
    <t>유카후(24년11월)</t>
  </si>
  <si>
    <t>유카후(24년12월)</t>
  </si>
  <si>
    <t>유카전(24년1월)</t>
  </si>
  <si>
    <t>유카후(24년2월)</t>
  </si>
  <si>
    <t>유카후(25년1월)</t>
  </si>
  <si>
    <t>13위/(32개사)</t>
  </si>
  <si>
    <t>6%(1명)</t>
  </si>
  <si>
    <t>25%(5명)</t>
  </si>
  <si>
    <t>미래교통111-2C7</t>
  </si>
  <si>
    <t>미래교통117D1</t>
  </si>
  <si>
    <t>미래교통304B4</t>
  </si>
  <si>
    <t>미래교통304B1</t>
  </si>
  <si>
    <t>70바6043</t>
  </si>
  <si>
    <t>미래교통111D7</t>
  </si>
  <si>
    <t>미래교통111B11</t>
  </si>
  <si>
    <t>미래교통111B10</t>
  </si>
  <si>
    <t>117117C</t>
  </si>
  <si>
    <t>미래교통117C1</t>
  </si>
  <si>
    <t>미래교통111-2D11</t>
  </si>
  <si>
    <t>미래교통111D9</t>
  </si>
  <si>
    <t>이창규</t>
  </si>
  <si>
    <t>117117D</t>
  </si>
  <si>
    <t>미래교통111-2D12</t>
  </si>
  <si>
    <t>25'02</t>
    <phoneticPr fontId="3" type="noConversion"/>
  </si>
  <si>
    <t>분석기간: 25.02.01~25.02.28</t>
    <phoneticPr fontId="3" type="noConversion"/>
  </si>
  <si>
    <t>유카후(25년2월)</t>
  </si>
  <si>
    <t>9%(9명)</t>
  </si>
  <si>
    <t>10%(10명)</t>
  </si>
  <si>
    <t>27%(28명)</t>
  </si>
  <si>
    <t>19%(19명)</t>
  </si>
  <si>
    <t>28%(27명)</t>
  </si>
  <si>
    <t>9%(8명)</t>
  </si>
  <si>
    <t>60%(3명)</t>
  </si>
  <si>
    <t>19%(3명)</t>
  </si>
  <si>
    <t>40%(2명)</t>
  </si>
  <si>
    <t>35%(7명)</t>
  </si>
  <si>
    <t>38%(6명)</t>
  </si>
  <si>
    <t>미래교통111C5</t>
  </si>
  <si>
    <t>70바5058</t>
  </si>
  <si>
    <t>미래교통예비S4</t>
  </si>
  <si>
    <t>미래교통예비A3</t>
  </si>
  <si>
    <t>72바1333</t>
  </si>
  <si>
    <t>미래교통예비A2</t>
  </si>
  <si>
    <t>51099953395.248</t>
  </si>
  <si>
    <t>51029643809.469</t>
  </si>
  <si>
    <t>51070223670.179</t>
  </si>
  <si>
    <t>51025873722.697</t>
  </si>
  <si>
    <t>미래교통304B11</t>
  </si>
  <si>
    <t>51031333791.465</t>
  </si>
  <si>
    <t>51064593551.523</t>
  </si>
  <si>
    <t>51010104654.847</t>
  </si>
  <si>
    <t>51061504286.852</t>
  </si>
  <si>
    <t>5108683312.992</t>
  </si>
  <si>
    <t>5109233707.832</t>
  </si>
  <si>
    <t>51022794172.311</t>
  </si>
  <si>
    <t>51031352293.039</t>
  </si>
  <si>
    <t>5104916259.888</t>
  </si>
  <si>
    <t>51037893501.103</t>
  </si>
  <si>
    <t>51020953431.528</t>
  </si>
  <si>
    <t>51012192263.937</t>
  </si>
  <si>
    <t>5107716747.671</t>
  </si>
  <si>
    <t>51088164433.637</t>
  </si>
  <si>
    <t>5109252213.918</t>
  </si>
  <si>
    <t>5106224085.488</t>
  </si>
  <si>
    <t>51097683953.828</t>
  </si>
  <si>
    <t>미래교통111F2</t>
  </si>
  <si>
    <t>5105728502.958</t>
  </si>
  <si>
    <t>51067673846.391</t>
  </si>
  <si>
    <t>51079922438.456</t>
  </si>
  <si>
    <t>51065021904.068</t>
  </si>
  <si>
    <t>51053532667.465</t>
  </si>
  <si>
    <t>51022922279.473</t>
  </si>
  <si>
    <t>5109374984.879</t>
  </si>
  <si>
    <t>미래교통111-2D13</t>
  </si>
  <si>
    <t>51050113114.959</t>
  </si>
  <si>
    <t>51031313791.436</t>
  </si>
  <si>
    <t>51074561030.16</t>
  </si>
  <si>
    <t>51089873899.791</t>
  </si>
  <si>
    <t>51074212154.215</t>
  </si>
  <si>
    <t>51015441321.979</t>
  </si>
  <si>
    <t>51086441801.358</t>
  </si>
  <si>
    <t>51072354064.269</t>
  </si>
  <si>
    <t>미래교통111A8</t>
  </si>
  <si>
    <t>51068493550.447</t>
  </si>
  <si>
    <t>51039581867.467</t>
  </si>
  <si>
    <t>미래교통111-2F5</t>
  </si>
  <si>
    <t>51019691863.115</t>
  </si>
  <si>
    <t>51052791937.091</t>
  </si>
  <si>
    <t>미래교통111-2B6</t>
  </si>
  <si>
    <t>51072933974.527</t>
  </si>
  <si>
    <t>51062532265.086</t>
  </si>
  <si>
    <t>51055583655.422</t>
  </si>
  <si>
    <t>51039243802.169</t>
  </si>
  <si>
    <t>51065303338.366</t>
  </si>
  <si>
    <t>51061254198.206</t>
  </si>
  <si>
    <t>51029604110.227</t>
  </si>
  <si>
    <t>51031512972.386</t>
  </si>
  <si>
    <t>미래교통111A9</t>
  </si>
  <si>
    <t>51020181450.903</t>
  </si>
  <si>
    <t>미래교통111-2F6</t>
  </si>
  <si>
    <t>51080263734.612</t>
  </si>
  <si>
    <t>미래교통111F3</t>
  </si>
  <si>
    <t>51093461492.554</t>
  </si>
  <si>
    <t>5102238593.902</t>
  </si>
  <si>
    <t>51075404.631</t>
  </si>
  <si>
    <t>미래교통304D1</t>
  </si>
  <si>
    <t>51024082000.047</t>
  </si>
  <si>
    <t>51051153624.891</t>
  </si>
  <si>
    <t>5104636276.571</t>
  </si>
  <si>
    <t>51081571986.319</t>
  </si>
  <si>
    <t>5109363979.301</t>
  </si>
  <si>
    <t>5105929404.628</t>
  </si>
  <si>
    <t>51060372122.265</t>
  </si>
  <si>
    <t>51070262056.354</t>
  </si>
  <si>
    <t>51070902420.163</t>
  </si>
  <si>
    <t>51031263935.974</t>
  </si>
  <si>
    <t>5101284614.757</t>
  </si>
  <si>
    <t>5107049248.166</t>
  </si>
  <si>
    <t>5102740359.17</t>
  </si>
  <si>
    <t>51089303517.461</t>
  </si>
  <si>
    <t>51051204051.971</t>
  </si>
  <si>
    <t>51037783888.766</t>
  </si>
  <si>
    <t>5102200733.849</t>
  </si>
  <si>
    <t>5102020405.985</t>
  </si>
  <si>
    <t>51048184473.446</t>
  </si>
  <si>
    <t>51075662486.587</t>
  </si>
  <si>
    <t>51039023630.932</t>
  </si>
  <si>
    <t>5101663478.001</t>
  </si>
  <si>
    <t>5103827647.723</t>
  </si>
  <si>
    <t>미래교통111-2B7</t>
  </si>
  <si>
    <t>51087771135.673</t>
  </si>
  <si>
    <t>51070422740.833</t>
  </si>
  <si>
    <t>51034551907.114</t>
  </si>
  <si>
    <t>51090954076.712</t>
  </si>
  <si>
    <t>5106526835.089</t>
  </si>
  <si>
    <t>51036152015.167</t>
  </si>
  <si>
    <t>미래교통111-2B5</t>
  </si>
  <si>
    <t>5107151538.783</t>
  </si>
  <si>
    <t>51098833054.161</t>
  </si>
  <si>
    <t>51016413609.253</t>
  </si>
  <si>
    <t>51095192428.603</t>
  </si>
  <si>
    <t>51099623922.499</t>
  </si>
  <si>
    <t>51087363308.636</t>
  </si>
  <si>
    <t>미래교통304B9</t>
  </si>
  <si>
    <t>51055093657.022</t>
  </si>
  <si>
    <t>5107334537.946</t>
  </si>
  <si>
    <t>51078784137.271</t>
  </si>
  <si>
    <t>5106599743.5</t>
  </si>
  <si>
    <t>51050061223.326</t>
  </si>
  <si>
    <t>51045912107.875</t>
  </si>
  <si>
    <t>51073892078.108</t>
  </si>
  <si>
    <t>51099413437.826</t>
  </si>
  <si>
    <t>5104400375.623</t>
  </si>
  <si>
    <t>5109911694.059</t>
  </si>
  <si>
    <t>5101800745.919</t>
  </si>
  <si>
    <t>51028763957.094</t>
  </si>
  <si>
    <t>5105583759.629</t>
  </si>
  <si>
    <t>3월 한달간, 연비등급관리 대장에 서명할 수 있도록 적극 활용하십시오.</t>
  </si>
  <si>
    <t>[25년 03월] 특별관리 운행사원 명단</t>
  </si>
  <si>
    <t>사원님, 3월에는 꼭 "C등급" 이상 달성 바랍니다.</t>
  </si>
  <si>
    <t>[25.02월 D,F 등급 운행사원]</t>
  </si>
  <si>
    <t>[25년 3월] 급감속관리 명단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</si>
</sst>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0&quot;대&quot;"/>
    <numFmt numFmtId="185" formatCode="[$-409]yyyy&quot;-&quot;m&quot;-&quot;d\ h:mm\ AM/PM;@"/>
    <numFmt numFmtId="186" formatCode="0&quot;위&quot;"/>
    <numFmt numFmtId="187" formatCode="0&quot;월&quot;"/>
    <numFmt numFmtId="188" formatCode="000#"/>
    <numFmt numFmtId="189" formatCode="0.00&quot;회&quot;"/>
    <numFmt numFmtId="190" formatCode="0&quot;회&quot;"/>
    <numFmt numFmtId="191" formatCode="&quot;유카전(&quot;0&quot;월)&quot;"/>
    <numFmt numFmtId="192" formatCode="&quot;유카후(&quot;0&quot;월)&quot;"/>
    <numFmt numFmtId="193" formatCode="00&quot;년&quot;00&quot;월&quot;"/>
  </numFmts>
  <fonts count="87"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2"/>
      <name val="맑은 고딕"/>
      <family val="3"/>
      <charset val="129"/>
    </font>
    <font>
      <b/>
      <sz val="12"/>
      <color rgb="FF0070C0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</borders>
  <cellStyleXfs count="572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/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85" fontId="13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185" fontId="1" fillId="0" borderId="0">
      <alignment vertical="center"/>
    </xf>
  </cellStyleXfs>
  <cellXfs count="314">
    <xf numFmtId="0" fontId="0" fillId="0" borderId="0" xfId="0">
      <alignment vertical="center"/>
    </xf>
    <xf numFmtId="41" fontId="0" fillId="0" borderId="0" xfId="1" applyFont="1">
      <alignment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11" fillId="0" borderId="0" xfId="0" applyFont="1">
      <alignment vertical="center"/>
    </xf>
    <xf numFmtId="49" fontId="0" fillId="0" borderId="0" xfId="0" applyNumberFormat="1">
      <alignment vertical="center"/>
    </xf>
    <xf numFmtId="0" fontId="12" fillId="0" borderId="0" xfId="0" applyFont="1">
      <alignment vertical="center"/>
    </xf>
    <xf numFmtId="0" fontId="17" fillId="0" borderId="0" xfId="0" applyFont="1">
      <alignment vertical="center"/>
    </xf>
    <xf numFmtId="0" fontId="16" fillId="0" borderId="0" xfId="0" applyFont="1">
      <alignment vertical="center"/>
    </xf>
    <xf numFmtId="0" fontId="0" fillId="4" borderId="0" xfId="0" applyFill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4" fillId="0" borderId="0" xfId="0" applyFont="1">
      <alignment vertical="center"/>
    </xf>
    <xf numFmtId="0" fontId="24" fillId="5" borderId="0" xfId="0" applyFont="1" applyFill="1">
      <alignment vertical="center"/>
    </xf>
    <xf numFmtId="49" fontId="24" fillId="5" borderId="0" xfId="0" applyNumberFormat="1" applyFont="1" applyFill="1">
      <alignment vertical="center"/>
    </xf>
    <xf numFmtId="41" fontId="24" fillId="5" borderId="0" xfId="1" applyFont="1" applyFill="1">
      <alignment vertical="center"/>
    </xf>
    <xf numFmtId="0" fontId="26" fillId="0" borderId="0" xfId="0" applyFont="1">
      <alignment vertical="center"/>
    </xf>
    <xf numFmtId="0" fontId="27" fillId="0" borderId="0" xfId="0" applyFont="1" applyAlignment="1">
      <alignment horizontal="right" vertical="center"/>
    </xf>
    <xf numFmtId="0" fontId="27" fillId="0" borderId="0" xfId="0" applyFont="1">
      <alignment vertical="center"/>
    </xf>
    <xf numFmtId="0" fontId="11" fillId="7" borderId="0" xfId="0" applyFont="1" applyFill="1">
      <alignment vertical="center"/>
    </xf>
    <xf numFmtId="0" fontId="11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5" fontId="29" fillId="3" borderId="1" xfId="562" applyFont="1" applyFill="1" applyBorder="1">
      <alignment vertical="center"/>
    </xf>
    <xf numFmtId="185" fontId="15" fillId="3" borderId="2" xfId="562" applyFont="1" applyFill="1" applyBorder="1">
      <alignment vertical="center"/>
    </xf>
    <xf numFmtId="185" fontId="15" fillId="3" borderId="3" xfId="562" applyFont="1" applyFill="1" applyBorder="1">
      <alignment vertical="center"/>
    </xf>
    <xf numFmtId="177" fontId="6" fillId="0" borderId="0" xfId="1" applyNumberFormat="1" applyFont="1">
      <alignment vertical="center"/>
    </xf>
    <xf numFmtId="0" fontId="0" fillId="0" borderId="4" xfId="0" applyBorder="1">
      <alignment vertical="center"/>
    </xf>
    <xf numFmtId="0" fontId="11" fillId="0" borderId="4" xfId="0" applyFont="1" applyBorder="1">
      <alignment vertical="center"/>
    </xf>
    <xf numFmtId="0" fontId="31" fillId="0" borderId="0" xfId="0" applyFont="1">
      <alignment vertical="center"/>
    </xf>
    <xf numFmtId="0" fontId="8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0" fontId="40" fillId="0" borderId="0" xfId="0" applyFont="1">
      <alignment vertical="center"/>
    </xf>
    <xf numFmtId="0" fontId="14" fillId="6" borderId="0" xfId="0" applyFont="1" applyFill="1" applyAlignment="1">
      <alignment horizontal="center" vertical="center"/>
    </xf>
    <xf numFmtId="185" fontId="29" fillId="3" borderId="1" xfId="562" applyFont="1" applyFill="1" applyBorder="1" applyAlignment="1">
      <alignment horizontal="center" vertical="center"/>
    </xf>
    <xf numFmtId="185" fontId="8" fillId="3" borderId="2" xfId="562" applyFont="1" applyFill="1" applyBorder="1" applyAlignment="1">
      <alignment horizontal="center" vertical="center"/>
    </xf>
    <xf numFmtId="185" fontId="8" fillId="3" borderId="3" xfId="562" applyFont="1" applyFill="1" applyBorder="1" applyAlignment="1">
      <alignment horizontal="center" vertical="center"/>
    </xf>
    <xf numFmtId="185" fontId="15" fillId="3" borderId="2" xfId="562" applyFont="1" applyFill="1" applyBorder="1" applyAlignment="1">
      <alignment horizontal="left" vertical="center"/>
    </xf>
    <xf numFmtId="185" fontId="15" fillId="3" borderId="3" xfId="562" applyFont="1" applyFill="1" applyBorder="1" applyAlignment="1">
      <alignment horizontal="left" vertical="center"/>
    </xf>
    <xf numFmtId="0" fontId="23" fillId="0" borderId="0" xfId="0" applyFont="1" applyAlignment="1">
      <alignment horizontal="center" vertical="center"/>
    </xf>
    <xf numFmtId="178" fontId="23" fillId="0" borderId="0" xfId="2" applyNumberFormat="1" applyFont="1" applyFill="1" applyBorder="1" applyAlignment="1">
      <alignment horizontal="center" vertical="center" wrapText="1"/>
    </xf>
    <xf numFmtId="184" fontId="19" fillId="0" borderId="0" xfId="0" applyNumberFormat="1" applyFont="1" applyAlignment="1">
      <alignment horizontal="center" vertical="center"/>
    </xf>
    <xf numFmtId="0" fontId="11" fillId="12" borderId="0" xfId="0" applyFont="1" applyFill="1">
      <alignment vertical="center"/>
    </xf>
    <xf numFmtId="0" fontId="18" fillId="12" borderId="0" xfId="0" applyFont="1" applyFill="1">
      <alignment vertical="center"/>
    </xf>
    <xf numFmtId="0" fontId="11" fillId="6" borderId="0" xfId="0" applyFont="1" applyFill="1">
      <alignment vertical="center"/>
    </xf>
    <xf numFmtId="0" fontId="23" fillId="6" borderId="0" xfId="0" applyFont="1" applyFill="1" applyAlignment="1">
      <alignment horizontal="center" vertical="center"/>
    </xf>
    <xf numFmtId="178" fontId="23" fillId="6" borderId="0" xfId="2" applyNumberFormat="1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8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4" fontId="52" fillId="0" borderId="0" xfId="0" applyNumberFormat="1" applyFont="1" applyAlignment="1">
      <alignment horizontal="left" vertical="center" indent="1"/>
    </xf>
    <xf numFmtId="184" fontId="52" fillId="0" borderId="0" xfId="0" applyNumberFormat="1" applyFont="1" applyAlignment="1">
      <alignment horizontal="center" vertical="center"/>
    </xf>
    <xf numFmtId="187" fontId="11" fillId="0" borderId="0" xfId="0" applyNumberFormat="1" applyFont="1" applyAlignment="1">
      <alignment horizontal="center" vertical="center"/>
    </xf>
    <xf numFmtId="9" fontId="55" fillId="6" borderId="0" xfId="2" applyFont="1" applyFill="1" applyAlignment="1">
      <alignment horizontal="center" vertical="center"/>
    </xf>
    <xf numFmtId="186" fontId="14" fillId="6" borderId="0" xfId="0" applyNumberFormat="1" applyFont="1" applyFill="1" applyAlignment="1">
      <alignment horizontal="center" vertical="center"/>
    </xf>
    <xf numFmtId="187" fontId="12" fillId="0" borderId="0" xfId="0" applyNumberFormat="1" applyFont="1" applyAlignment="1">
      <alignment horizontal="left" vertical="center"/>
    </xf>
    <xf numFmtId="10" fontId="12" fillId="0" borderId="0" xfId="2" applyNumberFormat="1" applyFont="1">
      <alignment vertical="center"/>
    </xf>
    <xf numFmtId="179" fontId="12" fillId="0" borderId="0" xfId="1" applyNumberFormat="1" applyFont="1">
      <alignment vertical="center"/>
    </xf>
    <xf numFmtId="181" fontId="12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6" fontId="17" fillId="0" borderId="0" xfId="0" applyNumberFormat="1" applyFont="1" applyAlignment="1">
      <alignment horizontal="center" vertical="center"/>
    </xf>
    <xf numFmtId="186" fontId="18" fillId="6" borderId="0" xfId="0" applyNumberFormat="1" applyFont="1" applyFill="1" applyAlignment="1">
      <alignment horizontal="center" vertical="center"/>
    </xf>
    <xf numFmtId="0" fontId="12" fillId="6" borderId="0" xfId="0" applyFont="1" applyFill="1">
      <alignment vertical="center"/>
    </xf>
    <xf numFmtId="187" fontId="12" fillId="6" borderId="0" xfId="0" applyNumberFormat="1" applyFont="1" applyFill="1" applyAlignment="1">
      <alignment horizontal="left" vertical="center"/>
    </xf>
    <xf numFmtId="10" fontId="12" fillId="6" borderId="0" xfId="2" applyNumberFormat="1" applyFont="1" applyFill="1">
      <alignment vertical="center"/>
    </xf>
    <xf numFmtId="179" fontId="12" fillId="6" borderId="0" xfId="1" applyNumberFormat="1" applyFont="1" applyFill="1">
      <alignment vertical="center"/>
    </xf>
    <xf numFmtId="181" fontId="12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7" fillId="6" borderId="0" xfId="0" applyNumberFormat="1" applyFont="1" applyFill="1" applyAlignment="1">
      <alignment horizontal="center" vertical="center"/>
    </xf>
    <xf numFmtId="186" fontId="17" fillId="6" borderId="0" xfId="0" applyNumberFormat="1" applyFont="1" applyFill="1" applyAlignment="1">
      <alignment horizontal="center" vertical="center"/>
    </xf>
    <xf numFmtId="0" fontId="11" fillId="6" borderId="6" xfId="0" applyFont="1" applyFill="1" applyBorder="1">
      <alignment vertical="center"/>
    </xf>
    <xf numFmtId="0" fontId="11" fillId="6" borderId="6" xfId="0" applyFont="1" applyFill="1" applyBorder="1" applyAlignment="1">
      <alignment horizontal="center" vertical="center"/>
    </xf>
    <xf numFmtId="178" fontId="55" fillId="6" borderId="0" xfId="2" applyNumberFormat="1" applyFont="1" applyFill="1" applyAlignment="1">
      <alignment horizontal="center" vertical="center"/>
    </xf>
    <xf numFmtId="41" fontId="11" fillId="0" borderId="0" xfId="0" applyNumberFormat="1" applyFont="1" applyAlignment="1">
      <alignment horizontal="center" vertical="center"/>
    </xf>
    <xf numFmtId="10" fontId="12" fillId="0" borderId="0" xfId="2" applyNumberFormat="1" applyFont="1" applyBorder="1" applyAlignment="1">
      <alignment horizontal="center" vertical="center"/>
    </xf>
    <xf numFmtId="179" fontId="12" fillId="0" borderId="0" xfId="1" applyNumberFormat="1" applyFont="1" applyBorder="1" applyAlignment="1">
      <alignment horizontal="center" vertical="center"/>
    </xf>
    <xf numFmtId="181" fontId="12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5" fontId="8" fillId="3" borderId="8" xfId="562" applyFont="1" applyFill="1" applyBorder="1" applyAlignment="1">
      <alignment horizontal="center" vertical="center"/>
    </xf>
    <xf numFmtId="185" fontId="8" fillId="3" borderId="9" xfId="562" applyFont="1" applyFill="1" applyBorder="1" applyAlignment="1">
      <alignment horizontal="center" vertical="center"/>
    </xf>
    <xf numFmtId="0" fontId="51" fillId="13" borderId="0" xfId="0" applyFont="1" applyFill="1" applyAlignment="1">
      <alignment horizontal="left" vertical="center" indent="1"/>
    </xf>
    <xf numFmtId="0" fontId="11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0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20" fillId="0" borderId="0" xfId="2" applyFont="1" applyAlignment="1">
      <alignment horizontal="center" vertical="center"/>
    </xf>
    <xf numFmtId="9" fontId="8" fillId="8" borderId="0" xfId="2" applyFont="1" applyFill="1" applyAlignment="1">
      <alignment horizontal="center" vertical="center"/>
    </xf>
    <xf numFmtId="9" fontId="8" fillId="0" borderId="0" xfId="2" applyFont="1" applyAlignment="1">
      <alignment horizontal="center" vertical="center"/>
    </xf>
    <xf numFmtId="0" fontId="62" fillId="8" borderId="0" xfId="0" applyFont="1" applyFill="1">
      <alignment vertical="center"/>
    </xf>
    <xf numFmtId="0" fontId="63" fillId="0" borderId="0" xfId="0" applyFont="1">
      <alignment vertical="center"/>
    </xf>
    <xf numFmtId="0" fontId="62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20" fillId="0" borderId="0" xfId="2" applyFont="1" applyFill="1" applyAlignment="1">
      <alignment horizontal="center" vertical="center"/>
    </xf>
    <xf numFmtId="0" fontId="55" fillId="8" borderId="0" xfId="0" applyFont="1" applyFill="1">
      <alignment vertical="center"/>
    </xf>
    <xf numFmtId="180" fontId="61" fillId="6" borderId="0" xfId="0" applyNumberFormat="1" applyFont="1" applyFill="1" applyAlignment="1">
      <alignment horizontal="center"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7" fillId="6" borderId="0" xfId="2" applyFont="1" applyFill="1" applyBorder="1" applyAlignment="1">
      <alignment horizontal="center" vertical="center"/>
    </xf>
    <xf numFmtId="188" fontId="7" fillId="6" borderId="0" xfId="0" applyNumberFormat="1" applyFont="1" applyFill="1" applyAlignment="1">
      <alignment horizontal="center" vertical="center"/>
    </xf>
    <xf numFmtId="184" fontId="39" fillId="6" borderId="0" xfId="1" applyNumberFormat="1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184" fontId="7" fillId="6" borderId="0" xfId="0" applyNumberFormat="1" applyFont="1" applyFill="1" applyAlignment="1">
      <alignment horizontal="center" vertical="center"/>
    </xf>
    <xf numFmtId="41" fontId="7" fillId="6" borderId="0" xfId="1" applyFont="1" applyFill="1" applyBorder="1" applyAlignment="1">
      <alignment horizontal="right" vertical="center"/>
    </xf>
    <xf numFmtId="10" fontId="7" fillId="6" borderId="0" xfId="2" applyNumberFormat="1" applyFont="1" applyFill="1" applyBorder="1" applyAlignment="1">
      <alignment horizontal="right" vertical="center"/>
    </xf>
    <xf numFmtId="179" fontId="7" fillId="6" borderId="0" xfId="0" applyNumberFormat="1" applyFont="1" applyFill="1" applyAlignment="1">
      <alignment horizontal="right" vertical="center"/>
    </xf>
    <xf numFmtId="189" fontId="7" fillId="6" borderId="0" xfId="0" applyNumberFormat="1" applyFont="1" applyFill="1" applyAlignment="1">
      <alignment horizontal="right" vertical="center"/>
    </xf>
    <xf numFmtId="49" fontId="61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6" fillId="14" borderId="0" xfId="2" applyFont="1" applyFill="1" applyBorder="1" applyAlignment="1">
      <alignment horizontal="center" vertical="center" wrapText="1"/>
    </xf>
    <xf numFmtId="49" fontId="66" fillId="14" borderId="0" xfId="0" applyNumberFormat="1" applyFont="1" applyFill="1" applyAlignment="1">
      <alignment horizontal="center" vertical="center" wrapText="1"/>
    </xf>
    <xf numFmtId="41" fontId="66" fillId="14" borderId="0" xfId="1" applyFont="1" applyFill="1" applyBorder="1" applyAlignment="1">
      <alignment horizontal="center" vertical="center" wrapText="1"/>
    </xf>
    <xf numFmtId="180" fontId="61" fillId="13" borderId="0" xfId="0" applyNumberFormat="1" applyFont="1" applyFill="1" applyAlignment="1">
      <alignment horizontal="center" vertical="center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7" fillId="13" borderId="0" xfId="2" applyFont="1" applyFill="1" applyBorder="1" applyAlignment="1">
      <alignment horizontal="center" vertical="center"/>
    </xf>
    <xf numFmtId="188" fontId="7" fillId="13" borderId="0" xfId="0" applyNumberFormat="1" applyFont="1" applyFill="1" applyAlignment="1">
      <alignment horizontal="center" vertical="center"/>
    </xf>
    <xf numFmtId="184" fontId="39" fillId="13" borderId="0" xfId="1" applyNumberFormat="1" applyFont="1" applyFill="1" applyBorder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184" fontId="7" fillId="13" borderId="0" xfId="0" applyNumberFormat="1" applyFont="1" applyFill="1" applyAlignment="1">
      <alignment horizontal="center" vertical="center"/>
    </xf>
    <xf numFmtId="41" fontId="7" fillId="13" borderId="0" xfId="1" applyFont="1" applyFill="1" applyBorder="1" applyAlignment="1">
      <alignment horizontal="right" vertical="center"/>
    </xf>
    <xf numFmtId="10" fontId="7" fillId="13" borderId="0" xfId="2" applyNumberFormat="1" applyFont="1" applyFill="1" applyBorder="1" applyAlignment="1">
      <alignment horizontal="right" vertical="center"/>
    </xf>
    <xf numFmtId="179" fontId="7" fillId="13" borderId="0" xfId="0" applyNumberFormat="1" applyFont="1" applyFill="1" applyAlignment="1">
      <alignment horizontal="right" vertical="center"/>
    </xf>
    <xf numFmtId="189" fontId="7" fillId="13" borderId="0" xfId="0" applyNumberFormat="1" applyFont="1" applyFill="1" applyAlignment="1">
      <alignment horizontal="right" vertical="center"/>
    </xf>
    <xf numFmtId="49" fontId="65" fillId="14" borderId="0" xfId="0" applyNumberFormat="1" applyFont="1" applyFill="1" applyAlignment="1">
      <alignment horizontal="center" vertical="center" wrapText="1"/>
    </xf>
    <xf numFmtId="176" fontId="64" fillId="14" borderId="0" xfId="1" applyNumberFormat="1" applyFont="1" applyFill="1" applyBorder="1" applyAlignment="1">
      <alignment horizontal="center" vertical="center" wrapText="1"/>
    </xf>
    <xf numFmtId="180" fontId="7" fillId="6" borderId="0" xfId="0" applyNumberFormat="1" applyFont="1" applyFill="1" applyAlignment="1">
      <alignment horizontal="center" vertical="center"/>
    </xf>
    <xf numFmtId="180" fontId="5" fillId="6" borderId="0" xfId="0" applyNumberFormat="1" applyFont="1" applyFill="1" applyAlignment="1">
      <alignment horizontal="center" vertical="center"/>
    </xf>
    <xf numFmtId="180" fontId="25" fillId="6" borderId="0" xfId="0" applyNumberFormat="1" applyFont="1" applyFill="1" applyAlignment="1">
      <alignment horizontal="center" vertical="center"/>
    </xf>
    <xf numFmtId="180" fontId="7" fillId="13" borderId="0" xfId="0" applyNumberFormat="1" applyFont="1" applyFill="1" applyAlignment="1">
      <alignment horizontal="center" vertical="center"/>
    </xf>
    <xf numFmtId="180" fontId="5" fillId="13" borderId="0" xfId="0" applyNumberFormat="1" applyFont="1" applyFill="1" applyAlignment="1">
      <alignment horizontal="center" vertical="center"/>
    </xf>
    <xf numFmtId="180" fontId="25" fillId="13" borderId="0" xfId="0" applyNumberFormat="1" applyFont="1" applyFill="1" applyAlignment="1">
      <alignment horizontal="center" vertical="center"/>
    </xf>
    <xf numFmtId="0" fontId="67" fillId="0" borderId="0" xfId="0" applyFont="1">
      <alignment vertical="center"/>
    </xf>
    <xf numFmtId="0" fontId="68" fillId="0" borderId="0" xfId="0" applyFont="1">
      <alignment vertical="center"/>
    </xf>
    <xf numFmtId="0" fontId="68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5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6" fillId="13" borderId="0" xfId="1" applyFont="1" applyFill="1" applyBorder="1" applyAlignment="1">
      <alignment horizontal="right" vertical="center"/>
    </xf>
    <xf numFmtId="10" fontId="66" fillId="13" borderId="0" xfId="2" applyNumberFormat="1" applyFont="1" applyFill="1" applyBorder="1" applyAlignment="1">
      <alignment horizontal="right" vertical="center"/>
    </xf>
    <xf numFmtId="179" fontId="66" fillId="13" borderId="0" xfId="0" applyNumberFormat="1" applyFont="1" applyFill="1" applyAlignment="1">
      <alignment horizontal="right" vertical="center"/>
    </xf>
    <xf numFmtId="181" fontId="66" fillId="13" borderId="0" xfId="0" applyNumberFormat="1" applyFont="1" applyFill="1" applyAlignment="1">
      <alignment horizontal="right" vertical="center"/>
    </xf>
    <xf numFmtId="182" fontId="66" fillId="13" borderId="0" xfId="0" applyNumberFormat="1" applyFont="1" applyFill="1" applyAlignment="1">
      <alignment horizontal="right" vertical="center"/>
    </xf>
    <xf numFmtId="0" fontId="66" fillId="13" borderId="0" xfId="0" applyFont="1" applyFill="1" applyAlignment="1">
      <alignment horizontal="right" vertical="center"/>
    </xf>
    <xf numFmtId="177" fontId="66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6" fillId="6" borderId="0" xfId="1" applyFont="1" applyFill="1" applyBorder="1" applyAlignment="1">
      <alignment horizontal="right" vertical="center"/>
    </xf>
    <xf numFmtId="10" fontId="66" fillId="6" borderId="0" xfId="2" applyNumberFormat="1" applyFont="1" applyFill="1" applyBorder="1" applyAlignment="1">
      <alignment horizontal="right" vertical="center"/>
    </xf>
    <xf numFmtId="179" fontId="66" fillId="6" borderId="0" xfId="0" applyNumberFormat="1" applyFont="1" applyFill="1" applyAlignment="1">
      <alignment horizontal="right" vertical="center"/>
    </xf>
    <xf numFmtId="181" fontId="66" fillId="6" borderId="0" xfId="0" applyNumberFormat="1" applyFont="1" applyFill="1" applyAlignment="1">
      <alignment horizontal="right" vertical="center"/>
    </xf>
    <xf numFmtId="182" fontId="66" fillId="6" borderId="0" xfId="0" applyNumberFormat="1" applyFont="1" applyFill="1" applyAlignment="1">
      <alignment horizontal="right" vertical="center"/>
    </xf>
    <xf numFmtId="0" fontId="66" fillId="6" borderId="0" xfId="0" applyFont="1" applyFill="1" applyAlignment="1">
      <alignment horizontal="right" vertical="center"/>
    </xf>
    <xf numFmtId="177" fontId="66" fillId="6" borderId="0" xfId="1" applyNumberFormat="1" applyFont="1" applyFill="1" applyBorder="1" applyAlignment="1">
      <alignment horizontal="right" vertical="center"/>
    </xf>
    <xf numFmtId="0" fontId="55" fillId="0" borderId="0" xfId="0" applyFont="1">
      <alignment vertical="center"/>
    </xf>
    <xf numFmtId="185" fontId="29" fillId="3" borderId="7" xfId="562" applyFont="1" applyFill="1" applyBorder="1" applyAlignment="1">
      <alignment horizontal="left" vertical="center"/>
    </xf>
    <xf numFmtId="0" fontId="42" fillId="9" borderId="11" xfId="0" applyFont="1" applyFill="1" applyBorder="1" applyAlignment="1">
      <alignment horizontal="center" vertical="center"/>
    </xf>
    <xf numFmtId="0" fontId="57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6" fillId="9" borderId="11" xfId="0" applyFont="1" applyFill="1" applyBorder="1" applyAlignment="1">
      <alignment horizontal="center" vertical="center"/>
    </xf>
    <xf numFmtId="0" fontId="56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0" fontId="58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0" fontId="42" fillId="9" borderId="22" xfId="0" applyFont="1" applyFill="1" applyBorder="1" applyAlignment="1">
      <alignment horizontal="center" vertical="center"/>
    </xf>
    <xf numFmtId="0" fontId="42" fillId="0" borderId="23" xfId="0" applyFont="1" applyBorder="1" applyAlignment="1">
      <alignment horizontal="center" vertical="center" wrapText="1"/>
    </xf>
    <xf numFmtId="184" fontId="42" fillId="10" borderId="23" xfId="0" applyNumberFormat="1" applyFont="1" applyFill="1" applyBorder="1" applyAlignment="1">
      <alignment horizontal="center" vertical="center" wrapText="1"/>
    </xf>
    <xf numFmtId="0" fontId="42" fillId="0" borderId="24" xfId="0" applyFont="1" applyBorder="1" applyAlignment="1">
      <alignment horizontal="center" vertical="center" wrapText="1"/>
    </xf>
    <xf numFmtId="0" fontId="42" fillId="9" borderId="28" xfId="0" applyFont="1" applyFill="1" applyBorder="1" applyAlignment="1">
      <alignment horizontal="center" vertical="center"/>
    </xf>
    <xf numFmtId="0" fontId="42" fillId="0" borderId="29" xfId="0" applyFont="1" applyBorder="1" applyAlignment="1">
      <alignment horizontal="center" vertical="center" wrapText="1"/>
    </xf>
    <xf numFmtId="184" fontId="42" fillId="10" borderId="29" xfId="0" applyNumberFormat="1" applyFont="1" applyFill="1" applyBorder="1" applyAlignment="1">
      <alignment horizontal="center" vertical="center" wrapText="1"/>
    </xf>
    <xf numFmtId="0" fontId="42" fillId="0" borderId="30" xfId="0" applyFont="1" applyBorder="1" applyAlignment="1">
      <alignment horizontal="center" vertical="center" wrapText="1"/>
    </xf>
    <xf numFmtId="0" fontId="57" fillId="9" borderId="25" xfId="0" applyFont="1" applyFill="1" applyBorder="1" applyAlignment="1">
      <alignment horizontal="center" vertical="center"/>
    </xf>
    <xf numFmtId="9" fontId="43" fillId="0" borderId="26" xfId="2" applyFont="1" applyBorder="1" applyAlignment="1">
      <alignment horizontal="center" vertical="center" wrapText="1"/>
    </xf>
    <xf numFmtId="9" fontId="44" fillId="10" borderId="26" xfId="2" applyFont="1" applyFill="1" applyBorder="1" applyAlignment="1">
      <alignment horizontal="center" vertical="center" wrapText="1"/>
    </xf>
    <xf numFmtId="9" fontId="44" fillId="0" borderId="27" xfId="2" applyFont="1" applyBorder="1" applyAlignment="1">
      <alignment horizontal="center" vertical="center"/>
    </xf>
    <xf numFmtId="0" fontId="42" fillId="9" borderId="31" xfId="0" applyFont="1" applyFill="1" applyBorder="1" applyAlignment="1">
      <alignment horizontal="center" vertical="center"/>
    </xf>
    <xf numFmtId="177" fontId="46" fillId="6" borderId="32" xfId="1" applyNumberFormat="1" applyFont="1" applyFill="1" applyBorder="1" applyAlignment="1">
      <alignment horizontal="center" vertical="center" wrapText="1"/>
    </xf>
    <xf numFmtId="177" fontId="46" fillId="10" borderId="32" xfId="1" applyNumberFormat="1" applyFont="1" applyFill="1" applyBorder="1" applyAlignment="1">
      <alignment horizontal="center" vertical="center" wrapText="1"/>
    </xf>
    <xf numFmtId="0" fontId="42" fillId="6" borderId="33" xfId="0" applyFont="1" applyFill="1" applyBorder="1" applyAlignment="1">
      <alignment horizontal="center" vertical="center"/>
    </xf>
    <xf numFmtId="0" fontId="42" fillId="9" borderId="36" xfId="0" applyFont="1" applyFill="1" applyBorder="1" applyAlignment="1">
      <alignment horizontal="center" vertical="center"/>
    </xf>
    <xf numFmtId="0" fontId="42" fillId="10" borderId="37" xfId="0" applyFont="1" applyFill="1" applyBorder="1" applyAlignment="1">
      <alignment horizontal="center" vertical="center" wrapText="1"/>
    </xf>
    <xf numFmtId="0" fontId="42" fillId="10" borderId="38" xfId="0" applyFont="1" applyFill="1" applyBorder="1" applyAlignment="1">
      <alignment horizontal="center" vertical="center" wrapText="1"/>
    </xf>
    <xf numFmtId="0" fontId="57" fillId="9" borderId="34" xfId="0" applyFont="1" applyFill="1" applyBorder="1" applyAlignment="1">
      <alignment horizontal="center" vertical="center"/>
    </xf>
    <xf numFmtId="9" fontId="43" fillId="0" borderId="35" xfId="2" applyFont="1" applyBorder="1" applyAlignment="1">
      <alignment horizontal="center" vertical="center" wrapText="1"/>
    </xf>
    <xf numFmtId="0" fontId="42" fillId="9" borderId="39" xfId="0" applyFont="1" applyFill="1" applyBorder="1" applyAlignment="1">
      <alignment horizontal="center" vertical="center"/>
    </xf>
    <xf numFmtId="184" fontId="71" fillId="0" borderId="40" xfId="0" applyNumberFormat="1" applyFont="1" applyBorder="1" applyAlignment="1">
      <alignment horizontal="center" vertical="center"/>
    </xf>
    <xf numFmtId="184" fontId="71" fillId="0" borderId="41" xfId="0" applyNumberFormat="1" applyFont="1" applyBorder="1" applyAlignment="1">
      <alignment horizontal="center" vertical="center"/>
    </xf>
    <xf numFmtId="0" fontId="72" fillId="8" borderId="0" xfId="0" applyFont="1" applyFill="1">
      <alignment vertical="center"/>
    </xf>
    <xf numFmtId="0" fontId="73" fillId="0" borderId="0" xfId="0" applyFont="1">
      <alignment vertical="center"/>
    </xf>
    <xf numFmtId="0" fontId="72" fillId="0" borderId="0" xfId="0" applyFont="1">
      <alignment vertical="center"/>
    </xf>
    <xf numFmtId="49" fontId="25" fillId="14" borderId="0" xfId="0" applyNumberFormat="1" applyFont="1" applyFill="1" applyAlignment="1">
      <alignment horizontal="center" vertical="center" wrapText="1"/>
    </xf>
    <xf numFmtId="190" fontId="7" fillId="13" borderId="0" xfId="0" applyNumberFormat="1" applyFont="1" applyFill="1" applyAlignment="1">
      <alignment horizontal="right" vertical="center"/>
    </xf>
    <xf numFmtId="190" fontId="25" fillId="13" borderId="0" xfId="0" applyNumberFormat="1" applyFont="1" applyFill="1" applyAlignment="1">
      <alignment horizontal="right" vertical="center"/>
    </xf>
    <xf numFmtId="190" fontId="7" fillId="6" borderId="0" xfId="0" applyNumberFormat="1" applyFont="1" applyFill="1" applyAlignment="1">
      <alignment horizontal="right" vertical="center"/>
    </xf>
    <xf numFmtId="190" fontId="25" fillId="6" borderId="0" xfId="0" applyNumberFormat="1" applyFont="1" applyFill="1" applyAlignment="1">
      <alignment horizontal="right" vertical="center"/>
    </xf>
    <xf numFmtId="184" fontId="12" fillId="0" borderId="0" xfId="0" applyNumberFormat="1" applyFont="1">
      <alignment vertical="center"/>
    </xf>
    <xf numFmtId="41" fontId="14" fillId="6" borderId="0" xfId="0" applyNumberFormat="1" applyFont="1" applyFill="1" applyAlignment="1">
      <alignment horizontal="center" vertical="center"/>
    </xf>
    <xf numFmtId="184" fontId="12" fillId="6" borderId="0" xfId="0" applyNumberFormat="1" applyFont="1" applyFill="1">
      <alignment vertical="center"/>
    </xf>
    <xf numFmtId="49" fontId="77" fillId="14" borderId="0" xfId="0" applyNumberFormat="1" applyFont="1" applyFill="1" applyAlignment="1">
      <alignment horizontal="center" vertical="center" wrapText="1"/>
    </xf>
    <xf numFmtId="49" fontId="39" fillId="15" borderId="0" xfId="562" applyNumberFormat="1" applyFont="1" applyFill="1" applyAlignment="1">
      <alignment horizontal="center" vertical="center" wrapText="1"/>
    </xf>
    <xf numFmtId="9" fontId="66" fillId="15" borderId="0" xfId="563" applyFont="1" applyFill="1" applyBorder="1" applyAlignment="1">
      <alignment horizontal="center" vertical="center" wrapText="1"/>
    </xf>
    <xf numFmtId="49" fontId="66" fillId="15" borderId="0" xfId="562" applyNumberFormat="1" applyFont="1" applyFill="1" applyAlignment="1">
      <alignment horizontal="center" vertical="center" wrapText="1"/>
    </xf>
    <xf numFmtId="41" fontId="66" fillId="15" borderId="0" xfId="4" applyFont="1" applyFill="1" applyBorder="1" applyAlignment="1">
      <alignment horizontal="center" vertical="center" wrapText="1"/>
    </xf>
    <xf numFmtId="180" fontId="61" fillId="16" borderId="0" xfId="562" applyNumberFormat="1" applyFont="1" applyFill="1" applyAlignment="1">
      <alignment horizontal="center" vertical="center"/>
    </xf>
    <xf numFmtId="183" fontId="33" fillId="16" borderId="0" xfId="562" applyNumberFormat="1" applyFont="1" applyFill="1" applyAlignment="1">
      <alignment horizontal="center" vertical="center"/>
    </xf>
    <xf numFmtId="9" fontId="75" fillId="16" borderId="0" xfId="563" applyFont="1" applyFill="1" applyBorder="1" applyAlignment="1">
      <alignment horizontal="center" vertical="center"/>
    </xf>
    <xf numFmtId="9" fontId="7" fillId="16" borderId="0" xfId="563" applyFont="1" applyFill="1" applyBorder="1" applyAlignment="1">
      <alignment horizontal="center" vertical="center"/>
    </xf>
    <xf numFmtId="188" fontId="7" fillId="16" borderId="0" xfId="562" applyNumberFormat="1" applyFont="1" applyFill="1" applyAlignment="1">
      <alignment horizontal="center" vertical="center"/>
    </xf>
    <xf numFmtId="184" fontId="39" fillId="16" borderId="0" xfId="4" applyNumberFormat="1" applyFont="1" applyFill="1" applyBorder="1" applyAlignment="1">
      <alignment horizontal="center" vertical="center"/>
    </xf>
    <xf numFmtId="184" fontId="7" fillId="16" borderId="0" xfId="562" applyNumberFormat="1" applyFont="1" applyFill="1" applyAlignment="1">
      <alignment horizontal="center" vertical="center"/>
    </xf>
    <xf numFmtId="41" fontId="7" fillId="16" borderId="0" xfId="4" applyFont="1" applyFill="1" applyBorder="1" applyAlignment="1">
      <alignment horizontal="right" vertical="center"/>
    </xf>
    <xf numFmtId="189" fontId="7" fillId="16" borderId="0" xfId="562" applyNumberFormat="1" applyFont="1" applyFill="1" applyAlignment="1">
      <alignment horizontal="right" vertical="center"/>
    </xf>
    <xf numFmtId="0" fontId="7" fillId="16" borderId="0" xfId="562" applyNumberFormat="1" applyFont="1" applyFill="1" applyAlignment="1">
      <alignment horizontal="center" vertical="center"/>
    </xf>
    <xf numFmtId="0" fontId="4" fillId="7" borderId="0" xfId="569" applyFill="1">
      <alignment vertical="center"/>
    </xf>
    <xf numFmtId="0" fontId="34" fillId="8" borderId="0" xfId="569" applyFont="1" applyFill="1">
      <alignment vertical="center"/>
    </xf>
    <xf numFmtId="9" fontId="8" fillId="8" borderId="0" xfId="570" applyFont="1" applyFill="1" applyAlignment="1">
      <alignment horizontal="center" vertical="center"/>
    </xf>
    <xf numFmtId="0" fontId="4" fillId="8" borderId="0" xfId="569" applyFill="1">
      <alignment vertical="center"/>
    </xf>
    <xf numFmtId="0" fontId="11" fillId="8" borderId="0" xfId="569" applyFont="1" applyFill="1">
      <alignment vertical="center"/>
    </xf>
    <xf numFmtId="0" fontId="4" fillId="0" borderId="0" xfId="569">
      <alignment vertical="center"/>
    </xf>
    <xf numFmtId="0" fontId="59" fillId="2" borderId="0" xfId="569" applyFont="1" applyFill="1">
      <alignment vertical="center"/>
    </xf>
    <xf numFmtId="0" fontId="4" fillId="2" borderId="0" xfId="569" applyFill="1">
      <alignment vertical="center"/>
    </xf>
    <xf numFmtId="0" fontId="69" fillId="0" borderId="0" xfId="569" applyFont="1">
      <alignment vertical="center"/>
    </xf>
    <xf numFmtId="0" fontId="70" fillId="0" borderId="0" xfId="569" applyFont="1">
      <alignment vertical="center"/>
    </xf>
    <xf numFmtId="189" fontId="78" fillId="16" borderId="0" xfId="562" applyNumberFormat="1" applyFont="1" applyFill="1" applyAlignment="1">
      <alignment horizontal="right" vertical="center"/>
    </xf>
    <xf numFmtId="184" fontId="37" fillId="0" borderId="0" xfId="0" applyNumberFormat="1" applyFont="1" applyAlignment="1">
      <alignment horizontal="center" vertical="center"/>
    </xf>
    <xf numFmtId="177" fontId="80" fillId="0" borderId="43" xfId="4" applyNumberFormat="1" applyFont="1" applyFill="1" applyBorder="1" applyAlignment="1">
      <alignment horizontal="center" vertical="center" wrapText="1"/>
    </xf>
    <xf numFmtId="177" fontId="81" fillId="18" borderId="43" xfId="4" applyNumberFormat="1" applyFont="1" applyFill="1" applyBorder="1" applyAlignment="1">
      <alignment horizontal="center" vertical="center" wrapText="1"/>
    </xf>
    <xf numFmtId="9" fontId="81" fillId="0" borderId="44" xfId="563" applyFont="1" applyFill="1" applyBorder="1" applyAlignment="1">
      <alignment horizontal="center" vertical="center"/>
    </xf>
    <xf numFmtId="9" fontId="82" fillId="0" borderId="46" xfId="563" applyFont="1" applyFill="1" applyBorder="1" applyAlignment="1">
      <alignment horizontal="center" vertical="center"/>
    </xf>
    <xf numFmtId="178" fontId="82" fillId="0" borderId="46" xfId="563" applyNumberFormat="1" applyFont="1" applyFill="1" applyBorder="1" applyAlignment="1">
      <alignment horizontal="center" vertical="center"/>
    </xf>
    <xf numFmtId="0" fontId="83" fillId="17" borderId="45" xfId="562" applyNumberFormat="1" applyFont="1" applyFill="1" applyBorder="1" applyAlignment="1">
      <alignment horizontal="center" vertical="center"/>
    </xf>
    <xf numFmtId="178" fontId="80" fillId="0" borderId="47" xfId="563" applyNumberFormat="1" applyFont="1" applyFill="1" applyBorder="1" applyAlignment="1">
      <alignment horizontal="right" vertical="center" wrapText="1"/>
    </xf>
    <xf numFmtId="10" fontId="81" fillId="18" borderId="47" xfId="563" applyNumberFormat="1" applyFont="1" applyFill="1" applyBorder="1" applyAlignment="1">
      <alignment horizontal="center" vertical="center" wrapText="1"/>
    </xf>
    <xf numFmtId="178" fontId="81" fillId="0" borderId="46" xfId="563" applyNumberFormat="1" applyFont="1" applyFill="1" applyBorder="1" applyAlignment="1">
      <alignment horizontal="right" vertical="center"/>
    </xf>
    <xf numFmtId="0" fontId="79" fillId="17" borderId="48" xfId="562" applyNumberFormat="1" applyFont="1" applyFill="1" applyBorder="1" applyAlignment="1">
      <alignment horizontal="center" vertical="center"/>
    </xf>
    <xf numFmtId="10" fontId="80" fillId="0" borderId="49" xfId="563" applyNumberFormat="1" applyFont="1" applyFill="1" applyBorder="1" applyAlignment="1">
      <alignment horizontal="center" vertical="center" wrapText="1"/>
    </xf>
    <xf numFmtId="186" fontId="84" fillId="18" borderId="49" xfId="563" applyNumberFormat="1" applyFont="1" applyFill="1" applyBorder="1" applyAlignment="1">
      <alignment horizontal="centerContinuous" vertical="center"/>
    </xf>
    <xf numFmtId="186" fontId="84" fillId="18" borderId="50" xfId="563" applyNumberFormat="1" applyFont="1" applyFill="1" applyBorder="1" applyAlignment="1">
      <alignment horizontal="centerContinuous" vertical="center"/>
    </xf>
    <xf numFmtId="0" fontId="20" fillId="0" borderId="0" xfId="569" applyFont="1">
      <alignment vertical="center"/>
    </xf>
    <xf numFmtId="0" fontId="35" fillId="0" borderId="0" xfId="569" applyFont="1">
      <alignment vertical="center"/>
    </xf>
    <xf numFmtId="9" fontId="20" fillId="0" borderId="0" xfId="570" applyFont="1" applyAlignment="1">
      <alignment horizontal="center" vertical="center"/>
    </xf>
    <xf numFmtId="9" fontId="20" fillId="0" borderId="0" xfId="570" applyFont="1" applyFill="1" applyAlignment="1">
      <alignment horizontal="center" vertical="center"/>
    </xf>
    <xf numFmtId="0" fontId="38" fillId="0" borderId="0" xfId="569" applyFont="1">
      <alignment vertical="center"/>
    </xf>
    <xf numFmtId="0" fontId="76" fillId="0" borderId="0" xfId="569" applyFont="1">
      <alignment vertical="center"/>
    </xf>
    <xf numFmtId="0" fontId="36" fillId="0" borderId="0" xfId="569" applyFont="1">
      <alignment vertical="center"/>
    </xf>
    <xf numFmtId="9" fontId="8" fillId="0" borderId="0" xfId="570" applyFont="1" applyAlignment="1">
      <alignment horizontal="center" vertical="center"/>
    </xf>
    <xf numFmtId="9" fontId="0" fillId="0" borderId="0" xfId="570" applyFont="1" applyFill="1" applyAlignment="1">
      <alignment horizontal="center" vertical="center"/>
    </xf>
    <xf numFmtId="0" fontId="21" fillId="0" borderId="0" xfId="569" applyFont="1">
      <alignment vertical="center"/>
    </xf>
    <xf numFmtId="0" fontId="16" fillId="0" borderId="0" xfId="569" applyFont="1">
      <alignment vertical="center"/>
    </xf>
    <xf numFmtId="49" fontId="61" fillId="15" borderId="0" xfId="569" applyNumberFormat="1" applyFont="1" applyFill="1" applyAlignment="1">
      <alignment horizontal="center" vertical="center" wrapText="1"/>
    </xf>
    <xf numFmtId="180" fontId="61" fillId="16" borderId="0" xfId="569" applyNumberFormat="1" applyFont="1" applyFill="1" applyAlignment="1">
      <alignment horizontal="center" vertical="center"/>
    </xf>
    <xf numFmtId="0" fontId="54" fillId="0" borderId="0" xfId="569" applyFont="1" applyAlignment="1">
      <alignment horizontal="right"/>
    </xf>
    <xf numFmtId="191" fontId="83" fillId="17" borderId="42" xfId="562" applyNumberFormat="1" applyFont="1" applyFill="1" applyBorder="1" applyAlignment="1">
      <alignment horizontal="center" vertical="center"/>
    </xf>
    <xf numFmtId="192" fontId="83" fillId="17" borderId="45" xfId="562" applyNumberFormat="1" applyFont="1" applyFill="1" applyBorder="1" applyAlignment="1">
      <alignment horizontal="center" vertical="center"/>
    </xf>
    <xf numFmtId="193" fontId="85" fillId="16" borderId="0" xfId="562" applyNumberFormat="1" applyFont="1" applyFill="1" applyAlignment="1">
      <alignment horizontal="left" vertical="center"/>
    </xf>
    <xf numFmtId="10" fontId="85" fillId="16" borderId="0" xfId="563" applyNumberFormat="1" applyFont="1" applyFill="1" applyBorder="1">
      <alignment vertical="center"/>
    </xf>
    <xf numFmtId="179" fontId="85" fillId="16" borderId="0" xfId="4" applyNumberFormat="1" applyFont="1" applyFill="1" applyBorder="1">
      <alignment vertical="center"/>
    </xf>
    <xf numFmtId="181" fontId="85" fillId="16" borderId="0" xfId="4" applyNumberFormat="1" applyFont="1" applyFill="1" applyBorder="1">
      <alignment vertical="center"/>
    </xf>
    <xf numFmtId="177" fontId="86" fillId="16" borderId="0" xfId="4" applyNumberFormat="1" applyFont="1" applyFill="1" applyBorder="1">
      <alignment vertical="center"/>
    </xf>
    <xf numFmtId="193" fontId="85" fillId="0" borderId="0" xfId="562" applyNumberFormat="1" applyFont="1" applyAlignment="1">
      <alignment horizontal="left" vertical="center"/>
    </xf>
    <xf numFmtId="10" fontId="85" fillId="0" borderId="0" xfId="563" applyNumberFormat="1" applyFont="1" applyFill="1" applyBorder="1">
      <alignment vertical="center"/>
    </xf>
    <xf numFmtId="179" fontId="85" fillId="0" borderId="0" xfId="4" applyNumberFormat="1" applyFont="1" applyFill="1" applyBorder="1">
      <alignment vertical="center"/>
    </xf>
    <xf numFmtId="181" fontId="85" fillId="0" borderId="0" xfId="4" applyNumberFormat="1" applyFont="1" applyFill="1" applyBorder="1">
      <alignment vertical="center"/>
    </xf>
    <xf numFmtId="177" fontId="86" fillId="0" borderId="0" xfId="4" applyNumberFormat="1" applyFont="1" applyFill="1" applyBorder="1">
      <alignment vertical="center"/>
    </xf>
    <xf numFmtId="41" fontId="30" fillId="0" borderId="0" xfId="1" applyFont="1" applyFill="1" applyBorder="1">
      <alignment vertical="center"/>
    </xf>
    <xf numFmtId="9" fontId="30" fillId="0" borderId="0" xfId="2" applyFont="1" applyFill="1" applyBorder="1">
      <alignment vertical="center"/>
    </xf>
    <xf numFmtId="184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9" fontId="30" fillId="0" borderId="0" xfId="0" applyNumberFormat="1" applyFont="1" applyAlignment="1">
      <alignment horizontal="left" vertical="center"/>
    </xf>
    <xf numFmtId="0" fontId="30" fillId="0" borderId="0" xfId="0" quotePrefix="1" applyFont="1">
      <alignment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9" fontId="30" fillId="0" borderId="0" xfId="2" applyFont="1" applyFill="1" applyBorder="1" applyAlignment="1">
      <alignment vertical="center" wrapText="1"/>
    </xf>
    <xf numFmtId="49" fontId="61" fillId="15" borderId="0" xfId="0" applyNumberFormat="1" applyFont="1" applyFill="1" applyAlignment="1">
      <alignment horizontal="center" vertical="center" wrapText="1"/>
    </xf>
    <xf numFmtId="49" fontId="39" fillId="15" borderId="0" xfId="0" applyNumberFormat="1" applyFont="1" applyFill="1" applyAlignment="1">
      <alignment horizontal="center" vertical="center" wrapText="1"/>
    </xf>
    <xf numFmtId="49" fontId="66" fillId="15" borderId="0" xfId="0" applyNumberFormat="1" applyFont="1" applyFill="1" applyAlignment="1">
      <alignment horizontal="center" vertical="center" wrapText="1"/>
    </xf>
    <xf numFmtId="49" fontId="74" fillId="15" borderId="0" xfId="562" applyNumberFormat="1" applyFont="1" applyFill="1" applyAlignment="1">
      <alignment horizontal="center" vertical="center" wrapText="1"/>
    </xf>
    <xf numFmtId="10" fontId="7" fillId="16" borderId="0" xfId="563" applyNumberFormat="1" applyFont="1" applyFill="1" applyBorder="1" applyAlignment="1">
      <alignment horizontal="right" vertical="center"/>
    </xf>
    <xf numFmtId="179" fontId="7" fillId="16" borderId="0" xfId="562" applyNumberFormat="1" applyFont="1" applyFill="1" applyAlignment="1">
      <alignment horizontal="right" vertical="center"/>
    </xf>
    <xf numFmtId="190" fontId="7" fillId="16" borderId="0" xfId="562" applyNumberFormat="1" applyFont="1" applyFill="1" applyAlignment="1">
      <alignment horizontal="right" vertical="center"/>
    </xf>
    <xf numFmtId="190" fontId="74" fillId="16" borderId="0" xfId="562" applyNumberFormat="1" applyFont="1" applyFill="1" applyAlignment="1">
      <alignment horizontal="right" vertical="center"/>
    </xf>
    <xf numFmtId="9" fontId="66" fillId="15" borderId="0" xfId="2" applyFont="1" applyFill="1" applyBorder="1" applyAlignment="1">
      <alignment horizontal="center" vertical="center" wrapText="1"/>
    </xf>
    <xf numFmtId="41" fontId="66" fillId="15" borderId="0" xfId="1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4" fontId="52" fillId="0" borderId="0" xfId="0" applyNumberFormat="1" applyFont="1" applyAlignment="1">
      <alignment horizontal="left" vertical="center" indent="1"/>
    </xf>
    <xf numFmtId="0" fontId="20" fillId="0" borderId="0" xfId="569" applyFont="1" applyAlignment="1">
      <alignment horizontal="center" vertical="center"/>
    </xf>
  </cellXfs>
  <cellStyles count="572">
    <cellStyle name="나쁨 2" xfId="568" xr:uid="{36DE47BD-DE44-4837-B5DD-124A751050AA}"/>
    <cellStyle name="백분율" xfId="2" builtinId="5"/>
    <cellStyle name="백분율 2" xfId="563" xr:uid="{D6A3D204-8C70-4A7D-BF58-53F115410276}"/>
    <cellStyle name="백분율 2 2" xfId="570" xr:uid="{2E554FA6-57C9-41A9-B0B2-F85ADEA050B8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B45B059F-D46C-49E7-AC97-29D3FD3916DB}"/>
    <cellStyle name="표준 2 2 2" xfId="571" xr:uid="{AC691530-79AC-47D8-92DF-3C90894D2391}"/>
    <cellStyle name="표준 2 4" xfId="3" xr:uid="{F025CCA9-607F-40C4-B9F4-A4606A80B63C}"/>
    <cellStyle name="표준 3" xfId="565" xr:uid="{60C4FBB4-F171-472B-9713-681973E66964}"/>
  </cellStyles>
  <dxfs count="48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미래교통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B4D1-4630-BD6A-9A0ECC71B44A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1D15-4D30-ADCF-FBD32E93BA2F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62D8-480E-B654-C2796E1C6EA9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03B1-4BB5-93BB-734CCA6C9370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327C-46DA-9DD8-AC89A0826B89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2F21-4F0E-866D-4009BFFF7E4A}"/>
              </c:ext>
            </c:extLst>
          </c:dPt>
          <c:dPt>
            <c:idx val="9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F768-4A1A-BAB5-880EACED1E5B}"/>
              </c:ext>
            </c:extLst>
          </c:dPt>
          <c:dPt>
            <c:idx val="1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5EB0-4222-AA29-E0623D3A0588}"/>
              </c:ext>
            </c:extLst>
          </c:dPt>
          <c:dPt>
            <c:idx val="1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F5C4-42A4-A92D-7682E67ECE89}"/>
              </c:ext>
            </c:extLst>
          </c:dPt>
          <c:dPt>
            <c:idx val="1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A-AB61-42EC-B0B2-15DBA8DEA271}"/>
              </c:ext>
            </c:extLst>
          </c:dPt>
          <c:dPt>
            <c:idx val="13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AB61-42EC-B0B2-15DBA8DEA27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종합!$H$11:$H$24</c:f>
              <c:strCache>
                <c:ptCount val="14"/>
                <c:pt idx="0">
                  <c:v>유카전(24년1월)</c:v>
                </c:pt>
                <c:pt idx="1">
                  <c:v>유카후(24년2월)</c:v>
                </c:pt>
                <c:pt idx="2">
                  <c:v>유카후(24년3월)</c:v>
                </c:pt>
                <c:pt idx="3">
                  <c:v>유카후(24년4월)</c:v>
                </c:pt>
                <c:pt idx="4">
                  <c:v>유카후(24년5월)</c:v>
                </c:pt>
                <c:pt idx="5">
                  <c:v>유카후(24년6월)</c:v>
                </c:pt>
                <c:pt idx="6">
                  <c:v>유카후(24년7월)</c:v>
                </c:pt>
                <c:pt idx="7">
                  <c:v>유카후(24년8월)</c:v>
                </c:pt>
                <c:pt idx="8">
                  <c:v>유카후(24년9월)</c:v>
                </c:pt>
                <c:pt idx="9">
                  <c:v>유카후(24년10월)</c:v>
                </c:pt>
                <c:pt idx="10">
                  <c:v>유카후(24년11월)</c:v>
                </c:pt>
                <c:pt idx="11">
                  <c:v>유카후(24년12월)</c:v>
                </c:pt>
                <c:pt idx="12">
                  <c:v>유카후(25년1월)</c:v>
                </c:pt>
                <c:pt idx="13">
                  <c:v>유카후(25년2월)</c:v>
                </c:pt>
              </c:strCache>
            </c:strRef>
          </c:cat>
          <c:val>
            <c:numRef>
              <c:f>종합!$J$11:$J$24</c:f>
              <c:numCache>
                <c:formatCode>_-* #,##0.00_-;\-* #,##0.00_-;_-* "-"_-;_-@_-</c:formatCode>
                <c:ptCount val="14"/>
                <c:pt idx="0">
                  <c:v>2.1292535923242086</c:v>
                </c:pt>
                <c:pt idx="1">
                  <c:v>2.5221333415580491</c:v>
                </c:pt>
                <c:pt idx="2">
                  <c:v>2.5209626868221813</c:v>
                </c:pt>
                <c:pt idx="3">
                  <c:v>2.4322706225879216</c:v>
                </c:pt>
                <c:pt idx="4">
                  <c:v>2.3767468664211013</c:v>
                </c:pt>
                <c:pt idx="5">
                  <c:v>2.3068305863345056</c:v>
                </c:pt>
                <c:pt idx="6">
                  <c:v>2.2470184197801015</c:v>
                </c:pt>
                <c:pt idx="7">
                  <c:v>2.1717360650584303</c:v>
                </c:pt>
                <c:pt idx="8">
                  <c:v>2.2526615401717471</c:v>
                </c:pt>
                <c:pt idx="9">
                  <c:v>2.3691442026156531</c:v>
                </c:pt>
                <c:pt idx="10">
                  <c:v>2.3811591966695898</c:v>
                </c:pt>
                <c:pt idx="11">
                  <c:v>2.3747571331801569</c:v>
                </c:pt>
                <c:pt idx="12">
                  <c:v>2.4094256225076087</c:v>
                </c:pt>
                <c:pt idx="13">
                  <c:v>2.3704592036243288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5499999999999998"/>
          <c:min val="2.1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종합!$H$38:$H$43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종합!$N$32:$N$37</c:f>
              <c:numCache>
                <c:formatCode>0%</c:formatCode>
                <c:ptCount val="6"/>
                <c:pt idx="0">
                  <c:v>8.5714285714285715E-2</c:v>
                </c:pt>
                <c:pt idx="1">
                  <c:v>9.5238095238095233E-2</c:v>
                </c:pt>
                <c:pt idx="2">
                  <c:v>0.26666666666666666</c:v>
                </c:pt>
                <c:pt idx="3">
                  <c:v>0.19047619047619047</c:v>
                </c:pt>
                <c:pt idx="4">
                  <c:v>0.27619047619047621</c:v>
                </c:pt>
                <c:pt idx="5">
                  <c:v>8.5714285714285715E-2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종합!$M$75:$Q$75</c:f>
              <c:strCache>
                <c:ptCount val="4"/>
                <c:pt idx="0">
                  <c:v> 117 </c:v>
                </c:pt>
                <c:pt idx="1">
                  <c:v> 304 </c:v>
                </c:pt>
                <c:pt idx="2">
                  <c:v> 111 </c:v>
                </c:pt>
                <c:pt idx="3">
                  <c:v> 111-2 </c:v>
                </c:pt>
              </c:strCache>
            </c:strRef>
          </c:cat>
          <c:val>
            <c:numRef>
              <c:f>종합!$M$82:$Q$82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6.25E-2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종합!$M$75:$Q$75</c:f>
              <c:strCache>
                <c:ptCount val="4"/>
                <c:pt idx="0">
                  <c:v> 117 </c:v>
                </c:pt>
                <c:pt idx="1">
                  <c:v> 304 </c:v>
                </c:pt>
                <c:pt idx="2">
                  <c:v> 111 </c:v>
                </c:pt>
                <c:pt idx="3">
                  <c:v> 111-2 </c:v>
                </c:pt>
              </c:strCache>
            </c:strRef>
          </c:cat>
          <c:val>
            <c:numRef>
              <c:f>종합!$M$81:$Q$81</c:f>
              <c:numCache>
                <c:formatCode>0%</c:formatCode>
                <c:ptCount val="5"/>
                <c:pt idx="0">
                  <c:v>0.5</c:v>
                </c:pt>
                <c:pt idx="1">
                  <c:v>0</c:v>
                </c:pt>
                <c:pt idx="2">
                  <c:v>0.25</c:v>
                </c:pt>
                <c:pt idx="3">
                  <c:v>0.375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종합!$M$75:$Q$75</c:f>
              <c:strCache>
                <c:ptCount val="4"/>
                <c:pt idx="0">
                  <c:v> 117 </c:v>
                </c:pt>
                <c:pt idx="1">
                  <c:v> 304 </c:v>
                </c:pt>
                <c:pt idx="2">
                  <c:v> 111 </c:v>
                </c:pt>
                <c:pt idx="3">
                  <c:v> 111-2 </c:v>
                </c:pt>
              </c:strCache>
            </c:strRef>
          </c:cat>
          <c:val>
            <c:numRef>
              <c:f>종합!$M$80:$Q$80</c:f>
              <c:numCache>
                <c:formatCode>0%</c:formatCode>
                <c:ptCount val="5"/>
                <c:pt idx="0">
                  <c:v>0</c:v>
                </c:pt>
                <c:pt idx="1">
                  <c:v>0.4</c:v>
                </c:pt>
                <c:pt idx="2">
                  <c:v>0.35</c:v>
                </c:pt>
                <c:pt idx="3">
                  <c:v>0.375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종합!$M$75:$Q$75</c:f>
              <c:strCache>
                <c:ptCount val="4"/>
                <c:pt idx="0">
                  <c:v> 117 </c:v>
                </c:pt>
                <c:pt idx="1">
                  <c:v> 304 </c:v>
                </c:pt>
                <c:pt idx="2">
                  <c:v> 111 </c:v>
                </c:pt>
                <c:pt idx="3">
                  <c:v> 111-2 </c:v>
                </c:pt>
              </c:strCache>
            </c:strRef>
          </c:cat>
          <c:val>
            <c:numRef>
              <c:f>종합!$M$79:$Q$79</c:f>
              <c:numCache>
                <c:formatCode>0%</c:formatCode>
                <c:ptCount val="5"/>
                <c:pt idx="0">
                  <c:v>0</c:v>
                </c:pt>
                <c:pt idx="1">
                  <c:v>0.6</c:v>
                </c:pt>
                <c:pt idx="2">
                  <c:v>0.2</c:v>
                </c:pt>
                <c:pt idx="3">
                  <c:v>0.1875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종합!$M$75:$Q$75</c:f>
              <c:strCache>
                <c:ptCount val="4"/>
                <c:pt idx="0">
                  <c:v> 117 </c:v>
                </c:pt>
                <c:pt idx="1">
                  <c:v> 304 </c:v>
                </c:pt>
                <c:pt idx="2">
                  <c:v> 111 </c:v>
                </c:pt>
                <c:pt idx="3">
                  <c:v> 111-2 </c:v>
                </c:pt>
              </c:strCache>
            </c:strRef>
          </c:cat>
          <c:val>
            <c:numRef>
              <c:f>종합!$M$78:$Q$78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0.2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종합!$M$75:$Q$75</c:f>
              <c:strCache>
                <c:ptCount val="4"/>
                <c:pt idx="0">
                  <c:v> 117 </c:v>
                </c:pt>
                <c:pt idx="1">
                  <c:v> 304 </c:v>
                </c:pt>
                <c:pt idx="2">
                  <c:v> 111 </c:v>
                </c:pt>
                <c:pt idx="3">
                  <c:v> 111-2 </c:v>
                </c:pt>
              </c:strCache>
            </c:strRef>
          </c:cat>
          <c:val>
            <c:numRef>
              <c:f>종합!$M$77:$Q$77</c:f>
              <c:numCache>
                <c:formatCode>0%</c:formatCode>
                <c:ptCount val="5"/>
                <c:pt idx="0">
                  <c:v>0.5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종합!$M$75:$Q$75</c:f>
              <c:strCache>
                <c:ptCount val="4"/>
                <c:pt idx="0">
                  <c:v> 117 </c:v>
                </c:pt>
                <c:pt idx="1">
                  <c:v> 304 </c:v>
                </c:pt>
                <c:pt idx="2">
                  <c:v> 111 </c:v>
                </c:pt>
                <c:pt idx="3">
                  <c:v> 111-2 </c:v>
                </c:pt>
              </c:strCache>
            </c:strRef>
          </c:cat>
          <c:val>
            <c:numRef>
              <c:f>종합!$M$76:$P$76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151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1053353</xdr:colOff>
      <xdr:row>25</xdr:row>
      <xdr:rowOff>280147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35</xdr:row>
      <xdr:rowOff>0</xdr:rowOff>
    </xdr:from>
    <xdr:to>
      <xdr:col>6</xdr:col>
      <xdr:colOff>790016</xdr:colOff>
      <xdr:row>43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63</xdr:row>
      <xdr:rowOff>303679</xdr:rowOff>
    </xdr:from>
    <xdr:to>
      <xdr:col>10</xdr:col>
      <xdr:colOff>829235</xdr:colOff>
      <xdr:row>72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65</xdr:row>
      <xdr:rowOff>145773</xdr:rowOff>
    </xdr:from>
    <xdr:to>
      <xdr:col>10</xdr:col>
      <xdr:colOff>794931</xdr:colOff>
      <xdr:row>70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35</xdr:row>
      <xdr:rowOff>33618</xdr:rowOff>
    </xdr:from>
    <xdr:to>
      <xdr:col>6</xdr:col>
      <xdr:colOff>761218</xdr:colOff>
      <xdr:row>35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0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176618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490822</xdr:colOff>
      <xdr:row>10</xdr:row>
      <xdr:rowOff>112059</xdr:rowOff>
    </xdr:from>
    <xdr:to>
      <xdr:col>6</xdr:col>
      <xdr:colOff>302562</xdr:colOff>
      <xdr:row>11</xdr:row>
      <xdr:rowOff>188257</xdr:rowOff>
    </xdr:to>
    <xdr:sp macro="" textlink="$K$23">
      <xdr:nvSpPr>
        <xdr:cNvPr id="15" name="TextBox 14">
          <a:extLst>
            <a:ext uri="{FF2B5EF4-FFF2-40B4-BE49-F238E27FC236}">
              <a16:creationId xmlns:a16="http://schemas.microsoft.com/office/drawing/2014/main" id="{AA69FC47-C168-46ED-812E-45DCAA14FF09}"/>
            </a:ext>
          </a:extLst>
        </xdr:cNvPr>
        <xdr:cNvSpPr txBox="1"/>
      </xdr:nvSpPr>
      <xdr:spPr>
        <a:xfrm>
          <a:off x="4143940" y="3462618"/>
          <a:ext cx="685798" cy="367551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8955905A-DF69-4C88-BD9F-BCDE2AEBF97F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1.5%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100853</xdr:colOff>
      <xdr:row>11</xdr:row>
      <xdr:rowOff>0</xdr:rowOff>
    </xdr:from>
    <xdr:to>
      <xdr:col>6</xdr:col>
      <xdr:colOff>235323</xdr:colOff>
      <xdr:row>11</xdr:row>
      <xdr:rowOff>280147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6ECDEB58-AAE0-45DB-BCED-FD622ECD6F04}"/>
            </a:ext>
          </a:extLst>
        </xdr:cNvPr>
        <xdr:cNvCxnSpPr/>
      </xdr:nvCxnSpPr>
      <xdr:spPr>
        <a:xfrm flipV="1">
          <a:off x="4628029" y="3641912"/>
          <a:ext cx="134470" cy="280147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519955</xdr:colOff>
      <xdr:row>10</xdr:row>
      <xdr:rowOff>33617</xdr:rowOff>
    </xdr:from>
    <xdr:to>
      <xdr:col>6</xdr:col>
      <xdr:colOff>1131796</xdr:colOff>
      <xdr:row>11</xdr:row>
      <xdr:rowOff>82923</xdr:rowOff>
    </xdr:to>
    <xdr:sp macro="" textlink="$K$24">
      <xdr:nvSpPr>
        <xdr:cNvPr id="12" name="TextBox 11">
          <a:extLst>
            <a:ext uri="{FF2B5EF4-FFF2-40B4-BE49-F238E27FC236}">
              <a16:creationId xmlns:a16="http://schemas.microsoft.com/office/drawing/2014/main" id="{B4EE35D6-D937-4D43-8F17-42C5A7BC1147}"/>
            </a:ext>
          </a:extLst>
        </xdr:cNvPr>
        <xdr:cNvSpPr txBox="1"/>
      </xdr:nvSpPr>
      <xdr:spPr>
        <a:xfrm>
          <a:off x="5047131" y="3384176"/>
          <a:ext cx="611841" cy="340659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20DE1C5C-139C-4558-BFB7-190FEBADF154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-1.6%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605118</xdr:colOff>
      <xdr:row>11</xdr:row>
      <xdr:rowOff>22412</xdr:rowOff>
    </xdr:from>
    <xdr:to>
      <xdr:col>6</xdr:col>
      <xdr:colOff>750795</xdr:colOff>
      <xdr:row>12</xdr:row>
      <xdr:rowOff>0</xdr:rowOff>
    </xdr:to>
    <xdr:cxnSp macro="">
      <xdr:nvCxnSpPr>
        <xdr:cNvPr id="14" name="직선 화살표 연결선 13">
          <a:extLst>
            <a:ext uri="{FF2B5EF4-FFF2-40B4-BE49-F238E27FC236}">
              <a16:creationId xmlns:a16="http://schemas.microsoft.com/office/drawing/2014/main" id="{CE5C097C-8AE3-4086-B502-D57B4AEC0DE0}"/>
            </a:ext>
          </a:extLst>
        </xdr:cNvPr>
        <xdr:cNvCxnSpPr/>
      </xdr:nvCxnSpPr>
      <xdr:spPr>
        <a:xfrm>
          <a:off x="5132294" y="3664324"/>
          <a:ext cx="145677" cy="268941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85725</xdr:rowOff>
    </xdr:from>
    <xdr:to>
      <xdr:col>9</xdr:col>
      <xdr:colOff>9525</xdr:colOff>
      <xdr:row>8</xdr:row>
      <xdr:rowOff>24764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36986143-B19F-452A-AF4F-A126F84A39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047750"/>
          <a:ext cx="4914900" cy="2434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4028C423-149C-47D4-ABFF-25555A82B16A}"/>
            </a:ext>
          </a:extLst>
        </xdr:cNvPr>
        <xdr:cNvSpPr/>
      </xdr:nvSpPr>
      <xdr:spPr>
        <a:xfrm>
          <a:off x="1914524" y="2905125"/>
          <a:ext cx="10001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1162050</xdr:rowOff>
    </xdr:from>
    <xdr:to>
      <xdr:col>6</xdr:col>
      <xdr:colOff>352425</xdr:colOff>
      <xdr:row>9</xdr:row>
      <xdr:rowOff>419100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1F6F81BC-96A1-4072-9F71-632524E805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43200" y="2514600"/>
          <a:ext cx="1581150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 codeName="Sheet1">
    <tabColor theme="1"/>
  </sheetPr>
  <dimension ref="A1"/>
  <sheetViews>
    <sheetView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 codeName="Sheet2">
    <tabColor rgb="FF0070C0"/>
    <pageSetUpPr fitToPage="1"/>
  </sheetPr>
  <dimension ref="A1:AH153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6" width="13.140625" style="4" customWidth="1"/>
    <col min="7" max="7" width="17.7109375" style="4" customWidth="1"/>
    <col min="8" max="8" width="18.140625" style="4" bestFit="1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3" width="9.140625" style="4"/>
    <col min="34" max="34" width="9.140625" style="31"/>
    <col min="35" max="16384" width="9.140625" style="4"/>
  </cols>
  <sheetData>
    <row r="1" spans="1:16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16" ht="38.25" customHeight="1">
      <c r="B2" s="58" t="s">
        <v>112</v>
      </c>
      <c r="C2" s="56"/>
      <c r="D2" s="56"/>
      <c r="E2" s="56"/>
      <c r="F2" s="56"/>
      <c r="G2" s="56"/>
      <c r="H2" s="56"/>
      <c r="I2" s="56"/>
      <c r="J2" s="56"/>
      <c r="K2" s="277" t="s">
        <v>468</v>
      </c>
      <c r="L2" s="57"/>
    </row>
    <row r="3" spans="1:16" ht="15.75" customHeight="1">
      <c r="B3" s="60"/>
      <c r="C3" s="60"/>
      <c r="D3" s="60"/>
      <c r="E3" s="60"/>
      <c r="F3" s="60"/>
      <c r="G3" s="60"/>
    </row>
    <row r="4" spans="1:16" ht="16.5" customHeight="1">
      <c r="B4" s="61" t="s">
        <v>114</v>
      </c>
      <c r="C4" s="311" t="s">
        <v>38</v>
      </c>
      <c r="D4" s="311"/>
      <c r="E4" s="61" t="s">
        <v>113</v>
      </c>
      <c r="F4" s="61" t="s">
        <v>64</v>
      </c>
      <c r="G4" s="92" t="s">
        <v>116</v>
      </c>
      <c r="H4" s="38"/>
      <c r="I4" s="38"/>
      <c r="J4" s="95" t="s">
        <v>35</v>
      </c>
      <c r="K4" s="95" t="s">
        <v>36</v>
      </c>
    </row>
    <row r="5" spans="1:16" ht="48.75" customHeight="1">
      <c r="B5" s="63" t="s">
        <v>467</v>
      </c>
      <c r="C5" s="312" t="s">
        <v>170</v>
      </c>
      <c r="D5" s="312"/>
      <c r="E5" s="62">
        <v>4</v>
      </c>
      <c r="F5" s="63">
        <v>48</v>
      </c>
      <c r="G5" s="250" t="s">
        <v>69</v>
      </c>
      <c r="H5" s="38"/>
      <c r="I5" s="38"/>
      <c r="J5" s="94" t="s">
        <v>50</v>
      </c>
      <c r="K5" s="93"/>
    </row>
    <row r="6" spans="1:16" ht="15.75" customHeight="1">
      <c r="B6" s="49"/>
      <c r="C6" s="49"/>
      <c r="D6" s="49"/>
      <c r="E6" s="49"/>
      <c r="F6" s="49"/>
      <c r="G6" s="49"/>
      <c r="H6" s="49"/>
      <c r="I6" s="49"/>
      <c r="M6" s="290"/>
    </row>
    <row r="7" spans="1:16" ht="16.5" customHeight="1">
      <c r="B7" s="51" t="s">
        <v>127</v>
      </c>
      <c r="C7" s="51"/>
      <c r="D7" s="50"/>
      <c r="E7" s="50"/>
      <c r="F7" s="50"/>
      <c r="G7" s="50"/>
      <c r="H7" s="50"/>
      <c r="I7" s="50"/>
      <c r="J7" s="50"/>
      <c r="K7" s="50"/>
    </row>
    <row r="8" spans="1:16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16" ht="69" customHeight="1">
      <c r="B9" s="6"/>
      <c r="C9" s="6"/>
      <c r="E9" s="7"/>
      <c r="F9" s="6"/>
      <c r="G9" s="6"/>
      <c r="H9" s="6"/>
      <c r="I9" s="6"/>
      <c r="J9" s="6"/>
      <c r="K9" s="6"/>
      <c r="O9" s="310"/>
      <c r="P9" s="310"/>
    </row>
    <row r="10" spans="1:16" ht="23.25" customHeight="1" thickBot="1">
      <c r="G10" s="6"/>
      <c r="H10" s="189" t="s">
        <v>93</v>
      </c>
      <c r="I10" s="190" t="s">
        <v>94</v>
      </c>
      <c r="J10" s="191" t="str">
        <f>C5</f>
        <v>미래교통</v>
      </c>
      <c r="K10" s="192" t="s">
        <v>95</v>
      </c>
    </row>
    <row r="11" spans="1:16" ht="23.25" customHeight="1" thickTop="1">
      <c r="G11" s="6"/>
      <c r="H11" s="278" t="s">
        <v>446</v>
      </c>
      <c r="I11" s="251">
        <v>2.0099999999999998</v>
      </c>
      <c r="J11" s="252">
        <v>2.1292535923242086</v>
      </c>
      <c r="K11" s="253"/>
      <c r="M11" s="2"/>
    </row>
    <row r="12" spans="1:16" ht="23.25" customHeight="1">
      <c r="G12" s="6"/>
      <c r="H12" s="279" t="s">
        <v>447</v>
      </c>
      <c r="I12" s="251">
        <v>2.3662575846193561</v>
      </c>
      <c r="J12" s="252">
        <v>2.5221333415580491</v>
      </c>
      <c r="K12" s="254">
        <v>0.18451524545978981</v>
      </c>
      <c r="M12" s="291"/>
    </row>
    <row r="13" spans="1:16" ht="23.25" customHeight="1">
      <c r="G13" s="6"/>
      <c r="H13" s="279" t="s">
        <v>436</v>
      </c>
      <c r="I13" s="251">
        <v>2.37</v>
      </c>
      <c r="J13" s="252">
        <v>2.5209626868221813</v>
      </c>
      <c r="K13" s="255">
        <v>-4.6415259517751384E-4</v>
      </c>
      <c r="M13" s="291"/>
    </row>
    <row r="14" spans="1:16" ht="23.25" customHeight="1">
      <c r="G14" s="6"/>
      <c r="H14" s="279" t="s">
        <v>437</v>
      </c>
      <c r="I14" s="251">
        <v>2.33</v>
      </c>
      <c r="J14" s="252">
        <v>2.4322706225879216</v>
      </c>
      <c r="K14" s="255">
        <v>-3.5181823474769947E-2</v>
      </c>
      <c r="M14" s="291"/>
    </row>
    <row r="15" spans="1:16" ht="23.25" customHeight="1">
      <c r="G15" s="6"/>
      <c r="H15" s="279" t="s">
        <v>438</v>
      </c>
      <c r="I15" s="251">
        <v>2.2850259626150282</v>
      </c>
      <c r="J15" s="252">
        <v>2.3767468664211013</v>
      </c>
      <c r="K15" s="255">
        <v>-2.2827951647807709E-2</v>
      </c>
      <c r="M15" s="291"/>
    </row>
    <row r="16" spans="1:16" ht="23.25" customHeight="1">
      <c r="G16" s="6"/>
      <c r="H16" s="279" t="s">
        <v>439</v>
      </c>
      <c r="I16" s="251">
        <v>2.0664933427553414</v>
      </c>
      <c r="J16" s="252">
        <v>2.3068305863345056</v>
      </c>
      <c r="K16" s="255">
        <v>-2.941679699861155E-2</v>
      </c>
      <c r="M16" s="291"/>
    </row>
    <row r="17" spans="2:15" ht="23.25" customHeight="1">
      <c r="G17" s="6"/>
      <c r="H17" s="279" t="s">
        <v>440</v>
      </c>
      <c r="I17" s="251">
        <v>2.13</v>
      </c>
      <c r="J17" s="252">
        <v>2.2470184197801015</v>
      </c>
      <c r="K17" s="255">
        <v>-2.5928287455839527E-2</v>
      </c>
      <c r="M17" s="291"/>
    </row>
    <row r="18" spans="2:15" ht="23.25" customHeight="1">
      <c r="G18" s="6"/>
      <c r="H18" s="279" t="s">
        <v>441</v>
      </c>
      <c r="I18" s="251">
        <v>2.08</v>
      </c>
      <c r="J18" s="252">
        <v>2.1717360650584303</v>
      </c>
      <c r="K18" s="255">
        <v>-3.3503221005655393E-2</v>
      </c>
      <c r="M18" s="291"/>
    </row>
    <row r="19" spans="2:15" ht="23.25" customHeight="1">
      <c r="G19" s="6"/>
      <c r="H19" s="279" t="s">
        <v>442</v>
      </c>
      <c r="I19" s="251">
        <v>2.13</v>
      </c>
      <c r="J19" s="252">
        <v>2.2526615401717471</v>
      </c>
      <c r="K19" s="255">
        <v>3.7263034129858541E-2</v>
      </c>
      <c r="M19" s="291"/>
    </row>
    <row r="20" spans="2:15" ht="23.25" customHeight="1">
      <c r="G20" s="6"/>
      <c r="H20" s="279" t="s">
        <v>443</v>
      </c>
      <c r="I20" s="251">
        <v>2.25</v>
      </c>
      <c r="J20" s="252">
        <v>2.3691442026156531</v>
      </c>
      <c r="K20" s="255">
        <v>5.1708905384439285E-2</v>
      </c>
      <c r="M20" s="291"/>
    </row>
    <row r="21" spans="2:15" ht="23.25" customHeight="1">
      <c r="G21" s="6"/>
      <c r="H21" s="279" t="s">
        <v>444</v>
      </c>
      <c r="I21" s="251">
        <v>2.17</v>
      </c>
      <c r="J21" s="252">
        <v>2.3811591966695898</v>
      </c>
      <c r="K21" s="255">
        <v>5.0714490239436305E-3</v>
      </c>
      <c r="M21" s="291"/>
    </row>
    <row r="22" spans="2:15" ht="23.25" customHeight="1">
      <c r="G22" s="6"/>
      <c r="H22" s="279" t="s">
        <v>445</v>
      </c>
      <c r="I22" s="251">
        <v>2.25</v>
      </c>
      <c r="J22" s="252">
        <v>2.3747571331801569</v>
      </c>
      <c r="K22" s="255">
        <v>-2.6886331238948902E-3</v>
      </c>
      <c r="M22" s="291"/>
    </row>
    <row r="23" spans="2:15" ht="23.25" customHeight="1">
      <c r="G23" s="6"/>
      <c r="H23" s="279" t="s">
        <v>448</v>
      </c>
      <c r="I23" s="251">
        <v>2.27</v>
      </c>
      <c r="J23" s="252">
        <v>2.4094256225076087</v>
      </c>
      <c r="K23" s="255">
        <v>1.4598751528340781E-2</v>
      </c>
      <c r="M23" s="291"/>
    </row>
    <row r="24" spans="2:15" ht="23.25" customHeight="1">
      <c r="G24" s="6"/>
      <c r="H24" s="279" t="s">
        <v>469</v>
      </c>
      <c r="I24" s="251">
        <v>2.2599999999999998</v>
      </c>
      <c r="J24" s="252">
        <v>2.3704592036243288</v>
      </c>
      <c r="K24" s="255">
        <v>-1.6172492945735972E-2</v>
      </c>
      <c r="M24" s="291"/>
    </row>
    <row r="25" spans="2:15" ht="23.25" customHeight="1">
      <c r="G25" s="6"/>
      <c r="H25" s="256" t="s">
        <v>306</v>
      </c>
      <c r="I25" s="257">
        <v>0.12437810945273631</v>
      </c>
      <c r="J25" s="258">
        <v>0.11328176792545874</v>
      </c>
      <c r="K25" s="259">
        <v>-1.1096341527277565E-2</v>
      </c>
      <c r="M25" s="291"/>
    </row>
    <row r="26" spans="2:15" ht="23.25" customHeight="1">
      <c r="H26" s="260" t="s">
        <v>307</v>
      </c>
      <c r="I26" s="261"/>
      <c r="J26" s="262" t="s">
        <v>449</v>
      </c>
      <c r="K26" s="263"/>
      <c r="M26" s="291"/>
    </row>
    <row r="27" spans="2:15" ht="9" customHeight="1">
      <c r="M27" s="291"/>
    </row>
    <row r="28" spans="2:15" ht="16.5" customHeight="1">
      <c r="B28" s="51" t="s">
        <v>128</v>
      </c>
      <c r="C28" s="51"/>
      <c r="D28" s="50"/>
      <c r="E28" s="50"/>
      <c r="F28" s="50"/>
      <c r="G28" s="50"/>
      <c r="H28" s="50"/>
      <c r="I28" s="50"/>
      <c r="J28" s="50"/>
      <c r="K28" s="50"/>
      <c r="M28" s="291"/>
    </row>
    <row r="29" spans="2:15" ht="27.75" customHeight="1">
      <c r="B29" s="55" t="s">
        <v>62</v>
      </c>
      <c r="C29" s="55" t="s">
        <v>102</v>
      </c>
      <c r="D29" s="55" t="s">
        <v>104</v>
      </c>
      <c r="E29" s="55" t="s">
        <v>105</v>
      </c>
      <c r="F29" s="55" t="s">
        <v>106</v>
      </c>
      <c r="G29" s="55" t="s">
        <v>107</v>
      </c>
      <c r="H29" s="55" t="s">
        <v>6</v>
      </c>
      <c r="I29" s="55" t="s">
        <v>7</v>
      </c>
      <c r="J29" s="55" t="s">
        <v>108</v>
      </c>
      <c r="K29" s="55" t="s">
        <v>72</v>
      </c>
      <c r="M29" s="291"/>
    </row>
    <row r="30" spans="2:15" ht="23.25" customHeight="1">
      <c r="B30" s="74" t="s">
        <v>308</v>
      </c>
      <c r="C30" s="75">
        <v>2</v>
      </c>
      <c r="D30" s="76">
        <v>2.6148409044637833E-2</v>
      </c>
      <c r="E30" s="76">
        <v>0.37224024535669703</v>
      </c>
      <c r="F30" s="76">
        <v>0.19216790407386439</v>
      </c>
      <c r="G30" s="77">
        <v>12.827326666230176</v>
      </c>
      <c r="H30" s="78">
        <v>0.59498738809134477</v>
      </c>
      <c r="I30" s="78">
        <v>18.345349689733201</v>
      </c>
      <c r="J30" s="79">
        <v>2.2594863224926089</v>
      </c>
      <c r="K30" s="80" t="s">
        <v>69</v>
      </c>
      <c r="M30" s="291"/>
      <c r="N30" s="292" t="s">
        <v>119</v>
      </c>
    </row>
    <row r="31" spans="2:15" ht="22.5" customHeight="1">
      <c r="B31" s="221" t="s">
        <v>119</v>
      </c>
      <c r="C31" s="67">
        <v>2</v>
      </c>
      <c r="D31" s="68">
        <v>2.729710453724957E-2</v>
      </c>
      <c r="E31" s="68">
        <v>0.34061151362109127</v>
      </c>
      <c r="F31" s="68">
        <v>0.16547231933454282</v>
      </c>
      <c r="G31" s="69">
        <v>19.358652173913043</v>
      </c>
      <c r="H31" s="70">
        <v>0.463708513265564</v>
      </c>
      <c r="I31" s="70">
        <v>21.588848118585705</v>
      </c>
      <c r="J31" s="71">
        <v>2.3704592036243288</v>
      </c>
      <c r="K31" s="72" t="s">
        <v>69</v>
      </c>
      <c r="M31" s="291"/>
      <c r="N31" s="39" t="s">
        <v>69</v>
      </c>
      <c r="O31" s="39">
        <v>101</v>
      </c>
    </row>
    <row r="32" spans="2:15" ht="22.5" customHeight="1">
      <c r="B32" s="52" t="s">
        <v>435</v>
      </c>
      <c r="C32" s="52"/>
      <c r="D32" s="65">
        <v>4.3929842563301014E-2</v>
      </c>
      <c r="E32" s="65">
        <v>-8.496859791529987E-2</v>
      </c>
      <c r="F32" s="65">
        <v>-0.1389180199887099</v>
      </c>
      <c r="G32" s="65">
        <v>0.50917277447042353</v>
      </c>
      <c r="H32" s="65">
        <v>-0.22064144123610618</v>
      </c>
      <c r="I32" s="65">
        <v>0.17680221329701329</v>
      </c>
      <c r="J32" s="65">
        <v>4.9114207962674072E-2</v>
      </c>
      <c r="K32" s="66" t="s">
        <v>449</v>
      </c>
      <c r="M32" s="2" t="s">
        <v>164</v>
      </c>
      <c r="N32" s="293">
        <v>8.5714285714285715E-2</v>
      </c>
      <c r="O32" s="39">
        <v>9</v>
      </c>
    </row>
    <row r="33" spans="2:15" ht="22.5" customHeight="1">
      <c r="M33" s="2" t="s">
        <v>165</v>
      </c>
      <c r="N33" s="293">
        <v>9.5238095238095233E-2</v>
      </c>
      <c r="O33" s="39">
        <v>10</v>
      </c>
    </row>
    <row r="34" spans="2:15" ht="17.25" customHeight="1">
      <c r="B34" s="51" t="s">
        <v>129</v>
      </c>
      <c r="C34" s="51"/>
      <c r="D34" s="50"/>
      <c r="E34" s="50"/>
      <c r="F34" s="50"/>
      <c r="G34" s="50"/>
      <c r="H34" s="50"/>
      <c r="I34" s="50"/>
      <c r="J34" s="50"/>
      <c r="K34" s="50"/>
      <c r="M34" s="2" t="s">
        <v>118</v>
      </c>
      <c r="N34" s="293">
        <v>0.26666666666666666</v>
      </c>
      <c r="O34" s="39">
        <v>28</v>
      </c>
    </row>
    <row r="35" spans="2:15" ht="22.5" customHeight="1">
      <c r="B35" s="59"/>
      <c r="C35" s="59"/>
      <c r="M35" s="2" t="s">
        <v>166</v>
      </c>
      <c r="N35" s="293">
        <v>0.19047619047619047</v>
      </c>
      <c r="O35" s="39">
        <v>19</v>
      </c>
    </row>
    <row r="36" spans="2:15" ht="22.5" customHeight="1" thickBot="1">
      <c r="H36" s="193" t="s">
        <v>93</v>
      </c>
      <c r="I36" s="194" t="s">
        <v>94</v>
      </c>
      <c r="J36" s="195" t="str">
        <f>J10</f>
        <v>미래교통</v>
      </c>
      <c r="K36" s="196" t="s">
        <v>117</v>
      </c>
      <c r="M36" s="2" t="s">
        <v>167</v>
      </c>
      <c r="N36" s="293">
        <v>0.27619047619047621</v>
      </c>
      <c r="O36" s="39">
        <v>27</v>
      </c>
    </row>
    <row r="37" spans="2:15" ht="22.5" customHeight="1" thickTop="1">
      <c r="H37" s="201" t="s">
        <v>111</v>
      </c>
      <c r="I37" s="202" t="s">
        <v>69</v>
      </c>
      <c r="J37" s="203" t="s">
        <v>69</v>
      </c>
      <c r="K37" s="204"/>
      <c r="M37" s="2" t="s">
        <v>76</v>
      </c>
      <c r="N37" s="293">
        <v>8.5714285714285715E-2</v>
      </c>
      <c r="O37" s="39">
        <v>8</v>
      </c>
    </row>
    <row r="38" spans="2:15" ht="21" customHeight="1">
      <c r="H38" s="197" t="s">
        <v>96</v>
      </c>
      <c r="I38" s="198">
        <v>0.11328494793310193</v>
      </c>
      <c r="J38" s="199" t="s">
        <v>470</v>
      </c>
      <c r="K38" s="200">
        <v>-2.7570662218816211E-2</v>
      </c>
      <c r="M38" s="2"/>
    </row>
    <row r="39" spans="2:15" ht="21" customHeight="1">
      <c r="H39" s="181" t="s">
        <v>97</v>
      </c>
      <c r="I39" s="173">
        <v>0.11076049226885452</v>
      </c>
      <c r="J39" s="182" t="s">
        <v>471</v>
      </c>
      <c r="K39" s="183">
        <v>-1.5522397030759291E-2</v>
      </c>
      <c r="L39" s="4"/>
      <c r="M39" s="2"/>
    </row>
    <row r="40" spans="2:15" ht="21" customHeight="1">
      <c r="H40" s="180" t="s">
        <v>98</v>
      </c>
      <c r="I40" s="173">
        <v>0.16503628905017356</v>
      </c>
      <c r="J40" s="182" t="s">
        <v>472</v>
      </c>
      <c r="K40" s="183">
        <v>0.1016303776164931</v>
      </c>
      <c r="L40" s="4"/>
      <c r="M40" s="2"/>
    </row>
    <row r="41" spans="2:15" ht="21" customHeight="1">
      <c r="H41" s="180" t="s">
        <v>101</v>
      </c>
      <c r="I41" s="173">
        <v>0.22278321236983276</v>
      </c>
      <c r="J41" s="182" t="s">
        <v>473</v>
      </c>
      <c r="K41" s="183">
        <v>-3.230702189364229E-2</v>
      </c>
      <c r="L41" s="4"/>
      <c r="M41" s="2"/>
    </row>
    <row r="42" spans="2:15" ht="21" customHeight="1">
      <c r="H42" s="184" t="s">
        <v>99</v>
      </c>
      <c r="I42" s="173">
        <v>0.21931208583149259</v>
      </c>
      <c r="J42" s="182" t="s">
        <v>474</v>
      </c>
      <c r="K42" s="183">
        <v>5.6878390358983621E-2</v>
      </c>
      <c r="L42" s="4"/>
      <c r="M42" s="2"/>
    </row>
    <row r="43" spans="2:15" ht="21" customHeight="1">
      <c r="H43" s="185" t="s">
        <v>100</v>
      </c>
      <c r="I43" s="186">
        <v>0.16882297254654466</v>
      </c>
      <c r="J43" s="187" t="s">
        <v>475</v>
      </c>
      <c r="K43" s="188">
        <v>-8.3108686832258943E-2</v>
      </c>
      <c r="L43" s="4"/>
      <c r="M43" s="2"/>
    </row>
    <row r="44" spans="2:15" ht="22.5" customHeight="1">
      <c r="L44" s="4"/>
      <c r="M44" s="2"/>
    </row>
    <row r="45" spans="2:15" ht="18" customHeight="1">
      <c r="B45" s="51" t="s">
        <v>130</v>
      </c>
      <c r="C45" s="51"/>
      <c r="D45" s="50"/>
      <c r="E45" s="50"/>
      <c r="F45" s="50"/>
      <c r="G45" s="50"/>
      <c r="H45" s="50"/>
      <c r="I45" s="50"/>
      <c r="J45" s="50"/>
      <c r="K45" s="50"/>
      <c r="L45" s="4"/>
      <c r="M45" s="2"/>
    </row>
    <row r="46" spans="2:15" ht="30.75" customHeight="1">
      <c r="B46" s="55" t="s">
        <v>62</v>
      </c>
      <c r="C46" s="55" t="s">
        <v>103</v>
      </c>
      <c r="D46" s="55" t="s">
        <v>104</v>
      </c>
      <c r="E46" s="55" t="s">
        <v>105</v>
      </c>
      <c r="F46" s="55" t="s">
        <v>106</v>
      </c>
      <c r="G46" s="55" t="s">
        <v>107</v>
      </c>
      <c r="H46" s="55" t="s">
        <v>6</v>
      </c>
      <c r="I46" s="55" t="s">
        <v>7</v>
      </c>
      <c r="J46" s="55" t="s">
        <v>108</v>
      </c>
      <c r="K46" s="55" t="s">
        <v>72</v>
      </c>
      <c r="L46" s="4"/>
      <c r="M46" s="2"/>
      <c r="N46" s="39" t="s">
        <v>123</v>
      </c>
    </row>
    <row r="47" spans="2:15" ht="22.5" customHeight="1">
      <c r="B47" s="223" t="s">
        <v>119</v>
      </c>
      <c r="C47" s="280">
        <v>2401</v>
      </c>
      <c r="D47" s="281">
        <v>5.9373915244577073E-2</v>
      </c>
      <c r="E47" s="281">
        <v>0.41107287946070992</v>
      </c>
      <c r="F47" s="281">
        <v>0.16119323120964546</v>
      </c>
      <c r="G47" s="282">
        <v>24.053725000000004</v>
      </c>
      <c r="H47" s="283">
        <v>2.6442519748962741</v>
      </c>
      <c r="I47" s="283">
        <v>52.544932393999034</v>
      </c>
      <c r="J47" s="284">
        <v>2.1659981232572716</v>
      </c>
      <c r="K47" s="81" t="s">
        <v>76</v>
      </c>
      <c r="L47" s="4"/>
      <c r="M47" s="2"/>
      <c r="N47" s="39">
        <v>1</v>
      </c>
    </row>
    <row r="48" spans="2:15" ht="22.5" customHeight="1">
      <c r="B48" s="221" t="s">
        <v>119</v>
      </c>
      <c r="C48" s="285">
        <v>2402</v>
      </c>
      <c r="D48" s="286">
        <v>5.6641787308846163E-2</v>
      </c>
      <c r="E48" s="286">
        <v>0.3367999559769761</v>
      </c>
      <c r="F48" s="286">
        <v>0.15238819154414668</v>
      </c>
      <c r="G48" s="287">
        <v>17.645113636363639</v>
      </c>
      <c r="H48" s="288">
        <v>1.0746039662033198</v>
      </c>
      <c r="I48" s="288">
        <v>18.61434949648503</v>
      </c>
      <c r="J48" s="289">
        <v>2.4738951708032944</v>
      </c>
      <c r="K48" s="72" t="s">
        <v>165</v>
      </c>
      <c r="M48" s="2"/>
      <c r="N48" s="39">
        <v>5</v>
      </c>
    </row>
    <row r="49" spans="2:15" ht="22.5" customHeight="1">
      <c r="B49" s="221" t="s">
        <v>119</v>
      </c>
      <c r="C49" s="285">
        <v>2403</v>
      </c>
      <c r="D49" s="286">
        <v>2.0753837977128348E-2</v>
      </c>
      <c r="E49" s="286">
        <v>0.3296664495585932</v>
      </c>
      <c r="F49" s="286">
        <v>0.17037138009809369</v>
      </c>
      <c r="G49" s="287">
        <v>17.52631818181818</v>
      </c>
      <c r="H49" s="288">
        <v>0.29942803193937434</v>
      </c>
      <c r="I49" s="288">
        <v>19.751010749725719</v>
      </c>
      <c r="J49" s="289">
        <v>2.5052108972037881</v>
      </c>
      <c r="K49" s="72" t="s">
        <v>68</v>
      </c>
      <c r="M49" s="2"/>
      <c r="N49" s="39">
        <v>4</v>
      </c>
    </row>
    <row r="50" spans="2:15" ht="22.5" customHeight="1">
      <c r="B50" s="221" t="s">
        <v>119</v>
      </c>
      <c r="C50" s="285">
        <v>2404</v>
      </c>
      <c r="D50" s="286">
        <v>1.8464188394091072E-2</v>
      </c>
      <c r="E50" s="286">
        <v>0.32412015109151915</v>
      </c>
      <c r="F50" s="286">
        <v>0.17584398786108946</v>
      </c>
      <c r="G50" s="287">
        <v>18.776299999999999</v>
      </c>
      <c r="H50" s="288">
        <v>0.16698138461043632</v>
      </c>
      <c r="I50" s="288">
        <v>20.177911243907548</v>
      </c>
      <c r="J50" s="289">
        <v>2.4322706225879216</v>
      </c>
      <c r="K50" s="72" t="s">
        <v>166</v>
      </c>
      <c r="M50" s="2"/>
      <c r="N50" s="39">
        <v>3</v>
      </c>
    </row>
    <row r="51" spans="2:15" ht="22.5" customHeight="1">
      <c r="B51" s="221" t="s">
        <v>119</v>
      </c>
      <c r="C51" s="285">
        <v>2405</v>
      </c>
      <c r="D51" s="286">
        <v>2.1225785242393672E-2</v>
      </c>
      <c r="E51" s="286">
        <v>0.32285417811496736</v>
      </c>
      <c r="F51" s="286">
        <v>0.17121390504149236</v>
      </c>
      <c r="G51" s="287">
        <v>19.617874999999998</v>
      </c>
      <c r="H51" s="288">
        <v>0.190361876908795</v>
      </c>
      <c r="I51" s="288">
        <v>22.23584535249676</v>
      </c>
      <c r="J51" s="289">
        <v>2.3833447036000162</v>
      </c>
      <c r="K51" s="72" t="s">
        <v>166</v>
      </c>
      <c r="M51" s="2"/>
      <c r="N51" s="39">
        <v>3</v>
      </c>
    </row>
    <row r="52" spans="2:15" ht="22.5" customHeight="1">
      <c r="B52" s="221" t="s">
        <v>119</v>
      </c>
      <c r="C52" s="285">
        <v>2406</v>
      </c>
      <c r="D52" s="286">
        <v>2.3743427410071131E-2</v>
      </c>
      <c r="E52" s="286">
        <v>0.32212099654116993</v>
      </c>
      <c r="F52" s="286">
        <v>0.16277915395079245</v>
      </c>
      <c r="G52" s="287">
        <v>20.744025641025647</v>
      </c>
      <c r="H52" s="288">
        <v>0.15063708882158799</v>
      </c>
      <c r="I52" s="288">
        <v>23.662711598259385</v>
      </c>
      <c r="J52" s="289">
        <v>2.3066106766471299</v>
      </c>
      <c r="K52" s="72" t="s">
        <v>69</v>
      </c>
      <c r="M52" s="2"/>
      <c r="N52" s="39">
        <v>3</v>
      </c>
    </row>
    <row r="53" spans="2:15" ht="22.5" customHeight="1">
      <c r="B53" s="221" t="s">
        <v>119</v>
      </c>
      <c r="C53" s="285">
        <v>2407</v>
      </c>
      <c r="D53" s="286">
        <v>2.7747201486470058E-2</v>
      </c>
      <c r="E53" s="286">
        <v>0.32155639157209953</v>
      </c>
      <c r="F53" s="286">
        <v>0.15967557685265357</v>
      </c>
      <c r="G53" s="287">
        <v>21.055150000000005</v>
      </c>
      <c r="H53" s="288">
        <v>0.1234892774211151</v>
      </c>
      <c r="I53" s="288">
        <v>22.753884651628393</v>
      </c>
      <c r="J53" s="289">
        <v>2.2494808139592393</v>
      </c>
      <c r="K53" s="72" t="s">
        <v>69</v>
      </c>
      <c r="M53" s="2"/>
      <c r="N53" s="39">
        <v>3</v>
      </c>
    </row>
    <row r="54" spans="2:15" ht="22.5" customHeight="1">
      <c r="B54" s="221" t="s">
        <v>119</v>
      </c>
      <c r="C54" s="285">
        <v>2408</v>
      </c>
      <c r="D54" s="286">
        <v>3.1654186542287126E-2</v>
      </c>
      <c r="E54" s="286">
        <v>0.32433326241764399</v>
      </c>
      <c r="F54" s="286">
        <v>0.15149752836345928</v>
      </c>
      <c r="G54" s="287">
        <v>22.395974358974364</v>
      </c>
      <c r="H54" s="288">
        <v>8.9591623044473628E-2</v>
      </c>
      <c r="I54" s="288">
        <v>24.022754686290948</v>
      </c>
      <c r="J54" s="289">
        <v>2.1717360650584303</v>
      </c>
      <c r="K54" s="72" t="s">
        <v>67</v>
      </c>
      <c r="M54" s="2"/>
      <c r="N54" s="39">
        <v>2</v>
      </c>
    </row>
    <row r="55" spans="2:15" ht="22.5" customHeight="1">
      <c r="B55" s="221" t="s">
        <v>119</v>
      </c>
      <c r="C55" s="285">
        <v>2409</v>
      </c>
      <c r="D55" s="286">
        <v>2.8477594078980664E-2</v>
      </c>
      <c r="E55" s="286">
        <v>0.32070266803677949</v>
      </c>
      <c r="F55" s="286">
        <v>0.15713665882504835</v>
      </c>
      <c r="G55" s="287">
        <v>21.539574999999992</v>
      </c>
      <c r="H55" s="288">
        <v>0.13358251704419447</v>
      </c>
      <c r="I55" s="288">
        <v>24.041737440735314</v>
      </c>
      <c r="J55" s="289">
        <v>2.2526615401717471</v>
      </c>
      <c r="K55" s="72" t="s">
        <v>69</v>
      </c>
      <c r="M55" s="2"/>
      <c r="N55" s="39">
        <v>3</v>
      </c>
    </row>
    <row r="56" spans="2:15" ht="22.5" customHeight="1">
      <c r="B56" s="221" t="s">
        <v>119</v>
      </c>
      <c r="C56" s="285">
        <v>2410</v>
      </c>
      <c r="D56" s="286">
        <v>1.9915675672449562E-2</v>
      </c>
      <c r="E56" s="286">
        <v>0.32373205879128536</v>
      </c>
      <c r="F56" s="286">
        <v>0.16852754290781372</v>
      </c>
      <c r="G56" s="287">
        <v>19.858999999999998</v>
      </c>
      <c r="H56" s="288">
        <v>0.30082409590200115</v>
      </c>
      <c r="I56" s="288">
        <v>24.210935694436209</v>
      </c>
      <c r="J56" s="289">
        <v>2.3691442026156531</v>
      </c>
      <c r="K56" s="72" t="s">
        <v>69</v>
      </c>
      <c r="M56" s="2"/>
      <c r="N56" s="39">
        <v>3</v>
      </c>
    </row>
    <row r="57" spans="2:15" ht="22.5" customHeight="1">
      <c r="B57" s="221" t="s">
        <v>119</v>
      </c>
      <c r="C57" s="285">
        <v>2411</v>
      </c>
      <c r="D57" s="286">
        <v>2.2445318414889573E-2</v>
      </c>
      <c r="E57" s="286">
        <v>0.3284731325878163</v>
      </c>
      <c r="F57" s="286">
        <v>0.16798660014534075</v>
      </c>
      <c r="G57" s="287">
        <v>19.846136363636365</v>
      </c>
      <c r="H57" s="288">
        <v>0.40975152733657166</v>
      </c>
      <c r="I57" s="288">
        <v>25.202312295296224</v>
      </c>
      <c r="J57" s="289">
        <v>2.3811591966695898</v>
      </c>
      <c r="K57" s="72" t="s">
        <v>69</v>
      </c>
      <c r="M57" s="2"/>
      <c r="N57" s="39">
        <v>3</v>
      </c>
    </row>
    <row r="58" spans="2:15" ht="22.5" customHeight="1">
      <c r="B58" s="221" t="s">
        <v>119</v>
      </c>
      <c r="C58" s="285">
        <v>2412</v>
      </c>
      <c r="D58" s="286">
        <v>2.7827019314603327E-2</v>
      </c>
      <c r="E58" s="286">
        <v>0.33822556549615274</v>
      </c>
      <c r="F58" s="286">
        <v>0.16829336034584366</v>
      </c>
      <c r="G58" s="287">
        <v>19.578409090909087</v>
      </c>
      <c r="H58" s="288">
        <v>0.52885393927254454</v>
      </c>
      <c r="I58" s="288">
        <v>25.475137553180893</v>
      </c>
      <c r="J58" s="289">
        <v>2.3747571331801569</v>
      </c>
      <c r="K58" s="72" t="s">
        <v>318</v>
      </c>
      <c r="M58" s="2"/>
      <c r="N58" s="39">
        <v>3</v>
      </c>
    </row>
    <row r="59" spans="2:15" ht="22.5" customHeight="1">
      <c r="B59" s="221" t="s">
        <v>119</v>
      </c>
      <c r="C59" s="285">
        <v>2501</v>
      </c>
      <c r="D59" s="286">
        <v>3.0726682219425146E-2</v>
      </c>
      <c r="E59" s="286">
        <v>0.33429142541544815</v>
      </c>
      <c r="F59" s="286">
        <v>0.16622873997604828</v>
      </c>
      <c r="G59" s="287">
        <v>19.483659090909089</v>
      </c>
      <c r="H59" s="288">
        <v>0.46418611872991344</v>
      </c>
      <c r="I59" s="288">
        <v>23.154347162136471</v>
      </c>
      <c r="J59" s="289">
        <v>2.4094256225076087</v>
      </c>
      <c r="K59" s="72" t="s">
        <v>68</v>
      </c>
      <c r="M59" s="2"/>
      <c r="N59" s="39">
        <v>4</v>
      </c>
    </row>
    <row r="60" spans="2:15" ht="22.5" customHeight="1">
      <c r="B60" s="221" t="s">
        <v>119</v>
      </c>
      <c r="C60" s="285">
        <v>2502</v>
      </c>
      <c r="D60" s="286">
        <v>2.729710453724957E-2</v>
      </c>
      <c r="E60" s="286">
        <v>0.34061151362109127</v>
      </c>
      <c r="F60" s="286">
        <v>0.16547231933454282</v>
      </c>
      <c r="G60" s="287">
        <v>19.358652173913043</v>
      </c>
      <c r="H60" s="288">
        <v>0.463708513265564</v>
      </c>
      <c r="I60" s="288">
        <v>21.588848118585705</v>
      </c>
      <c r="J60" s="289">
        <v>2.3704592036243288</v>
      </c>
      <c r="K60" s="72" t="s">
        <v>69</v>
      </c>
      <c r="M60" s="2"/>
      <c r="N60" s="39">
        <v>3</v>
      </c>
    </row>
    <row r="61" spans="2:15" ht="25.5" customHeight="1">
      <c r="B61" s="52" t="s">
        <v>109</v>
      </c>
      <c r="C61" s="52"/>
      <c r="D61" s="65" cm="1">
        <f t="array" aca="1" ref="D61" ca="1">(INDIRECT(ADDRESS(ROW()-1,COLUMN()))/INDIRECT(ADDRESS(ROW()-2,COLUMN())))-1</f>
        <v>-0.11161561986042956</v>
      </c>
      <c r="E61" s="65" cm="1">
        <f t="array" aca="1" ref="E61" ca="1">(INDIRECT(ADDRESS(ROW()-1,COLUMN()))/INDIRECT(ADDRESS(ROW()-2,COLUMN())))-1</f>
        <v>1.8905923769323874E-2</v>
      </c>
      <c r="F61" s="65" cm="1">
        <f t="array" aca="1" ref="F61" ca="1">(INDIRECT(ADDRESS(ROW()-1,COLUMN()))/INDIRECT(ADDRESS(ROW()-2,COLUMN())))-1</f>
        <v>-4.5504805102563051E-3</v>
      </c>
      <c r="G61" s="65" cm="1">
        <f t="array" aca="1" ref="G61" ca="1">(INDIRECT(ADDRESS(ROW()-1,COLUMN()))/INDIRECT(ADDRESS(ROW()-2,COLUMN())))-1</f>
        <v>-6.4159876957801121E-3</v>
      </c>
      <c r="H61" s="65" cm="1">
        <f t="array" aca="1" ref="H61" ca="1">(INDIRECT(ADDRESS(ROW()-1,COLUMN()))/INDIRECT(ADDRESS(ROW()-2,COLUMN())))-1</f>
        <v>-1.028909407408074E-3</v>
      </c>
      <c r="I61" s="65" cm="1">
        <f t="array" aca="1" ref="I61" ca="1">(INDIRECT(ADDRESS(ROW()-1,COLUMN()))/INDIRECT(ADDRESS(ROW()-2,COLUMN())))-1</f>
        <v>-6.7611452509910297E-2</v>
      </c>
      <c r="J61" s="65" cm="1">
        <f t="array" aca="1" ref="J61" ca="1">(INDIRECT(ADDRESS(ROW()-1,COLUMN()))/INDIRECT(ADDRESS(ROW()-2,COLUMN())))-1</f>
        <v>-1.6172492945735972E-2</v>
      </c>
      <c r="K61" s="73" t="str" cm="1">
        <f t="array" aca="1" ref="K61" ca="1">_xlfn.IFS(N61=0,"등급유지",N61&gt;0,N61&amp;"등급 상승",N61&lt;0,N61&amp;"등급 하락")</f>
        <v>-1등급 하락</v>
      </c>
      <c r="M61" s="294"/>
      <c r="N61" s="39" cm="1">
        <f t="array" aca="1" ref="N61" ca="1">(INDIRECT(ADDRESS(ROW()-1,COLUMN()))-INDIRECT(ADDRESS(ROW()-2,COLUMN())))</f>
        <v>-1</v>
      </c>
      <c r="O61" s="39" t="s">
        <v>124</v>
      </c>
    </row>
    <row r="62" spans="2:15" ht="25.5" customHeight="1">
      <c r="B62" s="47"/>
      <c r="C62" s="47"/>
      <c r="D62" s="48"/>
      <c r="E62" s="48"/>
      <c r="F62" s="48"/>
      <c r="G62" s="48"/>
      <c r="H62" s="48"/>
      <c r="I62" s="48"/>
      <c r="J62" s="48"/>
      <c r="K62" s="48"/>
      <c r="M62" s="294"/>
      <c r="N62" s="2"/>
      <c r="O62" s="2"/>
    </row>
    <row r="63" spans="2:15" ht="18" customHeight="1">
      <c r="B63" s="51" t="s">
        <v>131</v>
      </c>
      <c r="C63" s="51"/>
      <c r="D63" s="50"/>
      <c r="E63" s="50"/>
      <c r="F63" s="50"/>
      <c r="G63" s="50"/>
      <c r="H63" s="50"/>
      <c r="I63" s="50"/>
      <c r="J63" s="50"/>
      <c r="K63" s="50"/>
      <c r="M63" s="294"/>
    </row>
    <row r="64" spans="2:15" ht="21" customHeight="1">
      <c r="B64" s="47"/>
      <c r="C64" s="47"/>
      <c r="D64" s="48"/>
      <c r="E64" s="48"/>
      <c r="F64" s="48"/>
      <c r="G64" s="48"/>
      <c r="H64" s="48"/>
      <c r="I64" s="48"/>
      <c r="J64" s="48"/>
      <c r="K64" s="48"/>
      <c r="M64" s="294"/>
    </row>
    <row r="65" spans="2:16" ht="25.5" customHeight="1">
      <c r="B65" s="47"/>
      <c r="C65" s="47"/>
      <c r="D65" s="48"/>
      <c r="E65" s="48"/>
      <c r="F65" s="48"/>
      <c r="G65" s="48"/>
      <c r="H65" s="48"/>
      <c r="I65" s="48"/>
      <c r="J65" s="48"/>
      <c r="K65" s="48"/>
      <c r="M65" s="294"/>
      <c r="N65" s="295"/>
      <c r="P65" s="296"/>
    </row>
    <row r="66" spans="2:16" ht="25.5" customHeight="1">
      <c r="B66" s="47"/>
      <c r="C66" s="47"/>
      <c r="D66" s="48"/>
      <c r="M66" s="294"/>
      <c r="N66" s="295"/>
      <c r="P66" s="296"/>
    </row>
    <row r="67" spans="2:16" ht="25.5" customHeight="1">
      <c r="B67" s="47"/>
      <c r="C67" s="47"/>
      <c r="D67" s="48"/>
      <c r="M67" s="294"/>
      <c r="N67" s="295"/>
      <c r="P67" s="296"/>
    </row>
    <row r="68" spans="2:16" ht="25.5" customHeight="1">
      <c r="B68" s="47"/>
      <c r="C68" s="47"/>
      <c r="D68" s="48"/>
      <c r="M68" s="294"/>
      <c r="N68" s="295"/>
      <c r="P68" s="296"/>
    </row>
    <row r="69" spans="2:16" ht="25.5" customHeight="1">
      <c r="B69" s="47"/>
      <c r="C69" s="47"/>
      <c r="D69" s="48"/>
      <c r="M69" s="294"/>
      <c r="N69" s="295"/>
      <c r="P69" s="296"/>
    </row>
    <row r="70" spans="2:16" ht="25.5" customHeight="1">
      <c r="B70" s="47"/>
      <c r="C70" s="47"/>
      <c r="D70" s="48"/>
      <c r="M70" s="294"/>
      <c r="N70" s="295"/>
      <c r="P70" s="296"/>
    </row>
    <row r="71" spans="2:16" ht="25.5" customHeight="1">
      <c r="B71" s="47"/>
      <c r="C71" s="47"/>
      <c r="D71" s="48"/>
      <c r="M71" s="294"/>
      <c r="N71" s="295"/>
      <c r="P71" s="296"/>
    </row>
    <row r="72" spans="2:16" ht="25.5" customHeight="1">
      <c r="B72" s="47"/>
      <c r="C72" s="47"/>
      <c r="D72" s="48"/>
      <c r="E72" s="48"/>
      <c r="F72" s="48"/>
      <c r="G72" s="48"/>
      <c r="H72" s="48"/>
      <c r="I72" s="48"/>
      <c r="J72" s="48"/>
      <c r="K72" s="48"/>
      <c r="M72" s="294"/>
      <c r="N72" s="295"/>
      <c r="P72" s="296"/>
    </row>
    <row r="73" spans="2:16" ht="25.5" customHeight="1">
      <c r="B73" s="47"/>
      <c r="C73" s="47"/>
      <c r="D73" s="48"/>
      <c r="E73" s="48"/>
      <c r="F73" s="48"/>
      <c r="G73" s="48"/>
      <c r="H73" s="48"/>
      <c r="I73" s="48"/>
      <c r="J73" s="48"/>
      <c r="K73" s="48"/>
      <c r="M73" s="294"/>
      <c r="N73" s="295"/>
      <c r="P73" s="296"/>
    </row>
    <row r="74" spans="2:16" ht="25.5" customHeight="1" thickBot="1">
      <c r="B74" s="205" t="s">
        <v>93</v>
      </c>
      <c r="C74" s="206" t="s">
        <v>122</v>
      </c>
      <c r="D74" s="206" t="s">
        <v>91</v>
      </c>
      <c r="E74" s="206" t="s">
        <v>120</v>
      </c>
      <c r="F74" s="206" t="s">
        <v>121</v>
      </c>
      <c r="G74" s="206"/>
      <c r="H74" s="206"/>
      <c r="I74" s="206"/>
      <c r="J74" s="206"/>
      <c r="K74" s="207"/>
      <c r="M74" s="297">
        <v>1</v>
      </c>
      <c r="N74" s="298">
        <v>2</v>
      </c>
      <c r="O74" s="298">
        <v>3</v>
      </c>
      <c r="P74" s="297">
        <v>4</v>
      </c>
    </row>
    <row r="75" spans="2:16" ht="25.5" customHeight="1" thickTop="1">
      <c r="B75" s="210" t="s">
        <v>111</v>
      </c>
      <c r="C75" s="211" t="s">
        <v>66</v>
      </c>
      <c r="D75" s="212" t="s">
        <v>68</v>
      </c>
      <c r="E75" s="212" t="s">
        <v>69</v>
      </c>
      <c r="F75" s="212" t="s">
        <v>69</v>
      </c>
      <c r="G75" s="212"/>
      <c r="H75" s="212"/>
      <c r="I75" s="212"/>
      <c r="J75" s="212"/>
      <c r="K75" s="212"/>
      <c r="M75" s="297" t="s">
        <v>122</v>
      </c>
      <c r="N75" s="297" t="s">
        <v>91</v>
      </c>
      <c r="O75" s="297" t="s">
        <v>120</v>
      </c>
      <c r="P75" s="297" t="s">
        <v>121</v>
      </c>
    </row>
    <row r="76" spans="2:16" ht="25.5" customHeight="1">
      <c r="B76" s="208" t="s">
        <v>96</v>
      </c>
      <c r="C76" s="198" t="s">
        <v>363</v>
      </c>
      <c r="D76" s="198" t="s">
        <v>305</v>
      </c>
      <c r="E76" s="198" t="s">
        <v>305</v>
      </c>
      <c r="F76" s="198" t="s">
        <v>305</v>
      </c>
      <c r="G76" s="198"/>
      <c r="H76" s="198"/>
      <c r="I76" s="198"/>
      <c r="J76" s="198"/>
      <c r="K76" s="209"/>
      <c r="M76" s="294"/>
      <c r="N76" s="295"/>
      <c r="P76" s="296"/>
    </row>
    <row r="77" spans="2:16" ht="25.5" customHeight="1">
      <c r="B77" s="172" t="s">
        <v>97</v>
      </c>
      <c r="C77" s="174" t="s">
        <v>305</v>
      </c>
      <c r="D77" s="174" t="s">
        <v>305</v>
      </c>
      <c r="E77" s="174" t="s">
        <v>364</v>
      </c>
      <c r="F77" s="174" t="s">
        <v>305</v>
      </c>
      <c r="G77" s="174"/>
      <c r="H77" s="174"/>
      <c r="I77" s="174"/>
      <c r="J77" s="174"/>
      <c r="K77" s="175"/>
      <c r="M77" s="299">
        <v>0.5</v>
      </c>
      <c r="N77" s="299">
        <v>0</v>
      </c>
      <c r="O77" s="299">
        <v>0</v>
      </c>
      <c r="P77" s="299">
        <v>0</v>
      </c>
    </row>
    <row r="78" spans="2:16" ht="25.5" customHeight="1">
      <c r="B78" s="171" t="s">
        <v>98</v>
      </c>
      <c r="C78" s="174" t="s">
        <v>305</v>
      </c>
      <c r="D78" s="174" t="s">
        <v>476</v>
      </c>
      <c r="E78" s="174" t="s">
        <v>364</v>
      </c>
      <c r="F78" s="174" t="s">
        <v>477</v>
      </c>
      <c r="G78" s="174"/>
      <c r="H78" s="174"/>
      <c r="I78" s="174"/>
      <c r="J78" s="174"/>
      <c r="K78" s="175"/>
      <c r="M78" s="299">
        <v>0</v>
      </c>
      <c r="N78" s="299">
        <v>0</v>
      </c>
      <c r="O78" s="299">
        <v>0.2</v>
      </c>
      <c r="P78" s="299">
        <v>0</v>
      </c>
    </row>
    <row r="79" spans="2:16" ht="25.5" customHeight="1">
      <c r="B79" s="171" t="s">
        <v>101</v>
      </c>
      <c r="C79" s="174" t="s">
        <v>305</v>
      </c>
      <c r="D79" s="174" t="s">
        <v>478</v>
      </c>
      <c r="E79" s="174" t="s">
        <v>479</v>
      </c>
      <c r="F79" s="174" t="s">
        <v>480</v>
      </c>
      <c r="G79" s="174"/>
      <c r="H79" s="174"/>
      <c r="I79" s="174"/>
      <c r="J79" s="174"/>
      <c r="K79" s="175"/>
      <c r="M79" s="299">
        <v>0</v>
      </c>
      <c r="N79" s="299">
        <v>0.6</v>
      </c>
      <c r="O79" s="299">
        <v>0.2</v>
      </c>
      <c r="P79" s="299">
        <v>0.1875</v>
      </c>
    </row>
    <row r="80" spans="2:16" ht="25.5" customHeight="1">
      <c r="B80" s="176" t="s">
        <v>99</v>
      </c>
      <c r="C80" s="174" t="s">
        <v>363</v>
      </c>
      <c r="D80" s="174" t="s">
        <v>305</v>
      </c>
      <c r="E80" s="174" t="s">
        <v>451</v>
      </c>
      <c r="F80" s="174" t="s">
        <v>480</v>
      </c>
      <c r="G80" s="174"/>
      <c r="H80" s="174"/>
      <c r="I80" s="174"/>
      <c r="J80" s="174"/>
      <c r="K80" s="175"/>
      <c r="M80" s="299">
        <v>0</v>
      </c>
      <c r="N80" s="299">
        <v>0.4</v>
      </c>
      <c r="O80" s="299">
        <v>0.35</v>
      </c>
      <c r="P80" s="299">
        <v>0.375</v>
      </c>
    </row>
    <row r="81" spans="2:16" ht="25.5" customHeight="1">
      <c r="B81" s="177" t="s">
        <v>100</v>
      </c>
      <c r="C81" s="178" t="s">
        <v>305</v>
      </c>
      <c r="D81" s="178" t="s">
        <v>305</v>
      </c>
      <c r="E81" s="178" t="s">
        <v>305</v>
      </c>
      <c r="F81" s="178" t="s">
        <v>450</v>
      </c>
      <c r="G81" s="178"/>
      <c r="H81" s="178"/>
      <c r="I81" s="178"/>
      <c r="J81" s="178"/>
      <c r="K81" s="179"/>
      <c r="M81" s="299">
        <v>0.5</v>
      </c>
      <c r="N81" s="299">
        <v>0</v>
      </c>
      <c r="O81" s="299">
        <v>0.25</v>
      </c>
      <c r="P81" s="299">
        <v>0.375</v>
      </c>
    </row>
    <row r="82" spans="2:16" ht="15.75" customHeight="1">
      <c r="B82" s="47"/>
      <c r="C82" s="47"/>
      <c r="D82" s="48"/>
      <c r="E82" s="48"/>
      <c r="F82" s="48"/>
      <c r="G82" s="48"/>
      <c r="H82" s="48"/>
      <c r="I82" s="48"/>
      <c r="J82" s="48"/>
      <c r="K82" s="48"/>
      <c r="M82" s="299">
        <v>0</v>
      </c>
      <c r="N82" s="299">
        <v>0</v>
      </c>
      <c r="O82" s="299">
        <v>0</v>
      </c>
      <c r="P82" s="299">
        <v>6.25E-2</v>
      </c>
    </row>
    <row r="83" spans="2:16" ht="17.25" customHeight="1">
      <c r="B83" s="51" t="s">
        <v>132</v>
      </c>
      <c r="C83" s="51"/>
      <c r="D83" s="50"/>
      <c r="E83" s="50"/>
      <c r="F83" s="50"/>
      <c r="G83" s="50"/>
      <c r="H83" s="50"/>
      <c r="I83" s="50"/>
      <c r="J83" s="50"/>
      <c r="K83" s="50"/>
      <c r="M83" s="294"/>
      <c r="N83" s="295"/>
      <c r="P83" s="296"/>
    </row>
    <row r="84" spans="2:16" ht="30.75" customHeight="1">
      <c r="B84" s="55" t="s">
        <v>75</v>
      </c>
      <c r="C84" s="55" t="s">
        <v>103</v>
      </c>
      <c r="D84" s="55" t="s">
        <v>104</v>
      </c>
      <c r="E84" s="55" t="s">
        <v>105</v>
      </c>
      <c r="F84" s="55" t="s">
        <v>106</v>
      </c>
      <c r="G84" s="55" t="s">
        <v>107</v>
      </c>
      <c r="H84" s="55" t="s">
        <v>6</v>
      </c>
      <c r="I84" s="55" t="s">
        <v>7</v>
      </c>
      <c r="J84" s="55" t="s">
        <v>108</v>
      </c>
      <c r="K84" s="55" t="s">
        <v>110</v>
      </c>
      <c r="M84" s="294"/>
      <c r="N84" s="295"/>
      <c r="P84" s="296"/>
    </row>
    <row r="85" spans="2:16" ht="20.25" customHeight="1">
      <c r="B85" s="85" t="s">
        <v>122</v>
      </c>
      <c r="C85" s="64">
        <v>2401</v>
      </c>
      <c r="D85" s="86">
        <v>8.3346098257112602E-2</v>
      </c>
      <c r="E85" s="86">
        <v>0.37309714432957375</v>
      </c>
      <c r="F85" s="86">
        <v>9.3139369761223417E-2</v>
      </c>
      <c r="G85" s="87">
        <v>28.378999999999998</v>
      </c>
      <c r="H85" s="88">
        <v>0.65097408972898096</v>
      </c>
      <c r="I85" s="88">
        <v>20.688099642815526</v>
      </c>
      <c r="J85" s="89">
        <v>2.2491530913232625</v>
      </c>
      <c r="K85" s="72"/>
      <c r="M85" s="294"/>
      <c r="N85" s="295"/>
      <c r="P85" s="296"/>
    </row>
    <row r="86" spans="2:16" ht="20.25" customHeight="1">
      <c r="B86" s="85" t="s">
        <v>122</v>
      </c>
      <c r="C86" s="64">
        <v>2402</v>
      </c>
      <c r="D86" s="86">
        <v>8.809661292857883E-2</v>
      </c>
      <c r="E86" s="86">
        <v>0.29842234194663486</v>
      </c>
      <c r="F86" s="86">
        <v>0.12972345756477596</v>
      </c>
      <c r="G86" s="87">
        <v>22.111499999999999</v>
      </c>
      <c r="H86" s="88">
        <v>2.2203415928930419E-2</v>
      </c>
      <c r="I86" s="88">
        <v>6.0615325485980041</v>
      </c>
      <c r="J86" s="89">
        <v>2.5279567288195479</v>
      </c>
      <c r="K86" s="72"/>
      <c r="M86" s="294"/>
      <c r="N86" s="295"/>
      <c r="P86" s="296"/>
    </row>
    <row r="87" spans="2:16" ht="20.25" customHeight="1">
      <c r="B87" s="85" t="s">
        <v>122</v>
      </c>
      <c r="C87" s="64">
        <v>2403</v>
      </c>
      <c r="D87" s="86">
        <v>2.2139110450778678E-2</v>
      </c>
      <c r="E87" s="86">
        <v>0.23966387915087353</v>
      </c>
      <c r="F87" s="86">
        <v>0.1319389126893907</v>
      </c>
      <c r="G87" s="87">
        <v>20.457500000000003</v>
      </c>
      <c r="H87" s="88">
        <v>2.0298294259906261E-2</v>
      </c>
      <c r="I87" s="88">
        <v>3.4710083184439711</v>
      </c>
      <c r="J87" s="89">
        <v>2.6782850500018571</v>
      </c>
      <c r="K87" s="72"/>
      <c r="M87" s="294"/>
      <c r="N87" s="295"/>
      <c r="P87" s="296"/>
    </row>
    <row r="88" spans="2:16" ht="20.25" customHeight="1">
      <c r="B88" s="85" t="s">
        <v>122</v>
      </c>
      <c r="C88" s="64">
        <v>2404</v>
      </c>
      <c r="D88" s="86">
        <v>1.3998623809256776E-2</v>
      </c>
      <c r="E88" s="86">
        <v>0.24472650344844574</v>
      </c>
      <c r="F88" s="86">
        <v>0.10164202888619542</v>
      </c>
      <c r="G88" s="87">
        <v>19.763500000000001</v>
      </c>
      <c r="H88" s="88">
        <v>3.2734952942413985E-2</v>
      </c>
      <c r="I88" s="88">
        <v>3.0552622746253051</v>
      </c>
      <c r="J88" s="89">
        <v>2.7517053066729602</v>
      </c>
      <c r="K88" s="72"/>
      <c r="M88" s="294"/>
      <c r="N88" s="295"/>
      <c r="P88" s="296"/>
    </row>
    <row r="89" spans="2:16" ht="20.25" customHeight="1">
      <c r="B89" s="85" t="s">
        <v>122</v>
      </c>
      <c r="C89" s="64">
        <v>2405</v>
      </c>
      <c r="D89" s="86">
        <v>1.638046733397731E-2</v>
      </c>
      <c r="E89" s="86">
        <v>0.25223073220611519</v>
      </c>
      <c r="F89" s="86">
        <v>0.10328892038706652</v>
      </c>
      <c r="G89" s="87">
        <v>20.975999999999999</v>
      </c>
      <c r="H89" s="88">
        <v>5.5264269870019542E-3</v>
      </c>
      <c r="I89" s="88">
        <v>4.2885073419135162</v>
      </c>
      <c r="J89" s="89">
        <v>2.6750450340573519</v>
      </c>
      <c r="K89" s="72"/>
      <c r="M89" s="294"/>
      <c r="N89" s="295"/>
      <c r="P89" s="296"/>
    </row>
    <row r="90" spans="2:16" ht="20.25" customHeight="1">
      <c r="B90" s="85" t="s">
        <v>122</v>
      </c>
      <c r="C90" s="64">
        <v>2406</v>
      </c>
      <c r="D90" s="86">
        <v>1.0860684122518682E-2</v>
      </c>
      <c r="E90" s="86">
        <v>0.25354495060699905</v>
      </c>
      <c r="F90" s="86">
        <v>0.11274680438917307</v>
      </c>
      <c r="G90" s="87">
        <v>21.820500000000003</v>
      </c>
      <c r="H90" s="88">
        <v>0</v>
      </c>
      <c r="I90" s="88">
        <v>3.8053875994614885</v>
      </c>
      <c r="J90" s="89">
        <v>2.5799615118887336</v>
      </c>
      <c r="K90" s="72"/>
      <c r="M90" s="294"/>
      <c r="N90" s="295"/>
      <c r="P90" s="296"/>
    </row>
    <row r="91" spans="2:16" ht="20.25" customHeight="1">
      <c r="B91" s="85" t="s">
        <v>122</v>
      </c>
      <c r="C91" s="64">
        <v>2407</v>
      </c>
      <c r="D91" s="86">
        <v>8.189626331150791E-3</v>
      </c>
      <c r="E91" s="86">
        <v>0.2332267345044616</v>
      </c>
      <c r="F91" s="86">
        <v>0.11499451924715447</v>
      </c>
      <c r="G91" s="87">
        <v>22.519500000000001</v>
      </c>
      <c r="H91" s="88">
        <v>4.2559037471189666E-3</v>
      </c>
      <c r="I91" s="88">
        <v>3.6047504738097644</v>
      </c>
      <c r="J91" s="89">
        <v>2.494190338811717</v>
      </c>
      <c r="K91" s="72"/>
      <c r="M91" s="294"/>
      <c r="N91" s="295"/>
      <c r="P91" s="296"/>
    </row>
    <row r="92" spans="2:16" ht="20.25" customHeight="1">
      <c r="B92" s="85" t="s">
        <v>122</v>
      </c>
      <c r="C92" s="64">
        <v>2408</v>
      </c>
      <c r="D92" s="86">
        <v>2.6340885376328754E-2</v>
      </c>
      <c r="E92" s="86">
        <v>0.22597113551617279</v>
      </c>
      <c r="F92" s="86">
        <v>9.0254178060988677E-2</v>
      </c>
      <c r="G92" s="87">
        <v>23.576999999999998</v>
      </c>
      <c r="H92" s="88">
        <v>0</v>
      </c>
      <c r="I92" s="88">
        <v>2.7369240061249931</v>
      </c>
      <c r="J92" s="89">
        <v>2.4683774795012021</v>
      </c>
      <c r="K92" s="72"/>
      <c r="M92" s="294"/>
      <c r="N92" s="295"/>
      <c r="P92" s="296"/>
    </row>
    <row r="93" spans="2:16" ht="20.25" customHeight="1">
      <c r="B93" s="85" t="s">
        <v>122</v>
      </c>
      <c r="C93" s="64">
        <v>2409</v>
      </c>
      <c r="D93" s="86">
        <v>1.5346919812030724E-2</v>
      </c>
      <c r="E93" s="86">
        <v>0.23750637471891795</v>
      </c>
      <c r="F93" s="86">
        <v>8.9001265089410919E-2</v>
      </c>
      <c r="G93" s="87">
        <v>21.6905</v>
      </c>
      <c r="H93" s="88">
        <v>0</v>
      </c>
      <c r="I93" s="88">
        <v>3.0929011062371532</v>
      </c>
      <c r="J93" s="89">
        <v>2.5525948680809334</v>
      </c>
      <c r="K93" s="72"/>
      <c r="M93" s="294"/>
      <c r="N93" s="295"/>
      <c r="P93" s="296"/>
    </row>
    <row r="94" spans="2:16" ht="20.25" customHeight="1">
      <c r="B94" s="85" t="s">
        <v>122</v>
      </c>
      <c r="C94" s="64">
        <v>2410</v>
      </c>
      <c r="D94" s="86">
        <v>1.6151983512526089E-2</v>
      </c>
      <c r="E94" s="86">
        <v>0.24683634999531456</v>
      </c>
      <c r="F94" s="86">
        <v>8.7095020543522486E-2</v>
      </c>
      <c r="G94" s="87">
        <v>20.198499999999999</v>
      </c>
      <c r="H94" s="88">
        <v>1.858357479591518E-2</v>
      </c>
      <c r="I94" s="88">
        <v>3.3450434632647328</v>
      </c>
      <c r="J94" s="89">
        <v>2.7125827618718117</v>
      </c>
      <c r="K94" s="72"/>
      <c r="M94" s="294"/>
      <c r="N94" s="295"/>
      <c r="P94" s="296"/>
    </row>
    <row r="95" spans="2:16" ht="20.25" customHeight="1">
      <c r="B95" s="85" t="s">
        <v>122</v>
      </c>
      <c r="C95" s="64">
        <v>2411</v>
      </c>
      <c r="D95" s="86">
        <v>1.5491133663905926E-2</v>
      </c>
      <c r="E95" s="86">
        <v>0.25380231199467324</v>
      </c>
      <c r="F95" s="86">
        <v>8.3251051243623628E-2</v>
      </c>
      <c r="G95" s="87">
        <v>19.792999999999999</v>
      </c>
      <c r="H95" s="88">
        <v>3.7165647876617691E-2</v>
      </c>
      <c r="I95" s="88">
        <v>3.1378425564401509</v>
      </c>
      <c r="J95" s="89">
        <v>2.7463803798528752</v>
      </c>
      <c r="K95" s="72"/>
      <c r="M95" s="294"/>
      <c r="N95" s="295"/>
      <c r="P95" s="296"/>
    </row>
    <row r="96" spans="2:16" ht="20.25" customHeight="1">
      <c r="B96" s="85" t="s">
        <v>122</v>
      </c>
      <c r="C96" s="64">
        <v>2412</v>
      </c>
      <c r="D96" s="86">
        <v>1.1495284830594527E-2</v>
      </c>
      <c r="E96" s="86">
        <v>0.24901906597644891</v>
      </c>
      <c r="F96" s="86">
        <v>8.2979542618887514E-2</v>
      </c>
      <c r="G96" s="87">
        <v>19.868500000000001</v>
      </c>
      <c r="H96" s="88">
        <v>1.9331285409175891E-2</v>
      </c>
      <c r="I96" s="88">
        <v>2.3535839985671649</v>
      </c>
      <c r="J96" s="89">
        <v>2.7428886123415523</v>
      </c>
      <c r="K96" s="72"/>
      <c r="M96" s="294"/>
      <c r="N96" s="295"/>
      <c r="P96" s="296"/>
    </row>
    <row r="97" spans="2:16" ht="20.25" customHeight="1">
      <c r="B97" s="85" t="s">
        <v>122</v>
      </c>
      <c r="C97" s="64">
        <v>2501</v>
      </c>
      <c r="D97" s="86">
        <v>1.5940864766376697E-2</v>
      </c>
      <c r="E97" s="86">
        <v>0.25687183542439473</v>
      </c>
      <c r="F97" s="86">
        <v>8.3227723419314628E-2</v>
      </c>
      <c r="G97" s="87">
        <v>22.301499999999997</v>
      </c>
      <c r="H97" s="88">
        <v>3.7806233869902818E-2</v>
      </c>
      <c r="I97" s="88">
        <v>3.1001111773320309</v>
      </c>
      <c r="J97" s="89">
        <v>2.5293158997287692</v>
      </c>
      <c r="K97" s="72"/>
      <c r="M97" s="294"/>
      <c r="N97" s="295"/>
      <c r="P97" s="296"/>
    </row>
    <row r="98" spans="2:16" ht="20.25" customHeight="1">
      <c r="B98" s="85" t="s">
        <v>122</v>
      </c>
      <c r="C98" s="64">
        <v>2502</v>
      </c>
      <c r="D98" s="86">
        <v>1.4272386454680482E-2</v>
      </c>
      <c r="E98" s="86">
        <v>0.2380011534988718</v>
      </c>
      <c r="F98" s="86">
        <v>8.1109041334942983E-2</v>
      </c>
      <c r="G98" s="87">
        <v>21.473999999999997</v>
      </c>
      <c r="H98" s="88">
        <v>7.4940834211390112E-2</v>
      </c>
      <c r="I98" s="88">
        <v>2.4903415676400407</v>
      </c>
      <c r="J98" s="89">
        <v>2.5775413131286715</v>
      </c>
      <c r="K98" s="72" t="s">
        <v>66</v>
      </c>
      <c r="M98" s="294"/>
      <c r="N98" s="295"/>
      <c r="P98" s="296"/>
    </row>
    <row r="99" spans="2:16" ht="20.25" customHeight="1">
      <c r="B99" s="85" t="s">
        <v>91</v>
      </c>
      <c r="C99" s="64">
        <v>2401</v>
      </c>
      <c r="D99" s="86">
        <v>5.7892194739185387E-2</v>
      </c>
      <c r="E99" s="86">
        <v>0.36216696314186286</v>
      </c>
      <c r="F99" s="86">
        <v>0.17236274869641663</v>
      </c>
      <c r="G99" s="87">
        <v>24.331</v>
      </c>
      <c r="H99" s="88">
        <v>2.5672508169040151</v>
      </c>
      <c r="I99" s="88">
        <v>40.139035165364248</v>
      </c>
      <c r="J99" s="89">
        <v>2.3865294171707228</v>
      </c>
      <c r="K99" s="72"/>
      <c r="M99" s="294"/>
      <c r="N99" s="295"/>
      <c r="P99" s="296"/>
    </row>
    <row r="100" spans="2:16" ht="20.25" customHeight="1">
      <c r="B100" s="85" t="s">
        <v>91</v>
      </c>
      <c r="C100" s="64">
        <v>2402</v>
      </c>
      <c r="D100" s="86">
        <v>4.5923296198700655E-2</v>
      </c>
      <c r="E100" s="86">
        <v>0.3049147575176348</v>
      </c>
      <c r="F100" s="86">
        <v>0.14934668364988654</v>
      </c>
      <c r="G100" s="87">
        <v>18.424599999999998</v>
      </c>
      <c r="H100" s="88">
        <v>0.24748997847565099</v>
      </c>
      <c r="I100" s="88">
        <v>11.411575730217622</v>
      </c>
      <c r="J100" s="89">
        <v>2.7835662178712774</v>
      </c>
      <c r="K100" s="72"/>
      <c r="M100" s="294"/>
      <c r="N100" s="295"/>
      <c r="P100" s="296"/>
    </row>
    <row r="101" spans="2:16" ht="20.25" customHeight="1">
      <c r="B101" s="85" t="s">
        <v>91</v>
      </c>
      <c r="C101" s="64">
        <v>2403</v>
      </c>
      <c r="D101" s="86">
        <v>2.007905144262739E-2</v>
      </c>
      <c r="E101" s="86">
        <v>0.30552004284860484</v>
      </c>
      <c r="F101" s="86">
        <v>0.18564005661883809</v>
      </c>
      <c r="G101" s="87">
        <v>19.2988</v>
      </c>
      <c r="H101" s="88">
        <v>0.22297035032227955</v>
      </c>
      <c r="I101" s="88">
        <v>13.118472054528343</v>
      </c>
      <c r="J101" s="89">
        <v>2.7494844662351614</v>
      </c>
      <c r="K101" s="72"/>
      <c r="M101" s="294"/>
      <c r="N101" s="295"/>
      <c r="P101" s="296"/>
    </row>
    <row r="102" spans="2:16" ht="20.25" customHeight="1">
      <c r="B102" s="85" t="s">
        <v>91</v>
      </c>
      <c r="C102" s="64">
        <v>2404</v>
      </c>
      <c r="D102" s="86">
        <v>1.4639674844721043E-2</v>
      </c>
      <c r="E102" s="86">
        <v>0.30698897339751074</v>
      </c>
      <c r="F102" s="86">
        <v>0.19877298955199321</v>
      </c>
      <c r="G102" s="87">
        <v>20.334600000000002</v>
      </c>
      <c r="H102" s="88">
        <v>0.26359287342639243</v>
      </c>
      <c r="I102" s="88">
        <v>13.881759234173559</v>
      </c>
      <c r="J102" s="89">
        <v>2.6416193939363253</v>
      </c>
      <c r="K102" s="72"/>
      <c r="M102" s="294"/>
      <c r="N102" s="295"/>
      <c r="P102" s="296"/>
    </row>
    <row r="103" spans="2:16" ht="20.25" customHeight="1">
      <c r="B103" s="85" t="s">
        <v>91</v>
      </c>
      <c r="C103" s="64">
        <v>2405</v>
      </c>
      <c r="D103" s="86">
        <v>1.6636619888156266E-2</v>
      </c>
      <c r="E103" s="86">
        <v>0.30894393962718525</v>
      </c>
      <c r="F103" s="86">
        <v>0.18642451235202945</v>
      </c>
      <c r="G103" s="87">
        <v>20.672800000000002</v>
      </c>
      <c r="H103" s="88">
        <v>0.15616713076609795</v>
      </c>
      <c r="I103" s="88">
        <v>12.889644555606811</v>
      </c>
      <c r="J103" s="89">
        <v>2.5954444215887253</v>
      </c>
      <c r="K103" s="72"/>
      <c r="M103" s="294"/>
      <c r="N103" s="295"/>
      <c r="P103" s="296"/>
    </row>
    <row r="104" spans="2:16" ht="20.25" customHeight="1">
      <c r="B104" s="85" t="s">
        <v>91</v>
      </c>
      <c r="C104" s="64">
        <v>2406</v>
      </c>
      <c r="D104" s="86">
        <v>1.8103023534919816E-2</v>
      </c>
      <c r="E104" s="86">
        <v>0.30956862699443011</v>
      </c>
      <c r="F104" s="86">
        <v>0.17550178183798151</v>
      </c>
      <c r="G104" s="87">
        <v>20.725200000000001</v>
      </c>
      <c r="H104" s="88">
        <v>0.11175067976342062</v>
      </c>
      <c r="I104" s="88">
        <v>11.091698421597922</v>
      </c>
      <c r="J104" s="89">
        <v>2.5523888655522486</v>
      </c>
      <c r="K104" s="72"/>
      <c r="M104" s="294"/>
      <c r="N104" s="295"/>
      <c r="P104" s="296"/>
    </row>
    <row r="105" spans="2:16" ht="20.25" customHeight="1">
      <c r="B105" s="85" t="s">
        <v>91</v>
      </c>
      <c r="C105" s="64">
        <v>2407</v>
      </c>
      <c r="D105" s="86">
        <v>2.3246748550626705E-2</v>
      </c>
      <c r="E105" s="86">
        <v>0.30724598614787291</v>
      </c>
      <c r="F105" s="86">
        <v>0.17487027328892657</v>
      </c>
      <c r="G105" s="87">
        <v>21.442</v>
      </c>
      <c r="H105" s="88">
        <v>5.9119117805769068E-2</v>
      </c>
      <c r="I105" s="88">
        <v>10.879956266530673</v>
      </c>
      <c r="J105" s="89">
        <v>2.476747302381304</v>
      </c>
      <c r="K105" s="72"/>
      <c r="M105" s="294"/>
      <c r="N105" s="295"/>
      <c r="P105" s="296"/>
    </row>
    <row r="106" spans="2:16" ht="20.25" customHeight="1">
      <c r="B106" s="85" t="s">
        <v>91</v>
      </c>
      <c r="C106" s="64">
        <v>2408</v>
      </c>
      <c r="D106" s="86">
        <v>2.1069423445646853E-2</v>
      </c>
      <c r="E106" s="86">
        <v>0.31052996066846417</v>
      </c>
      <c r="F106" s="86">
        <v>0.16259294872422553</v>
      </c>
      <c r="G106" s="87">
        <v>21.914499999999997</v>
      </c>
      <c r="H106" s="88">
        <v>2.9375419823708317E-2</v>
      </c>
      <c r="I106" s="88">
        <v>11.453965779594268</v>
      </c>
      <c r="J106" s="89">
        <v>2.4299213850853119</v>
      </c>
      <c r="K106" s="72"/>
      <c r="M106" s="294"/>
      <c r="N106" s="295"/>
      <c r="P106" s="296"/>
    </row>
    <row r="107" spans="2:16" ht="20.25" customHeight="1">
      <c r="B107" s="85" t="s">
        <v>91</v>
      </c>
      <c r="C107" s="64">
        <v>2409</v>
      </c>
      <c r="D107" s="86">
        <v>1.7943939837556815E-2</v>
      </c>
      <c r="E107" s="86">
        <v>0.30975073993249624</v>
      </c>
      <c r="F107" s="86">
        <v>0.16978607229141909</v>
      </c>
      <c r="G107" s="87">
        <v>21.655000000000001</v>
      </c>
      <c r="H107" s="88">
        <v>8.4768376768109388E-2</v>
      </c>
      <c r="I107" s="88">
        <v>13.767381662161766</v>
      </c>
      <c r="J107" s="89">
        <v>2.4579263170512116</v>
      </c>
      <c r="K107" s="72"/>
      <c r="M107" s="294"/>
      <c r="N107" s="295"/>
      <c r="P107" s="296"/>
    </row>
    <row r="108" spans="2:16" ht="20.25" customHeight="1">
      <c r="B108" s="85" t="s">
        <v>91</v>
      </c>
      <c r="C108" s="64">
        <v>2410</v>
      </c>
      <c r="D108" s="86">
        <v>1.49916832460969E-2</v>
      </c>
      <c r="E108" s="86">
        <v>0.30928133581792727</v>
      </c>
      <c r="F108" s="86">
        <v>0.17696445793757715</v>
      </c>
      <c r="G108" s="87">
        <v>20.138600000000004</v>
      </c>
      <c r="H108" s="88">
        <v>0.13681811415540535</v>
      </c>
      <c r="I108" s="88">
        <v>11.697948760287158</v>
      </c>
      <c r="J108" s="89">
        <v>2.6265189373861775</v>
      </c>
      <c r="K108" s="72"/>
      <c r="M108" s="294"/>
      <c r="N108" s="295"/>
      <c r="P108" s="296"/>
    </row>
    <row r="109" spans="2:16" ht="20.25" customHeight="1">
      <c r="B109" s="85" t="s">
        <v>91</v>
      </c>
      <c r="C109" s="64">
        <v>2411</v>
      </c>
      <c r="D109" s="86">
        <v>1.5645595225187391E-2</v>
      </c>
      <c r="E109" s="86">
        <v>0.30875201302879152</v>
      </c>
      <c r="F109" s="86">
        <v>0.16963484533107534</v>
      </c>
      <c r="G109" s="87">
        <v>19.488</v>
      </c>
      <c r="H109" s="88">
        <v>0.1916128378301992</v>
      </c>
      <c r="I109" s="88">
        <v>12.675189222467676</v>
      </c>
      <c r="J109" s="89">
        <v>2.6964500899969401</v>
      </c>
      <c r="K109" s="72"/>
      <c r="M109" s="294"/>
      <c r="N109" s="295"/>
      <c r="P109" s="296"/>
    </row>
    <row r="110" spans="2:16" ht="20.25" customHeight="1">
      <c r="B110" s="85" t="s">
        <v>91</v>
      </c>
      <c r="C110" s="64">
        <v>2412</v>
      </c>
      <c r="D110" s="86">
        <v>1.9219931811679095E-2</v>
      </c>
      <c r="E110" s="86">
        <v>0.31798983851091039</v>
      </c>
      <c r="F110" s="86">
        <v>0.17245360946643443</v>
      </c>
      <c r="G110" s="87">
        <v>19.586399999999998</v>
      </c>
      <c r="H110" s="88">
        <v>0.17941668559797488</v>
      </c>
      <c r="I110" s="88">
        <v>12.49509060414468</v>
      </c>
      <c r="J110" s="89">
        <v>2.6894377169805295</v>
      </c>
      <c r="K110" s="72"/>
      <c r="M110" s="294"/>
      <c r="N110" s="295"/>
      <c r="P110" s="296"/>
    </row>
    <row r="111" spans="2:16" ht="20.25" customHeight="1">
      <c r="B111" s="85" t="s">
        <v>91</v>
      </c>
      <c r="C111" s="64">
        <v>2501</v>
      </c>
      <c r="D111" s="86">
        <v>3.1945514044744952E-2</v>
      </c>
      <c r="E111" s="86">
        <v>0.30339928725273324</v>
      </c>
      <c r="F111" s="86">
        <v>0.16188521065027073</v>
      </c>
      <c r="G111" s="87">
        <v>18.7074</v>
      </c>
      <c r="H111" s="88">
        <v>0.14230479182565248</v>
      </c>
      <c r="I111" s="88">
        <v>11.72483405054648</v>
      </c>
      <c r="J111" s="89">
        <v>2.7649784194332985</v>
      </c>
      <c r="K111" s="72"/>
      <c r="M111" s="294"/>
      <c r="N111" s="295"/>
      <c r="P111" s="296"/>
    </row>
    <row r="112" spans="2:16" ht="20.25" customHeight="1">
      <c r="B112" s="85" t="s">
        <v>91</v>
      </c>
      <c r="C112" s="64">
        <v>2502</v>
      </c>
      <c r="D112" s="86">
        <v>2.1689019506296189E-2</v>
      </c>
      <c r="E112" s="86">
        <v>0.31337283322799342</v>
      </c>
      <c r="F112" s="86">
        <v>0.16565701037749861</v>
      </c>
      <c r="G112" s="87">
        <v>19.247</v>
      </c>
      <c r="H112" s="88">
        <v>0.13478654387670491</v>
      </c>
      <c r="I112" s="88">
        <v>11.345983427298757</v>
      </c>
      <c r="J112" s="89">
        <v>2.7114792765609237</v>
      </c>
      <c r="K112" s="72" t="s">
        <v>68</v>
      </c>
      <c r="M112" s="294"/>
      <c r="N112" s="295"/>
      <c r="P112" s="296"/>
    </row>
    <row r="113" spans="2:16" ht="20.25" customHeight="1">
      <c r="B113" s="85" t="s">
        <v>120</v>
      </c>
      <c r="C113" s="64">
        <v>2401</v>
      </c>
      <c r="D113" s="86">
        <v>4.7950913160410523E-2</v>
      </c>
      <c r="E113" s="86">
        <v>0.40215809825201687</v>
      </c>
      <c r="F113" s="86">
        <v>0.15184994350370873</v>
      </c>
      <c r="G113" s="87">
        <v>25.293049999999997</v>
      </c>
      <c r="H113" s="88">
        <v>1.966204308961951</v>
      </c>
      <c r="I113" s="88">
        <v>51.694215386437868</v>
      </c>
      <c r="J113" s="89">
        <v>2.3428171829015678</v>
      </c>
      <c r="K113" s="72"/>
      <c r="M113" s="294"/>
      <c r="N113" s="295"/>
      <c r="P113" s="296"/>
    </row>
    <row r="114" spans="2:16" ht="20.25" customHeight="1">
      <c r="B114" s="85" t="s">
        <v>120</v>
      </c>
      <c r="C114" s="64">
        <v>2402</v>
      </c>
      <c r="D114" s="86">
        <v>5.4796268254075763E-2</v>
      </c>
      <c r="E114" s="86">
        <v>0.29932987813868489</v>
      </c>
      <c r="F114" s="86">
        <v>0.14339523557473685</v>
      </c>
      <c r="G114" s="87">
        <v>18.607700000000001</v>
      </c>
      <c r="H114" s="88">
        <v>6.8368275363840561E-2</v>
      </c>
      <c r="I114" s="88">
        <v>15.8075156108846</v>
      </c>
      <c r="J114" s="89">
        <v>2.769764217679362</v>
      </c>
      <c r="K114" s="72"/>
      <c r="M114" s="294"/>
      <c r="N114" s="295"/>
      <c r="P114" s="296"/>
    </row>
    <row r="115" spans="2:16" ht="20.25" customHeight="1">
      <c r="B115" s="85" t="s">
        <v>120</v>
      </c>
      <c r="C115" s="64">
        <v>2403</v>
      </c>
      <c r="D115" s="86">
        <v>2.2955613729357421E-2</v>
      </c>
      <c r="E115" s="86">
        <v>0.28413414044072366</v>
      </c>
      <c r="F115" s="86">
        <v>0.15731753001612561</v>
      </c>
      <c r="G115" s="87">
        <v>18.494684210526312</v>
      </c>
      <c r="H115" s="88">
        <v>9.3769296420886994E-2</v>
      </c>
      <c r="I115" s="88">
        <v>17.547556356262863</v>
      </c>
      <c r="J115" s="89">
        <v>2.8053099692425154</v>
      </c>
      <c r="K115" s="72"/>
      <c r="M115" s="294"/>
      <c r="N115" s="295"/>
      <c r="P115" s="296"/>
    </row>
    <row r="116" spans="2:16" ht="20.25" customHeight="1">
      <c r="B116" s="85" t="s">
        <v>120</v>
      </c>
      <c r="C116" s="64">
        <v>2404</v>
      </c>
      <c r="D116" s="86">
        <v>2.1932540311645772E-2</v>
      </c>
      <c r="E116" s="86">
        <v>0.28436844704338199</v>
      </c>
      <c r="F116" s="86">
        <v>0.16772206188359629</v>
      </c>
      <c r="G116" s="87">
        <v>20.262944444444443</v>
      </c>
      <c r="H116" s="88">
        <v>9.7696592496869503E-2</v>
      </c>
      <c r="I116" s="88">
        <v>20.862819984787375</v>
      </c>
      <c r="J116" s="89">
        <v>2.6590109264665269</v>
      </c>
      <c r="K116" s="72"/>
      <c r="M116" s="294"/>
      <c r="N116" s="295"/>
      <c r="P116" s="296"/>
    </row>
    <row r="117" spans="2:16" ht="20.25" customHeight="1">
      <c r="B117" s="85" t="s">
        <v>120</v>
      </c>
      <c r="C117" s="64">
        <v>2405</v>
      </c>
      <c r="D117" s="86">
        <v>2.5189294520259864E-2</v>
      </c>
      <c r="E117" s="86">
        <v>0.2875019310324235</v>
      </c>
      <c r="F117" s="86">
        <v>0.16448990081763454</v>
      </c>
      <c r="G117" s="87">
        <v>21.733470588235292</v>
      </c>
      <c r="H117" s="88">
        <v>8.5425311674538262E-2</v>
      </c>
      <c r="I117" s="88">
        <v>24.657323577193242</v>
      </c>
      <c r="J117" s="89">
        <v>2.5392712222346381</v>
      </c>
      <c r="K117" s="72"/>
      <c r="M117" s="294"/>
      <c r="N117" s="295"/>
      <c r="P117" s="296"/>
    </row>
    <row r="118" spans="2:16" ht="20.25" customHeight="1">
      <c r="B118" s="85" t="s">
        <v>120</v>
      </c>
      <c r="C118" s="64">
        <v>2406</v>
      </c>
      <c r="D118" s="86">
        <v>2.7902832339655813E-2</v>
      </c>
      <c r="E118" s="86">
        <v>0.29484759185115333</v>
      </c>
      <c r="F118" s="86">
        <v>0.15804772314438501</v>
      </c>
      <c r="G118" s="87">
        <v>23.360750000000003</v>
      </c>
      <c r="H118" s="88">
        <v>6.1612597818342413E-2</v>
      </c>
      <c r="I118" s="88">
        <v>28.328103308033434</v>
      </c>
      <c r="J118" s="89">
        <v>2.3949448740909656</v>
      </c>
      <c r="K118" s="72"/>
      <c r="M118" s="294"/>
      <c r="N118" s="295"/>
      <c r="P118" s="296"/>
    </row>
    <row r="119" spans="2:16" ht="20.25" customHeight="1">
      <c r="B119" s="85" t="s">
        <v>120</v>
      </c>
      <c r="C119" s="64">
        <v>2407</v>
      </c>
      <c r="D119" s="86">
        <v>3.3848319678320013E-2</v>
      </c>
      <c r="E119" s="86">
        <v>0.29499089744030049</v>
      </c>
      <c r="F119" s="86">
        <v>0.15488035943442627</v>
      </c>
      <c r="G119" s="87">
        <v>23.687882352941177</v>
      </c>
      <c r="H119" s="88">
        <v>5.0327150484780328E-2</v>
      </c>
      <c r="I119" s="88">
        <v>27.670677198723936</v>
      </c>
      <c r="J119" s="89">
        <v>2.3555033272868178</v>
      </c>
      <c r="K119" s="72"/>
      <c r="M119" s="294"/>
      <c r="N119" s="295"/>
      <c r="P119" s="296"/>
    </row>
    <row r="120" spans="2:16" ht="20.25" customHeight="1">
      <c r="B120" s="85" t="s">
        <v>120</v>
      </c>
      <c r="C120" s="64">
        <v>2408</v>
      </c>
      <c r="D120" s="86">
        <v>3.6223753231633661E-2</v>
      </c>
      <c r="E120" s="86">
        <v>0.30281773609713419</v>
      </c>
      <c r="F120" s="86">
        <v>0.14779539759902607</v>
      </c>
      <c r="G120" s="87">
        <v>25.717937500000005</v>
      </c>
      <c r="H120" s="88">
        <v>7.4983326968226918E-2</v>
      </c>
      <c r="I120" s="88">
        <v>28.609073368564285</v>
      </c>
      <c r="J120" s="89">
        <v>2.2406975232900868</v>
      </c>
      <c r="K120" s="72"/>
      <c r="M120" s="294"/>
      <c r="N120" s="295"/>
      <c r="P120" s="296"/>
    </row>
    <row r="121" spans="2:16" ht="20.25" customHeight="1">
      <c r="B121" s="85" t="s">
        <v>120</v>
      </c>
      <c r="C121" s="64">
        <v>2409</v>
      </c>
      <c r="D121" s="86">
        <v>3.4082909183768065E-2</v>
      </c>
      <c r="E121" s="86">
        <v>0.29469022720165594</v>
      </c>
      <c r="F121" s="86">
        <v>0.14993064625686456</v>
      </c>
      <c r="G121" s="87">
        <v>24.186941176470587</v>
      </c>
      <c r="H121" s="88">
        <v>0.10771156113386035</v>
      </c>
      <c r="I121" s="88">
        <v>26.762476100295231</v>
      </c>
      <c r="J121" s="89">
        <v>2.3455729516231427</v>
      </c>
      <c r="K121" s="72"/>
      <c r="M121" s="294"/>
      <c r="N121" s="295"/>
      <c r="P121" s="296"/>
    </row>
    <row r="122" spans="2:16" ht="20.25" customHeight="1">
      <c r="B122" s="85" t="s">
        <v>120</v>
      </c>
      <c r="C122" s="64">
        <v>2410</v>
      </c>
      <c r="D122" s="86">
        <v>2.251705039173052E-2</v>
      </c>
      <c r="E122" s="86">
        <v>0.2891726902670535</v>
      </c>
      <c r="F122" s="86">
        <v>0.15930687587720538</v>
      </c>
      <c r="G122" s="87">
        <v>22.044350000000001</v>
      </c>
      <c r="H122" s="88">
        <v>0.18637905485898984</v>
      </c>
      <c r="I122" s="88">
        <v>25.525481331861336</v>
      </c>
      <c r="J122" s="89">
        <v>2.5233424475448545</v>
      </c>
      <c r="K122" s="72"/>
      <c r="M122" s="294"/>
      <c r="N122" s="295"/>
      <c r="P122" s="296"/>
    </row>
    <row r="123" spans="2:16" ht="20.25" customHeight="1">
      <c r="B123" s="85" t="s">
        <v>120</v>
      </c>
      <c r="C123" s="64">
        <v>2411</v>
      </c>
      <c r="D123" s="86">
        <v>2.6128812642431661E-2</v>
      </c>
      <c r="E123" s="86">
        <v>0.29327118266257785</v>
      </c>
      <c r="F123" s="86">
        <v>0.16218119385148888</v>
      </c>
      <c r="G123" s="87">
        <v>21.944799999999997</v>
      </c>
      <c r="H123" s="88">
        <v>0.2039524023885266</v>
      </c>
      <c r="I123" s="88">
        <v>26.222033514746879</v>
      </c>
      <c r="J123" s="89">
        <v>2.5274583767422771</v>
      </c>
      <c r="K123" s="72"/>
    </row>
    <row r="124" spans="2:16" ht="20.25" customHeight="1">
      <c r="B124" s="85" t="s">
        <v>120</v>
      </c>
      <c r="C124" s="64">
        <v>2412</v>
      </c>
      <c r="D124" s="86">
        <v>3.2967212618466871E-2</v>
      </c>
      <c r="E124" s="86">
        <v>0.29905516932464205</v>
      </c>
      <c r="F124" s="86">
        <v>0.15844329707947205</v>
      </c>
      <c r="G124" s="87">
        <v>21.542750000000002</v>
      </c>
      <c r="H124" s="88">
        <v>0.25287134020919078</v>
      </c>
      <c r="I124" s="88">
        <v>24.529372854727285</v>
      </c>
      <c r="J124" s="89">
        <v>2.5746669375132658</v>
      </c>
      <c r="K124" s="72"/>
    </row>
    <row r="125" spans="2:16" ht="20.25" customHeight="1">
      <c r="B125" s="85" t="s">
        <v>120</v>
      </c>
      <c r="C125" s="64">
        <v>2501</v>
      </c>
      <c r="D125" s="86">
        <v>3.2038302044777638E-2</v>
      </c>
      <c r="E125" s="86">
        <v>0.29949328644349466</v>
      </c>
      <c r="F125" s="86">
        <v>0.15827452714900628</v>
      </c>
      <c r="G125" s="87">
        <v>21.415150000000001</v>
      </c>
      <c r="H125" s="88">
        <v>0.21037880215855984</v>
      </c>
      <c r="I125" s="88">
        <v>23.370839045893174</v>
      </c>
      <c r="J125" s="89">
        <v>2.5958101897214507</v>
      </c>
      <c r="K125" s="72"/>
    </row>
    <row r="126" spans="2:16" ht="20.25" customHeight="1">
      <c r="B126" s="85" t="s">
        <v>120</v>
      </c>
      <c r="C126" s="64">
        <v>2502</v>
      </c>
      <c r="D126" s="86">
        <v>2.9353994572408178E-2</v>
      </c>
      <c r="E126" s="86">
        <v>0.30176768590701009</v>
      </c>
      <c r="F126" s="86">
        <v>0.15701370019193311</v>
      </c>
      <c r="G126" s="87">
        <v>21.589950000000005</v>
      </c>
      <c r="H126" s="88">
        <v>0.19765095191830617</v>
      </c>
      <c r="I126" s="88">
        <v>22.198470026103536</v>
      </c>
      <c r="J126" s="89">
        <v>2.5786156993763569</v>
      </c>
      <c r="K126" s="72" t="s">
        <v>69</v>
      </c>
    </row>
    <row r="127" spans="2:16" ht="20.25" customHeight="1">
      <c r="B127" s="85" t="s">
        <v>121</v>
      </c>
      <c r="C127" s="64">
        <v>2401</v>
      </c>
      <c r="D127" s="86">
        <v>6.6139866691780527E-2</v>
      </c>
      <c r="E127" s="86">
        <v>0.44567788482005993</v>
      </c>
      <c r="F127" s="86">
        <v>0.2092790222105628</v>
      </c>
      <c r="G127" s="87">
        <v>20.173181818181817</v>
      </c>
      <c r="H127" s="88">
        <v>5.671445374573433</v>
      </c>
      <c r="I127" s="88">
        <v>76.82523777064354</v>
      </c>
      <c r="J127" s="89">
        <v>1.6097896049269946</v>
      </c>
      <c r="K127" s="72"/>
    </row>
    <row r="128" spans="2:16" ht="20.25" customHeight="1">
      <c r="B128" s="85" t="s">
        <v>121</v>
      </c>
      <c r="C128" s="64">
        <v>2402</v>
      </c>
      <c r="D128" s="86">
        <v>4.9888190100036901E-2</v>
      </c>
      <c r="E128" s="86">
        <v>0.39156173876016842</v>
      </c>
      <c r="F128" s="86">
        <v>0.1787688106251612</v>
      </c>
      <c r="G128" s="87">
        <v>14.835714285714285</v>
      </c>
      <c r="H128" s="88">
        <v>4.3319202203111189</v>
      </c>
      <c r="I128" s="88">
        <v>32.532104042237883</v>
      </c>
      <c r="J128" s="89">
        <v>1.8733317831935787</v>
      </c>
      <c r="K128" s="72"/>
    </row>
    <row r="129" spans="2:11" ht="20.25" customHeight="1">
      <c r="B129" s="85" t="s">
        <v>121</v>
      </c>
      <c r="C129" s="64">
        <v>2403</v>
      </c>
      <c r="D129" s="86">
        <v>1.7947595113198052E-2</v>
      </c>
      <c r="E129" s="86">
        <v>0.4041939227623193</v>
      </c>
      <c r="F129" s="86">
        <v>0.20275797778109342</v>
      </c>
      <c r="G129" s="87">
        <v>15.422687500000002</v>
      </c>
      <c r="H129" s="88">
        <v>0.93103793250554689</v>
      </c>
      <c r="I129" s="88">
        <v>32.143394497297294</v>
      </c>
      <c r="J129" s="89">
        <v>1.8751241361526074</v>
      </c>
      <c r="K129" s="72"/>
    </row>
    <row r="130" spans="2:11" ht="20.25" customHeight="1">
      <c r="B130" s="85" t="s">
        <v>121</v>
      </c>
      <c r="C130" s="64">
        <v>2404</v>
      </c>
      <c r="D130" s="86">
        <v>1.4289218898955019E-2</v>
      </c>
      <c r="E130" s="86">
        <v>0.39976006612317466</v>
      </c>
      <c r="F130" s="86">
        <v>0.2020328058822716</v>
      </c>
      <c r="G130" s="87">
        <v>15.723916666666668</v>
      </c>
      <c r="H130" s="88">
        <v>0.33852024297903693</v>
      </c>
      <c r="I130" s="88">
        <v>27.068536530381735</v>
      </c>
      <c r="J130" s="89">
        <v>1.8395153510532039</v>
      </c>
      <c r="K130" s="72"/>
    </row>
    <row r="131" spans="2:11" ht="20.25" customHeight="1">
      <c r="B131" s="85" t="s">
        <v>121</v>
      </c>
      <c r="C131" s="64">
        <v>2405</v>
      </c>
      <c r="D131" s="86">
        <v>1.7610861572482706E-2</v>
      </c>
      <c r="E131" s="86">
        <v>0.39550639507124774</v>
      </c>
      <c r="F131" s="86">
        <v>0.20065962588176964</v>
      </c>
      <c r="G131" s="87">
        <v>16.390384615384612</v>
      </c>
      <c r="H131" s="88">
        <v>0.58210571440202941</v>
      </c>
      <c r="I131" s="88">
        <v>27.297791861687529</v>
      </c>
      <c r="J131" s="89">
        <v>1.8329983104379974</v>
      </c>
      <c r="K131" s="72"/>
    </row>
    <row r="132" spans="2:11" ht="20.25" customHeight="1">
      <c r="B132" s="85" t="s">
        <v>121</v>
      </c>
      <c r="C132" s="64">
        <v>2406</v>
      </c>
      <c r="D132" s="86">
        <v>2.1578291534812243E-2</v>
      </c>
      <c r="E132" s="86">
        <v>0.39192258188887008</v>
      </c>
      <c r="F132" s="86">
        <v>0.18440888609745529</v>
      </c>
      <c r="G132" s="87">
        <v>17.424230769230768</v>
      </c>
      <c r="H132" s="88">
        <v>0.57047774913080773</v>
      </c>
      <c r="I132" s="88">
        <v>29.063106150924302</v>
      </c>
      <c r="J132" s="89">
        <v>1.8041713389268748</v>
      </c>
      <c r="K132" s="72"/>
    </row>
    <row r="133" spans="2:11" ht="20.25" customHeight="1">
      <c r="B133" s="85" t="s">
        <v>121</v>
      </c>
      <c r="C133" s="64">
        <v>2407</v>
      </c>
      <c r="D133" s="86">
        <v>2.2765650658792661E-2</v>
      </c>
      <c r="E133" s="86">
        <v>0.39069671352981472</v>
      </c>
      <c r="F133" s="86">
        <v>0.18093932657729117</v>
      </c>
      <c r="G133" s="87">
        <v>17.408642857142855</v>
      </c>
      <c r="H133" s="88">
        <v>0.49086780382686379</v>
      </c>
      <c r="I133" s="88">
        <v>25.328389099844088</v>
      </c>
      <c r="J133" s="89">
        <v>1.756895007647155</v>
      </c>
      <c r="K133" s="72"/>
    </row>
    <row r="134" spans="2:11" ht="20.25" customHeight="1">
      <c r="B134" s="85" t="s">
        <v>121</v>
      </c>
      <c r="C134" s="64">
        <v>2408</v>
      </c>
      <c r="D134" s="86">
        <v>3.0290731897407587E-2</v>
      </c>
      <c r="E134" s="86">
        <v>0.39220406856857282</v>
      </c>
      <c r="F134" s="86">
        <v>0.18214408341675734</v>
      </c>
      <c r="G134" s="87">
        <v>18.076857142857143</v>
      </c>
      <c r="H134" s="88">
        <v>0.27170664377085346</v>
      </c>
      <c r="I134" s="88">
        <v>27.316580907999324</v>
      </c>
      <c r="J134" s="89">
        <v>1.7340812235118954</v>
      </c>
      <c r="K134" s="72"/>
    </row>
    <row r="135" spans="2:11" ht="20.25" customHeight="1">
      <c r="B135" s="85" t="s">
        <v>121</v>
      </c>
      <c r="C135" s="64">
        <v>2409</v>
      </c>
      <c r="D135" s="86">
        <v>2.452347326900705E-2</v>
      </c>
      <c r="E135" s="86">
        <v>0.39425052475270295</v>
      </c>
      <c r="F135" s="86">
        <v>0.19597963062616894</v>
      </c>
      <c r="G135" s="87">
        <v>17.711285714285715</v>
      </c>
      <c r="H135" s="88">
        <v>0.30773045710579899</v>
      </c>
      <c r="I135" s="88">
        <v>30.207218741062785</v>
      </c>
      <c r="J135" s="89">
        <v>1.7585742104059316</v>
      </c>
      <c r="K135" s="72"/>
    </row>
    <row r="136" spans="2:11" ht="20.25" customHeight="1">
      <c r="B136" s="85" t="s">
        <v>121</v>
      </c>
      <c r="C136" s="64">
        <v>2410</v>
      </c>
      <c r="D136" s="86">
        <v>1.8250748234430389E-2</v>
      </c>
      <c r="E136" s="86">
        <v>0.39891722275158265</v>
      </c>
      <c r="F136" s="86">
        <v>0.21299993350543117</v>
      </c>
      <c r="G136" s="87">
        <v>17.168062499999998</v>
      </c>
      <c r="H136" s="88">
        <v>0.89065515556066055</v>
      </c>
      <c r="I136" s="88">
        <v>36.123392649375255</v>
      </c>
      <c r="J136" s="89">
        <v>1.7998480515830504</v>
      </c>
      <c r="K136" s="72"/>
    </row>
    <row r="137" spans="2:11" ht="20.25" customHeight="1">
      <c r="B137" s="85" t="s">
        <v>121</v>
      </c>
      <c r="C137" s="64">
        <v>2411</v>
      </c>
      <c r="D137" s="86">
        <v>1.9436336356340615E-2</v>
      </c>
      <c r="E137" s="86">
        <v>0.40420648792599317</v>
      </c>
      <c r="F137" s="86">
        <v>0.21003363915915413</v>
      </c>
      <c r="G137" s="87">
        <v>17.175133333333335</v>
      </c>
      <c r="H137" s="88">
        <v>1.3109751306012705</v>
      </c>
      <c r="I137" s="88">
        <v>38.744713242158255</v>
      </c>
      <c r="J137" s="89">
        <v>1.8011375652520065</v>
      </c>
      <c r="K137" s="72"/>
    </row>
    <row r="138" spans="2:11" ht="20.25" customHeight="1">
      <c r="B138" s="85" t="s">
        <v>121</v>
      </c>
      <c r="C138" s="64">
        <v>2412</v>
      </c>
      <c r="D138" s="86">
        <v>2.4747305707215068E-2</v>
      </c>
      <c r="E138" s="86">
        <v>0.4104066198123083</v>
      </c>
      <c r="F138" s="86">
        <v>0.21376217519167506</v>
      </c>
      <c r="G138" s="87">
        <v>17.131062499999999</v>
      </c>
      <c r="H138" s="88">
        <v>1.6574393006088404</v>
      </c>
      <c r="I138" s="88">
        <v>40.54089222429706</v>
      </c>
      <c r="J138" s="89">
        <v>1.8031368027750103</v>
      </c>
      <c r="K138" s="72"/>
    </row>
    <row r="139" spans="2:11" ht="20.25" customHeight="1">
      <c r="B139" s="85" t="s">
        <v>121</v>
      </c>
      <c r="C139" s="64">
        <v>2501</v>
      </c>
      <c r="D139" s="86">
        <v>2.9735679115998975E-2</v>
      </c>
      <c r="E139" s="86">
        <v>0.40785333608340579</v>
      </c>
      <c r="F139" s="86">
        <v>0.21114645809170107</v>
      </c>
      <c r="G139" s="87">
        <v>17.044687499999998</v>
      </c>
      <c r="H139" s="88">
        <v>1.5449094511478629</v>
      </c>
      <c r="I139" s="88">
        <v>35.727687264324295</v>
      </c>
      <c r="J139" s="89">
        <v>1.8277278640785022</v>
      </c>
      <c r="K139" s="72"/>
    </row>
    <row r="140" spans="2:11" ht="20.25" customHeight="1">
      <c r="B140" s="85" t="s">
        <v>121</v>
      </c>
      <c r="C140" s="64">
        <v>2502</v>
      </c>
      <c r="D140" s="86">
        <v>2.7576219515465013E-2</v>
      </c>
      <c r="E140" s="86">
        <v>0.40937248980644342</v>
      </c>
      <c r="F140" s="86">
        <v>0.20483170147149773</v>
      </c>
      <c r="G140" s="87">
        <v>16.413812500000002</v>
      </c>
      <c r="H140" s="88">
        <v>1.4518179827890954</v>
      </c>
      <c r="I140" s="88">
        <v>30.742953496274939</v>
      </c>
      <c r="J140" s="89">
        <v>1.8170973268288095</v>
      </c>
      <c r="K140" s="72" t="s">
        <v>69</v>
      </c>
    </row>
    <row r="141" spans="2:11" ht="20.25" customHeight="1">
      <c r="B141" s="83" t="s">
        <v>126</v>
      </c>
      <c r="C141" s="82"/>
      <c r="D141" s="83"/>
      <c r="E141" s="83"/>
      <c r="F141" s="83"/>
      <c r="G141" s="83"/>
      <c r="H141" s="83"/>
      <c r="I141" s="83"/>
      <c r="J141" s="83"/>
      <c r="K141" s="82"/>
    </row>
    <row r="142" spans="2:11" ht="20.25" customHeight="1">
      <c r="B142" s="222" t="str">
        <f>C74</f>
        <v>117</v>
      </c>
      <c r="C142" s="53"/>
      <c r="D142" s="84">
        <f>(SUMIFS(D$85:D$140,$B$85:$B$140,$B142,$C$85:$C$140,MAX($C$85:$C$140))/SUMIFS(D$85:D$140,$B$85:$B$140,$B142,$C$85:$C$140,MAX($C$85:$C$140)-1))-1</f>
        <v>-0.10466673773028023</v>
      </c>
      <c r="E142" s="84">
        <f t="shared" ref="E142:J145" si="0">(SUMIFS(E$85:E$140,$B$85:$B$140,$B142,$C$85:$C$140,MAX($C$85:$C$140))/SUMIFS(E$85:E$140,$B$85:$B$140,$B142,$C$85:$C$140,MAX($C$85:$C$140)-1))-1</f>
        <v>-7.3463413746179929E-2</v>
      </c>
      <c r="F142" s="84">
        <f t="shared" si="0"/>
        <v>-2.5456446449909298E-2</v>
      </c>
      <c r="G142" s="84">
        <f t="shared" si="0"/>
        <v>-3.7105127457794373E-2</v>
      </c>
      <c r="H142" s="84">
        <f t="shared" si="0"/>
        <v>0.98223484701685115</v>
      </c>
      <c r="I142" s="84">
        <f t="shared" si="0"/>
        <v>-0.19669281997065691</v>
      </c>
      <c r="J142" s="84">
        <f t="shared" si="0"/>
        <v>1.9066583737157528E-2</v>
      </c>
      <c r="K142" s="54"/>
    </row>
    <row r="143" spans="2:11" ht="20.25" customHeight="1">
      <c r="B143" s="41" t="str">
        <f>D74</f>
        <v>304</v>
      </c>
      <c r="C143" s="53"/>
      <c r="D143" s="84">
        <f t="shared" ref="D143:D145" si="1">(SUMIFS(D$85:D$140,$B$85:$B$140,$B143,$C$85:$C$140,MAX($C$85:$C$140))/SUMIFS(D$85:D$140,$B$85:$B$140,$B143,$C$85:$C$140,MAX($C$85:$C$140)-1))-1</f>
        <v>-0.32106212234002096</v>
      </c>
      <c r="E143" s="84">
        <f>(SUMIFS(E$85:E$140,$B$85:$B$140,$B143,$C$85:$C$140,MAX($C$85:$C$140))/SUMIFS(E$85:E$140,$B$85:$B$140,$B143,$C$85:$C$140,MAX($C$85:$C$140)-1))-1</f>
        <v>3.2872674374321065E-2</v>
      </c>
      <c r="F143" s="84">
        <f t="shared" si="0"/>
        <v>2.3299223641721767E-2</v>
      </c>
      <c r="G143" s="84">
        <f t="shared" si="0"/>
        <v>2.8844200690635757E-2</v>
      </c>
      <c r="H143" s="84">
        <f t="shared" si="0"/>
        <v>-5.2832008342759806E-2</v>
      </c>
      <c r="I143" s="84">
        <f t="shared" si="0"/>
        <v>-3.2311811119413281E-2</v>
      </c>
      <c r="J143" s="84">
        <f t="shared" si="0"/>
        <v>-1.9348846448985935E-2</v>
      </c>
      <c r="K143" s="54"/>
    </row>
    <row r="144" spans="2:11" ht="20.25" customHeight="1">
      <c r="B144" s="41" t="str">
        <f>E74</f>
        <v>111</v>
      </c>
      <c r="C144" s="53"/>
      <c r="D144" s="84">
        <f t="shared" si="1"/>
        <v>-8.3784323795243476E-2</v>
      </c>
      <c r="E144" s="84">
        <f t="shared" si="0"/>
        <v>7.59415842179334E-3</v>
      </c>
      <c r="F144" s="84">
        <f t="shared" si="0"/>
        <v>-7.9660762839377508E-3</v>
      </c>
      <c r="G144" s="84">
        <f t="shared" si="0"/>
        <v>8.1624457451852095E-3</v>
      </c>
      <c r="H144" s="84">
        <f t="shared" si="0"/>
        <v>-6.0499680146770873E-2</v>
      </c>
      <c r="I144" s="84">
        <f t="shared" si="0"/>
        <v>-5.0163753962254587E-2</v>
      </c>
      <c r="J144" s="84">
        <f t="shared" si="0"/>
        <v>-6.6239397676988165E-3</v>
      </c>
      <c r="K144" s="54"/>
    </row>
    <row r="145" spans="2:11" ht="20.25" customHeight="1">
      <c r="B145" s="41" t="str">
        <f>F74</f>
        <v>111-2</v>
      </c>
      <c r="C145" s="53"/>
      <c r="D145" s="84">
        <f t="shared" si="1"/>
        <v>-7.2621835610678476E-2</v>
      </c>
      <c r="E145" s="84">
        <f t="shared" si="0"/>
        <v>3.7247549269205926E-3</v>
      </c>
      <c r="F145" s="84">
        <f t="shared" si="0"/>
        <v>-2.9906997622763054E-2</v>
      </c>
      <c r="G145" s="84">
        <f t="shared" si="0"/>
        <v>-3.7012998918284468E-2</v>
      </c>
      <c r="H145" s="84">
        <f t="shared" si="0"/>
        <v>-6.0256909095611322E-2</v>
      </c>
      <c r="I145" s="84">
        <f t="shared" si="0"/>
        <v>-0.13952019147421379</v>
      </c>
      <c r="J145" s="84">
        <f t="shared" si="0"/>
        <v>-5.8162582398733065E-3</v>
      </c>
      <c r="K145" s="54"/>
    </row>
    <row r="146" spans="2:11" ht="20.25" customHeight="1" thickBot="1"/>
    <row r="147" spans="2:11" ht="17.25" thickTop="1">
      <c r="B147" s="25" t="s">
        <v>51</v>
      </c>
      <c r="C147" s="25"/>
      <c r="D147" s="25"/>
      <c r="E147" s="25"/>
      <c r="F147" s="170" t="s">
        <v>77</v>
      </c>
      <c r="G147" s="42"/>
      <c r="H147" s="25"/>
      <c r="I147" s="25"/>
    </row>
    <row r="148" spans="2:11">
      <c r="B148" s="26" t="s">
        <v>33</v>
      </c>
      <c r="C148" s="26" t="s">
        <v>52</v>
      </c>
      <c r="D148" s="26"/>
      <c r="E148" s="26"/>
      <c r="F148" s="90" t="s">
        <v>78</v>
      </c>
      <c r="G148" s="43"/>
      <c r="H148" s="45" t="s">
        <v>81</v>
      </c>
      <c r="I148" s="45"/>
    </row>
    <row r="149" spans="2:11">
      <c r="B149" s="26" t="s">
        <v>34</v>
      </c>
      <c r="C149" s="26" t="s">
        <v>53</v>
      </c>
      <c r="D149" s="26"/>
      <c r="E149" s="26"/>
      <c r="F149" s="90" t="s">
        <v>79</v>
      </c>
      <c r="G149" s="43"/>
      <c r="H149" s="45" t="s">
        <v>82</v>
      </c>
      <c r="I149" s="45"/>
    </row>
    <row r="150" spans="2:11">
      <c r="B150" s="26" t="s">
        <v>4</v>
      </c>
      <c r="C150" s="26" t="s">
        <v>54</v>
      </c>
      <c r="D150" s="26"/>
      <c r="E150" s="26"/>
      <c r="F150" s="90" t="s">
        <v>80</v>
      </c>
      <c r="G150" s="43"/>
      <c r="H150" s="45" t="s">
        <v>83</v>
      </c>
      <c r="I150" s="45"/>
    </row>
    <row r="151" spans="2:11">
      <c r="B151" s="26" t="s">
        <v>5</v>
      </c>
      <c r="C151" s="26" t="s">
        <v>55</v>
      </c>
      <c r="D151" s="26"/>
      <c r="E151" s="26"/>
      <c r="F151" s="90" t="s">
        <v>87</v>
      </c>
      <c r="G151" s="43"/>
      <c r="H151" s="45" t="s">
        <v>84</v>
      </c>
      <c r="I151" s="45"/>
    </row>
    <row r="152" spans="2:11">
      <c r="B152" s="26" t="s">
        <v>56</v>
      </c>
      <c r="C152" s="26" t="s">
        <v>57</v>
      </c>
      <c r="D152" s="26"/>
      <c r="E152" s="26"/>
      <c r="F152" s="90" t="s">
        <v>88</v>
      </c>
      <c r="G152" s="43"/>
      <c r="H152" s="45" t="s">
        <v>85</v>
      </c>
      <c r="I152" s="45"/>
    </row>
    <row r="153" spans="2:11" ht="17.25" thickBot="1">
      <c r="B153" s="27" t="s">
        <v>58</v>
      </c>
      <c r="C153" s="27" t="s">
        <v>59</v>
      </c>
      <c r="D153" s="27"/>
      <c r="E153" s="27"/>
      <c r="F153" s="91" t="s">
        <v>89</v>
      </c>
      <c r="G153" s="44"/>
      <c r="H153" s="46" t="s">
        <v>86</v>
      </c>
      <c r="I153" s="46"/>
    </row>
  </sheetData>
  <mergeCells count="3">
    <mergeCell ref="O9:P9"/>
    <mergeCell ref="C4:D4"/>
    <mergeCell ref="C5:D5"/>
  </mergeCells>
  <phoneticPr fontId="3" type="noConversion"/>
  <conditionalFormatting sqref="B85:K101 B105:K140">
    <cfRule type="expression" dxfId="47" priority="10">
      <formula>$B85&lt;&gt;$B86</formula>
    </cfRule>
  </conditionalFormatting>
  <conditionalFormatting sqref="B102:K104">
    <cfRule type="expression" dxfId="46" priority="78">
      <formula>$B102&lt;&gt;$B107</formula>
    </cfRule>
  </conditionalFormatting>
  <conditionalFormatting sqref="C75:K75">
    <cfRule type="containsText" dxfId="45" priority="11" operator="containsText" text="F">
      <formula>NOT(ISERROR(SEARCH("F",C75)))</formula>
    </cfRule>
    <cfRule type="containsText" dxfId="44" priority="12" operator="containsText" text="D">
      <formula>NOT(ISERROR(SEARCH("D",C75)))</formula>
    </cfRule>
    <cfRule type="containsText" dxfId="43" priority="13" operator="containsText" text="S">
      <formula>NOT(ISERROR(SEARCH("S",C75)))</formula>
    </cfRule>
    <cfRule type="containsText" dxfId="42" priority="14" operator="containsText" text="A">
      <formula>NOT(ISERROR(SEARCH("A",C75)))</formula>
    </cfRule>
  </conditionalFormatting>
  <conditionalFormatting sqref="D62:K62 D64:K65 D66:D71 D72:K73 D82:K82 D141:K141 K142:K145">
    <cfRule type="containsText" dxfId="41" priority="69" operator="containsText" text="악화">
      <formula>NOT(ISERROR(SEARCH("악화",D62)))</formula>
    </cfRule>
  </conditionalFormatting>
  <conditionalFormatting sqref="D62:K62 D64:K65 D72:K73 D82:K82 D141:K141 K142:K145 D66:D71">
    <cfRule type="containsText" dxfId="40" priority="68" operator="containsText" text="개선">
      <formula>NOT(ISERROR(SEARCH("개선",D62)))</formula>
    </cfRule>
  </conditionalFormatting>
  <conditionalFormatting sqref="G4:G5">
    <cfRule type="containsText" dxfId="39" priority="19" operator="containsText" text="S">
      <formula>NOT(ISERROR(SEARCH("S",G4)))</formula>
    </cfRule>
    <cfRule type="containsText" dxfId="38" priority="20" operator="containsText" text="A">
      <formula>NOT(ISERROR(SEARCH("A",G4)))</formula>
    </cfRule>
  </conditionalFormatting>
  <conditionalFormatting sqref="G5">
    <cfRule type="containsText" dxfId="37" priority="15" operator="containsText" text="F">
      <formula>NOT(ISERROR(SEARCH("F",G5)))</formula>
    </cfRule>
    <cfRule type="containsText" dxfId="36" priority="16" operator="containsText" text="D">
      <formula>NOT(ISERROR(SEARCH("D",G5)))</formula>
    </cfRule>
  </conditionalFormatting>
  <conditionalFormatting sqref="J26">
    <cfRule type="containsText" dxfId="35" priority="5" operator="containsText" text="D">
      <formula>NOT(ISERROR(SEARCH("D",J26)))</formula>
    </cfRule>
    <cfRule type="containsText" dxfId="34" priority="6" operator="containsText" text="F">
      <formula>NOT(ISERROR(SEARCH("F",J26)))</formula>
    </cfRule>
    <cfRule type="containsText" dxfId="33" priority="7" operator="containsText" text="S">
      <formula>NOT(ISERROR(SEARCH("S",J26)))</formula>
    </cfRule>
    <cfRule type="containsText" dxfId="32" priority="8" operator="containsText" text="A">
      <formula>NOT(ISERROR(SEARCH("A",J26)))</formula>
    </cfRule>
  </conditionalFormatting>
  <conditionalFormatting sqref="K1:K25">
    <cfRule type="containsText" dxfId="31" priority="1" operator="containsText" text="D">
      <formula>NOT(ISERROR(SEARCH("D",K1)))</formula>
    </cfRule>
    <cfRule type="containsText" dxfId="30" priority="2" operator="containsText" text="F">
      <formula>NOT(ISERROR(SEARCH("F",K1)))</formula>
    </cfRule>
    <cfRule type="containsText" dxfId="29" priority="3" operator="containsText" text="S">
      <formula>NOT(ISERROR(SEARCH("S",K1)))</formula>
    </cfRule>
    <cfRule type="containsText" dxfId="28" priority="4" operator="containsText" text="A">
      <formula>NOT(ISERROR(SEARCH("A",K1)))</formula>
    </cfRule>
  </conditionalFormatting>
  <conditionalFormatting sqref="K28:K32 K34:K74 K76:K1048576">
    <cfRule type="containsText" dxfId="27" priority="21" operator="containsText" text="D">
      <formula>NOT(ISERROR(SEARCH("D",K28)))</formula>
    </cfRule>
    <cfRule type="containsText" dxfId="26" priority="22" operator="containsText" text="F">
      <formula>NOT(ISERROR(SEARCH("F",K28)))</formula>
    </cfRule>
    <cfRule type="containsText" dxfId="25" priority="23" operator="containsText" text="S">
      <formula>NOT(ISERROR(SEARCH("S",K28)))</formula>
    </cfRule>
    <cfRule type="containsText" dxfId="24" priority="24" operator="containsText" text="A">
      <formula>NOT(ISERROR(SEARCH("A",K28)))</formula>
    </cfRule>
  </conditionalFormatting>
  <printOptions horizontalCentered="1"/>
  <pageMargins left="0" right="0" top="0.39370078740157483" bottom="0" header="0" footer="0"/>
  <pageSetup paperSize="9" scale="71" fitToHeight="0" orientation="portrait" r:id="rId1"/>
  <rowBreaks count="1" manualBreakCount="1">
    <brk id="62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7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D32:J32</xm:sqref>
        </x14:conditionalFormatting>
        <x14:conditionalFormatting xmlns:xm="http://schemas.microsoft.com/office/excel/2006/main">
          <x14:cfRule type="iconSet" priority="26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D61:J61</xm:sqref>
        </x14:conditionalFormatting>
        <x14:conditionalFormatting xmlns:xm="http://schemas.microsoft.com/office/excel/2006/main">
          <x14:cfRule type="iconSet" priority="75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D142:J145</xm:sqref>
        </x14:conditionalFormatting>
        <x14:conditionalFormatting xmlns:xm="http://schemas.microsoft.com/office/excel/2006/main">
          <x14:cfRule type="iconSet" priority="9" id="{1F8EB474-DAEE-4866-AFA8-BFA35CB21DD7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K25</xm:sqref>
        </x14:conditionalFormatting>
        <x14:conditionalFormatting xmlns:xm="http://schemas.microsoft.com/office/excel/2006/main">
          <x14:cfRule type="iconSet" priority="29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K38:K43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 codeName="Sheet4"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 codeName="Sheet5">
    <tabColor rgb="FFFFC000"/>
    <pageSetUpPr fitToPage="1"/>
  </sheetPr>
  <dimension ref="A1:BP50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3" customWidth="1"/>
    <col min="6" max="6" width="10.28515625" style="4" customWidth="1"/>
    <col min="7" max="7" width="9.140625" style="4"/>
    <col min="8" max="8" width="9.7109375" style="4" customWidth="1"/>
    <col min="9" max="9" width="10" style="169" bestFit="1" customWidth="1"/>
    <col min="10" max="20" width="9.28515625" style="169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1"/>
      <c r="F1" s="106"/>
      <c r="G1" s="21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9"/>
    </row>
    <row r="2" spans="1:66" ht="50.25" customHeight="1">
      <c r="A2" s="10" t="s">
        <v>47</v>
      </c>
      <c r="B2" s="10"/>
      <c r="C2" s="10"/>
      <c r="D2" s="10"/>
      <c r="E2" s="102"/>
      <c r="I2" s="144"/>
      <c r="J2" s="144"/>
      <c r="K2" s="144"/>
      <c r="L2" s="144"/>
      <c r="M2" s="144"/>
      <c r="N2" s="144"/>
      <c r="O2" s="144"/>
      <c r="P2" s="144"/>
      <c r="Q2" s="144"/>
      <c r="R2" s="144"/>
      <c r="S2" s="144"/>
      <c r="T2" s="144"/>
      <c r="U2" s="10"/>
    </row>
    <row r="3" spans="1:66" s="17" customFormat="1" ht="21.75" customHeight="1">
      <c r="A3" s="40" t="s">
        <v>154</v>
      </c>
      <c r="B3" s="40"/>
      <c r="C3" s="19"/>
      <c r="D3" s="19"/>
      <c r="E3" s="102"/>
      <c r="F3" s="4"/>
      <c r="G3" s="4"/>
      <c r="H3" s="4"/>
      <c r="I3" s="145"/>
      <c r="J3" s="145"/>
      <c r="K3" s="145"/>
      <c r="L3" s="145"/>
      <c r="M3" s="145"/>
      <c r="N3" s="145"/>
      <c r="O3" s="145"/>
      <c r="P3" s="145"/>
      <c r="Q3" s="145"/>
      <c r="R3" s="145"/>
      <c r="S3" s="145"/>
      <c r="T3" s="146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6" t="s">
        <v>38</v>
      </c>
      <c r="B4" s="136" t="s">
        <v>142</v>
      </c>
      <c r="C4" s="136" t="s">
        <v>1</v>
      </c>
      <c r="D4" s="136" t="s">
        <v>10</v>
      </c>
      <c r="E4" s="137" t="s">
        <v>141</v>
      </c>
      <c r="F4" s="123" t="s">
        <v>45</v>
      </c>
      <c r="G4" s="147" t="s">
        <v>144</v>
      </c>
      <c r="H4" s="123" t="s">
        <v>63</v>
      </c>
      <c r="I4" s="123" t="s">
        <v>3</v>
      </c>
      <c r="J4" s="122" t="s">
        <v>11</v>
      </c>
      <c r="K4" s="122" t="s">
        <v>12</v>
      </c>
      <c r="L4" s="122" t="s">
        <v>13</v>
      </c>
      <c r="M4" s="122" t="s">
        <v>15</v>
      </c>
      <c r="N4" s="224" t="s">
        <v>6</v>
      </c>
      <c r="O4" s="224" t="s">
        <v>7</v>
      </c>
      <c r="P4" s="224" t="s">
        <v>26</v>
      </c>
      <c r="Q4" s="224" t="s">
        <v>14</v>
      </c>
      <c r="R4" s="224" t="s">
        <v>46</v>
      </c>
      <c r="S4" s="148" t="s">
        <v>43</v>
      </c>
      <c r="T4" s="148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6" t="s">
        <v>39</v>
      </c>
      <c r="AQ4" s="96" t="s">
        <v>27</v>
      </c>
      <c r="AR4" s="96" t="s">
        <v>40</v>
      </c>
      <c r="AS4" s="96" t="s">
        <v>41</v>
      </c>
      <c r="AT4" s="96" t="s">
        <v>6</v>
      </c>
      <c r="AU4" s="96" t="s">
        <v>7</v>
      </c>
      <c r="AV4" s="96" t="s">
        <v>28</v>
      </c>
      <c r="AW4" s="96" t="s">
        <v>18</v>
      </c>
      <c r="AX4" s="97" t="s">
        <v>60</v>
      </c>
      <c r="AY4" s="96" t="s">
        <v>90</v>
      </c>
      <c r="AZ4" s="96" t="s">
        <v>65</v>
      </c>
      <c r="BA4" s="96" t="s">
        <v>125</v>
      </c>
      <c r="BB4" t="s">
        <v>133</v>
      </c>
      <c r="BC4" t="s">
        <v>134</v>
      </c>
      <c r="BD4" t="s">
        <v>115</v>
      </c>
      <c r="BE4" t="s">
        <v>135</v>
      </c>
      <c r="BF4" t="s">
        <v>136</v>
      </c>
      <c r="BG4" t="s">
        <v>90</v>
      </c>
      <c r="BH4" t="s">
        <v>135</v>
      </c>
      <c r="BI4" t="s">
        <v>136</v>
      </c>
      <c r="BJ4" t="s">
        <v>90</v>
      </c>
      <c r="BL4" t="s">
        <v>137</v>
      </c>
      <c r="BM4" t="s">
        <v>138</v>
      </c>
      <c r="BN4" t="s">
        <v>139</v>
      </c>
    </row>
    <row r="5" spans="1:66">
      <c r="A5" s="141" t="str">
        <f>W5</f>
        <v>미래교통</v>
      </c>
      <c r="B5" s="141" t="str">
        <f>X5</f>
        <v>111</v>
      </c>
      <c r="C5" s="142" t="str">
        <f>Y5</f>
        <v>70바5075</v>
      </c>
      <c r="D5" s="130" t="str">
        <f>Z5</f>
        <v>대형</v>
      </c>
      <c r="E5" s="126" t="str">
        <f>AZ5</f>
        <v>D</v>
      </c>
      <c r="F5" s="149">
        <f>G5/H5</f>
        <v>0.82642857142857151</v>
      </c>
      <c r="G5" s="150">
        <f>AE5</f>
        <v>2.3140000000000001</v>
      </c>
      <c r="H5" s="151">
        <f>AF5</f>
        <v>2.8</v>
      </c>
      <c r="I5" s="152">
        <f>AC5</f>
        <v>9470.1110000000008</v>
      </c>
      <c r="J5" s="153">
        <f>AI5/AH5</f>
        <v>3.2930497495717768E-2</v>
      </c>
      <c r="K5" s="153">
        <f>AJ5/AH5</f>
        <v>0.3207331017149202</v>
      </c>
      <c r="L5" s="153">
        <f>AK5/AC5</f>
        <v>0.10739050471530903</v>
      </c>
      <c r="M5" s="154">
        <f>AG5</f>
        <v>27.637</v>
      </c>
      <c r="N5" s="155">
        <f>IF(AW5=0,AT5,"속도계이상")</f>
        <v>0.13700000000000001</v>
      </c>
      <c r="O5" s="155">
        <f>IF(AW5=0,AU5,"속도계이상")</f>
        <v>32.228000000000002</v>
      </c>
      <c r="P5" s="156">
        <f>AQ5/60</f>
        <v>784.39666666666676</v>
      </c>
      <c r="Q5" s="157">
        <f>AN5</f>
        <v>93</v>
      </c>
      <c r="R5" s="158">
        <f>AC5/(AH5-AI5-AJ5)</f>
        <v>45.268562157536522</v>
      </c>
      <c r="S5" s="143">
        <f>IF(AW5=0,AL5,"속도계이상")</f>
        <v>13</v>
      </c>
      <c r="T5" s="143">
        <f>IF(AW5=0,AM5,"속도계이상")</f>
        <v>3052</v>
      </c>
      <c r="U5" t="s">
        <v>119</v>
      </c>
      <c r="V5" s="5" t="s">
        <v>120</v>
      </c>
      <c r="W5" t="s">
        <v>119</v>
      </c>
      <c r="X5" s="5" t="s">
        <v>120</v>
      </c>
      <c r="Y5" t="s">
        <v>171</v>
      </c>
      <c r="Z5" t="s">
        <v>140</v>
      </c>
      <c r="AA5" t="s">
        <v>48</v>
      </c>
      <c r="AB5">
        <v>510</v>
      </c>
      <c r="AC5" s="1">
        <v>9470.1110000000008</v>
      </c>
      <c r="AD5" s="1">
        <v>4093.2629999999999</v>
      </c>
      <c r="AE5" s="28">
        <v>2.3140000000000001</v>
      </c>
      <c r="AF5">
        <v>2.8</v>
      </c>
      <c r="AG5">
        <v>27.637</v>
      </c>
      <c r="AH5">
        <v>323.66799200000003</v>
      </c>
      <c r="AI5">
        <v>10.658548</v>
      </c>
      <c r="AJ5">
        <v>103.81103899999999</v>
      </c>
      <c r="AK5">
        <v>1017</v>
      </c>
      <c r="AL5">
        <v>13</v>
      </c>
      <c r="AM5">
        <v>3052</v>
      </c>
      <c r="AN5">
        <v>93</v>
      </c>
      <c r="AO5">
        <v>29.258718999999999</v>
      </c>
      <c r="AP5">
        <v>88362</v>
      </c>
      <c r="AQ5">
        <v>47063.8</v>
      </c>
      <c r="AR5">
        <v>66</v>
      </c>
      <c r="AS5">
        <v>71697</v>
      </c>
      <c r="AT5">
        <v>0.13700000000000001</v>
      </c>
      <c r="AU5">
        <v>32.228000000000002</v>
      </c>
      <c r="AV5">
        <v>90838</v>
      </c>
      <c r="AW5">
        <v>0</v>
      </c>
      <c r="AX5" s="29">
        <v>0.59</v>
      </c>
      <c r="AY5">
        <v>0.82642857142857151</v>
      </c>
      <c r="AZ5" t="s">
        <v>67</v>
      </c>
      <c r="BA5" t="s">
        <v>172</v>
      </c>
      <c r="BB5">
        <v>4</v>
      </c>
      <c r="BC5" t="s">
        <v>320</v>
      </c>
      <c r="BD5">
        <v>10</v>
      </c>
      <c r="BE5">
        <v>185174.924</v>
      </c>
      <c r="BF5">
        <v>5.1141433167268373E-2</v>
      </c>
      <c r="BG5">
        <v>4.2264741553235369E-2</v>
      </c>
      <c r="BH5">
        <v>329517.34900000005</v>
      </c>
      <c r="BI5">
        <v>2.8739339609095967E-2</v>
      </c>
      <c r="BJ5">
        <v>2.3751011376945741E-2</v>
      </c>
      <c r="BK5">
        <v>1</v>
      </c>
      <c r="BL5" t="s">
        <v>67</v>
      </c>
      <c r="BM5">
        <v>0</v>
      </c>
      <c r="BN5" t="s">
        <v>325</v>
      </c>
    </row>
    <row r="6" spans="1:66">
      <c r="A6" s="138" t="str">
        <f t="shared" ref="A6:A7" si="0">W6</f>
        <v>미래교통</v>
      </c>
      <c r="B6" s="138" t="str">
        <f t="shared" ref="B6:B43" si="1">X6</f>
        <v>111</v>
      </c>
      <c r="C6" s="139" t="str">
        <f t="shared" ref="C6:C7" si="2">Y6</f>
        <v>70바5076</v>
      </c>
      <c r="D6" s="113" t="str">
        <f t="shared" ref="D6:D7" si="3">Z6</f>
        <v>대형</v>
      </c>
      <c r="E6" s="109" t="str">
        <f>AZ6</f>
        <v>D</v>
      </c>
      <c r="F6" s="159">
        <f>G6/H6</f>
        <v>0.84838709677419344</v>
      </c>
      <c r="G6" s="160">
        <f>AE6</f>
        <v>2.63</v>
      </c>
      <c r="H6" s="161">
        <f>AF6</f>
        <v>3.1</v>
      </c>
      <c r="I6" s="162">
        <f t="shared" ref="I6:I7" si="4">AC6</f>
        <v>10898.583000000001</v>
      </c>
      <c r="J6" s="163">
        <f t="shared" ref="J6:J7" si="5">AI6/AH6</f>
        <v>2.4665856505956638E-2</v>
      </c>
      <c r="K6" s="163">
        <f t="shared" ref="K6:K7" si="6">AJ6/AH6</f>
        <v>0.31520054999024877</v>
      </c>
      <c r="L6" s="163">
        <f t="shared" ref="L6:L7" si="7">AK6/AC6</f>
        <v>0.15543305033324056</v>
      </c>
      <c r="M6" s="164">
        <f t="shared" ref="M6:M7" si="8">AG6</f>
        <v>21.478000000000002</v>
      </c>
      <c r="N6" s="165">
        <f t="shared" ref="N6:N7" si="9">IF(AW6=0,AT6,"속도계이상")</f>
        <v>0.128</v>
      </c>
      <c r="O6" s="165">
        <f t="shared" ref="O6:O7" si="10">IF(AW6=0,AU6,"속도계이상")</f>
        <v>10.946</v>
      </c>
      <c r="P6" s="166">
        <f t="shared" ref="P6:P7" si="11">AQ6/60</f>
        <v>723.49166666666667</v>
      </c>
      <c r="Q6" s="167">
        <f t="shared" ref="Q6:Q7" si="12">AN6</f>
        <v>93</v>
      </c>
      <c r="R6" s="168">
        <f t="shared" ref="R6:R7" si="13">AC6/(AH6-AI6-AJ6)</f>
        <v>44.584339200551142</v>
      </c>
      <c r="S6" s="140">
        <f t="shared" ref="S6:S7" si="14">IF(AW6=0,AL6,"속도계이상")</f>
        <v>14</v>
      </c>
      <c r="T6" s="140">
        <f t="shared" ref="T6:T7" si="15">IF(AW6=0,AM6,"속도계이상")</f>
        <v>1193</v>
      </c>
      <c r="U6" t="s">
        <v>119</v>
      </c>
      <c r="V6" s="5" t="s">
        <v>120</v>
      </c>
      <c r="W6" t="s">
        <v>119</v>
      </c>
      <c r="X6" s="5" t="s">
        <v>120</v>
      </c>
      <c r="Y6" t="s">
        <v>285</v>
      </c>
      <c r="Z6" t="s">
        <v>140</v>
      </c>
      <c r="AA6" t="s">
        <v>48</v>
      </c>
      <c r="AB6">
        <v>510</v>
      </c>
      <c r="AC6" s="1">
        <v>10898.583000000001</v>
      </c>
      <c r="AD6" s="1">
        <v>4143.5839999999998</v>
      </c>
      <c r="AE6" s="28">
        <v>2.63</v>
      </c>
      <c r="AF6">
        <v>3.1</v>
      </c>
      <c r="AG6">
        <v>21.478000000000002</v>
      </c>
      <c r="AH6">
        <v>370.30183799999998</v>
      </c>
      <c r="AI6">
        <v>9.1338120000000007</v>
      </c>
      <c r="AJ6">
        <v>116.71934299999999</v>
      </c>
      <c r="AK6">
        <v>1694</v>
      </c>
      <c r="AL6">
        <v>14</v>
      </c>
      <c r="AM6">
        <v>1193</v>
      </c>
      <c r="AN6">
        <v>93</v>
      </c>
      <c r="AO6">
        <v>29.431619999999999</v>
      </c>
      <c r="AP6">
        <v>90644.3</v>
      </c>
      <c r="AQ6">
        <v>43409.5</v>
      </c>
      <c r="AR6">
        <v>95</v>
      </c>
      <c r="AS6">
        <v>66698</v>
      </c>
      <c r="AT6">
        <v>0.128</v>
      </c>
      <c r="AU6">
        <v>10.946</v>
      </c>
      <c r="AV6">
        <v>62912</v>
      </c>
      <c r="AW6">
        <v>0</v>
      </c>
      <c r="AX6" s="29">
        <v>0.56000000000000005</v>
      </c>
      <c r="AY6">
        <v>0.84838709677419344</v>
      </c>
      <c r="AZ6" t="s">
        <v>67</v>
      </c>
      <c r="BA6" t="s">
        <v>172</v>
      </c>
      <c r="BB6">
        <v>1</v>
      </c>
      <c r="BC6" t="s">
        <v>173</v>
      </c>
      <c r="BD6">
        <v>14</v>
      </c>
      <c r="BE6">
        <v>185174.924</v>
      </c>
      <c r="BF6">
        <v>5.8855609412859812E-2</v>
      </c>
      <c r="BG6">
        <v>4.993233959865203E-2</v>
      </c>
      <c r="BH6">
        <v>329517.34900000005</v>
      </c>
      <c r="BI6">
        <v>3.3074382981880562E-2</v>
      </c>
      <c r="BJ6">
        <v>2.805987975559544E-2</v>
      </c>
      <c r="BK6">
        <v>1</v>
      </c>
      <c r="BL6" t="s">
        <v>67</v>
      </c>
      <c r="BM6">
        <v>0</v>
      </c>
      <c r="BN6" t="s">
        <v>325</v>
      </c>
    </row>
    <row r="7" spans="1:66">
      <c r="A7" s="141" t="str">
        <f t="shared" si="0"/>
        <v>미래교통</v>
      </c>
      <c r="B7" s="141" t="str">
        <f t="shared" si="1"/>
        <v>111</v>
      </c>
      <c r="C7" s="142" t="str">
        <f t="shared" si="2"/>
        <v>70바5077</v>
      </c>
      <c r="D7" s="130" t="str">
        <f t="shared" si="3"/>
        <v>대형</v>
      </c>
      <c r="E7" s="126" t="str">
        <f t="shared" ref="E7:E43" si="16">AZ7</f>
        <v>C</v>
      </c>
      <c r="F7" s="149">
        <f t="shared" ref="F7:F43" si="17">G7/H7</f>
        <v>0.89</v>
      </c>
      <c r="G7" s="150">
        <f t="shared" ref="G7:G43" si="18">AE7</f>
        <v>2.581</v>
      </c>
      <c r="H7" s="151">
        <f t="shared" ref="H7:H43" si="19">AF7</f>
        <v>2.9</v>
      </c>
      <c r="I7" s="152">
        <f t="shared" si="4"/>
        <v>8844.93</v>
      </c>
      <c r="J7" s="153">
        <f t="shared" si="5"/>
        <v>2.4859717735858752E-2</v>
      </c>
      <c r="K7" s="153">
        <f t="shared" si="6"/>
        <v>0.30361598725921413</v>
      </c>
      <c r="L7" s="153">
        <f t="shared" si="7"/>
        <v>0.1526298116548124</v>
      </c>
      <c r="M7" s="154">
        <f t="shared" si="8"/>
        <v>21.077999999999999</v>
      </c>
      <c r="N7" s="155">
        <f t="shared" si="9"/>
        <v>0.26</v>
      </c>
      <c r="O7" s="155">
        <f t="shared" si="10"/>
        <v>18.914999999999999</v>
      </c>
      <c r="P7" s="156">
        <f t="shared" si="11"/>
        <v>715.9083333333333</v>
      </c>
      <c r="Q7" s="157">
        <f t="shared" si="12"/>
        <v>92</v>
      </c>
      <c r="R7" s="158">
        <f t="shared" si="13"/>
        <v>43.139382839544453</v>
      </c>
      <c r="S7" s="143">
        <f t="shared" si="14"/>
        <v>23</v>
      </c>
      <c r="T7" s="143">
        <f t="shared" si="15"/>
        <v>1673</v>
      </c>
      <c r="U7" t="s">
        <v>119</v>
      </c>
      <c r="V7" t="s">
        <v>120</v>
      </c>
      <c r="W7" s="4" t="s">
        <v>119</v>
      </c>
      <c r="X7" s="4" t="s">
        <v>120</v>
      </c>
      <c r="Y7" s="4" t="s">
        <v>321</v>
      </c>
      <c r="Z7" s="4" t="s">
        <v>140</v>
      </c>
      <c r="AA7" s="4" t="s">
        <v>48</v>
      </c>
      <c r="AB7" s="4">
        <v>510</v>
      </c>
      <c r="AC7" s="4">
        <v>8844.93</v>
      </c>
      <c r="AD7" s="4">
        <v>3426.904</v>
      </c>
      <c r="AE7" s="4">
        <v>2.581</v>
      </c>
      <c r="AF7" s="4">
        <v>2.9</v>
      </c>
      <c r="AG7" s="4">
        <v>21.077999999999999</v>
      </c>
      <c r="AH7" s="4">
        <v>305.322453</v>
      </c>
      <c r="AI7" s="4">
        <v>7.59023</v>
      </c>
      <c r="AJ7" s="4">
        <v>92.700778</v>
      </c>
      <c r="AK7" s="4">
        <v>1350</v>
      </c>
      <c r="AL7" s="4">
        <v>23</v>
      </c>
      <c r="AM7" s="4">
        <v>1673</v>
      </c>
      <c r="AN7" s="4">
        <v>92</v>
      </c>
      <c r="AO7" s="4">
        <v>28.969142999999999</v>
      </c>
      <c r="AP7" s="4">
        <v>86707.199999999997</v>
      </c>
      <c r="AQ7" s="4">
        <v>42954.5</v>
      </c>
      <c r="AR7" s="4">
        <v>79</v>
      </c>
      <c r="AS7" s="4">
        <v>37807</v>
      </c>
      <c r="AT7" s="4">
        <v>0.26</v>
      </c>
      <c r="AU7" s="4">
        <v>18.914999999999999</v>
      </c>
      <c r="AV7" s="4">
        <v>82555</v>
      </c>
      <c r="AW7" s="4">
        <v>0</v>
      </c>
      <c r="AX7" s="30">
        <v>0.56000000000000005</v>
      </c>
      <c r="AY7">
        <v>0.89</v>
      </c>
      <c r="AZ7" t="s">
        <v>69</v>
      </c>
      <c r="BA7" t="s">
        <v>172</v>
      </c>
      <c r="BB7">
        <v>2</v>
      </c>
      <c r="BC7" t="s">
        <v>177</v>
      </c>
      <c r="BD7">
        <v>13</v>
      </c>
      <c r="BE7">
        <v>185174.924</v>
      </c>
      <c r="BF7">
        <v>4.7765268692644372E-2</v>
      </c>
      <c r="BG7">
        <v>4.2511089136453489E-2</v>
      </c>
      <c r="BH7">
        <v>329517.34900000005</v>
      </c>
      <c r="BI7">
        <v>2.6842076834018225E-2</v>
      </c>
      <c r="BJ7">
        <v>2.3889448382276222E-2</v>
      </c>
      <c r="BK7">
        <v>1</v>
      </c>
      <c r="BL7" t="s">
        <v>68</v>
      </c>
      <c r="BM7">
        <v>-1</v>
      </c>
      <c r="BN7" t="s">
        <v>338</v>
      </c>
    </row>
    <row r="8" spans="1:66">
      <c r="A8" s="138" t="str">
        <f t="shared" ref="A8:A43" si="20">W8</f>
        <v>미래교통</v>
      </c>
      <c r="B8" s="138" t="str">
        <f t="shared" si="1"/>
        <v>111</v>
      </c>
      <c r="C8" s="139" t="str">
        <f t="shared" ref="C8:C43" si="21">Y8</f>
        <v>70바5078</v>
      </c>
      <c r="D8" s="113" t="str">
        <f t="shared" ref="D8:D43" si="22">Z8</f>
        <v>대형</v>
      </c>
      <c r="E8" s="109" t="str">
        <f t="shared" si="16"/>
        <v>C</v>
      </c>
      <c r="F8" s="159">
        <f t="shared" si="17"/>
        <v>0.86344827586206896</v>
      </c>
      <c r="G8" s="160">
        <f t="shared" si="18"/>
        <v>2.504</v>
      </c>
      <c r="H8" s="161">
        <f t="shared" si="19"/>
        <v>2.9</v>
      </c>
      <c r="I8" s="162">
        <f t="shared" ref="I8:I43" si="23">AC8</f>
        <v>11076.06</v>
      </c>
      <c r="J8" s="163">
        <f t="shared" ref="J8:J43" si="24">AI8/AH8</f>
        <v>2.5254826618477517E-2</v>
      </c>
      <c r="K8" s="163">
        <f t="shared" ref="K8:K43" si="25">AJ8/AH8</f>
        <v>0.29976632888119442</v>
      </c>
      <c r="L8" s="163">
        <f t="shared" ref="L8:L43" si="26">AK8/AC8</f>
        <v>0.16097782063296878</v>
      </c>
      <c r="M8" s="164">
        <f t="shared" ref="M8:M43" si="27">AG8</f>
        <v>22.898</v>
      </c>
      <c r="N8" s="165">
        <f t="shared" ref="N8:N43" si="28">IF(AW8=0,AT8,"속도계이상")</f>
        <v>0.153</v>
      </c>
      <c r="O8" s="165">
        <f t="shared" ref="O8:O43" si="29">IF(AW8=0,AU8,"속도계이상")</f>
        <v>22.309000000000001</v>
      </c>
      <c r="P8" s="166">
        <f t="shared" ref="P8:P43" si="30">AQ8/60</f>
        <v>843.49833333333333</v>
      </c>
      <c r="Q8" s="167">
        <f t="shared" ref="Q8:Q43" si="31">AN8</f>
        <v>94</v>
      </c>
      <c r="R8" s="168">
        <f t="shared" ref="R8:R43" si="32">AC8/(AH8-AI8-AJ8)</f>
        <v>43.771817817148417</v>
      </c>
      <c r="S8" s="140">
        <f t="shared" ref="S8:S43" si="33">IF(AW8=0,AL8,"속도계이상")</f>
        <v>17</v>
      </c>
      <c r="T8" s="140">
        <f t="shared" ref="T8:T43" si="34">IF(AW8=0,AM8,"속도계이상")</f>
        <v>2471</v>
      </c>
      <c r="U8" t="s">
        <v>119</v>
      </c>
      <c r="V8" s="5" t="s">
        <v>120</v>
      </c>
      <c r="W8" t="s">
        <v>119</v>
      </c>
      <c r="X8" s="5" t="s">
        <v>120</v>
      </c>
      <c r="Y8" t="s">
        <v>174</v>
      </c>
      <c r="Z8" t="s">
        <v>140</v>
      </c>
      <c r="AA8" t="s">
        <v>48</v>
      </c>
      <c r="AB8">
        <v>510</v>
      </c>
      <c r="AC8" s="1">
        <v>11076.06</v>
      </c>
      <c r="AD8" s="1">
        <v>4423.9560000000001</v>
      </c>
      <c r="AE8" s="28">
        <v>2.504</v>
      </c>
      <c r="AF8">
        <v>2.9</v>
      </c>
      <c r="AG8">
        <v>22.898</v>
      </c>
      <c r="AH8">
        <v>374.88715100000002</v>
      </c>
      <c r="AI8">
        <v>9.4677100000000003</v>
      </c>
      <c r="AJ8">
        <v>112.378545</v>
      </c>
      <c r="AK8">
        <v>1783</v>
      </c>
      <c r="AL8">
        <v>17</v>
      </c>
      <c r="AM8">
        <v>2471</v>
      </c>
      <c r="AN8">
        <v>94</v>
      </c>
      <c r="AO8">
        <v>29.545051000000001</v>
      </c>
      <c r="AP8">
        <v>101595.3</v>
      </c>
      <c r="AQ8">
        <v>50609.9</v>
      </c>
      <c r="AR8">
        <v>81</v>
      </c>
      <c r="AS8">
        <v>40462</v>
      </c>
      <c r="AT8">
        <v>0.153</v>
      </c>
      <c r="AU8">
        <v>22.309000000000001</v>
      </c>
      <c r="AV8">
        <v>12433</v>
      </c>
      <c r="AW8">
        <v>0</v>
      </c>
      <c r="AX8" s="29">
        <v>0.56999999999999995</v>
      </c>
      <c r="AY8">
        <v>0.86344827586206896</v>
      </c>
      <c r="AZ8" t="s">
        <v>69</v>
      </c>
      <c r="BA8" t="s">
        <v>172</v>
      </c>
      <c r="BB8">
        <v>6</v>
      </c>
      <c r="BC8" t="s">
        <v>322</v>
      </c>
      <c r="BD8">
        <v>22</v>
      </c>
      <c r="BE8">
        <v>185174.924</v>
      </c>
      <c r="BF8">
        <v>5.9814038319788911E-2</v>
      </c>
      <c r="BG8">
        <v>5.1646328259569461E-2</v>
      </c>
      <c r="BH8">
        <v>329517.34900000005</v>
      </c>
      <c r="BI8">
        <v>3.36129798130902E-2</v>
      </c>
      <c r="BJ8">
        <v>2.9023069466199262E-2</v>
      </c>
      <c r="BK8">
        <v>1</v>
      </c>
      <c r="BL8" t="s">
        <v>67</v>
      </c>
      <c r="BM8">
        <v>1</v>
      </c>
      <c r="BN8" t="s">
        <v>319</v>
      </c>
    </row>
    <row r="9" spans="1:66">
      <c r="A9" s="141" t="str">
        <f t="shared" si="20"/>
        <v>미래교통</v>
      </c>
      <c r="B9" s="141" t="str">
        <f t="shared" si="1"/>
        <v>111</v>
      </c>
      <c r="C9" s="142" t="str">
        <f t="shared" si="21"/>
        <v>70바5079</v>
      </c>
      <c r="D9" s="130" t="str">
        <f t="shared" si="22"/>
        <v>대형</v>
      </c>
      <c r="E9" s="126" t="str">
        <f t="shared" si="16"/>
        <v>B</v>
      </c>
      <c r="F9" s="149">
        <f t="shared" si="17"/>
        <v>0.90033333333333332</v>
      </c>
      <c r="G9" s="150">
        <f t="shared" si="18"/>
        <v>2.7010000000000001</v>
      </c>
      <c r="H9" s="151">
        <f t="shared" si="19"/>
        <v>3</v>
      </c>
      <c r="I9" s="152">
        <f t="shared" si="23"/>
        <v>9955.5840000000007</v>
      </c>
      <c r="J9" s="153">
        <f t="shared" si="24"/>
        <v>2.9359008073417497E-2</v>
      </c>
      <c r="K9" s="153">
        <f t="shared" si="25"/>
        <v>0.30465981532573572</v>
      </c>
      <c r="L9" s="153">
        <f t="shared" si="26"/>
        <v>0.12254429273059218</v>
      </c>
      <c r="M9" s="154">
        <f t="shared" si="27"/>
        <v>20.655999999999999</v>
      </c>
      <c r="N9" s="155">
        <f t="shared" si="28"/>
        <v>7.0000000000000007E-2</v>
      </c>
      <c r="O9" s="155">
        <f t="shared" si="29"/>
        <v>14.625</v>
      </c>
      <c r="P9" s="156">
        <f t="shared" si="30"/>
        <v>567.45666666666671</v>
      </c>
      <c r="Q9" s="157">
        <f t="shared" si="31"/>
        <v>95</v>
      </c>
      <c r="R9" s="158">
        <f t="shared" si="32"/>
        <v>43.689212637902259</v>
      </c>
      <c r="S9" s="143">
        <f t="shared" si="33"/>
        <v>7</v>
      </c>
      <c r="T9" s="143">
        <f t="shared" si="34"/>
        <v>1456</v>
      </c>
      <c r="U9" t="s">
        <v>119</v>
      </c>
      <c r="V9" s="5" t="s">
        <v>120</v>
      </c>
      <c r="W9" t="s">
        <v>119</v>
      </c>
      <c r="X9" s="5" t="s">
        <v>120</v>
      </c>
      <c r="Y9" t="s">
        <v>324</v>
      </c>
      <c r="Z9" t="s">
        <v>140</v>
      </c>
      <c r="AA9" t="s">
        <v>48</v>
      </c>
      <c r="AB9">
        <v>510</v>
      </c>
      <c r="AC9" s="1">
        <v>9955.5840000000007</v>
      </c>
      <c r="AD9" s="1">
        <v>3685.221</v>
      </c>
      <c r="AE9" s="28">
        <v>2.7010000000000001</v>
      </c>
      <c r="AF9">
        <v>3</v>
      </c>
      <c r="AG9">
        <v>20.655999999999999</v>
      </c>
      <c r="AH9">
        <v>342.16104899999999</v>
      </c>
      <c r="AI9">
        <v>10.045508999999999</v>
      </c>
      <c r="AJ9">
        <v>104.242722</v>
      </c>
      <c r="AK9">
        <v>1220</v>
      </c>
      <c r="AL9">
        <v>7</v>
      </c>
      <c r="AM9">
        <v>1456</v>
      </c>
      <c r="AN9">
        <v>95</v>
      </c>
      <c r="AO9">
        <v>29.096193</v>
      </c>
      <c r="AP9">
        <v>88778.9</v>
      </c>
      <c r="AQ9">
        <v>34047.4</v>
      </c>
      <c r="AR9">
        <v>52</v>
      </c>
      <c r="AS9">
        <v>37134</v>
      </c>
      <c r="AT9">
        <v>7.0000000000000007E-2</v>
      </c>
      <c r="AU9">
        <v>14.625</v>
      </c>
      <c r="AV9">
        <v>92218</v>
      </c>
      <c r="AW9">
        <v>0</v>
      </c>
      <c r="AX9" s="29">
        <v>0.56999999999999995</v>
      </c>
      <c r="AY9">
        <v>0.90033333333333332</v>
      </c>
      <c r="AZ9" t="s">
        <v>68</v>
      </c>
      <c r="BA9" t="s">
        <v>172</v>
      </c>
      <c r="BB9">
        <v>4</v>
      </c>
      <c r="BC9" t="s">
        <v>334</v>
      </c>
      <c r="BD9">
        <v>12</v>
      </c>
      <c r="BE9">
        <v>185174.924</v>
      </c>
      <c r="BF9">
        <v>5.3763132636684655E-2</v>
      </c>
      <c r="BG9">
        <v>4.8404740417228413E-2</v>
      </c>
      <c r="BH9">
        <v>329517.34900000005</v>
      </c>
      <c r="BI9">
        <v>3.0212624707659928E-2</v>
      </c>
      <c r="BJ9">
        <v>2.7201433111796489E-2</v>
      </c>
      <c r="BK9">
        <v>1</v>
      </c>
      <c r="BL9" t="s">
        <v>69</v>
      </c>
      <c r="BM9">
        <v>1</v>
      </c>
      <c r="BN9" t="s">
        <v>319</v>
      </c>
    </row>
    <row r="10" spans="1:66">
      <c r="A10" s="138" t="str">
        <f t="shared" si="20"/>
        <v>미래교통</v>
      </c>
      <c r="B10" s="138" t="str">
        <f t="shared" si="1"/>
        <v>111</v>
      </c>
      <c r="C10" s="139" t="str">
        <f t="shared" si="21"/>
        <v>70바5080</v>
      </c>
      <c r="D10" s="113" t="str">
        <f t="shared" si="22"/>
        <v>대형</v>
      </c>
      <c r="E10" s="109" t="str">
        <f t="shared" si="16"/>
        <v>A</v>
      </c>
      <c r="F10" s="159">
        <f t="shared" si="17"/>
        <v>0.95071428571428573</v>
      </c>
      <c r="G10" s="160">
        <f t="shared" si="18"/>
        <v>2.6619999999999999</v>
      </c>
      <c r="H10" s="161">
        <f t="shared" si="19"/>
        <v>2.8</v>
      </c>
      <c r="I10" s="162">
        <f t="shared" si="23"/>
        <v>9432.93</v>
      </c>
      <c r="J10" s="163">
        <f t="shared" si="24"/>
        <v>2.0017311749278753E-2</v>
      </c>
      <c r="K10" s="163">
        <f t="shared" si="25"/>
        <v>0.28417547825984091</v>
      </c>
      <c r="L10" s="163">
        <f t="shared" si="26"/>
        <v>0.14725011210726677</v>
      </c>
      <c r="M10" s="164">
        <f t="shared" si="27"/>
        <v>19.78</v>
      </c>
      <c r="N10" s="165">
        <f t="shared" si="28"/>
        <v>3.2000000000000001E-2</v>
      </c>
      <c r="O10" s="165">
        <f t="shared" si="29"/>
        <v>7.0289999999999999</v>
      </c>
      <c r="P10" s="166">
        <f t="shared" si="30"/>
        <v>506.83499999999998</v>
      </c>
      <c r="Q10" s="167">
        <f t="shared" si="31"/>
        <v>92</v>
      </c>
      <c r="R10" s="168">
        <f t="shared" si="32"/>
        <v>42.426008119461812</v>
      </c>
      <c r="S10" s="140">
        <f t="shared" si="33"/>
        <v>3</v>
      </c>
      <c r="T10" s="140">
        <f t="shared" si="34"/>
        <v>663</v>
      </c>
      <c r="U10" t="s">
        <v>119</v>
      </c>
      <c r="V10" t="s">
        <v>120</v>
      </c>
      <c r="W10" s="4" t="s">
        <v>119</v>
      </c>
      <c r="X10" s="4" t="s">
        <v>120</v>
      </c>
      <c r="Y10" s="4" t="s">
        <v>175</v>
      </c>
      <c r="Z10" s="4" t="s">
        <v>140</v>
      </c>
      <c r="AA10" s="4" t="s">
        <v>48</v>
      </c>
      <c r="AB10" s="4">
        <v>510</v>
      </c>
      <c r="AC10" s="4">
        <v>9432.93</v>
      </c>
      <c r="AD10" s="4">
        <v>3544.1469999999999</v>
      </c>
      <c r="AE10" s="4">
        <v>2.6619999999999999</v>
      </c>
      <c r="AF10" s="4">
        <v>2.8</v>
      </c>
      <c r="AG10" s="4">
        <v>19.78</v>
      </c>
      <c r="AH10" s="4">
        <v>319.54021</v>
      </c>
      <c r="AI10" s="4">
        <v>6.3963359999999998</v>
      </c>
      <c r="AJ10" s="4">
        <v>90.805492000000001</v>
      </c>
      <c r="AK10" s="4">
        <v>1389</v>
      </c>
      <c r="AL10" s="4">
        <v>3</v>
      </c>
      <c r="AM10" s="4">
        <v>663</v>
      </c>
      <c r="AN10" s="4">
        <v>92</v>
      </c>
      <c r="AO10" s="4">
        <v>29.520322</v>
      </c>
      <c r="AP10" s="4">
        <v>74194.7</v>
      </c>
      <c r="AQ10" s="4">
        <v>30410.1</v>
      </c>
      <c r="AR10" s="4">
        <v>53</v>
      </c>
      <c r="AS10" s="4">
        <v>32235</v>
      </c>
      <c r="AT10" s="4">
        <v>3.2000000000000001E-2</v>
      </c>
      <c r="AU10" s="4">
        <v>7.0289999999999999</v>
      </c>
      <c r="AV10" s="4">
        <v>88111</v>
      </c>
      <c r="AW10" s="4">
        <v>0</v>
      </c>
      <c r="AX10" s="30">
        <v>0.56000000000000005</v>
      </c>
      <c r="AY10">
        <v>0.95071428571428573</v>
      </c>
      <c r="AZ10" t="s">
        <v>66</v>
      </c>
      <c r="BA10" t="s">
        <v>172</v>
      </c>
      <c r="BB10">
        <v>4</v>
      </c>
      <c r="BC10" t="s">
        <v>408</v>
      </c>
      <c r="BD10">
        <v>10</v>
      </c>
      <c r="BE10">
        <v>185174.924</v>
      </c>
      <c r="BF10">
        <v>5.0940644641495843E-2</v>
      </c>
      <c r="BG10">
        <v>4.8429998584164975E-2</v>
      </c>
      <c r="BH10">
        <v>329517.34900000005</v>
      </c>
      <c r="BI10">
        <v>2.8626504882448538E-2</v>
      </c>
      <c r="BJ10">
        <v>2.7215627141813574E-2</v>
      </c>
      <c r="BK10">
        <v>1</v>
      </c>
      <c r="BL10" t="s">
        <v>68</v>
      </c>
      <c r="BM10">
        <v>1</v>
      </c>
      <c r="BN10" t="s">
        <v>319</v>
      </c>
    </row>
    <row r="11" spans="1:66">
      <c r="A11" s="141" t="str">
        <f t="shared" si="20"/>
        <v>미래교통</v>
      </c>
      <c r="B11" s="141" t="str">
        <f t="shared" si="1"/>
        <v>111</v>
      </c>
      <c r="C11" s="142" t="str">
        <f t="shared" si="21"/>
        <v>70바5905</v>
      </c>
      <c r="D11" s="130" t="str">
        <f t="shared" si="22"/>
        <v>대형</v>
      </c>
      <c r="E11" s="126" t="str">
        <f t="shared" si="16"/>
        <v>B</v>
      </c>
      <c r="F11" s="149">
        <f t="shared" si="17"/>
        <v>0.93689655172413799</v>
      </c>
      <c r="G11" s="150">
        <f t="shared" si="18"/>
        <v>2.7170000000000001</v>
      </c>
      <c r="H11" s="151">
        <f t="shared" si="19"/>
        <v>2.9</v>
      </c>
      <c r="I11" s="152">
        <f t="shared" si="23"/>
        <v>10765.697</v>
      </c>
      <c r="J11" s="153">
        <f t="shared" si="24"/>
        <v>4.1179602924438501E-2</v>
      </c>
      <c r="K11" s="153">
        <f t="shared" si="25"/>
        <v>0.27282341549234135</v>
      </c>
      <c r="L11" s="153">
        <f t="shared" si="26"/>
        <v>0.18066642596387394</v>
      </c>
      <c r="M11" s="154">
        <f t="shared" si="27"/>
        <v>20.27</v>
      </c>
      <c r="N11" s="155">
        <f t="shared" si="28"/>
        <v>0.23200000000000001</v>
      </c>
      <c r="O11" s="155">
        <f t="shared" si="29"/>
        <v>20.51</v>
      </c>
      <c r="P11" s="156">
        <f t="shared" si="30"/>
        <v>631.35833333333335</v>
      </c>
      <c r="Q11" s="157">
        <f t="shared" si="31"/>
        <v>93</v>
      </c>
      <c r="R11" s="158">
        <f t="shared" si="32"/>
        <v>44.09799640320459</v>
      </c>
      <c r="S11" s="143">
        <f t="shared" si="33"/>
        <v>25</v>
      </c>
      <c r="T11" s="143">
        <f t="shared" si="34"/>
        <v>2208</v>
      </c>
      <c r="U11" t="s">
        <v>119</v>
      </c>
      <c r="V11" s="5" t="s">
        <v>120</v>
      </c>
      <c r="W11" t="s">
        <v>119</v>
      </c>
      <c r="X11" s="5" t="s">
        <v>120</v>
      </c>
      <c r="Y11" t="s">
        <v>176</v>
      </c>
      <c r="Z11" t="s">
        <v>140</v>
      </c>
      <c r="AA11" t="s">
        <v>48</v>
      </c>
      <c r="AB11">
        <v>510</v>
      </c>
      <c r="AC11" s="1">
        <v>10765.697</v>
      </c>
      <c r="AD11" s="1">
        <v>3962.8020000000001</v>
      </c>
      <c r="AE11" s="28">
        <v>2.7170000000000001</v>
      </c>
      <c r="AF11">
        <v>2.9</v>
      </c>
      <c r="AG11">
        <v>20.27</v>
      </c>
      <c r="AH11">
        <v>355.87795799999998</v>
      </c>
      <c r="AI11">
        <v>14.654913000000001</v>
      </c>
      <c r="AJ11">
        <v>97.091840000000005</v>
      </c>
      <c r="AK11">
        <v>1945</v>
      </c>
      <c r="AL11">
        <v>25</v>
      </c>
      <c r="AM11">
        <v>2208</v>
      </c>
      <c r="AN11">
        <v>93</v>
      </c>
      <c r="AO11">
        <v>30.251092</v>
      </c>
      <c r="AP11">
        <v>83403.8</v>
      </c>
      <c r="AQ11">
        <v>37881.5</v>
      </c>
      <c r="AR11">
        <v>29</v>
      </c>
      <c r="AS11">
        <v>16467</v>
      </c>
      <c r="AT11">
        <v>0.23200000000000001</v>
      </c>
      <c r="AU11">
        <v>20.51</v>
      </c>
      <c r="AV11">
        <v>91057</v>
      </c>
      <c r="AW11">
        <v>0</v>
      </c>
      <c r="AX11" s="29">
        <v>0.56000000000000005</v>
      </c>
      <c r="AY11">
        <v>0.93689655172413799</v>
      </c>
      <c r="AZ11" t="s">
        <v>68</v>
      </c>
      <c r="BA11" t="s">
        <v>172</v>
      </c>
      <c r="BB11">
        <v>2</v>
      </c>
      <c r="BC11" t="s">
        <v>333</v>
      </c>
      <c r="BD11">
        <v>12</v>
      </c>
      <c r="BE11">
        <v>185174.924</v>
      </c>
      <c r="BF11">
        <v>5.8137985249017844E-2</v>
      </c>
      <c r="BG11">
        <v>5.446927790399362E-2</v>
      </c>
      <c r="BH11">
        <v>329517.34900000005</v>
      </c>
      <c r="BI11">
        <v>3.267110831241847E-2</v>
      </c>
      <c r="BJ11">
        <v>3.0609448718910685E-2</v>
      </c>
      <c r="BK11">
        <v>1</v>
      </c>
      <c r="BL11" t="s">
        <v>68</v>
      </c>
      <c r="BM11">
        <v>0</v>
      </c>
      <c r="BN11" t="s">
        <v>325</v>
      </c>
    </row>
    <row r="12" spans="1:66" s="2" customFormat="1">
      <c r="A12" s="138" t="str">
        <f t="shared" si="20"/>
        <v>미래교통</v>
      </c>
      <c r="B12" s="138" t="str">
        <f t="shared" si="1"/>
        <v>111</v>
      </c>
      <c r="C12" s="139" t="str">
        <f t="shared" si="21"/>
        <v>70바5907</v>
      </c>
      <c r="D12" s="113" t="str">
        <f t="shared" si="22"/>
        <v>대형</v>
      </c>
      <c r="E12" s="109" t="str">
        <f t="shared" si="16"/>
        <v>C</v>
      </c>
      <c r="F12" s="159">
        <f t="shared" si="17"/>
        <v>0.85310344827586215</v>
      </c>
      <c r="G12" s="160">
        <f t="shared" si="18"/>
        <v>2.4740000000000002</v>
      </c>
      <c r="H12" s="161">
        <f t="shared" si="19"/>
        <v>2.9</v>
      </c>
      <c r="I12" s="162">
        <f t="shared" si="23"/>
        <v>10226.359</v>
      </c>
      <c r="J12" s="163">
        <f t="shared" si="24"/>
        <v>1.9798271650003186E-2</v>
      </c>
      <c r="K12" s="163">
        <f t="shared" si="25"/>
        <v>0.28345319775847988</v>
      </c>
      <c r="L12" s="163">
        <f t="shared" si="26"/>
        <v>0.17200647855214157</v>
      </c>
      <c r="M12" s="164">
        <f t="shared" si="27"/>
        <v>23.844999999999999</v>
      </c>
      <c r="N12" s="165">
        <f t="shared" si="28"/>
        <v>0.108</v>
      </c>
      <c r="O12" s="165">
        <f t="shared" si="29"/>
        <v>27.908000000000001</v>
      </c>
      <c r="P12" s="166">
        <f t="shared" si="30"/>
        <v>571.41</v>
      </c>
      <c r="Q12" s="167">
        <f t="shared" si="31"/>
        <v>95</v>
      </c>
      <c r="R12" s="168">
        <f t="shared" si="32"/>
        <v>43.854907448530561</v>
      </c>
      <c r="S12" s="140">
        <f t="shared" si="33"/>
        <v>11</v>
      </c>
      <c r="T12" s="140">
        <f t="shared" si="34"/>
        <v>2854</v>
      </c>
      <c r="U12" t="s">
        <v>119</v>
      </c>
      <c r="V12" s="5" t="s">
        <v>120</v>
      </c>
      <c r="W12" t="s">
        <v>119</v>
      </c>
      <c r="X12" s="5" t="s">
        <v>120</v>
      </c>
      <c r="Y12" t="s">
        <v>328</v>
      </c>
      <c r="Z12" t="s">
        <v>140</v>
      </c>
      <c r="AA12" t="s">
        <v>48</v>
      </c>
      <c r="AB12">
        <v>510</v>
      </c>
      <c r="AC12" s="1">
        <v>10226.359</v>
      </c>
      <c r="AD12" s="1">
        <v>4134.223</v>
      </c>
      <c r="AE12" s="28">
        <v>2.4740000000000002</v>
      </c>
      <c r="AF12">
        <v>2.9</v>
      </c>
      <c r="AG12">
        <v>23.844999999999999</v>
      </c>
      <c r="AH12">
        <v>334.67769900000002</v>
      </c>
      <c r="AI12">
        <v>6.6260399999999997</v>
      </c>
      <c r="AJ12">
        <v>94.865464000000003</v>
      </c>
      <c r="AK12">
        <v>1759</v>
      </c>
      <c r="AL12">
        <v>11</v>
      </c>
      <c r="AM12">
        <v>2854</v>
      </c>
      <c r="AN12">
        <v>95</v>
      </c>
      <c r="AO12">
        <v>30.555841999999998</v>
      </c>
      <c r="AP12">
        <v>72355.8</v>
      </c>
      <c r="AQ12">
        <v>34284.6</v>
      </c>
      <c r="AR12">
        <v>53</v>
      </c>
      <c r="AS12">
        <v>33618</v>
      </c>
      <c r="AT12">
        <v>0.108</v>
      </c>
      <c r="AU12">
        <v>27.908000000000001</v>
      </c>
      <c r="AV12">
        <v>94327</v>
      </c>
      <c r="AW12">
        <v>0</v>
      </c>
      <c r="AX12" s="29">
        <v>0.57999999999999996</v>
      </c>
      <c r="AY12" s="2">
        <v>0.85310344827586215</v>
      </c>
      <c r="AZ12" s="2" t="s">
        <v>69</v>
      </c>
      <c r="BA12" s="2" t="s">
        <v>172</v>
      </c>
      <c r="BB12" s="2">
        <v>7</v>
      </c>
      <c r="BC12" s="2" t="s">
        <v>379</v>
      </c>
      <c r="BD12" s="2">
        <v>9</v>
      </c>
      <c r="BE12" s="2">
        <v>185174.924</v>
      </c>
      <c r="BF12" s="2">
        <v>5.5225398661429989E-2</v>
      </c>
      <c r="BG12" s="2">
        <v>4.7112978030475108E-2</v>
      </c>
      <c r="BH12" s="2">
        <v>329517.34900000005</v>
      </c>
      <c r="BI12" s="2">
        <v>3.1034356858703663E-2</v>
      </c>
      <c r="BJ12" s="2">
        <v>2.647551685118375E-2</v>
      </c>
      <c r="BK12" s="2">
        <v>1</v>
      </c>
      <c r="BL12" s="2" t="s">
        <v>69</v>
      </c>
      <c r="BM12" s="2">
        <v>0</v>
      </c>
      <c r="BN12" s="2" t="s">
        <v>325</v>
      </c>
    </row>
    <row r="13" spans="1:66">
      <c r="A13" s="141" t="str">
        <f t="shared" si="20"/>
        <v>미래교통</v>
      </c>
      <c r="B13" s="141" t="str">
        <f t="shared" si="1"/>
        <v>111</v>
      </c>
      <c r="C13" s="142" t="str">
        <f t="shared" si="21"/>
        <v>70바5924</v>
      </c>
      <c r="D13" s="130" t="str">
        <f t="shared" si="22"/>
        <v>대형</v>
      </c>
      <c r="E13" s="126" t="str">
        <f t="shared" si="16"/>
        <v>A</v>
      </c>
      <c r="F13" s="149">
        <f t="shared" si="17"/>
        <v>0.95899999999999996</v>
      </c>
      <c r="G13" s="150">
        <f t="shared" si="18"/>
        <v>2.8769999999999998</v>
      </c>
      <c r="H13" s="151">
        <f t="shared" si="19"/>
        <v>3</v>
      </c>
      <c r="I13" s="152">
        <f t="shared" si="23"/>
        <v>9407.33</v>
      </c>
      <c r="J13" s="153">
        <f t="shared" si="24"/>
        <v>1.0244532019125211E-2</v>
      </c>
      <c r="K13" s="153">
        <f t="shared" si="25"/>
        <v>0.25722000847277859</v>
      </c>
      <c r="L13" s="153">
        <f t="shared" si="26"/>
        <v>0.14180431642134378</v>
      </c>
      <c r="M13" s="154">
        <f t="shared" si="27"/>
        <v>18.632999999999999</v>
      </c>
      <c r="N13" s="155">
        <f t="shared" si="28"/>
        <v>0.14899999999999999</v>
      </c>
      <c r="O13" s="155">
        <f t="shared" si="29"/>
        <v>15.637</v>
      </c>
      <c r="P13" s="156">
        <f t="shared" si="30"/>
        <v>276.18</v>
      </c>
      <c r="Q13" s="157">
        <f t="shared" si="31"/>
        <v>97</v>
      </c>
      <c r="R13" s="158">
        <f t="shared" si="32"/>
        <v>43.895711870684927</v>
      </c>
      <c r="S13" s="143">
        <f t="shared" si="33"/>
        <v>14</v>
      </c>
      <c r="T13" s="143">
        <f t="shared" si="34"/>
        <v>1471</v>
      </c>
      <c r="U13" t="s">
        <v>119</v>
      </c>
      <c r="V13" t="s">
        <v>120</v>
      </c>
      <c r="W13" s="4" t="s">
        <v>119</v>
      </c>
      <c r="X13" s="4" t="s">
        <v>120</v>
      </c>
      <c r="Y13" s="4" t="s">
        <v>178</v>
      </c>
      <c r="Z13" s="4" t="s">
        <v>140</v>
      </c>
      <c r="AA13" s="4" t="s">
        <v>48</v>
      </c>
      <c r="AB13" s="4">
        <v>510</v>
      </c>
      <c r="AC13" s="4">
        <v>9407.33</v>
      </c>
      <c r="AD13" s="4">
        <v>3269.8290000000002</v>
      </c>
      <c r="AE13" s="4">
        <v>2.8769999999999998</v>
      </c>
      <c r="AF13" s="4">
        <v>3</v>
      </c>
      <c r="AG13" s="4">
        <v>18.632999999999999</v>
      </c>
      <c r="AH13" s="4">
        <v>292.56045999999998</v>
      </c>
      <c r="AI13" s="4">
        <v>2.9971450000000002</v>
      </c>
      <c r="AJ13" s="4">
        <v>75.252403999999999</v>
      </c>
      <c r="AK13" s="4">
        <v>1334</v>
      </c>
      <c r="AL13" s="4">
        <v>14</v>
      </c>
      <c r="AM13" s="4">
        <v>1471</v>
      </c>
      <c r="AN13" s="4">
        <v>97</v>
      </c>
      <c r="AO13" s="4">
        <v>32.155164999999997</v>
      </c>
      <c r="AP13" s="4">
        <v>61812.1</v>
      </c>
      <c r="AQ13" s="4">
        <v>16570.8</v>
      </c>
      <c r="AR13" s="4">
        <v>15</v>
      </c>
      <c r="AS13" s="4">
        <v>4774</v>
      </c>
      <c r="AT13" s="4">
        <v>0.14899999999999999</v>
      </c>
      <c r="AU13" s="4">
        <v>15.637</v>
      </c>
      <c r="AV13" s="4">
        <v>87195</v>
      </c>
      <c r="AW13" s="4">
        <v>0</v>
      </c>
      <c r="AX13" s="30">
        <v>0.56000000000000005</v>
      </c>
      <c r="AY13">
        <v>0.95899999999999996</v>
      </c>
      <c r="AZ13" t="s">
        <v>66</v>
      </c>
      <c r="BA13" t="s">
        <v>172</v>
      </c>
      <c r="BB13">
        <v>3</v>
      </c>
      <c r="BC13" t="s">
        <v>375</v>
      </c>
      <c r="BD13">
        <v>6</v>
      </c>
      <c r="BE13">
        <v>185174.924</v>
      </c>
      <c r="BF13">
        <v>5.0802396981137685E-2</v>
      </c>
      <c r="BG13">
        <v>4.8719498704911039E-2</v>
      </c>
      <c r="BH13">
        <v>329517.34900000005</v>
      </c>
      <c r="BI13">
        <v>2.8548815498027083E-2</v>
      </c>
      <c r="BJ13">
        <v>2.7378314062607972E-2</v>
      </c>
      <c r="BK13">
        <v>1</v>
      </c>
      <c r="BL13" t="s">
        <v>68</v>
      </c>
      <c r="BM13">
        <v>1</v>
      </c>
      <c r="BN13" t="s">
        <v>319</v>
      </c>
    </row>
    <row r="14" spans="1:66">
      <c r="A14" s="138" t="str">
        <f t="shared" si="20"/>
        <v>미래교통</v>
      </c>
      <c r="B14" s="138" t="str">
        <f t="shared" si="1"/>
        <v>111</v>
      </c>
      <c r="C14" s="139" t="str">
        <f t="shared" si="21"/>
        <v>70바5931</v>
      </c>
      <c r="D14" s="113" t="str">
        <f t="shared" si="22"/>
        <v>대형</v>
      </c>
      <c r="E14" s="109" t="str">
        <f t="shared" si="16"/>
        <v>D</v>
      </c>
      <c r="F14" s="159">
        <f t="shared" si="17"/>
        <v>0.81535714285714289</v>
      </c>
      <c r="G14" s="160">
        <f t="shared" si="18"/>
        <v>2.2829999999999999</v>
      </c>
      <c r="H14" s="161">
        <f t="shared" si="19"/>
        <v>2.8</v>
      </c>
      <c r="I14" s="162">
        <f t="shared" si="23"/>
        <v>9558.7450000000008</v>
      </c>
      <c r="J14" s="163">
        <f t="shared" si="24"/>
        <v>5.3630160094267285E-2</v>
      </c>
      <c r="K14" s="163">
        <f t="shared" si="25"/>
        <v>0.28463077317858088</v>
      </c>
      <c r="L14" s="163">
        <f t="shared" si="26"/>
        <v>0.14374271936326369</v>
      </c>
      <c r="M14" s="164">
        <f t="shared" si="27"/>
        <v>26.279</v>
      </c>
      <c r="N14" s="165">
        <f t="shared" si="28"/>
        <v>0.105</v>
      </c>
      <c r="O14" s="165">
        <f t="shared" si="29"/>
        <v>27.408999999999999</v>
      </c>
      <c r="P14" s="166">
        <f t="shared" si="30"/>
        <v>564.39333333333332</v>
      </c>
      <c r="Q14" s="167">
        <f t="shared" si="31"/>
        <v>94</v>
      </c>
      <c r="R14" s="168">
        <f t="shared" si="32"/>
        <v>44.428498799155207</v>
      </c>
      <c r="S14" s="140">
        <f t="shared" si="33"/>
        <v>10</v>
      </c>
      <c r="T14" s="140">
        <f t="shared" si="34"/>
        <v>2620</v>
      </c>
      <c r="U14" t="s">
        <v>119</v>
      </c>
      <c r="V14" s="5" t="s">
        <v>120</v>
      </c>
      <c r="W14" t="s">
        <v>119</v>
      </c>
      <c r="X14" s="5" t="s">
        <v>120</v>
      </c>
      <c r="Y14" t="s">
        <v>179</v>
      </c>
      <c r="Z14" t="s">
        <v>140</v>
      </c>
      <c r="AA14" t="s">
        <v>48</v>
      </c>
      <c r="AB14">
        <v>510</v>
      </c>
      <c r="AC14" s="1">
        <v>9558.7450000000008</v>
      </c>
      <c r="AD14" s="1">
        <v>4187.1120000000001</v>
      </c>
      <c r="AE14" s="28">
        <v>2.2829999999999999</v>
      </c>
      <c r="AF14">
        <v>2.8</v>
      </c>
      <c r="AG14">
        <v>26.279</v>
      </c>
      <c r="AH14">
        <v>325.12657000000002</v>
      </c>
      <c r="AI14">
        <v>17.436589999999999</v>
      </c>
      <c r="AJ14">
        <v>92.541027</v>
      </c>
      <c r="AK14">
        <v>1374</v>
      </c>
      <c r="AL14">
        <v>10</v>
      </c>
      <c r="AM14">
        <v>2620</v>
      </c>
      <c r="AN14">
        <v>94</v>
      </c>
      <c r="AO14">
        <v>29.400072999999999</v>
      </c>
      <c r="AP14">
        <v>66922.100000000006</v>
      </c>
      <c r="AQ14">
        <v>33863.599999999999</v>
      </c>
      <c r="AR14">
        <v>31</v>
      </c>
      <c r="AS14">
        <v>28457</v>
      </c>
      <c r="AT14">
        <v>0.105</v>
      </c>
      <c r="AU14">
        <v>27.408999999999999</v>
      </c>
      <c r="AV14">
        <v>88221</v>
      </c>
      <c r="AW14">
        <v>0</v>
      </c>
      <c r="AX14" s="29">
        <v>0.56999999999999995</v>
      </c>
      <c r="AY14">
        <v>0.81535714285714289</v>
      </c>
      <c r="AZ14" t="s">
        <v>67</v>
      </c>
      <c r="BA14" t="s">
        <v>172</v>
      </c>
      <c r="BB14">
        <v>5</v>
      </c>
      <c r="BC14" t="s">
        <v>422</v>
      </c>
      <c r="BD14">
        <v>10</v>
      </c>
      <c r="BE14">
        <v>185174.924</v>
      </c>
      <c r="BF14">
        <v>5.162008328946311E-2</v>
      </c>
      <c r="BG14">
        <v>4.2088803624944389E-2</v>
      </c>
      <c r="BH14">
        <v>329517.34900000005</v>
      </c>
      <c r="BI14">
        <v>2.9008320894205783E-2</v>
      </c>
      <c r="BJ14">
        <v>2.3652141643382786E-2</v>
      </c>
      <c r="BK14">
        <v>1</v>
      </c>
      <c r="BL14" t="s">
        <v>67</v>
      </c>
      <c r="BM14">
        <v>0</v>
      </c>
      <c r="BN14" t="s">
        <v>325</v>
      </c>
    </row>
    <row r="15" spans="1:66">
      <c r="A15" s="141" t="str">
        <f t="shared" si="20"/>
        <v>미래교통</v>
      </c>
      <c r="B15" s="141" t="str">
        <f t="shared" si="1"/>
        <v>111</v>
      </c>
      <c r="C15" s="142" t="str">
        <f t="shared" si="21"/>
        <v>70바5994</v>
      </c>
      <c r="D15" s="130" t="str">
        <f t="shared" si="22"/>
        <v>대형</v>
      </c>
      <c r="E15" s="126" t="str">
        <f t="shared" si="16"/>
        <v>C</v>
      </c>
      <c r="F15" s="149">
        <f t="shared" si="17"/>
        <v>0.88370370370370366</v>
      </c>
      <c r="G15" s="150">
        <f t="shared" si="18"/>
        <v>2.3860000000000001</v>
      </c>
      <c r="H15" s="151">
        <f t="shared" si="19"/>
        <v>2.7</v>
      </c>
      <c r="I15" s="152">
        <f t="shared" si="23"/>
        <v>9495.8289999999997</v>
      </c>
      <c r="J15" s="153">
        <f t="shared" si="24"/>
        <v>2.9617939170375987E-2</v>
      </c>
      <c r="K15" s="153">
        <f t="shared" si="25"/>
        <v>0.30740356780483968</v>
      </c>
      <c r="L15" s="153">
        <f t="shared" si="26"/>
        <v>0.16544105838468659</v>
      </c>
      <c r="M15" s="154">
        <f t="shared" si="27"/>
        <v>25.268999999999998</v>
      </c>
      <c r="N15" s="155">
        <f t="shared" si="28"/>
        <v>4.2000000000000003E-2</v>
      </c>
      <c r="O15" s="155">
        <f t="shared" si="29"/>
        <v>23.084</v>
      </c>
      <c r="P15" s="156">
        <f t="shared" si="30"/>
        <v>653.70333333333326</v>
      </c>
      <c r="Q15" s="157">
        <f t="shared" si="31"/>
        <v>96</v>
      </c>
      <c r="R15" s="158">
        <f t="shared" si="32"/>
        <v>43.497264677747737</v>
      </c>
      <c r="S15" s="143">
        <f t="shared" si="33"/>
        <v>4</v>
      </c>
      <c r="T15" s="143">
        <f t="shared" si="34"/>
        <v>2192</v>
      </c>
      <c r="U15" t="s">
        <v>119</v>
      </c>
      <c r="V15" s="5" t="s">
        <v>120</v>
      </c>
      <c r="W15" t="s">
        <v>119</v>
      </c>
      <c r="X15" s="5" t="s">
        <v>120</v>
      </c>
      <c r="Y15" t="s">
        <v>180</v>
      </c>
      <c r="Z15" t="s">
        <v>140</v>
      </c>
      <c r="AA15" t="s">
        <v>48</v>
      </c>
      <c r="AB15">
        <v>510</v>
      </c>
      <c r="AC15" s="1">
        <v>9495.8289999999997</v>
      </c>
      <c r="AD15" s="1">
        <v>3979.9650000000001</v>
      </c>
      <c r="AE15" s="28">
        <v>2.3860000000000001</v>
      </c>
      <c r="AF15">
        <v>2.7</v>
      </c>
      <c r="AG15">
        <v>25.268999999999998</v>
      </c>
      <c r="AH15">
        <v>329.28465899999998</v>
      </c>
      <c r="AI15">
        <v>9.7527329999999992</v>
      </c>
      <c r="AJ15">
        <v>101.22327900000001</v>
      </c>
      <c r="AK15">
        <v>1571</v>
      </c>
      <c r="AL15">
        <v>4</v>
      </c>
      <c r="AM15">
        <v>2192</v>
      </c>
      <c r="AN15">
        <v>96</v>
      </c>
      <c r="AO15">
        <v>28.83775</v>
      </c>
      <c r="AP15">
        <v>84484.4</v>
      </c>
      <c r="AQ15">
        <v>39222.199999999997</v>
      </c>
      <c r="AR15">
        <v>87</v>
      </c>
      <c r="AS15">
        <v>51120</v>
      </c>
      <c r="AT15">
        <v>4.2000000000000003E-2</v>
      </c>
      <c r="AU15">
        <v>23.084</v>
      </c>
      <c r="AV15">
        <v>87286</v>
      </c>
      <c r="AW15">
        <v>0</v>
      </c>
      <c r="AX15" s="29">
        <v>0.59</v>
      </c>
      <c r="AY15">
        <v>0.88370370370370366</v>
      </c>
      <c r="AZ15" t="s">
        <v>69</v>
      </c>
      <c r="BA15" t="s">
        <v>172</v>
      </c>
      <c r="BB15">
        <v>3</v>
      </c>
      <c r="BC15" t="s">
        <v>332</v>
      </c>
      <c r="BD15">
        <v>17</v>
      </c>
      <c r="BE15">
        <v>185174.924</v>
      </c>
      <c r="BF15">
        <v>5.1280318062935995E-2</v>
      </c>
      <c r="BG15">
        <v>4.5316606999320476E-2</v>
      </c>
      <c r="BH15">
        <v>329517.34900000005</v>
      </c>
      <c r="BI15">
        <v>2.8817387093023738E-2</v>
      </c>
      <c r="BJ15">
        <v>2.5466031705168382E-2</v>
      </c>
      <c r="BK15">
        <v>1</v>
      </c>
      <c r="BL15" t="s">
        <v>68</v>
      </c>
      <c r="BM15">
        <v>-1</v>
      </c>
      <c r="BN15" t="s">
        <v>338</v>
      </c>
    </row>
    <row r="16" spans="1:66">
      <c r="A16" s="138" t="str">
        <f t="shared" si="20"/>
        <v>미래교통</v>
      </c>
      <c r="B16" s="138" t="str">
        <f t="shared" si="1"/>
        <v>111</v>
      </c>
      <c r="C16" s="139" t="str">
        <f t="shared" si="21"/>
        <v>70바6001</v>
      </c>
      <c r="D16" s="113" t="str">
        <f t="shared" si="22"/>
        <v>대형</v>
      </c>
      <c r="E16" s="109" t="str">
        <f t="shared" si="16"/>
        <v>A</v>
      </c>
      <c r="F16" s="159">
        <f t="shared" si="17"/>
        <v>0.9860000000000001</v>
      </c>
      <c r="G16" s="160">
        <f t="shared" si="18"/>
        <v>2.9580000000000002</v>
      </c>
      <c r="H16" s="161">
        <f t="shared" si="19"/>
        <v>3</v>
      </c>
      <c r="I16" s="162">
        <f t="shared" si="23"/>
        <v>10379.842000000001</v>
      </c>
      <c r="J16" s="163">
        <f t="shared" si="24"/>
        <v>2.2265413821992763E-2</v>
      </c>
      <c r="K16" s="163">
        <f t="shared" si="25"/>
        <v>0.30617233384599335</v>
      </c>
      <c r="L16" s="163">
        <f t="shared" si="26"/>
        <v>0.21339438500123603</v>
      </c>
      <c r="M16" s="164">
        <f t="shared" si="27"/>
        <v>19.021000000000001</v>
      </c>
      <c r="N16" s="165">
        <f t="shared" si="28"/>
        <v>0</v>
      </c>
      <c r="O16" s="165">
        <f t="shared" si="29"/>
        <v>15.356999999999999</v>
      </c>
      <c r="P16" s="166">
        <f t="shared" si="30"/>
        <v>725.745</v>
      </c>
      <c r="Q16" s="167">
        <f t="shared" si="31"/>
        <v>93</v>
      </c>
      <c r="R16" s="168">
        <f t="shared" si="32"/>
        <v>44.223266613496264</v>
      </c>
      <c r="S16" s="140">
        <f t="shared" si="33"/>
        <v>0</v>
      </c>
      <c r="T16" s="140">
        <f t="shared" si="34"/>
        <v>1594</v>
      </c>
      <c r="U16" t="s">
        <v>119</v>
      </c>
      <c r="V16" t="s">
        <v>120</v>
      </c>
      <c r="W16" s="4" t="s">
        <v>119</v>
      </c>
      <c r="X16" s="4" t="s">
        <v>120</v>
      </c>
      <c r="Y16" s="4" t="s">
        <v>181</v>
      </c>
      <c r="Z16" s="4" t="s">
        <v>140</v>
      </c>
      <c r="AA16" s="4" t="s">
        <v>48</v>
      </c>
      <c r="AB16" s="4">
        <v>510</v>
      </c>
      <c r="AC16" s="4">
        <v>10379.842000000001</v>
      </c>
      <c r="AD16" s="4">
        <v>3509.5859999999998</v>
      </c>
      <c r="AE16" s="4">
        <v>2.9580000000000002</v>
      </c>
      <c r="AF16" s="4">
        <v>3</v>
      </c>
      <c r="AG16" s="4">
        <v>19.021000000000001</v>
      </c>
      <c r="AH16" s="4">
        <v>349.50520399999999</v>
      </c>
      <c r="AI16" s="4">
        <v>7.7818779999999999</v>
      </c>
      <c r="AJ16" s="4">
        <v>107.008824</v>
      </c>
      <c r="AK16" s="4">
        <v>2215</v>
      </c>
      <c r="AL16" s="4">
        <v>0</v>
      </c>
      <c r="AM16" s="4">
        <v>1594</v>
      </c>
      <c r="AN16" s="4">
        <v>93</v>
      </c>
      <c r="AO16" s="4">
        <v>29.698675999999999</v>
      </c>
      <c r="AP16" s="4">
        <v>94217.2</v>
      </c>
      <c r="AQ16" s="4">
        <v>43544.7</v>
      </c>
      <c r="AR16" s="4">
        <v>75</v>
      </c>
      <c r="AS16" s="4">
        <v>44051</v>
      </c>
      <c r="AT16" s="4">
        <v>0</v>
      </c>
      <c r="AU16" s="4">
        <v>15.356999999999999</v>
      </c>
      <c r="AV16" s="4">
        <v>96936</v>
      </c>
      <c r="AW16" s="4">
        <v>0</v>
      </c>
      <c r="AX16" s="30">
        <v>0.57999999999999996</v>
      </c>
      <c r="AY16">
        <v>0.9860000000000001</v>
      </c>
      <c r="AZ16" t="s">
        <v>66</v>
      </c>
      <c r="BA16" t="s">
        <v>172</v>
      </c>
      <c r="BB16">
        <v>1</v>
      </c>
      <c r="BC16" t="s">
        <v>405</v>
      </c>
      <c r="BD16">
        <v>11</v>
      </c>
      <c r="BE16">
        <v>185174.924</v>
      </c>
      <c r="BF16">
        <v>5.6054252788568716E-2</v>
      </c>
      <c r="BG16">
        <v>5.5269493249528762E-2</v>
      </c>
      <c r="BH16">
        <v>329517.34900000005</v>
      </c>
      <c r="BI16">
        <v>3.1500138100467659E-2</v>
      </c>
      <c r="BJ16">
        <v>3.1059136167061116E-2</v>
      </c>
      <c r="BK16">
        <v>1</v>
      </c>
      <c r="BL16" t="s">
        <v>66</v>
      </c>
      <c r="BM16">
        <v>0</v>
      </c>
      <c r="BN16" t="s">
        <v>325</v>
      </c>
    </row>
    <row r="17" spans="1:66">
      <c r="A17" s="141" t="str">
        <f t="shared" si="20"/>
        <v>미래교통</v>
      </c>
      <c r="B17" s="141" t="str">
        <f t="shared" si="1"/>
        <v>111</v>
      </c>
      <c r="C17" s="142" t="str">
        <f t="shared" si="21"/>
        <v>70바6004</v>
      </c>
      <c r="D17" s="130" t="str">
        <f t="shared" si="22"/>
        <v>대형</v>
      </c>
      <c r="E17" s="126" t="str">
        <f t="shared" si="16"/>
        <v>D</v>
      </c>
      <c r="F17" s="149">
        <f t="shared" si="17"/>
        <v>0.84482758620689669</v>
      </c>
      <c r="G17" s="150">
        <f t="shared" si="18"/>
        <v>2.4500000000000002</v>
      </c>
      <c r="H17" s="151">
        <f t="shared" si="19"/>
        <v>2.9</v>
      </c>
      <c r="I17" s="152">
        <f t="shared" si="23"/>
        <v>8778.3340000000007</v>
      </c>
      <c r="J17" s="153">
        <f t="shared" si="24"/>
        <v>7.73747917491066E-3</v>
      </c>
      <c r="K17" s="153">
        <f t="shared" si="25"/>
        <v>0.27488631610806086</v>
      </c>
      <c r="L17" s="153">
        <f t="shared" si="26"/>
        <v>0.12268842812314955</v>
      </c>
      <c r="M17" s="154">
        <f t="shared" si="27"/>
        <v>23.713000000000001</v>
      </c>
      <c r="N17" s="155">
        <f t="shared" si="28"/>
        <v>1.0820000000000001</v>
      </c>
      <c r="O17" s="155">
        <f t="shared" si="29"/>
        <v>11.813000000000001</v>
      </c>
      <c r="P17" s="156">
        <f t="shared" si="30"/>
        <v>487.02166666666665</v>
      </c>
      <c r="Q17" s="157">
        <f t="shared" si="31"/>
        <v>93</v>
      </c>
      <c r="R17" s="158">
        <f t="shared" si="32"/>
        <v>42.506876925371941</v>
      </c>
      <c r="S17" s="143">
        <f t="shared" si="33"/>
        <v>95</v>
      </c>
      <c r="T17" s="143">
        <f t="shared" si="34"/>
        <v>1037</v>
      </c>
      <c r="U17" t="s">
        <v>119</v>
      </c>
      <c r="V17" s="5" t="s">
        <v>120</v>
      </c>
      <c r="W17" t="s">
        <v>119</v>
      </c>
      <c r="X17" s="5" t="s">
        <v>120</v>
      </c>
      <c r="Y17" t="s">
        <v>286</v>
      </c>
      <c r="Z17" t="s">
        <v>140</v>
      </c>
      <c r="AA17" t="s">
        <v>48</v>
      </c>
      <c r="AB17">
        <v>510</v>
      </c>
      <c r="AC17" s="1">
        <v>8778.3340000000007</v>
      </c>
      <c r="AD17" s="1">
        <v>3583.4169999999999</v>
      </c>
      <c r="AE17" s="28">
        <v>2.4500000000000002</v>
      </c>
      <c r="AF17">
        <v>2.9</v>
      </c>
      <c r="AG17">
        <v>23.713000000000001</v>
      </c>
      <c r="AH17">
        <v>287.87631599999997</v>
      </c>
      <c r="AI17">
        <v>2.2274370000000001</v>
      </c>
      <c r="AJ17">
        <v>79.133260000000007</v>
      </c>
      <c r="AK17">
        <v>1077</v>
      </c>
      <c r="AL17">
        <v>95</v>
      </c>
      <c r="AM17">
        <v>1037</v>
      </c>
      <c r="AN17">
        <v>93</v>
      </c>
      <c r="AO17">
        <v>30.493421999999999</v>
      </c>
      <c r="AP17">
        <v>74326.8</v>
      </c>
      <c r="AQ17">
        <v>29221.3</v>
      </c>
      <c r="AR17">
        <v>28</v>
      </c>
      <c r="AS17">
        <v>32937</v>
      </c>
      <c r="AT17">
        <v>1.0820000000000001</v>
      </c>
      <c r="AU17">
        <v>11.813000000000001</v>
      </c>
      <c r="AV17">
        <v>80170</v>
      </c>
      <c r="AW17">
        <v>0</v>
      </c>
      <c r="AX17" s="29">
        <v>0.59</v>
      </c>
      <c r="AY17">
        <v>0.84482758620689669</v>
      </c>
      <c r="AZ17" t="s">
        <v>67</v>
      </c>
      <c r="BA17" t="s">
        <v>172</v>
      </c>
      <c r="BB17">
        <v>2</v>
      </c>
      <c r="BC17" t="s">
        <v>190</v>
      </c>
      <c r="BD17">
        <v>9</v>
      </c>
      <c r="BE17">
        <v>185174.924</v>
      </c>
      <c r="BF17">
        <v>4.7405630364940776E-2</v>
      </c>
      <c r="BG17">
        <v>4.0049584273829285E-2</v>
      </c>
      <c r="BH17">
        <v>329517.34900000005</v>
      </c>
      <c r="BI17">
        <v>2.66399751838256E-2</v>
      </c>
      <c r="BJ17">
        <v>2.2506185931163009E-2</v>
      </c>
      <c r="BK17">
        <v>1</v>
      </c>
      <c r="BL17" t="s">
        <v>69</v>
      </c>
      <c r="BM17">
        <v>-1</v>
      </c>
      <c r="BN17" t="s">
        <v>338</v>
      </c>
    </row>
    <row r="18" spans="1:66">
      <c r="A18" s="138" t="str">
        <f t="shared" si="20"/>
        <v>미래교통</v>
      </c>
      <c r="B18" s="138" t="str">
        <f t="shared" si="1"/>
        <v>111</v>
      </c>
      <c r="C18" s="139" t="str">
        <f t="shared" si="21"/>
        <v>70바6067</v>
      </c>
      <c r="D18" s="113" t="str">
        <f t="shared" si="22"/>
        <v>대형</v>
      </c>
      <c r="E18" s="109" t="str">
        <f t="shared" si="16"/>
        <v>B</v>
      </c>
      <c r="F18" s="159">
        <f t="shared" si="17"/>
        <v>0.93862068965517242</v>
      </c>
      <c r="G18" s="160">
        <f t="shared" si="18"/>
        <v>2.722</v>
      </c>
      <c r="H18" s="161">
        <f t="shared" si="19"/>
        <v>2.9</v>
      </c>
      <c r="I18" s="162">
        <f t="shared" si="23"/>
        <v>7493.6419999999998</v>
      </c>
      <c r="J18" s="163">
        <f t="shared" si="24"/>
        <v>3.1624618770820477E-2</v>
      </c>
      <c r="K18" s="163">
        <f t="shared" si="25"/>
        <v>0.29301070674348634</v>
      </c>
      <c r="L18" s="163">
        <f t="shared" si="26"/>
        <v>0.14292115903054883</v>
      </c>
      <c r="M18" s="164">
        <f t="shared" si="27"/>
        <v>18.66</v>
      </c>
      <c r="N18" s="165">
        <f t="shared" si="28"/>
        <v>0.107</v>
      </c>
      <c r="O18" s="165">
        <f t="shared" si="29"/>
        <v>15.827</v>
      </c>
      <c r="P18" s="166">
        <f t="shared" si="30"/>
        <v>443.86166666666668</v>
      </c>
      <c r="Q18" s="167">
        <f t="shared" si="31"/>
        <v>93</v>
      </c>
      <c r="R18" s="168">
        <f t="shared" si="32"/>
        <v>43.918771943402099</v>
      </c>
      <c r="S18" s="140">
        <f t="shared" si="33"/>
        <v>8</v>
      </c>
      <c r="T18" s="140">
        <f t="shared" si="34"/>
        <v>1186</v>
      </c>
      <c r="U18" t="s">
        <v>119</v>
      </c>
      <c r="V18" s="5" t="s">
        <v>120</v>
      </c>
      <c r="W18" t="s">
        <v>119</v>
      </c>
      <c r="X18" s="5" t="s">
        <v>120</v>
      </c>
      <c r="Y18" t="s">
        <v>182</v>
      </c>
      <c r="Z18" t="s">
        <v>140</v>
      </c>
      <c r="AA18" t="s">
        <v>48</v>
      </c>
      <c r="AB18">
        <v>510</v>
      </c>
      <c r="AC18" s="1">
        <v>7493.6419999999998</v>
      </c>
      <c r="AD18" s="1">
        <v>2753.482</v>
      </c>
      <c r="AE18" s="28">
        <v>2.722</v>
      </c>
      <c r="AF18">
        <v>2.9</v>
      </c>
      <c r="AG18">
        <v>18.66</v>
      </c>
      <c r="AH18">
        <v>252.64133799999999</v>
      </c>
      <c r="AI18">
        <v>7.9896859999999998</v>
      </c>
      <c r="AJ18">
        <v>74.026617000000002</v>
      </c>
      <c r="AK18">
        <v>1071</v>
      </c>
      <c r="AL18">
        <v>8</v>
      </c>
      <c r="AM18">
        <v>1186</v>
      </c>
      <c r="AN18">
        <v>93</v>
      </c>
      <c r="AO18">
        <v>29.661187000000002</v>
      </c>
      <c r="AP18">
        <v>64871.199999999997</v>
      </c>
      <c r="AQ18">
        <v>26631.7</v>
      </c>
      <c r="AR18">
        <v>47</v>
      </c>
      <c r="AS18">
        <v>30828</v>
      </c>
      <c r="AT18">
        <v>0.107</v>
      </c>
      <c r="AU18">
        <v>15.827</v>
      </c>
      <c r="AV18">
        <v>70076</v>
      </c>
      <c r="AW18">
        <v>0</v>
      </c>
      <c r="AX18" s="29">
        <v>0.53</v>
      </c>
      <c r="AY18">
        <v>0.93862068965517242</v>
      </c>
      <c r="AZ18" t="s">
        <v>68</v>
      </c>
      <c r="BA18" t="s">
        <v>172</v>
      </c>
      <c r="BB18">
        <v>1</v>
      </c>
      <c r="BC18" t="s">
        <v>331</v>
      </c>
      <c r="BD18">
        <v>8</v>
      </c>
      <c r="BE18">
        <v>185174.924</v>
      </c>
      <c r="BF18">
        <v>4.0467909143032776E-2</v>
      </c>
      <c r="BG18">
        <v>3.798401678873628E-2</v>
      </c>
      <c r="BH18">
        <v>329517.34900000005</v>
      </c>
      <c r="BI18">
        <v>2.2741266955264315E-2</v>
      </c>
      <c r="BJ18">
        <v>2.1345423673182574E-2</v>
      </c>
      <c r="BK18">
        <v>1</v>
      </c>
      <c r="BL18" t="s">
        <v>68</v>
      </c>
      <c r="BM18">
        <v>0</v>
      </c>
      <c r="BN18" t="s">
        <v>325</v>
      </c>
    </row>
    <row r="19" spans="1:66">
      <c r="A19" s="141" t="str">
        <f t="shared" si="20"/>
        <v>미래교통</v>
      </c>
      <c r="B19" s="141" t="str">
        <f t="shared" si="1"/>
        <v>111</v>
      </c>
      <c r="C19" s="142" t="str">
        <f t="shared" si="21"/>
        <v>70바6092</v>
      </c>
      <c r="D19" s="130" t="str">
        <f t="shared" si="22"/>
        <v>대형</v>
      </c>
      <c r="E19" s="126" t="str">
        <f t="shared" si="16"/>
        <v>C</v>
      </c>
      <c r="F19" s="149">
        <f t="shared" si="17"/>
        <v>0.89862068965517239</v>
      </c>
      <c r="G19" s="150">
        <f t="shared" si="18"/>
        <v>2.6059999999999999</v>
      </c>
      <c r="H19" s="151">
        <f t="shared" si="19"/>
        <v>2.9</v>
      </c>
      <c r="I19" s="152">
        <f t="shared" si="23"/>
        <v>9329.8549999999996</v>
      </c>
      <c r="J19" s="153">
        <f t="shared" si="24"/>
        <v>2.0739341702243688E-2</v>
      </c>
      <c r="K19" s="153">
        <f t="shared" si="25"/>
        <v>0.33114484853264525</v>
      </c>
      <c r="L19" s="153">
        <f t="shared" si="26"/>
        <v>0.14994873982500265</v>
      </c>
      <c r="M19" s="154">
        <f t="shared" si="27"/>
        <v>19.393000000000001</v>
      </c>
      <c r="N19" s="155">
        <f t="shared" si="28"/>
        <v>3.2000000000000001E-2</v>
      </c>
      <c r="O19" s="155">
        <f t="shared" si="29"/>
        <v>25.445</v>
      </c>
      <c r="P19" s="156">
        <f t="shared" si="30"/>
        <v>590.91</v>
      </c>
      <c r="Q19" s="157">
        <f t="shared" si="31"/>
        <v>93</v>
      </c>
      <c r="R19" s="158">
        <f t="shared" si="32"/>
        <v>44.093844464141149</v>
      </c>
      <c r="S19" s="143">
        <f t="shared" si="33"/>
        <v>3</v>
      </c>
      <c r="T19" s="143">
        <f t="shared" si="34"/>
        <v>2374</v>
      </c>
      <c r="U19" t="s">
        <v>119</v>
      </c>
      <c r="V19" t="s">
        <v>120</v>
      </c>
      <c r="W19" s="4" t="s">
        <v>119</v>
      </c>
      <c r="X19" s="4" t="s">
        <v>120</v>
      </c>
      <c r="Y19" s="4" t="s">
        <v>183</v>
      </c>
      <c r="Z19" s="4" t="s">
        <v>140</v>
      </c>
      <c r="AA19" s="4" t="s">
        <v>48</v>
      </c>
      <c r="AB19" s="4">
        <v>510</v>
      </c>
      <c r="AC19" s="4">
        <v>9329.8549999999996</v>
      </c>
      <c r="AD19" s="4">
        <v>3580.0059999999999</v>
      </c>
      <c r="AE19" s="4">
        <v>2.6059999999999999</v>
      </c>
      <c r="AF19" s="4">
        <v>2.9</v>
      </c>
      <c r="AG19" s="4">
        <v>19.393000000000001</v>
      </c>
      <c r="AH19" s="4">
        <v>326.470777</v>
      </c>
      <c r="AI19" s="4">
        <v>6.7707889999999997</v>
      </c>
      <c r="AJ19" s="4">
        <v>108.109116</v>
      </c>
      <c r="AK19" s="4">
        <v>1399</v>
      </c>
      <c r="AL19" s="4">
        <v>3</v>
      </c>
      <c r="AM19" s="4">
        <v>2374</v>
      </c>
      <c r="AN19" s="4">
        <v>93</v>
      </c>
      <c r="AO19" s="4">
        <v>28.577916999999999</v>
      </c>
      <c r="AP19" s="4">
        <v>82477.600000000006</v>
      </c>
      <c r="AQ19" s="4">
        <v>35454.6</v>
      </c>
      <c r="AR19" s="4">
        <v>91</v>
      </c>
      <c r="AS19" s="4">
        <v>70026</v>
      </c>
      <c r="AT19" s="4">
        <v>3.2000000000000001E-2</v>
      </c>
      <c r="AU19" s="4">
        <v>25.445</v>
      </c>
      <c r="AV19" s="4">
        <v>87355</v>
      </c>
      <c r="AW19" s="4">
        <v>0</v>
      </c>
      <c r="AX19" s="30">
        <v>0.52</v>
      </c>
      <c r="AY19">
        <v>0.89862068965517239</v>
      </c>
      <c r="AZ19" t="s">
        <v>69</v>
      </c>
      <c r="BA19" t="s">
        <v>172</v>
      </c>
      <c r="BB19">
        <v>1</v>
      </c>
      <c r="BC19" t="s">
        <v>186</v>
      </c>
      <c r="BD19">
        <v>8</v>
      </c>
      <c r="BE19">
        <v>185174.924</v>
      </c>
      <c r="BF19">
        <v>5.0384008798081102E-2</v>
      </c>
      <c r="BG19">
        <v>4.5276112733723915E-2</v>
      </c>
      <c r="BH19">
        <v>329517.34900000005</v>
      </c>
      <c r="BI19">
        <v>2.8313698894196913E-2</v>
      </c>
      <c r="BJ19">
        <v>2.5443275626992123E-2</v>
      </c>
      <c r="BK19">
        <v>1</v>
      </c>
      <c r="BL19" t="s">
        <v>68</v>
      </c>
      <c r="BM19">
        <v>-1</v>
      </c>
      <c r="BN19" t="s">
        <v>338</v>
      </c>
    </row>
    <row r="20" spans="1:66">
      <c r="A20" s="138" t="str">
        <f t="shared" si="20"/>
        <v>미래교통</v>
      </c>
      <c r="B20" s="138" t="str">
        <f t="shared" si="1"/>
        <v>111</v>
      </c>
      <c r="C20" s="139" t="str">
        <f t="shared" si="21"/>
        <v>70바6093</v>
      </c>
      <c r="D20" s="113" t="str">
        <f t="shared" si="22"/>
        <v>대형</v>
      </c>
      <c r="E20" s="109" t="str">
        <f t="shared" si="16"/>
        <v>C</v>
      </c>
      <c r="F20" s="159">
        <f t="shared" si="17"/>
        <v>0.88166666666666671</v>
      </c>
      <c r="G20" s="160">
        <f t="shared" si="18"/>
        <v>2.645</v>
      </c>
      <c r="H20" s="161">
        <f t="shared" si="19"/>
        <v>3</v>
      </c>
      <c r="I20" s="162">
        <f t="shared" si="23"/>
        <v>5392.1639999999998</v>
      </c>
      <c r="J20" s="163">
        <f t="shared" si="24"/>
        <v>3.0857443265505193E-2</v>
      </c>
      <c r="K20" s="163">
        <f t="shared" si="25"/>
        <v>0.36185852717421119</v>
      </c>
      <c r="L20" s="163">
        <f t="shared" si="26"/>
        <v>0.15596706628359228</v>
      </c>
      <c r="M20" s="164">
        <f t="shared" si="27"/>
        <v>21.593</v>
      </c>
      <c r="N20" s="165">
        <f t="shared" si="28"/>
        <v>0.111</v>
      </c>
      <c r="O20" s="165">
        <f t="shared" si="29"/>
        <v>43.6</v>
      </c>
      <c r="P20" s="166">
        <f t="shared" si="30"/>
        <v>594.31166666666661</v>
      </c>
      <c r="Q20" s="167">
        <f t="shared" si="31"/>
        <v>94</v>
      </c>
      <c r="R20" s="168">
        <f t="shared" si="32"/>
        <v>45.018684607068728</v>
      </c>
      <c r="S20" s="140">
        <f t="shared" si="33"/>
        <v>6</v>
      </c>
      <c r="T20" s="140">
        <f t="shared" si="34"/>
        <v>2351</v>
      </c>
      <c r="U20" t="s">
        <v>119</v>
      </c>
      <c r="V20" s="5" t="s">
        <v>120</v>
      </c>
      <c r="W20" t="s">
        <v>119</v>
      </c>
      <c r="X20" s="5" t="s">
        <v>120</v>
      </c>
      <c r="Y20" t="s">
        <v>184</v>
      </c>
      <c r="Z20" t="s">
        <v>140</v>
      </c>
      <c r="AA20" t="s">
        <v>48</v>
      </c>
      <c r="AB20">
        <v>510</v>
      </c>
      <c r="AC20" s="1">
        <v>5392.1639999999998</v>
      </c>
      <c r="AD20" s="1">
        <v>2038.3679999999999</v>
      </c>
      <c r="AE20" s="28">
        <v>2.645</v>
      </c>
      <c r="AF20">
        <v>3</v>
      </c>
      <c r="AG20">
        <v>21.593</v>
      </c>
      <c r="AH20">
        <v>197.23247799999999</v>
      </c>
      <c r="AI20">
        <v>6.0860900000000004</v>
      </c>
      <c r="AJ20">
        <v>71.370254000000003</v>
      </c>
      <c r="AK20">
        <v>841</v>
      </c>
      <c r="AL20">
        <v>6</v>
      </c>
      <c r="AM20">
        <v>2351</v>
      </c>
      <c r="AN20">
        <v>94</v>
      </c>
      <c r="AO20">
        <v>27.339127999999999</v>
      </c>
      <c r="AP20">
        <v>68700</v>
      </c>
      <c r="AQ20">
        <v>35658.699999999997</v>
      </c>
      <c r="AR20">
        <v>73</v>
      </c>
      <c r="AS20">
        <v>58199</v>
      </c>
      <c r="AT20">
        <v>0.111</v>
      </c>
      <c r="AU20">
        <v>43.6</v>
      </c>
      <c r="AV20">
        <v>50456</v>
      </c>
      <c r="AW20">
        <v>0</v>
      </c>
      <c r="AX20" s="29">
        <v>0.56000000000000005</v>
      </c>
      <c r="AY20">
        <v>0.88166666666666671</v>
      </c>
      <c r="AZ20" t="s">
        <v>69</v>
      </c>
      <c r="BA20" t="s">
        <v>172</v>
      </c>
      <c r="BB20">
        <v>4</v>
      </c>
      <c r="BC20" t="s">
        <v>327</v>
      </c>
      <c r="BD20">
        <v>6</v>
      </c>
      <c r="BE20">
        <v>185174.924</v>
      </c>
      <c r="BF20">
        <v>2.9119299112011516E-2</v>
      </c>
      <c r="BG20">
        <v>2.5673515383756822E-2</v>
      </c>
      <c r="BH20">
        <v>329517.34900000005</v>
      </c>
      <c r="BI20">
        <v>1.6363824291388065E-2</v>
      </c>
      <c r="BJ20">
        <v>1.4427438416907145E-2</v>
      </c>
      <c r="BK20">
        <v>1</v>
      </c>
      <c r="BL20" t="s">
        <v>66</v>
      </c>
      <c r="BM20">
        <v>-2</v>
      </c>
      <c r="BN20" t="s">
        <v>338</v>
      </c>
    </row>
    <row r="21" spans="1:66">
      <c r="A21" s="141" t="str">
        <f t="shared" si="20"/>
        <v>미래교통</v>
      </c>
      <c r="B21" s="141" t="str">
        <f t="shared" si="1"/>
        <v>111</v>
      </c>
      <c r="C21" s="142" t="str">
        <f t="shared" si="21"/>
        <v>70바6094</v>
      </c>
      <c r="D21" s="130" t="str">
        <f t="shared" si="22"/>
        <v>대형</v>
      </c>
      <c r="E21" s="126" t="str">
        <f t="shared" si="16"/>
        <v>A</v>
      </c>
      <c r="F21" s="149">
        <f t="shared" si="17"/>
        <v>0.98428571428571432</v>
      </c>
      <c r="G21" s="150">
        <f t="shared" si="18"/>
        <v>2.7559999999999998</v>
      </c>
      <c r="H21" s="151">
        <f t="shared" si="19"/>
        <v>2.8</v>
      </c>
      <c r="I21" s="152">
        <f t="shared" si="23"/>
        <v>7403.982</v>
      </c>
      <c r="J21" s="153">
        <f t="shared" si="24"/>
        <v>5.6799922299943684E-2</v>
      </c>
      <c r="K21" s="153">
        <f t="shared" si="25"/>
        <v>0.29451533681611625</v>
      </c>
      <c r="L21" s="153">
        <f t="shared" si="26"/>
        <v>0.14613757840037969</v>
      </c>
      <c r="M21" s="154">
        <f t="shared" si="27"/>
        <v>19.376999999999999</v>
      </c>
      <c r="N21" s="155">
        <f t="shared" si="28"/>
        <v>0.20300000000000001</v>
      </c>
      <c r="O21" s="155">
        <f t="shared" si="29"/>
        <v>23.352</v>
      </c>
      <c r="P21" s="156">
        <f t="shared" si="30"/>
        <v>517.72666666666669</v>
      </c>
      <c r="Q21" s="157">
        <f t="shared" si="31"/>
        <v>94</v>
      </c>
      <c r="R21" s="158">
        <f t="shared" si="32"/>
        <v>44.877732067383825</v>
      </c>
      <c r="S21" s="143">
        <f t="shared" si="33"/>
        <v>15</v>
      </c>
      <c r="T21" s="143">
        <f t="shared" si="34"/>
        <v>1729</v>
      </c>
      <c r="U21" t="s">
        <v>119</v>
      </c>
      <c r="V21" s="5" t="s">
        <v>120</v>
      </c>
      <c r="W21" t="s">
        <v>119</v>
      </c>
      <c r="X21" s="5" t="s">
        <v>120</v>
      </c>
      <c r="Y21" t="s">
        <v>185</v>
      </c>
      <c r="Z21" t="s">
        <v>140</v>
      </c>
      <c r="AA21" t="s">
        <v>48</v>
      </c>
      <c r="AB21">
        <v>510</v>
      </c>
      <c r="AC21" s="1">
        <v>7403.982</v>
      </c>
      <c r="AD21" s="1">
        <v>2686.152</v>
      </c>
      <c r="AE21" s="28">
        <v>2.7559999999999998</v>
      </c>
      <c r="AF21">
        <v>2.8</v>
      </c>
      <c r="AG21">
        <v>19.376999999999999</v>
      </c>
      <c r="AH21">
        <v>254.331862</v>
      </c>
      <c r="AI21">
        <v>14.44603</v>
      </c>
      <c r="AJ21">
        <v>74.904634000000001</v>
      </c>
      <c r="AK21">
        <v>1082</v>
      </c>
      <c r="AL21">
        <v>15</v>
      </c>
      <c r="AM21">
        <v>1729</v>
      </c>
      <c r="AN21">
        <v>94</v>
      </c>
      <c r="AO21">
        <v>29.111498999999998</v>
      </c>
      <c r="AP21">
        <v>67883.5</v>
      </c>
      <c r="AQ21">
        <v>31063.599999999999</v>
      </c>
      <c r="AR21">
        <v>33</v>
      </c>
      <c r="AS21">
        <v>37644</v>
      </c>
      <c r="AT21">
        <v>0.20300000000000001</v>
      </c>
      <c r="AU21">
        <v>23.352</v>
      </c>
      <c r="AV21">
        <v>69711</v>
      </c>
      <c r="AW21">
        <v>0</v>
      </c>
      <c r="AX21" s="29">
        <v>0.54</v>
      </c>
      <c r="AY21">
        <v>0.98428571428571432</v>
      </c>
      <c r="AZ21" t="s">
        <v>66</v>
      </c>
      <c r="BA21" t="s">
        <v>172</v>
      </c>
      <c r="BB21">
        <v>2</v>
      </c>
      <c r="BC21" t="s">
        <v>410</v>
      </c>
      <c r="BD21">
        <v>5</v>
      </c>
      <c r="BE21">
        <v>185174.924</v>
      </c>
      <c r="BF21">
        <v>3.9983718313825259E-2</v>
      </c>
      <c r="BG21">
        <v>3.9355402740322294E-2</v>
      </c>
      <c r="BH21">
        <v>329517.34900000005</v>
      </c>
      <c r="BI21">
        <v>2.2469172025294484E-2</v>
      </c>
      <c r="BJ21">
        <v>2.2116085036325572E-2</v>
      </c>
      <c r="BK21">
        <v>1</v>
      </c>
      <c r="BL21" t="s">
        <v>66</v>
      </c>
      <c r="BM21">
        <v>0</v>
      </c>
      <c r="BN21" t="s">
        <v>325</v>
      </c>
    </row>
    <row r="22" spans="1:66">
      <c r="A22" s="138" t="str">
        <f t="shared" si="20"/>
        <v>미래교통</v>
      </c>
      <c r="B22" s="138" t="str">
        <f t="shared" si="1"/>
        <v>111</v>
      </c>
      <c r="C22" s="139" t="str">
        <f t="shared" si="21"/>
        <v>72바1605</v>
      </c>
      <c r="D22" s="113" t="str">
        <f t="shared" si="22"/>
        <v>대형</v>
      </c>
      <c r="E22" s="109" t="str">
        <f t="shared" si="16"/>
        <v>D</v>
      </c>
      <c r="F22" s="159">
        <f t="shared" si="17"/>
        <v>0.82966666666666666</v>
      </c>
      <c r="G22" s="160">
        <f t="shared" si="18"/>
        <v>2.4889999999999999</v>
      </c>
      <c r="H22" s="161">
        <f t="shared" si="19"/>
        <v>3</v>
      </c>
      <c r="I22" s="162">
        <f t="shared" si="23"/>
        <v>9431.518</v>
      </c>
      <c r="J22" s="163">
        <f t="shared" si="24"/>
        <v>4.9433612537917462E-2</v>
      </c>
      <c r="K22" s="163">
        <f t="shared" si="25"/>
        <v>0.3185161300417883</v>
      </c>
      <c r="L22" s="163">
        <f t="shared" si="26"/>
        <v>0.18194314001203199</v>
      </c>
      <c r="M22" s="164">
        <f t="shared" si="27"/>
        <v>20.562000000000001</v>
      </c>
      <c r="N22" s="165">
        <f t="shared" si="28"/>
        <v>0.36</v>
      </c>
      <c r="O22" s="165">
        <f t="shared" si="29"/>
        <v>30.047999999999998</v>
      </c>
      <c r="P22" s="166">
        <f t="shared" si="30"/>
        <v>716.12666666666667</v>
      </c>
      <c r="Q22" s="167">
        <f t="shared" si="31"/>
        <v>94</v>
      </c>
      <c r="R22" s="168">
        <f t="shared" si="32"/>
        <v>43.964760909444308</v>
      </c>
      <c r="S22" s="140">
        <f t="shared" si="33"/>
        <v>34</v>
      </c>
      <c r="T22" s="140">
        <f t="shared" si="34"/>
        <v>2834</v>
      </c>
      <c r="U22" t="s">
        <v>119</v>
      </c>
      <c r="V22" t="s">
        <v>120</v>
      </c>
      <c r="W22" s="4" t="s">
        <v>119</v>
      </c>
      <c r="X22" s="4" t="s">
        <v>120</v>
      </c>
      <c r="Y22" s="4" t="s">
        <v>187</v>
      </c>
      <c r="Z22" s="4" t="s">
        <v>140</v>
      </c>
      <c r="AA22" s="4" t="s">
        <v>48</v>
      </c>
      <c r="AB22" s="4">
        <v>510</v>
      </c>
      <c r="AC22" s="4">
        <v>9431.518</v>
      </c>
      <c r="AD22" s="4">
        <v>3789.7359999999999</v>
      </c>
      <c r="AE22" s="4">
        <v>2.4889999999999999</v>
      </c>
      <c r="AF22" s="4">
        <v>3</v>
      </c>
      <c r="AG22" s="4">
        <v>20.562000000000001</v>
      </c>
      <c r="AH22" s="4">
        <v>339.41049700000002</v>
      </c>
      <c r="AI22" s="4">
        <v>16.778286999999999</v>
      </c>
      <c r="AJ22" s="4">
        <v>108.10771800000001</v>
      </c>
      <c r="AK22" s="4">
        <v>1716</v>
      </c>
      <c r="AL22" s="4">
        <v>34</v>
      </c>
      <c r="AM22" s="4">
        <v>2834</v>
      </c>
      <c r="AN22" s="4">
        <v>94</v>
      </c>
      <c r="AO22" s="4">
        <v>27.787938</v>
      </c>
      <c r="AP22" s="4">
        <v>85045.8</v>
      </c>
      <c r="AQ22" s="4">
        <v>42967.6</v>
      </c>
      <c r="AR22" s="4">
        <v>73</v>
      </c>
      <c r="AS22" s="4">
        <v>64811</v>
      </c>
      <c r="AT22" s="4">
        <v>0.36</v>
      </c>
      <c r="AU22" s="4">
        <v>30.047999999999998</v>
      </c>
      <c r="AV22" s="4">
        <v>85039</v>
      </c>
      <c r="AW22" s="4">
        <v>0</v>
      </c>
      <c r="AX22" s="30">
        <v>0.52</v>
      </c>
      <c r="AY22">
        <v>0.82966666666666666</v>
      </c>
      <c r="AZ22" t="s">
        <v>67</v>
      </c>
      <c r="BA22" t="s">
        <v>172</v>
      </c>
      <c r="BB22">
        <v>3</v>
      </c>
      <c r="BC22" t="s">
        <v>189</v>
      </c>
      <c r="BD22">
        <v>8</v>
      </c>
      <c r="BE22">
        <v>185174.924</v>
      </c>
      <c r="BF22">
        <v>5.0933019418979215E-2</v>
      </c>
      <c r="BG22">
        <v>4.2257428444613089E-2</v>
      </c>
      <c r="BH22">
        <v>329517.34900000005</v>
      </c>
      <c r="BI22">
        <v>2.8622219827339042E-2</v>
      </c>
      <c r="BJ22">
        <v>2.374690171674896E-2</v>
      </c>
      <c r="BK22">
        <v>1</v>
      </c>
      <c r="BL22" t="s">
        <v>67</v>
      </c>
      <c r="BM22">
        <v>0</v>
      </c>
      <c r="BN22" t="s">
        <v>325</v>
      </c>
    </row>
    <row r="23" spans="1:66">
      <c r="A23" s="141" t="str">
        <f t="shared" si="20"/>
        <v>미래교통</v>
      </c>
      <c r="B23" s="141" t="str">
        <f t="shared" si="1"/>
        <v>111</v>
      </c>
      <c r="C23" s="142" t="str">
        <f t="shared" si="21"/>
        <v>72바1606</v>
      </c>
      <c r="D23" s="130" t="str">
        <f t="shared" si="22"/>
        <v>대형</v>
      </c>
      <c r="E23" s="126" t="str">
        <f t="shared" si="16"/>
        <v>C</v>
      </c>
      <c r="F23" s="149">
        <f t="shared" si="17"/>
        <v>0.87642857142857156</v>
      </c>
      <c r="G23" s="150">
        <f t="shared" si="18"/>
        <v>2.4540000000000002</v>
      </c>
      <c r="H23" s="151">
        <f t="shared" si="19"/>
        <v>2.8</v>
      </c>
      <c r="I23" s="152">
        <f t="shared" si="23"/>
        <v>8923.2279999999992</v>
      </c>
      <c r="J23" s="153">
        <f t="shared" si="24"/>
        <v>3.9017688583306939E-2</v>
      </c>
      <c r="K23" s="153">
        <f t="shared" si="25"/>
        <v>0.35172530556958892</v>
      </c>
      <c r="L23" s="153">
        <f t="shared" si="26"/>
        <v>0.17953144310556673</v>
      </c>
      <c r="M23" s="154">
        <f t="shared" si="27"/>
        <v>22.390999999999998</v>
      </c>
      <c r="N23" s="155">
        <f t="shared" si="28"/>
        <v>0.54900000000000004</v>
      </c>
      <c r="O23" s="155">
        <f t="shared" si="29"/>
        <v>45.645000000000003</v>
      </c>
      <c r="P23" s="156">
        <f t="shared" si="30"/>
        <v>773.28833333333341</v>
      </c>
      <c r="Q23" s="157">
        <f t="shared" si="31"/>
        <v>97</v>
      </c>
      <c r="R23" s="158">
        <f t="shared" si="32"/>
        <v>45.355809803200152</v>
      </c>
      <c r="S23" s="143">
        <f t="shared" si="33"/>
        <v>49</v>
      </c>
      <c r="T23" s="143">
        <f t="shared" si="34"/>
        <v>4073</v>
      </c>
      <c r="U23" t="s">
        <v>119</v>
      </c>
      <c r="V23" s="5" t="s">
        <v>120</v>
      </c>
      <c r="W23" t="s">
        <v>119</v>
      </c>
      <c r="X23" s="5" t="s">
        <v>120</v>
      </c>
      <c r="Y23" t="s">
        <v>188</v>
      </c>
      <c r="Z23" t="s">
        <v>140</v>
      </c>
      <c r="AA23" t="s">
        <v>48</v>
      </c>
      <c r="AB23">
        <v>510</v>
      </c>
      <c r="AC23" s="1">
        <v>8923.2279999999992</v>
      </c>
      <c r="AD23" s="1">
        <v>3636.5129999999999</v>
      </c>
      <c r="AE23" s="28">
        <v>2.4540000000000002</v>
      </c>
      <c r="AF23">
        <v>2.8</v>
      </c>
      <c r="AG23">
        <v>22.390999999999998</v>
      </c>
      <c r="AH23">
        <v>322.915233</v>
      </c>
      <c r="AI23">
        <v>12.599406</v>
      </c>
      <c r="AJ23">
        <v>113.577459</v>
      </c>
      <c r="AK23">
        <v>1602</v>
      </c>
      <c r="AL23">
        <v>49</v>
      </c>
      <c r="AM23">
        <v>4073</v>
      </c>
      <c r="AN23">
        <v>97</v>
      </c>
      <c r="AO23">
        <v>27.633344000000001</v>
      </c>
      <c r="AP23">
        <v>87840.7</v>
      </c>
      <c r="AQ23">
        <v>46397.3</v>
      </c>
      <c r="AR23">
        <v>112</v>
      </c>
      <c r="AS23">
        <v>76817</v>
      </c>
      <c r="AT23">
        <v>0.54900000000000004</v>
      </c>
      <c r="AU23">
        <v>45.645000000000003</v>
      </c>
      <c r="AV23">
        <v>84238</v>
      </c>
      <c r="AW23">
        <v>0</v>
      </c>
      <c r="AX23" s="29">
        <v>0.53</v>
      </c>
      <c r="AY23">
        <v>0.87642857142857156</v>
      </c>
      <c r="AZ23" t="s">
        <v>69</v>
      </c>
      <c r="BA23" t="s">
        <v>172</v>
      </c>
      <c r="BB23">
        <v>5</v>
      </c>
      <c r="BC23" t="s">
        <v>481</v>
      </c>
      <c r="BD23">
        <v>9</v>
      </c>
      <c r="BE23">
        <v>185174.924</v>
      </c>
      <c r="BF23">
        <v>4.818810132196949E-2</v>
      </c>
      <c r="BG23">
        <v>4.2233428801468978E-2</v>
      </c>
      <c r="BH23">
        <v>329517.34900000005</v>
      </c>
      <c r="BI23">
        <v>2.7079691030167878E-2</v>
      </c>
      <c r="BJ23">
        <v>2.3733414924297137E-2</v>
      </c>
      <c r="BK23">
        <v>1</v>
      </c>
      <c r="BL23" t="s">
        <v>69</v>
      </c>
      <c r="BM23">
        <v>0</v>
      </c>
      <c r="BN23" t="s">
        <v>325</v>
      </c>
    </row>
    <row r="24" spans="1:66">
      <c r="A24" s="138" t="str">
        <f t="shared" si="20"/>
        <v>미래교통</v>
      </c>
      <c r="B24" s="138" t="str">
        <f t="shared" si="1"/>
        <v>111</v>
      </c>
      <c r="C24" s="139" t="str">
        <f t="shared" si="21"/>
        <v>72바1607</v>
      </c>
      <c r="D24" s="113" t="str">
        <f t="shared" si="22"/>
        <v>대형</v>
      </c>
      <c r="E24" s="109" t="str">
        <f t="shared" si="16"/>
        <v>B</v>
      </c>
      <c r="F24" s="159">
        <f t="shared" si="17"/>
        <v>0.90793103448275869</v>
      </c>
      <c r="G24" s="160">
        <f t="shared" si="18"/>
        <v>2.633</v>
      </c>
      <c r="H24" s="161">
        <f t="shared" si="19"/>
        <v>2.9</v>
      </c>
      <c r="I24" s="162">
        <f t="shared" si="23"/>
        <v>8910.2009999999991</v>
      </c>
      <c r="J24" s="163">
        <f t="shared" si="24"/>
        <v>1.8391299497529656E-2</v>
      </c>
      <c r="K24" s="163">
        <f t="shared" si="25"/>
        <v>0.28082884536099834</v>
      </c>
      <c r="L24" s="163">
        <f t="shared" si="26"/>
        <v>0.18360977490855707</v>
      </c>
      <c r="M24" s="164">
        <f t="shared" si="27"/>
        <v>19.265999999999998</v>
      </c>
      <c r="N24" s="165">
        <f t="shared" si="28"/>
        <v>0.16800000000000001</v>
      </c>
      <c r="O24" s="165">
        <f t="shared" si="29"/>
        <v>23.288</v>
      </c>
      <c r="P24" s="166">
        <f t="shared" si="30"/>
        <v>622.16333333333341</v>
      </c>
      <c r="Q24" s="167">
        <f t="shared" si="31"/>
        <v>93</v>
      </c>
      <c r="R24" s="168">
        <f t="shared" si="32"/>
        <v>43.505528219439107</v>
      </c>
      <c r="S24" s="140">
        <f t="shared" si="33"/>
        <v>15</v>
      </c>
      <c r="T24" s="140">
        <f t="shared" si="34"/>
        <v>2075</v>
      </c>
      <c r="U24" t="s">
        <v>119</v>
      </c>
      <c r="V24" s="5" t="s">
        <v>120</v>
      </c>
      <c r="W24" t="s">
        <v>119</v>
      </c>
      <c r="X24" s="5" t="s">
        <v>120</v>
      </c>
      <c r="Y24" t="s">
        <v>314</v>
      </c>
      <c r="Z24" t="s">
        <v>140</v>
      </c>
      <c r="AA24" t="s">
        <v>48</v>
      </c>
      <c r="AB24">
        <v>510</v>
      </c>
      <c r="AC24" s="1">
        <v>8910.2009999999991</v>
      </c>
      <c r="AD24" s="1">
        <v>3383.491</v>
      </c>
      <c r="AE24" s="28">
        <v>2.633</v>
      </c>
      <c r="AF24">
        <v>2.9</v>
      </c>
      <c r="AG24">
        <v>19.265999999999998</v>
      </c>
      <c r="AH24">
        <v>292.254661</v>
      </c>
      <c r="AI24">
        <v>5.374943</v>
      </c>
      <c r="AJ24">
        <v>82.073538999999997</v>
      </c>
      <c r="AK24">
        <v>1636</v>
      </c>
      <c r="AL24">
        <v>15</v>
      </c>
      <c r="AM24">
        <v>2075</v>
      </c>
      <c r="AN24">
        <v>93</v>
      </c>
      <c r="AO24">
        <v>30.487797</v>
      </c>
      <c r="AP24">
        <v>71520.7</v>
      </c>
      <c r="AQ24">
        <v>37329.800000000003</v>
      </c>
      <c r="AR24">
        <v>51</v>
      </c>
      <c r="AS24">
        <v>23387</v>
      </c>
      <c r="AT24">
        <v>0.16800000000000001</v>
      </c>
      <c r="AU24">
        <v>23.288</v>
      </c>
      <c r="AV24">
        <v>82961</v>
      </c>
      <c r="AW24">
        <v>0</v>
      </c>
      <c r="AX24" s="29">
        <v>0.53</v>
      </c>
      <c r="AY24">
        <v>0.90793103448275869</v>
      </c>
      <c r="AZ24" t="s">
        <v>68</v>
      </c>
      <c r="BA24" t="s">
        <v>172</v>
      </c>
      <c r="BB24">
        <v>3</v>
      </c>
      <c r="BC24" t="s">
        <v>329</v>
      </c>
      <c r="BD24">
        <v>10</v>
      </c>
      <c r="BE24">
        <v>185174.924</v>
      </c>
      <c r="BF24">
        <v>4.8117751623864571E-2</v>
      </c>
      <c r="BG24">
        <v>4.3687600008839804E-2</v>
      </c>
      <c r="BH24">
        <v>329517.34900000005</v>
      </c>
      <c r="BI24">
        <v>2.7040157451618724E-2</v>
      </c>
      <c r="BJ24">
        <v>2.4550598127624865E-2</v>
      </c>
      <c r="BK24">
        <v>1</v>
      </c>
      <c r="BL24" t="s">
        <v>68</v>
      </c>
      <c r="BM24">
        <v>0</v>
      </c>
      <c r="BN24" t="s">
        <v>325</v>
      </c>
    </row>
    <row r="25" spans="1:66">
      <c r="A25" s="141" t="str">
        <f t="shared" si="20"/>
        <v>미래교통</v>
      </c>
      <c r="B25" s="141" t="str">
        <f t="shared" si="1"/>
        <v>111-2</v>
      </c>
      <c r="C25" s="142" t="str">
        <f t="shared" si="21"/>
        <v>70바5027</v>
      </c>
      <c r="D25" s="130" t="str">
        <f t="shared" si="22"/>
        <v>대형</v>
      </c>
      <c r="E25" s="126" t="str">
        <f t="shared" si="16"/>
        <v>C</v>
      </c>
      <c r="F25" s="149">
        <f t="shared" si="17"/>
        <v>0.87749999999999995</v>
      </c>
      <c r="G25" s="150">
        <f t="shared" si="18"/>
        <v>1.7549999999999999</v>
      </c>
      <c r="H25" s="151">
        <f t="shared" si="19"/>
        <v>2</v>
      </c>
      <c r="I25" s="152">
        <f t="shared" si="23"/>
        <v>3277.6950000000002</v>
      </c>
      <c r="J25" s="153">
        <f t="shared" si="24"/>
        <v>2.8503742683694277E-2</v>
      </c>
      <c r="K25" s="153">
        <f t="shared" si="25"/>
        <v>0.39664541818622362</v>
      </c>
      <c r="L25" s="153">
        <f t="shared" si="26"/>
        <v>0.18671657979159134</v>
      </c>
      <c r="M25" s="154">
        <f t="shared" si="27"/>
        <v>16.724</v>
      </c>
      <c r="N25" s="155">
        <f t="shared" si="28"/>
        <v>1.403</v>
      </c>
      <c r="O25" s="155">
        <f t="shared" si="29"/>
        <v>27.55</v>
      </c>
      <c r="P25" s="156">
        <f t="shared" si="30"/>
        <v>5.3333333333333337E-2</v>
      </c>
      <c r="Q25" s="157">
        <f t="shared" si="31"/>
        <v>89</v>
      </c>
      <c r="R25" s="158">
        <f t="shared" si="32"/>
        <v>27.210875826008493</v>
      </c>
      <c r="S25" s="143">
        <f t="shared" si="33"/>
        <v>46</v>
      </c>
      <c r="T25" s="143">
        <f t="shared" si="34"/>
        <v>903</v>
      </c>
      <c r="U25" t="s">
        <v>119</v>
      </c>
      <c r="V25" t="s">
        <v>121</v>
      </c>
      <c r="W25" s="4" t="s">
        <v>119</v>
      </c>
      <c r="X25" s="4" t="s">
        <v>121</v>
      </c>
      <c r="Y25" s="4" t="s">
        <v>191</v>
      </c>
      <c r="Z25" s="4" t="s">
        <v>140</v>
      </c>
      <c r="AA25" s="4" t="s">
        <v>48</v>
      </c>
      <c r="AB25" s="4">
        <v>510</v>
      </c>
      <c r="AC25" s="4">
        <v>3277.6950000000002</v>
      </c>
      <c r="AD25" s="4">
        <v>1867.7149999999999</v>
      </c>
      <c r="AE25" s="4">
        <v>1.7549999999999999</v>
      </c>
      <c r="AF25" s="4">
        <v>2</v>
      </c>
      <c r="AG25" s="4">
        <v>16.724</v>
      </c>
      <c r="AH25" s="4">
        <v>209.54188600000001</v>
      </c>
      <c r="AI25" s="4">
        <v>5.972728</v>
      </c>
      <c r="AJ25" s="4">
        <v>83.113828999999996</v>
      </c>
      <c r="AK25" s="4">
        <v>612</v>
      </c>
      <c r="AL25" s="4">
        <v>46</v>
      </c>
      <c r="AM25" s="4">
        <v>903</v>
      </c>
      <c r="AN25" s="4">
        <v>89</v>
      </c>
      <c r="AO25" s="4">
        <v>15.642194</v>
      </c>
      <c r="AP25" s="4">
        <v>1243.2</v>
      </c>
      <c r="AQ25" s="4">
        <v>3.2</v>
      </c>
      <c r="AR25" s="4">
        <v>34</v>
      </c>
      <c r="AS25" s="4">
        <v>11612</v>
      </c>
      <c r="AT25" s="4">
        <v>1.403</v>
      </c>
      <c r="AU25" s="4">
        <v>27.55</v>
      </c>
      <c r="AV25" s="4">
        <v>27991</v>
      </c>
      <c r="AW25" s="4">
        <v>0</v>
      </c>
      <c r="AX25" s="30">
        <v>0.51</v>
      </c>
      <c r="AY25">
        <v>0.87749999999999995</v>
      </c>
      <c r="AZ25" t="s">
        <v>69</v>
      </c>
      <c r="BA25" t="s">
        <v>192</v>
      </c>
      <c r="BB25">
        <v>3</v>
      </c>
      <c r="BC25" t="s">
        <v>205</v>
      </c>
      <c r="BD25">
        <v>13</v>
      </c>
      <c r="BE25">
        <v>74182.853000000003</v>
      </c>
      <c r="BF25">
        <v>4.4183997614650923E-2</v>
      </c>
      <c r="BG25">
        <v>3.8771457906856183E-2</v>
      </c>
      <c r="BH25">
        <v>329517.34900000005</v>
      </c>
      <c r="BI25">
        <v>9.9469572996595083E-3</v>
      </c>
      <c r="BJ25">
        <v>8.7284550304512175E-3</v>
      </c>
      <c r="BK25">
        <v>1</v>
      </c>
      <c r="BL25" t="s">
        <v>69</v>
      </c>
      <c r="BM25">
        <v>0</v>
      </c>
      <c r="BN25" t="s">
        <v>325</v>
      </c>
    </row>
    <row r="26" spans="1:66">
      <c r="A26" s="138" t="str">
        <f t="shared" si="20"/>
        <v>미래교통</v>
      </c>
      <c r="B26" s="138" t="str">
        <f t="shared" si="1"/>
        <v>111-2</v>
      </c>
      <c r="C26" s="139" t="str">
        <f t="shared" si="21"/>
        <v>70바5028</v>
      </c>
      <c r="D26" s="113" t="str">
        <f t="shared" si="22"/>
        <v>대형</v>
      </c>
      <c r="E26" s="109" t="str">
        <f t="shared" si="16"/>
        <v>B</v>
      </c>
      <c r="F26" s="159">
        <f t="shared" si="17"/>
        <v>0.94950000000000001</v>
      </c>
      <c r="G26" s="160">
        <f t="shared" si="18"/>
        <v>1.899</v>
      </c>
      <c r="H26" s="161">
        <f t="shared" si="19"/>
        <v>2</v>
      </c>
      <c r="I26" s="162">
        <f t="shared" si="23"/>
        <v>6033.25</v>
      </c>
      <c r="J26" s="163">
        <f t="shared" si="24"/>
        <v>3.4357418865451177E-2</v>
      </c>
      <c r="K26" s="163">
        <f t="shared" si="25"/>
        <v>0.39030949753569577</v>
      </c>
      <c r="L26" s="163">
        <f t="shared" si="26"/>
        <v>0.19061036754651306</v>
      </c>
      <c r="M26" s="164">
        <f t="shared" si="27"/>
        <v>13.606999999999999</v>
      </c>
      <c r="N26" s="165">
        <f t="shared" si="28"/>
        <v>0.19900000000000001</v>
      </c>
      <c r="O26" s="165">
        <f t="shared" si="29"/>
        <v>10.906000000000001</v>
      </c>
      <c r="P26" s="166">
        <f t="shared" si="30"/>
        <v>1.2766666666666666</v>
      </c>
      <c r="Q26" s="167">
        <f t="shared" si="31"/>
        <v>90</v>
      </c>
      <c r="R26" s="168">
        <f t="shared" si="32"/>
        <v>25.579361569237332</v>
      </c>
      <c r="S26" s="140">
        <f t="shared" si="33"/>
        <v>12</v>
      </c>
      <c r="T26" s="140">
        <f t="shared" si="34"/>
        <v>658</v>
      </c>
      <c r="U26" t="s">
        <v>119</v>
      </c>
      <c r="V26" s="5" t="s">
        <v>121</v>
      </c>
      <c r="W26" t="s">
        <v>119</v>
      </c>
      <c r="X26" s="5" t="s">
        <v>121</v>
      </c>
      <c r="Y26" t="s">
        <v>193</v>
      </c>
      <c r="Z26" t="s">
        <v>140</v>
      </c>
      <c r="AA26" t="s">
        <v>48</v>
      </c>
      <c r="AB26">
        <v>510</v>
      </c>
      <c r="AC26" s="1">
        <v>6033.25</v>
      </c>
      <c r="AD26" s="1">
        <v>3176.77</v>
      </c>
      <c r="AE26" s="28">
        <v>1.899</v>
      </c>
      <c r="AF26">
        <v>2</v>
      </c>
      <c r="AG26">
        <v>13.606999999999999</v>
      </c>
      <c r="AH26">
        <v>409.96074399999998</v>
      </c>
      <c r="AI26">
        <v>14.085193</v>
      </c>
      <c r="AJ26">
        <v>160.011572</v>
      </c>
      <c r="AK26">
        <v>1150</v>
      </c>
      <c r="AL26">
        <v>12</v>
      </c>
      <c r="AM26">
        <v>658</v>
      </c>
      <c r="AN26">
        <v>90</v>
      </c>
      <c r="AO26">
        <v>14.716652</v>
      </c>
      <c r="AP26">
        <v>1608.6</v>
      </c>
      <c r="AQ26">
        <v>76.599999999999994</v>
      </c>
      <c r="AR26">
        <v>31</v>
      </c>
      <c r="AS26">
        <v>17447</v>
      </c>
      <c r="AT26">
        <v>0.19900000000000001</v>
      </c>
      <c r="AU26">
        <v>10.906000000000001</v>
      </c>
      <c r="AV26">
        <v>51557</v>
      </c>
      <c r="AW26">
        <v>0</v>
      </c>
      <c r="AX26" s="29">
        <v>0.51</v>
      </c>
      <c r="AY26">
        <v>0.94950000000000001</v>
      </c>
      <c r="AZ26" t="s">
        <v>68</v>
      </c>
      <c r="BA26" t="s">
        <v>192</v>
      </c>
      <c r="BB26">
        <v>1</v>
      </c>
      <c r="BC26" t="s">
        <v>207</v>
      </c>
      <c r="BD26">
        <v>10</v>
      </c>
      <c r="BE26">
        <v>74182.853000000003</v>
      </c>
      <c r="BF26">
        <v>8.1329441454617554E-2</v>
      </c>
      <c r="BG26">
        <v>7.7222304661159369E-2</v>
      </c>
      <c r="BH26">
        <v>329517.34900000005</v>
      </c>
      <c r="BI26">
        <v>1.8309354631279213E-2</v>
      </c>
      <c r="BJ26">
        <v>1.7384732222399613E-2</v>
      </c>
      <c r="BK26">
        <v>1</v>
      </c>
      <c r="BL26" t="s">
        <v>66</v>
      </c>
      <c r="BM26">
        <v>-1</v>
      </c>
      <c r="BN26" t="s">
        <v>338</v>
      </c>
    </row>
    <row r="27" spans="1:66">
      <c r="A27" s="141" t="str">
        <f t="shared" si="20"/>
        <v>미래교통</v>
      </c>
      <c r="B27" s="141" t="str">
        <f t="shared" si="1"/>
        <v>111-2</v>
      </c>
      <c r="C27" s="142" t="str">
        <f t="shared" si="21"/>
        <v>70바5029</v>
      </c>
      <c r="D27" s="130" t="str">
        <f t="shared" si="22"/>
        <v>대형</v>
      </c>
      <c r="E27" s="126" t="str">
        <f t="shared" si="16"/>
        <v>C</v>
      </c>
      <c r="F27" s="149">
        <f t="shared" si="17"/>
        <v>0.89049999999999996</v>
      </c>
      <c r="G27" s="150">
        <f t="shared" si="18"/>
        <v>1.7809999999999999</v>
      </c>
      <c r="H27" s="151">
        <f t="shared" si="19"/>
        <v>2</v>
      </c>
      <c r="I27" s="152">
        <f t="shared" si="23"/>
        <v>5465.7719999999999</v>
      </c>
      <c r="J27" s="153">
        <f t="shared" si="24"/>
        <v>1.6812980513150517E-2</v>
      </c>
      <c r="K27" s="153">
        <f t="shared" si="25"/>
        <v>0.42207604826086192</v>
      </c>
      <c r="L27" s="153">
        <f t="shared" si="26"/>
        <v>0.18917730194380591</v>
      </c>
      <c r="M27" s="154">
        <f t="shared" si="27"/>
        <v>15.396000000000001</v>
      </c>
      <c r="N27" s="155">
        <f t="shared" si="28"/>
        <v>0.69499999999999995</v>
      </c>
      <c r="O27" s="155">
        <f t="shared" si="29"/>
        <v>16.704000000000001</v>
      </c>
      <c r="P27" s="156">
        <f t="shared" si="30"/>
        <v>2.8733333333333335</v>
      </c>
      <c r="Q27" s="157">
        <f t="shared" si="31"/>
        <v>90</v>
      </c>
      <c r="R27" s="158">
        <f t="shared" si="32"/>
        <v>26.073278461564701</v>
      </c>
      <c r="S27" s="143">
        <f t="shared" si="33"/>
        <v>38</v>
      </c>
      <c r="T27" s="143">
        <f t="shared" si="34"/>
        <v>913</v>
      </c>
      <c r="U27" t="s">
        <v>119</v>
      </c>
      <c r="V27" t="s">
        <v>121</v>
      </c>
      <c r="W27" t="s">
        <v>119</v>
      </c>
      <c r="X27" s="4" t="s">
        <v>121</v>
      </c>
      <c r="Y27" s="4" t="s">
        <v>195</v>
      </c>
      <c r="Z27" s="4" t="s">
        <v>140</v>
      </c>
      <c r="AA27" s="4" t="s">
        <v>48</v>
      </c>
      <c r="AB27" s="4">
        <v>510</v>
      </c>
      <c r="AC27" s="4">
        <v>5465.7719999999999</v>
      </c>
      <c r="AD27" s="4">
        <v>3068.826</v>
      </c>
      <c r="AE27" s="4">
        <v>1.7809999999999999</v>
      </c>
      <c r="AF27" s="4">
        <v>2</v>
      </c>
      <c r="AG27" s="4">
        <v>15.396000000000001</v>
      </c>
      <c r="AH27" s="4">
        <v>373.60020700000001</v>
      </c>
      <c r="AI27" s="4">
        <v>6.2813330000000001</v>
      </c>
      <c r="AJ27" s="4">
        <v>157.68769900000001</v>
      </c>
      <c r="AK27" s="4">
        <v>1034</v>
      </c>
      <c r="AL27" s="4">
        <v>38</v>
      </c>
      <c r="AM27" s="4">
        <v>913</v>
      </c>
      <c r="AN27" s="4">
        <v>90</v>
      </c>
      <c r="AO27" s="4">
        <v>14.630001999999999</v>
      </c>
      <c r="AP27" s="4">
        <v>2455.1</v>
      </c>
      <c r="AQ27" s="4">
        <v>172.4</v>
      </c>
      <c r="AR27" s="4">
        <v>64</v>
      </c>
      <c r="AS27" s="4">
        <v>46704</v>
      </c>
      <c r="AT27" s="4">
        <v>0.69499999999999995</v>
      </c>
      <c r="AU27" s="4">
        <v>16.704000000000001</v>
      </c>
      <c r="AV27" s="4">
        <v>48408</v>
      </c>
      <c r="AW27" s="4">
        <v>0</v>
      </c>
      <c r="AX27" s="30">
        <v>0.51</v>
      </c>
      <c r="AY27">
        <v>0.89049999999999996</v>
      </c>
      <c r="AZ27" t="s">
        <v>69</v>
      </c>
      <c r="BA27" t="s">
        <v>192</v>
      </c>
      <c r="BB27">
        <v>2</v>
      </c>
      <c r="BC27" t="s">
        <v>194</v>
      </c>
      <c r="BD27">
        <v>12</v>
      </c>
      <c r="BE27">
        <v>74182.853000000003</v>
      </c>
      <c r="BF27">
        <v>7.3679722185934257E-2</v>
      </c>
      <c r="BG27">
        <v>6.5611792606574459E-2</v>
      </c>
      <c r="BH27">
        <v>329517.34900000005</v>
      </c>
      <c r="BI27">
        <v>1.6587205549532382E-2</v>
      </c>
      <c r="BJ27">
        <v>1.4770906541858586E-2</v>
      </c>
      <c r="BK27">
        <v>1</v>
      </c>
      <c r="BL27" t="s">
        <v>69</v>
      </c>
      <c r="BM27">
        <v>0</v>
      </c>
      <c r="BN27" t="s">
        <v>325</v>
      </c>
    </row>
    <row r="28" spans="1:66">
      <c r="A28" s="138" t="str">
        <f t="shared" si="20"/>
        <v>미래교통</v>
      </c>
      <c r="B28" s="138" t="str">
        <f t="shared" si="1"/>
        <v>111-2</v>
      </c>
      <c r="C28" s="139" t="str">
        <f t="shared" si="21"/>
        <v>70바5072</v>
      </c>
      <c r="D28" s="113" t="str">
        <f t="shared" si="22"/>
        <v>대형</v>
      </c>
      <c r="E28" s="109" t="str">
        <f t="shared" si="16"/>
        <v>D</v>
      </c>
      <c r="F28" s="159">
        <f t="shared" si="17"/>
        <v>0.84</v>
      </c>
      <c r="G28" s="160">
        <f t="shared" si="18"/>
        <v>1.8480000000000001</v>
      </c>
      <c r="H28" s="161">
        <f t="shared" si="19"/>
        <v>2.2000000000000002</v>
      </c>
      <c r="I28" s="162">
        <f t="shared" si="23"/>
        <v>6106.6679999999997</v>
      </c>
      <c r="J28" s="163">
        <f t="shared" si="24"/>
        <v>1.6832860001728501E-2</v>
      </c>
      <c r="K28" s="163">
        <f t="shared" si="25"/>
        <v>0.41741957114743439</v>
      </c>
      <c r="L28" s="163">
        <f t="shared" si="26"/>
        <v>0.1575327166959134</v>
      </c>
      <c r="M28" s="164">
        <f t="shared" si="27"/>
        <v>16.334</v>
      </c>
      <c r="N28" s="165">
        <f t="shared" si="28"/>
        <v>2.2109999999999999</v>
      </c>
      <c r="O28" s="165">
        <f t="shared" si="29"/>
        <v>36.451999999999998</v>
      </c>
      <c r="P28" s="166">
        <f t="shared" si="30"/>
        <v>3.9816666666666669</v>
      </c>
      <c r="Q28" s="167">
        <f t="shared" si="31"/>
        <v>90</v>
      </c>
      <c r="R28" s="168">
        <f t="shared" si="32"/>
        <v>26.625293063097946</v>
      </c>
      <c r="S28" s="140">
        <f t="shared" si="33"/>
        <v>135</v>
      </c>
      <c r="T28" s="140">
        <f t="shared" si="34"/>
        <v>2226</v>
      </c>
      <c r="U28" t="s">
        <v>119</v>
      </c>
      <c r="V28" t="s">
        <v>121</v>
      </c>
      <c r="W28" s="4" t="s">
        <v>119</v>
      </c>
      <c r="X28" s="4" t="s">
        <v>121</v>
      </c>
      <c r="Y28" s="4" t="s">
        <v>197</v>
      </c>
      <c r="Z28" s="4" t="s">
        <v>140</v>
      </c>
      <c r="AA28" s="4" t="s">
        <v>48</v>
      </c>
      <c r="AB28" s="4">
        <v>510</v>
      </c>
      <c r="AC28" s="4">
        <v>6106.6679999999997</v>
      </c>
      <c r="AD28" s="4">
        <v>3304.0059999999999</v>
      </c>
      <c r="AE28" s="4">
        <v>1.8480000000000001</v>
      </c>
      <c r="AF28" s="4">
        <v>2.2000000000000002</v>
      </c>
      <c r="AG28" s="4">
        <v>16.334</v>
      </c>
      <c r="AH28" s="4">
        <v>405.40324099999998</v>
      </c>
      <c r="AI28" s="4">
        <v>6.8240959999999999</v>
      </c>
      <c r="AJ28" s="4">
        <v>169.22324699999999</v>
      </c>
      <c r="AK28" s="4">
        <v>962</v>
      </c>
      <c r="AL28" s="4">
        <v>135</v>
      </c>
      <c r="AM28" s="4">
        <v>2226</v>
      </c>
      <c r="AN28" s="4">
        <v>90</v>
      </c>
      <c r="AO28" s="4">
        <v>15.063193999999999</v>
      </c>
      <c r="AP28" s="4">
        <v>3635.7</v>
      </c>
      <c r="AQ28" s="4">
        <v>238.9</v>
      </c>
      <c r="AR28" s="4">
        <v>70</v>
      </c>
      <c r="AS28" s="4">
        <v>38417</v>
      </c>
      <c r="AT28" s="4">
        <v>2.2109999999999999</v>
      </c>
      <c r="AU28" s="4">
        <v>36.451999999999998</v>
      </c>
      <c r="AV28" s="4">
        <v>53505</v>
      </c>
      <c r="AW28" s="4">
        <v>0</v>
      </c>
      <c r="AX28" s="30">
        <v>0.54</v>
      </c>
      <c r="AY28">
        <v>0.84</v>
      </c>
      <c r="AZ28" t="s">
        <v>67</v>
      </c>
      <c r="BA28" t="s">
        <v>192</v>
      </c>
      <c r="BB28">
        <v>2</v>
      </c>
      <c r="BC28" t="s">
        <v>310</v>
      </c>
      <c r="BD28">
        <v>9</v>
      </c>
      <c r="BE28">
        <v>74182.853000000003</v>
      </c>
      <c r="BF28">
        <v>8.2319131080062391E-2</v>
      </c>
      <c r="BG28">
        <v>6.9148070107252407E-2</v>
      </c>
      <c r="BH28">
        <v>329517.34900000005</v>
      </c>
      <c r="BI28">
        <v>1.8532159288523527E-2</v>
      </c>
      <c r="BJ28">
        <v>1.5567013802359763E-2</v>
      </c>
      <c r="BK28">
        <v>1</v>
      </c>
      <c r="BL28" t="s">
        <v>67</v>
      </c>
      <c r="BM28">
        <v>0</v>
      </c>
      <c r="BN28" t="s">
        <v>325</v>
      </c>
    </row>
    <row r="29" spans="1:66">
      <c r="A29" s="141" t="str">
        <f t="shared" si="20"/>
        <v>미래교통</v>
      </c>
      <c r="B29" s="141" t="str">
        <f t="shared" si="1"/>
        <v>111-2</v>
      </c>
      <c r="C29" s="142" t="str">
        <f t="shared" si="21"/>
        <v>70바5082</v>
      </c>
      <c r="D29" s="130" t="str">
        <f t="shared" si="22"/>
        <v>대형</v>
      </c>
      <c r="E29" s="126" t="str">
        <f t="shared" si="16"/>
        <v>D</v>
      </c>
      <c r="F29" s="149">
        <f t="shared" si="17"/>
        <v>0.82857142857142851</v>
      </c>
      <c r="G29" s="150">
        <f t="shared" si="18"/>
        <v>1.74</v>
      </c>
      <c r="H29" s="151">
        <f t="shared" si="19"/>
        <v>2.1</v>
      </c>
      <c r="I29" s="152">
        <f t="shared" si="23"/>
        <v>4304.527</v>
      </c>
      <c r="J29" s="153">
        <f t="shared" si="24"/>
        <v>3.056225857977847E-2</v>
      </c>
      <c r="K29" s="153">
        <f t="shared" si="25"/>
        <v>0.39774451981022552</v>
      </c>
      <c r="L29" s="153">
        <f t="shared" si="26"/>
        <v>0.11964148441861323</v>
      </c>
      <c r="M29" s="154">
        <f t="shared" si="27"/>
        <v>17.286999999999999</v>
      </c>
      <c r="N29" s="155">
        <f t="shared" si="28"/>
        <v>1.58</v>
      </c>
      <c r="O29" s="155">
        <f t="shared" si="29"/>
        <v>28.76</v>
      </c>
      <c r="P29" s="156">
        <f t="shared" si="30"/>
        <v>0.28333333333333333</v>
      </c>
      <c r="Q29" s="157">
        <f t="shared" si="31"/>
        <v>90</v>
      </c>
      <c r="R29" s="158">
        <f t="shared" si="32"/>
        <v>27.624345273592095</v>
      </c>
      <c r="S29" s="143">
        <f t="shared" si="33"/>
        <v>68</v>
      </c>
      <c r="T29" s="143">
        <f t="shared" si="34"/>
        <v>1238</v>
      </c>
      <c r="U29" t="s">
        <v>119</v>
      </c>
      <c r="V29" s="5" t="s">
        <v>121</v>
      </c>
      <c r="W29" t="s">
        <v>119</v>
      </c>
      <c r="X29" s="5" t="s">
        <v>121</v>
      </c>
      <c r="Y29" t="s">
        <v>336</v>
      </c>
      <c r="Z29" t="s">
        <v>140</v>
      </c>
      <c r="AA29" t="s">
        <v>48</v>
      </c>
      <c r="AB29">
        <v>510</v>
      </c>
      <c r="AC29" s="1">
        <v>4304.527</v>
      </c>
      <c r="AD29" s="1">
        <v>2473.6260000000002</v>
      </c>
      <c r="AE29" s="28">
        <v>1.74</v>
      </c>
      <c r="AF29">
        <v>2.1</v>
      </c>
      <c r="AG29">
        <v>17.286999999999999</v>
      </c>
      <c r="AH29">
        <v>272.56519600000001</v>
      </c>
      <c r="AI29">
        <v>8.3302080000000007</v>
      </c>
      <c r="AJ29">
        <v>108.41131300000001</v>
      </c>
      <c r="AK29">
        <v>515</v>
      </c>
      <c r="AL29">
        <v>68</v>
      </c>
      <c r="AM29">
        <v>1238</v>
      </c>
      <c r="AN29">
        <v>90</v>
      </c>
      <c r="AO29">
        <v>15.79265</v>
      </c>
      <c r="AP29">
        <v>2231.6999999999998</v>
      </c>
      <c r="AQ29">
        <v>17</v>
      </c>
      <c r="AR29">
        <v>36</v>
      </c>
      <c r="AS29">
        <v>11640</v>
      </c>
      <c r="AT29">
        <v>1.58</v>
      </c>
      <c r="AU29">
        <v>28.76</v>
      </c>
      <c r="AV29">
        <v>36985</v>
      </c>
      <c r="AW29">
        <v>0</v>
      </c>
      <c r="AX29" s="29">
        <v>0.51</v>
      </c>
      <c r="AY29">
        <v>0.82857142857142851</v>
      </c>
      <c r="AZ29" t="s">
        <v>67</v>
      </c>
      <c r="BA29" t="s">
        <v>192</v>
      </c>
      <c r="BB29">
        <v>4</v>
      </c>
      <c r="BC29" t="s">
        <v>309</v>
      </c>
      <c r="BD29">
        <v>10</v>
      </c>
      <c r="BE29">
        <v>74182.853000000003</v>
      </c>
      <c r="BF29">
        <v>5.8025902562685208E-2</v>
      </c>
      <c r="BG29">
        <v>4.80786049805106E-2</v>
      </c>
      <c r="BH29">
        <v>329517.34900000005</v>
      </c>
      <c r="BI29">
        <v>1.3063127064669361E-2</v>
      </c>
      <c r="BJ29">
        <v>1.0823733853583184E-2</v>
      </c>
      <c r="BK29">
        <v>1</v>
      </c>
      <c r="BL29" t="s">
        <v>67</v>
      </c>
      <c r="BM29">
        <v>0</v>
      </c>
      <c r="BN29" t="s">
        <v>325</v>
      </c>
    </row>
    <row r="30" spans="1:66">
      <c r="A30" s="138" t="str">
        <f t="shared" si="20"/>
        <v>미래교통</v>
      </c>
      <c r="B30" s="138" t="str">
        <f t="shared" si="1"/>
        <v>111-2</v>
      </c>
      <c r="C30" s="139" t="str">
        <f t="shared" si="21"/>
        <v>70바5092</v>
      </c>
      <c r="D30" s="113" t="str">
        <f t="shared" si="22"/>
        <v>대형</v>
      </c>
      <c r="E30" s="109" t="str">
        <f t="shared" si="16"/>
        <v>D</v>
      </c>
      <c r="F30" s="159">
        <f t="shared" si="17"/>
        <v>0.8085714285714285</v>
      </c>
      <c r="G30" s="160">
        <f t="shared" si="18"/>
        <v>1.698</v>
      </c>
      <c r="H30" s="161">
        <f t="shared" si="19"/>
        <v>2.1</v>
      </c>
      <c r="I30" s="162">
        <f t="shared" si="23"/>
        <v>4287.0569999999998</v>
      </c>
      <c r="J30" s="163">
        <f t="shared" si="24"/>
        <v>3.1772395041426038E-2</v>
      </c>
      <c r="K30" s="163">
        <f t="shared" si="25"/>
        <v>0.41283803276418496</v>
      </c>
      <c r="L30" s="163">
        <f t="shared" si="26"/>
        <v>0.17797757295972505</v>
      </c>
      <c r="M30" s="164">
        <f t="shared" si="27"/>
        <v>17.984999999999999</v>
      </c>
      <c r="N30" s="165">
        <f t="shared" si="28"/>
        <v>1.1659999999999999</v>
      </c>
      <c r="O30" s="165">
        <f t="shared" si="29"/>
        <v>31.792999999999999</v>
      </c>
      <c r="P30" s="166">
        <f t="shared" si="30"/>
        <v>2.7916666666666665</v>
      </c>
      <c r="Q30" s="167">
        <f t="shared" si="31"/>
        <v>90</v>
      </c>
      <c r="R30" s="168">
        <f t="shared" si="32"/>
        <v>27.72525208318352</v>
      </c>
      <c r="S30" s="140">
        <f t="shared" si="33"/>
        <v>50</v>
      </c>
      <c r="T30" s="140">
        <f t="shared" si="34"/>
        <v>1363</v>
      </c>
      <c r="U30" t="s">
        <v>119</v>
      </c>
      <c r="V30" t="s">
        <v>121</v>
      </c>
      <c r="W30" t="s">
        <v>119</v>
      </c>
      <c r="X30" s="4" t="s">
        <v>121</v>
      </c>
      <c r="Y30" s="4" t="s">
        <v>198</v>
      </c>
      <c r="Z30" s="4" t="s">
        <v>140</v>
      </c>
      <c r="AA30" s="4" t="s">
        <v>48</v>
      </c>
      <c r="AB30" s="4">
        <v>510</v>
      </c>
      <c r="AC30" s="4">
        <v>4287.0569999999998</v>
      </c>
      <c r="AD30" s="4">
        <v>2525.2280000000001</v>
      </c>
      <c r="AE30" s="4">
        <v>1.698</v>
      </c>
      <c r="AF30" s="4">
        <v>2.1</v>
      </c>
      <c r="AG30" s="4">
        <v>17.984999999999999</v>
      </c>
      <c r="AH30" s="4">
        <v>278.41077100000001</v>
      </c>
      <c r="AI30" s="4">
        <v>8.845777</v>
      </c>
      <c r="AJ30" s="4">
        <v>114.93855499999999</v>
      </c>
      <c r="AK30" s="4">
        <v>763</v>
      </c>
      <c r="AL30" s="4">
        <v>50</v>
      </c>
      <c r="AM30" s="4">
        <v>1363</v>
      </c>
      <c r="AN30" s="4">
        <v>90</v>
      </c>
      <c r="AO30" s="4">
        <v>15.398315</v>
      </c>
      <c r="AP30" s="4">
        <v>2501.1999999999998</v>
      </c>
      <c r="AQ30" s="4">
        <v>167.5</v>
      </c>
      <c r="AR30" s="4">
        <v>54</v>
      </c>
      <c r="AS30" s="4">
        <v>20358</v>
      </c>
      <c r="AT30" s="4">
        <v>1.1659999999999999</v>
      </c>
      <c r="AU30" s="4">
        <v>31.792999999999999</v>
      </c>
      <c r="AV30" s="4">
        <v>40380</v>
      </c>
      <c r="AW30" s="4">
        <v>0</v>
      </c>
      <c r="AX30" s="30">
        <v>0.51</v>
      </c>
      <c r="AY30">
        <v>0.8085714285714285</v>
      </c>
      <c r="AZ30" t="s">
        <v>67</v>
      </c>
      <c r="BA30" t="s">
        <v>192</v>
      </c>
      <c r="BB30">
        <v>6</v>
      </c>
      <c r="BC30" t="s">
        <v>335</v>
      </c>
      <c r="BD30">
        <v>9</v>
      </c>
      <c r="BE30">
        <v>74182.853000000003</v>
      </c>
      <c r="BF30">
        <v>5.7790403396860451E-2</v>
      </c>
      <c r="BG30">
        <v>4.6727669032318592E-2</v>
      </c>
      <c r="BH30">
        <v>329517.34900000005</v>
      </c>
      <c r="BI30">
        <v>1.3010110129284875E-2</v>
      </c>
      <c r="BJ30">
        <v>1.0519603333107483E-2</v>
      </c>
      <c r="BK30">
        <v>1</v>
      </c>
      <c r="BL30" t="s">
        <v>70</v>
      </c>
      <c r="BM30">
        <v>1</v>
      </c>
      <c r="BN30" t="s">
        <v>319</v>
      </c>
    </row>
    <row r="31" spans="1:66">
      <c r="A31" s="141" t="str">
        <f t="shared" si="20"/>
        <v>미래교통</v>
      </c>
      <c r="B31" s="141" t="str">
        <f t="shared" si="1"/>
        <v>111-2</v>
      </c>
      <c r="C31" s="142" t="str">
        <f t="shared" si="21"/>
        <v>70바5100</v>
      </c>
      <c r="D31" s="130" t="str">
        <f t="shared" si="22"/>
        <v>대형</v>
      </c>
      <c r="E31" s="126" t="str">
        <f t="shared" si="16"/>
        <v>D</v>
      </c>
      <c r="F31" s="149">
        <f t="shared" si="17"/>
        <v>0.84950000000000003</v>
      </c>
      <c r="G31" s="150">
        <f t="shared" si="18"/>
        <v>1.6990000000000001</v>
      </c>
      <c r="H31" s="151">
        <f t="shared" si="19"/>
        <v>2</v>
      </c>
      <c r="I31" s="152">
        <f t="shared" si="23"/>
        <v>3578.027</v>
      </c>
      <c r="J31" s="153">
        <f t="shared" si="24"/>
        <v>1.5593738171847447E-2</v>
      </c>
      <c r="K31" s="153">
        <f t="shared" si="25"/>
        <v>0.43367083915090365</v>
      </c>
      <c r="L31" s="153">
        <f t="shared" si="26"/>
        <v>0.15846722229876969</v>
      </c>
      <c r="M31" s="154">
        <f t="shared" si="27"/>
        <v>18.318000000000001</v>
      </c>
      <c r="N31" s="155">
        <f t="shared" si="28"/>
        <v>0.252</v>
      </c>
      <c r="O31" s="155">
        <f t="shared" si="29"/>
        <v>35.354999999999997</v>
      </c>
      <c r="P31" s="156">
        <f t="shared" si="30"/>
        <v>0.31333333333333335</v>
      </c>
      <c r="Q31" s="157">
        <f t="shared" si="31"/>
        <v>90</v>
      </c>
      <c r="R31" s="158">
        <f t="shared" si="32"/>
        <v>27.06030158924753</v>
      </c>
      <c r="S31" s="143">
        <f t="shared" si="33"/>
        <v>9</v>
      </c>
      <c r="T31" s="143">
        <f t="shared" si="34"/>
        <v>1265</v>
      </c>
      <c r="U31" t="s">
        <v>119</v>
      </c>
      <c r="V31" t="s">
        <v>121</v>
      </c>
      <c r="W31" s="4" t="s">
        <v>119</v>
      </c>
      <c r="X31" s="4" t="s">
        <v>121</v>
      </c>
      <c r="Y31" s="4" t="s">
        <v>199</v>
      </c>
      <c r="Z31" s="4" t="s">
        <v>140</v>
      </c>
      <c r="AA31" s="4" t="s">
        <v>48</v>
      </c>
      <c r="AB31" s="4">
        <v>510</v>
      </c>
      <c r="AC31" s="4">
        <v>3578.027</v>
      </c>
      <c r="AD31" s="4">
        <v>2105.7289999999998</v>
      </c>
      <c r="AE31" s="4">
        <v>1.6990000000000001</v>
      </c>
      <c r="AF31" s="4">
        <v>2</v>
      </c>
      <c r="AG31" s="4">
        <v>18.318000000000001</v>
      </c>
      <c r="AH31" s="4">
        <v>240.08662699999999</v>
      </c>
      <c r="AI31" s="4">
        <v>3.7438479999999998</v>
      </c>
      <c r="AJ31" s="4">
        <v>104.11856899999999</v>
      </c>
      <c r="AK31" s="4">
        <v>567</v>
      </c>
      <c r="AL31" s="4">
        <v>9</v>
      </c>
      <c r="AM31" s="4">
        <v>1265</v>
      </c>
      <c r="AN31" s="4">
        <v>90</v>
      </c>
      <c r="AO31" s="4">
        <v>14.903066000000001</v>
      </c>
      <c r="AP31" s="4">
        <v>1697</v>
      </c>
      <c r="AQ31" s="4">
        <v>18.8</v>
      </c>
      <c r="AR31" s="4">
        <v>56</v>
      </c>
      <c r="AS31" s="4">
        <v>42538</v>
      </c>
      <c r="AT31" s="4">
        <v>0.252</v>
      </c>
      <c r="AU31" s="4">
        <v>35.354999999999997</v>
      </c>
      <c r="AV31" s="4">
        <v>31465</v>
      </c>
      <c r="AW31" s="4">
        <v>0</v>
      </c>
      <c r="AX31" s="4">
        <v>0.53</v>
      </c>
      <c r="AY31">
        <v>0.84950000000000003</v>
      </c>
      <c r="AZ31" t="s">
        <v>67</v>
      </c>
      <c r="BA31" t="s">
        <v>192</v>
      </c>
      <c r="BB31">
        <v>1</v>
      </c>
      <c r="BC31" t="s">
        <v>196</v>
      </c>
      <c r="BD31">
        <v>7</v>
      </c>
      <c r="BE31">
        <v>74182.853000000003</v>
      </c>
      <c r="BF31">
        <v>4.8232534275811687E-2</v>
      </c>
      <c r="BG31">
        <v>4.0973537867302026E-2</v>
      </c>
      <c r="BH31">
        <v>329517.34900000005</v>
      </c>
      <c r="BI31">
        <v>1.0858387307552658E-2</v>
      </c>
      <c r="BJ31">
        <v>9.2242000177659832E-3</v>
      </c>
      <c r="BK31">
        <v>1</v>
      </c>
      <c r="BL31" t="s">
        <v>69</v>
      </c>
      <c r="BM31">
        <v>-1</v>
      </c>
      <c r="BN31" t="s">
        <v>338</v>
      </c>
    </row>
    <row r="32" spans="1:66">
      <c r="A32" s="138" t="str">
        <f t="shared" si="20"/>
        <v>미래교통</v>
      </c>
      <c r="B32" s="138" t="str">
        <f t="shared" si="1"/>
        <v>111-2</v>
      </c>
      <c r="C32" s="139" t="str">
        <f t="shared" si="21"/>
        <v>70바6029</v>
      </c>
      <c r="D32" s="113" t="str">
        <f t="shared" si="22"/>
        <v>대형</v>
      </c>
      <c r="E32" s="109" t="str">
        <f t="shared" si="16"/>
        <v>D</v>
      </c>
      <c r="F32" s="159">
        <f t="shared" si="17"/>
        <v>0.83047619047619048</v>
      </c>
      <c r="G32" s="160">
        <f t="shared" si="18"/>
        <v>1.744</v>
      </c>
      <c r="H32" s="161">
        <f t="shared" si="19"/>
        <v>2.1</v>
      </c>
      <c r="I32" s="162">
        <f t="shared" si="23"/>
        <v>4859.924</v>
      </c>
      <c r="J32" s="163">
        <f t="shared" si="24"/>
        <v>4.2074013314796405E-2</v>
      </c>
      <c r="K32" s="163">
        <f t="shared" si="25"/>
        <v>0.38693828947417264</v>
      </c>
      <c r="L32" s="163">
        <f t="shared" si="26"/>
        <v>0.19588783692913717</v>
      </c>
      <c r="M32" s="164">
        <f t="shared" si="27"/>
        <v>16.853999999999999</v>
      </c>
      <c r="N32" s="165">
        <f t="shared" si="28"/>
        <v>1.1930000000000001</v>
      </c>
      <c r="O32" s="165">
        <f t="shared" si="29"/>
        <v>32.634</v>
      </c>
      <c r="P32" s="166">
        <f t="shared" si="30"/>
        <v>3.3266666666666667</v>
      </c>
      <c r="Q32" s="167">
        <f t="shared" si="31"/>
        <v>92</v>
      </c>
      <c r="R32" s="168">
        <f t="shared" si="32"/>
        <v>27.190360452468102</v>
      </c>
      <c r="S32" s="140">
        <f t="shared" si="33"/>
        <v>58</v>
      </c>
      <c r="T32" s="140">
        <f t="shared" si="34"/>
        <v>1586</v>
      </c>
      <c r="U32" t="s">
        <v>119</v>
      </c>
      <c r="V32" s="5" t="s">
        <v>121</v>
      </c>
      <c r="W32" t="s">
        <v>119</v>
      </c>
      <c r="X32" s="5" t="s">
        <v>121</v>
      </c>
      <c r="Y32" t="s">
        <v>200</v>
      </c>
      <c r="Z32" t="s">
        <v>140</v>
      </c>
      <c r="AA32" t="s">
        <v>48</v>
      </c>
      <c r="AB32">
        <v>510</v>
      </c>
      <c r="AC32" s="1">
        <v>4859.924</v>
      </c>
      <c r="AD32" s="1">
        <v>2786.3560000000002</v>
      </c>
      <c r="AE32" s="28">
        <v>1.744</v>
      </c>
      <c r="AF32">
        <v>2.1</v>
      </c>
      <c r="AG32">
        <v>16.853999999999999</v>
      </c>
      <c r="AH32">
        <v>313.03129799999999</v>
      </c>
      <c r="AI32">
        <v>13.170483000000001</v>
      </c>
      <c r="AJ32">
        <v>121.123795</v>
      </c>
      <c r="AK32">
        <v>952</v>
      </c>
      <c r="AL32">
        <v>58</v>
      </c>
      <c r="AM32">
        <v>1586</v>
      </c>
      <c r="AN32">
        <v>92</v>
      </c>
      <c r="AO32">
        <v>15.525361</v>
      </c>
      <c r="AP32">
        <v>2696.2</v>
      </c>
      <c r="AQ32">
        <v>199.6</v>
      </c>
      <c r="AR32">
        <v>45</v>
      </c>
      <c r="AS32">
        <v>9760</v>
      </c>
      <c r="AT32">
        <v>1.1930000000000001</v>
      </c>
      <c r="AU32">
        <v>32.634</v>
      </c>
      <c r="AV32">
        <v>39789</v>
      </c>
      <c r="AW32">
        <v>0</v>
      </c>
      <c r="AX32">
        <v>0.51</v>
      </c>
      <c r="AY32">
        <v>0.83047619047619048</v>
      </c>
      <c r="AZ32" t="s">
        <v>67</v>
      </c>
      <c r="BA32" t="s">
        <v>192</v>
      </c>
      <c r="BB32">
        <v>3</v>
      </c>
      <c r="BC32" t="s">
        <v>312</v>
      </c>
      <c r="BD32">
        <v>8</v>
      </c>
      <c r="BE32">
        <v>74182.853000000003</v>
      </c>
      <c r="BF32">
        <v>6.551276748549964E-2</v>
      </c>
      <c r="BG32">
        <v>5.4406793568910178E-2</v>
      </c>
      <c r="BH32">
        <v>329517.34900000005</v>
      </c>
      <c r="BI32">
        <v>1.4748613433400738E-2</v>
      </c>
      <c r="BJ32">
        <v>1.2248372298976613E-2</v>
      </c>
      <c r="BK32">
        <v>1</v>
      </c>
      <c r="BL32" t="s">
        <v>67</v>
      </c>
      <c r="BM32">
        <v>0</v>
      </c>
      <c r="BN32" t="s">
        <v>325</v>
      </c>
    </row>
    <row r="33" spans="1:66">
      <c r="A33" s="141" t="str">
        <f t="shared" si="20"/>
        <v>미래교통</v>
      </c>
      <c r="B33" s="141" t="str">
        <f t="shared" si="1"/>
        <v>111-2</v>
      </c>
      <c r="C33" s="142" t="str">
        <f t="shared" si="21"/>
        <v>70바6045</v>
      </c>
      <c r="D33" s="130" t="str">
        <f t="shared" si="22"/>
        <v>대형</v>
      </c>
      <c r="E33" s="126" t="str">
        <f t="shared" si="16"/>
        <v>C</v>
      </c>
      <c r="F33" s="149">
        <f t="shared" si="17"/>
        <v>0.8504761904761905</v>
      </c>
      <c r="G33" s="150">
        <f t="shared" si="18"/>
        <v>1.786</v>
      </c>
      <c r="H33" s="151">
        <f t="shared" si="19"/>
        <v>2.1</v>
      </c>
      <c r="I33" s="152">
        <f t="shared" si="23"/>
        <v>4539.0420000000004</v>
      </c>
      <c r="J33" s="153">
        <f t="shared" si="24"/>
        <v>1.3729240387699423E-2</v>
      </c>
      <c r="K33" s="153">
        <f t="shared" si="25"/>
        <v>0.40634065235209549</v>
      </c>
      <c r="L33" s="153">
        <f t="shared" si="26"/>
        <v>0.22824199467640968</v>
      </c>
      <c r="M33" s="154">
        <f t="shared" si="27"/>
        <v>15.664999999999999</v>
      </c>
      <c r="N33" s="155">
        <f t="shared" si="28"/>
        <v>0.99099999999999999</v>
      </c>
      <c r="O33" s="155">
        <f t="shared" si="29"/>
        <v>34.633000000000003</v>
      </c>
      <c r="P33" s="156">
        <f t="shared" si="30"/>
        <v>1.3766666666666665</v>
      </c>
      <c r="Q33" s="157">
        <f t="shared" si="31"/>
        <v>92</v>
      </c>
      <c r="R33" s="158">
        <f t="shared" si="32"/>
        <v>26.462250095612141</v>
      </c>
      <c r="S33" s="143">
        <f t="shared" si="33"/>
        <v>45</v>
      </c>
      <c r="T33" s="143">
        <f t="shared" si="34"/>
        <v>1572</v>
      </c>
      <c r="U33" t="s">
        <v>119</v>
      </c>
      <c r="V33" t="s">
        <v>121</v>
      </c>
      <c r="W33" t="s">
        <v>119</v>
      </c>
      <c r="X33" s="4" t="s">
        <v>121</v>
      </c>
      <c r="Y33" s="4" t="s">
        <v>201</v>
      </c>
      <c r="Z33" s="4" t="s">
        <v>140</v>
      </c>
      <c r="AA33" s="4" t="s">
        <v>48</v>
      </c>
      <c r="AB33" s="4">
        <v>510</v>
      </c>
      <c r="AC33" s="4">
        <v>4539.0420000000004</v>
      </c>
      <c r="AD33" s="4">
        <v>2541.1060000000002</v>
      </c>
      <c r="AE33" s="4">
        <v>1.786</v>
      </c>
      <c r="AF33" s="4">
        <v>2.1</v>
      </c>
      <c r="AG33" s="4">
        <v>15.664999999999999</v>
      </c>
      <c r="AH33" s="4">
        <v>295.77521300000001</v>
      </c>
      <c r="AI33" s="4">
        <v>4.0607689999999996</v>
      </c>
      <c r="AJ33" s="4">
        <v>120.18549299999999</v>
      </c>
      <c r="AK33" s="4">
        <v>1036</v>
      </c>
      <c r="AL33" s="4">
        <v>45</v>
      </c>
      <c r="AM33" s="4">
        <v>1572</v>
      </c>
      <c r="AN33" s="4">
        <v>92</v>
      </c>
      <c r="AO33" s="4">
        <v>15.346254999999999</v>
      </c>
      <c r="AP33" s="4">
        <v>1777.4</v>
      </c>
      <c r="AQ33" s="4">
        <v>82.6</v>
      </c>
      <c r="AR33" s="4">
        <v>48</v>
      </c>
      <c r="AS33" s="4">
        <v>17574</v>
      </c>
      <c r="AT33" s="4">
        <v>0.99099999999999999</v>
      </c>
      <c r="AU33" s="4">
        <v>34.633000000000003</v>
      </c>
      <c r="AV33" s="4">
        <v>39532</v>
      </c>
      <c r="AW33" s="4">
        <v>0</v>
      </c>
      <c r="AX33" s="4">
        <v>0.51</v>
      </c>
      <c r="AY33">
        <v>0.8504761904761905</v>
      </c>
      <c r="AZ33" t="s">
        <v>69</v>
      </c>
      <c r="BA33" t="s">
        <v>192</v>
      </c>
      <c r="BB33">
        <v>6</v>
      </c>
      <c r="BC33" t="s">
        <v>311</v>
      </c>
      <c r="BD33">
        <v>7</v>
      </c>
      <c r="BE33">
        <v>74182.853000000003</v>
      </c>
      <c r="BF33">
        <v>6.1187212629851273E-2</v>
      </c>
      <c r="BG33">
        <v>5.203826750329256E-2</v>
      </c>
      <c r="BH33">
        <v>329517.34900000005</v>
      </c>
      <c r="BI33">
        <v>1.3774819486059898E-2</v>
      </c>
      <c r="BJ33">
        <v>1.1715156001001419E-2</v>
      </c>
      <c r="BK33">
        <v>1</v>
      </c>
      <c r="BL33" t="s">
        <v>69</v>
      </c>
      <c r="BM33">
        <v>0</v>
      </c>
      <c r="BN33" t="s">
        <v>325</v>
      </c>
    </row>
    <row r="34" spans="1:66">
      <c r="A34" s="138" t="str">
        <f t="shared" si="20"/>
        <v>미래교통</v>
      </c>
      <c r="B34" s="138" t="str">
        <f t="shared" si="1"/>
        <v>111-2</v>
      </c>
      <c r="C34" s="139" t="str">
        <f t="shared" si="21"/>
        <v>70바6046</v>
      </c>
      <c r="D34" s="113" t="str">
        <f t="shared" si="22"/>
        <v>대형</v>
      </c>
      <c r="E34" s="109" t="str">
        <f t="shared" si="16"/>
        <v>F</v>
      </c>
      <c r="F34" s="159">
        <f t="shared" si="17"/>
        <v>0.7985714285714286</v>
      </c>
      <c r="G34" s="160">
        <f t="shared" si="18"/>
        <v>1.677</v>
      </c>
      <c r="H34" s="161">
        <f t="shared" si="19"/>
        <v>2.1</v>
      </c>
      <c r="I34" s="162">
        <f t="shared" si="23"/>
        <v>2344.1990000000001</v>
      </c>
      <c r="J34" s="163">
        <f t="shared" si="24"/>
        <v>2.3343723064193869E-2</v>
      </c>
      <c r="K34" s="163">
        <f t="shared" si="25"/>
        <v>0.42895856004986122</v>
      </c>
      <c r="L34" s="163">
        <f t="shared" si="26"/>
        <v>0.17362007235733826</v>
      </c>
      <c r="M34" s="164">
        <f t="shared" si="27"/>
        <v>18.530999999999999</v>
      </c>
      <c r="N34" s="165">
        <f t="shared" si="28"/>
        <v>1.024</v>
      </c>
      <c r="O34" s="165">
        <f t="shared" si="29"/>
        <v>39.374000000000002</v>
      </c>
      <c r="P34" s="166">
        <f t="shared" si="30"/>
        <v>2.2050000000000001</v>
      </c>
      <c r="Q34" s="167">
        <f t="shared" si="31"/>
        <v>92</v>
      </c>
      <c r="R34" s="168">
        <f t="shared" si="32"/>
        <v>27.978454694935174</v>
      </c>
      <c r="S34" s="140">
        <f t="shared" si="33"/>
        <v>24</v>
      </c>
      <c r="T34" s="140">
        <f t="shared" si="34"/>
        <v>923</v>
      </c>
      <c r="U34" t="s">
        <v>119</v>
      </c>
      <c r="V34" t="s">
        <v>121</v>
      </c>
      <c r="W34" s="4" t="s">
        <v>119</v>
      </c>
      <c r="X34" s="4" t="s">
        <v>121</v>
      </c>
      <c r="Y34" s="4" t="s">
        <v>202</v>
      </c>
      <c r="Z34" s="4" t="s">
        <v>140</v>
      </c>
      <c r="AA34" s="4" t="s">
        <v>48</v>
      </c>
      <c r="AB34" s="4">
        <v>510</v>
      </c>
      <c r="AC34" s="4">
        <v>2344.1990000000001</v>
      </c>
      <c r="AD34" s="4">
        <v>1398.008</v>
      </c>
      <c r="AE34" s="4">
        <v>1.677</v>
      </c>
      <c r="AF34" s="4">
        <v>2.1</v>
      </c>
      <c r="AG34" s="4">
        <v>18.530999999999999</v>
      </c>
      <c r="AH34" s="4">
        <v>152.978297</v>
      </c>
      <c r="AI34" s="4">
        <v>3.5710829999999998</v>
      </c>
      <c r="AJ34" s="4">
        <v>65.621350000000007</v>
      </c>
      <c r="AK34" s="4">
        <v>407</v>
      </c>
      <c r="AL34" s="4">
        <v>24</v>
      </c>
      <c r="AM34" s="4">
        <v>923</v>
      </c>
      <c r="AN34" s="4">
        <v>92</v>
      </c>
      <c r="AO34" s="4">
        <v>15.323734999999999</v>
      </c>
      <c r="AP34" s="4">
        <v>1268.2</v>
      </c>
      <c r="AQ34" s="4">
        <v>132.30000000000001</v>
      </c>
      <c r="AR34" s="4">
        <v>42</v>
      </c>
      <c r="AS34" s="4">
        <v>21202</v>
      </c>
      <c r="AT34" s="4">
        <v>1.024</v>
      </c>
      <c r="AU34" s="4">
        <v>39.374000000000002</v>
      </c>
      <c r="AV34" s="4">
        <v>19904</v>
      </c>
      <c r="AW34" s="4">
        <v>0</v>
      </c>
      <c r="AX34" s="4">
        <v>0.51</v>
      </c>
      <c r="AY34">
        <v>0.7985714285714286</v>
      </c>
      <c r="AZ34" t="s">
        <v>70</v>
      </c>
      <c r="BA34" t="s">
        <v>192</v>
      </c>
      <c r="BB34">
        <v>1</v>
      </c>
      <c r="BC34" t="s">
        <v>406</v>
      </c>
      <c r="BD34">
        <v>6</v>
      </c>
      <c r="BE34">
        <v>74182.853000000003</v>
      </c>
      <c r="BF34">
        <v>3.1600280997550738E-2</v>
      </c>
      <c r="BG34">
        <v>2.523508153947266E-2</v>
      </c>
      <c r="BH34">
        <v>329517.34900000005</v>
      </c>
      <c r="BI34">
        <v>7.1140381746637553E-3</v>
      </c>
      <c r="BJ34">
        <v>5.6810676280529132E-3</v>
      </c>
      <c r="BK34">
        <v>1</v>
      </c>
      <c r="BL34" t="s">
        <v>67</v>
      </c>
      <c r="BM34">
        <v>-1</v>
      </c>
      <c r="BN34" t="s">
        <v>338</v>
      </c>
    </row>
    <row r="35" spans="1:66">
      <c r="A35" s="141" t="str">
        <f t="shared" si="20"/>
        <v>미래교통</v>
      </c>
      <c r="B35" s="141" t="str">
        <f t="shared" si="1"/>
        <v>111-2</v>
      </c>
      <c r="C35" s="142" t="str">
        <f t="shared" si="21"/>
        <v>70바6053</v>
      </c>
      <c r="D35" s="130" t="str">
        <f t="shared" si="22"/>
        <v>대형</v>
      </c>
      <c r="E35" s="126" t="str">
        <f t="shared" si="16"/>
        <v>C</v>
      </c>
      <c r="F35" s="149">
        <f t="shared" si="17"/>
        <v>0.874</v>
      </c>
      <c r="G35" s="150">
        <f t="shared" si="18"/>
        <v>1.748</v>
      </c>
      <c r="H35" s="151">
        <f t="shared" si="19"/>
        <v>2</v>
      </c>
      <c r="I35" s="152">
        <f t="shared" si="23"/>
        <v>3020.9520000000002</v>
      </c>
      <c r="J35" s="153">
        <f t="shared" si="24"/>
        <v>5.1919624343775533E-2</v>
      </c>
      <c r="K35" s="153">
        <f t="shared" si="25"/>
        <v>0.39716033846549359</v>
      </c>
      <c r="L35" s="153">
        <f t="shared" si="26"/>
        <v>0.25885879682960866</v>
      </c>
      <c r="M35" s="154">
        <f t="shared" si="27"/>
        <v>17.431000000000001</v>
      </c>
      <c r="N35" s="155">
        <f t="shared" si="28"/>
        <v>1.026</v>
      </c>
      <c r="O35" s="155">
        <f t="shared" si="29"/>
        <v>29.858000000000001</v>
      </c>
      <c r="P35" s="156">
        <f t="shared" si="30"/>
        <v>2.1150000000000002</v>
      </c>
      <c r="Q35" s="157">
        <f t="shared" si="31"/>
        <v>90</v>
      </c>
      <c r="R35" s="158">
        <f t="shared" si="32"/>
        <v>27.906520704653335</v>
      </c>
      <c r="S35" s="143">
        <f t="shared" si="33"/>
        <v>31</v>
      </c>
      <c r="T35" s="143">
        <f t="shared" si="34"/>
        <v>902</v>
      </c>
      <c r="U35" t="s">
        <v>119</v>
      </c>
      <c r="V35" t="s">
        <v>121</v>
      </c>
      <c r="W35" t="s">
        <v>119</v>
      </c>
      <c r="X35" s="4" t="s">
        <v>121</v>
      </c>
      <c r="Y35" s="4" t="s">
        <v>203</v>
      </c>
      <c r="Z35" s="4" t="s">
        <v>140</v>
      </c>
      <c r="AA35" s="4" t="s">
        <v>48</v>
      </c>
      <c r="AB35" s="4">
        <v>510</v>
      </c>
      <c r="AC35" s="4">
        <v>3020.9520000000002</v>
      </c>
      <c r="AD35" s="4">
        <v>1728.191</v>
      </c>
      <c r="AE35" s="4">
        <v>1.748</v>
      </c>
      <c r="AF35" s="4">
        <v>2</v>
      </c>
      <c r="AG35" s="4">
        <v>17.431000000000001</v>
      </c>
      <c r="AH35" s="4">
        <v>196.494122</v>
      </c>
      <c r="AI35" s="4">
        <v>10.201900999999999</v>
      </c>
      <c r="AJ35" s="4">
        <v>78.039671999999996</v>
      </c>
      <c r="AK35" s="4">
        <v>782</v>
      </c>
      <c r="AL35" s="4">
        <v>31</v>
      </c>
      <c r="AM35" s="4">
        <v>902</v>
      </c>
      <c r="AN35" s="4">
        <v>90</v>
      </c>
      <c r="AO35" s="4">
        <v>15.374261000000001</v>
      </c>
      <c r="AP35" s="4">
        <v>1720.5</v>
      </c>
      <c r="AQ35" s="4">
        <v>126.9</v>
      </c>
      <c r="AR35" s="4">
        <v>33</v>
      </c>
      <c r="AS35" s="4">
        <v>9275</v>
      </c>
      <c r="AT35" s="4">
        <v>1.026</v>
      </c>
      <c r="AU35" s="4">
        <v>29.858000000000001</v>
      </c>
      <c r="AV35" s="4">
        <v>27598</v>
      </c>
      <c r="AW35" s="4">
        <v>0</v>
      </c>
      <c r="AX35" s="4">
        <v>0.51</v>
      </c>
      <c r="AY35">
        <v>0.874</v>
      </c>
      <c r="AZ35" t="s">
        <v>69</v>
      </c>
      <c r="BA35" t="s">
        <v>192</v>
      </c>
      <c r="BB35">
        <v>4</v>
      </c>
      <c r="BC35" t="s">
        <v>290</v>
      </c>
      <c r="BD35">
        <v>5</v>
      </c>
      <c r="BE35">
        <v>74182.853000000003</v>
      </c>
      <c r="BF35">
        <v>4.0723049570498458E-2</v>
      </c>
      <c r="BG35">
        <v>3.5591945324615654E-2</v>
      </c>
      <c r="BH35">
        <v>329517.34900000005</v>
      </c>
      <c r="BI35">
        <v>9.1678086424517805E-3</v>
      </c>
      <c r="BJ35">
        <v>8.0126647535028565E-3</v>
      </c>
      <c r="BK35">
        <v>1</v>
      </c>
      <c r="BL35" t="s">
        <v>69</v>
      </c>
      <c r="BM35">
        <v>0</v>
      </c>
      <c r="BN35" t="s">
        <v>325</v>
      </c>
    </row>
    <row r="36" spans="1:66">
      <c r="A36" s="138" t="str">
        <f t="shared" si="20"/>
        <v>미래교통</v>
      </c>
      <c r="B36" s="138" t="str">
        <f t="shared" si="1"/>
        <v>111-2</v>
      </c>
      <c r="C36" s="139" t="str">
        <f t="shared" si="21"/>
        <v>70바6055</v>
      </c>
      <c r="D36" s="113" t="str">
        <f t="shared" si="22"/>
        <v>대형</v>
      </c>
      <c r="E36" s="109" t="str">
        <f t="shared" si="16"/>
        <v>C</v>
      </c>
      <c r="F36" s="159">
        <f t="shared" si="17"/>
        <v>0.8933333333333332</v>
      </c>
      <c r="G36" s="160">
        <f t="shared" si="18"/>
        <v>1.8759999999999999</v>
      </c>
      <c r="H36" s="161">
        <f t="shared" si="19"/>
        <v>2.1</v>
      </c>
      <c r="I36" s="162">
        <f t="shared" si="23"/>
        <v>5259.1379999999999</v>
      </c>
      <c r="J36" s="163">
        <f t="shared" si="24"/>
        <v>4.4927283037918014E-2</v>
      </c>
      <c r="K36" s="163">
        <f t="shared" si="25"/>
        <v>0.38963024774519955</v>
      </c>
      <c r="L36" s="163">
        <f t="shared" si="26"/>
        <v>0.24224502190282896</v>
      </c>
      <c r="M36" s="164">
        <f t="shared" si="27"/>
        <v>16.434999999999999</v>
      </c>
      <c r="N36" s="165">
        <f t="shared" si="28"/>
        <v>0.38</v>
      </c>
      <c r="O36" s="165">
        <f t="shared" si="29"/>
        <v>20.821000000000002</v>
      </c>
      <c r="P36" s="166">
        <f t="shared" si="30"/>
        <v>0.88500000000000001</v>
      </c>
      <c r="Q36" s="167">
        <f t="shared" si="31"/>
        <v>91</v>
      </c>
      <c r="R36" s="168">
        <f t="shared" si="32"/>
        <v>26.168507130071777</v>
      </c>
      <c r="S36" s="140">
        <f t="shared" si="33"/>
        <v>20</v>
      </c>
      <c r="T36" s="140">
        <f t="shared" si="34"/>
        <v>1095</v>
      </c>
      <c r="U36" t="s">
        <v>119</v>
      </c>
      <c r="V36" s="5" t="s">
        <v>121</v>
      </c>
      <c r="W36" t="s">
        <v>119</v>
      </c>
      <c r="X36" s="5" t="s">
        <v>121</v>
      </c>
      <c r="Y36" t="s">
        <v>204</v>
      </c>
      <c r="Z36" t="s">
        <v>140</v>
      </c>
      <c r="AA36" t="s">
        <v>48</v>
      </c>
      <c r="AB36">
        <v>510</v>
      </c>
      <c r="AC36" s="1">
        <v>5259.1379999999999</v>
      </c>
      <c r="AD36" s="1">
        <v>2803.598</v>
      </c>
      <c r="AE36" s="28">
        <v>1.8759999999999999</v>
      </c>
      <c r="AF36">
        <v>2.1</v>
      </c>
      <c r="AG36">
        <v>16.434999999999999</v>
      </c>
      <c r="AH36">
        <v>355.42436400000003</v>
      </c>
      <c r="AI36">
        <v>15.968251</v>
      </c>
      <c r="AJ36">
        <v>138.484083</v>
      </c>
      <c r="AK36">
        <v>1274</v>
      </c>
      <c r="AL36">
        <v>20</v>
      </c>
      <c r="AM36">
        <v>1095</v>
      </c>
      <c r="AN36">
        <v>91</v>
      </c>
      <c r="AO36">
        <v>14.796785</v>
      </c>
      <c r="AP36">
        <v>1500.6</v>
      </c>
      <c r="AQ36">
        <v>53.1</v>
      </c>
      <c r="AR36">
        <v>45</v>
      </c>
      <c r="AS36">
        <v>19288</v>
      </c>
      <c r="AT36">
        <v>0.38</v>
      </c>
      <c r="AU36">
        <v>20.821000000000002</v>
      </c>
      <c r="AV36">
        <v>45368</v>
      </c>
      <c r="AW36">
        <v>0</v>
      </c>
      <c r="AX36">
        <v>0.56000000000000005</v>
      </c>
      <c r="AY36">
        <v>0.8933333333333332</v>
      </c>
      <c r="AZ36" t="s">
        <v>69</v>
      </c>
      <c r="BA36" t="s">
        <v>192</v>
      </c>
      <c r="BB36">
        <v>1</v>
      </c>
      <c r="BC36" t="s">
        <v>209</v>
      </c>
      <c r="BD36">
        <v>8</v>
      </c>
      <c r="BE36">
        <v>74182.853000000003</v>
      </c>
      <c r="BF36">
        <v>7.0894253689595899E-2</v>
      </c>
      <c r="BG36">
        <v>6.3332199962705657E-2</v>
      </c>
      <c r="BH36">
        <v>329517.34900000005</v>
      </c>
      <c r="BI36">
        <v>1.5960124758104918E-2</v>
      </c>
      <c r="BJ36">
        <v>1.4257711450573725E-2</v>
      </c>
      <c r="BK36">
        <v>1</v>
      </c>
      <c r="BL36" t="s">
        <v>68</v>
      </c>
      <c r="BM36">
        <v>-1</v>
      </c>
      <c r="BN36" t="s">
        <v>338</v>
      </c>
    </row>
    <row r="37" spans="1:66">
      <c r="A37" s="141" t="str">
        <f t="shared" si="20"/>
        <v>미래교통</v>
      </c>
      <c r="B37" s="141" t="str">
        <f t="shared" si="1"/>
        <v>111-2</v>
      </c>
      <c r="C37" s="142" t="str">
        <f t="shared" si="21"/>
        <v>70바6084</v>
      </c>
      <c r="D37" s="130" t="str">
        <f t="shared" si="22"/>
        <v>대형</v>
      </c>
      <c r="E37" s="126" t="str">
        <f t="shared" si="16"/>
        <v>C</v>
      </c>
      <c r="F37" s="149">
        <f t="shared" si="17"/>
        <v>0.86857142857142855</v>
      </c>
      <c r="G37" s="150">
        <f t="shared" si="18"/>
        <v>1.8240000000000001</v>
      </c>
      <c r="H37" s="151">
        <f t="shared" si="19"/>
        <v>2.1</v>
      </c>
      <c r="I37" s="152">
        <f t="shared" si="23"/>
        <v>5264.2870000000003</v>
      </c>
      <c r="J37" s="153">
        <f t="shared" si="24"/>
        <v>2.1337035850456418E-2</v>
      </c>
      <c r="K37" s="153">
        <f t="shared" si="25"/>
        <v>0.40615401018881286</v>
      </c>
      <c r="L37" s="153">
        <f t="shared" si="26"/>
        <v>0.3029850006278153</v>
      </c>
      <c r="M37" s="154">
        <f t="shared" si="27"/>
        <v>16.077999999999999</v>
      </c>
      <c r="N37" s="155">
        <f t="shared" si="28"/>
        <v>1.0640000000000001</v>
      </c>
      <c r="O37" s="155">
        <f t="shared" si="29"/>
        <v>33.774999999999999</v>
      </c>
      <c r="P37" s="156">
        <f t="shared" si="30"/>
        <v>0.84</v>
      </c>
      <c r="Q37" s="157">
        <f t="shared" si="31"/>
        <v>90</v>
      </c>
      <c r="R37" s="158">
        <f t="shared" si="32"/>
        <v>27.508655909999515</v>
      </c>
      <c r="S37" s="143">
        <f t="shared" si="33"/>
        <v>56</v>
      </c>
      <c r="T37" s="143">
        <f t="shared" si="34"/>
        <v>1778</v>
      </c>
      <c r="U37" t="s">
        <v>119</v>
      </c>
      <c r="V37" t="s">
        <v>121</v>
      </c>
      <c r="W37" s="4" t="s">
        <v>119</v>
      </c>
      <c r="X37" s="4" t="s">
        <v>121</v>
      </c>
      <c r="Y37" s="4" t="s">
        <v>289</v>
      </c>
      <c r="Z37" s="4" t="s">
        <v>140</v>
      </c>
      <c r="AA37" s="4" t="s">
        <v>48</v>
      </c>
      <c r="AB37" s="4">
        <v>510</v>
      </c>
      <c r="AC37" s="4">
        <v>5264.2870000000003</v>
      </c>
      <c r="AD37" s="4">
        <v>2886.261</v>
      </c>
      <c r="AE37" s="4">
        <v>1.8240000000000001</v>
      </c>
      <c r="AF37" s="4">
        <v>2.1</v>
      </c>
      <c r="AG37" s="4">
        <v>16.077999999999999</v>
      </c>
      <c r="AH37" s="4">
        <v>334.26269000000002</v>
      </c>
      <c r="AI37" s="4">
        <v>7.1321750000000002</v>
      </c>
      <c r="AJ37" s="4">
        <v>135.76213200000001</v>
      </c>
      <c r="AK37" s="4">
        <v>1595</v>
      </c>
      <c r="AL37" s="4">
        <v>56</v>
      </c>
      <c r="AM37" s="4">
        <v>1778</v>
      </c>
      <c r="AN37" s="4">
        <v>90</v>
      </c>
      <c r="AO37" s="4">
        <v>15.748951</v>
      </c>
      <c r="AP37" s="4">
        <v>1760.1</v>
      </c>
      <c r="AQ37" s="4">
        <v>50.4</v>
      </c>
      <c r="AR37" s="4">
        <v>28</v>
      </c>
      <c r="AS37" s="4">
        <v>7455</v>
      </c>
      <c r="AT37" s="4">
        <v>1.0640000000000001</v>
      </c>
      <c r="AU37" s="4">
        <v>33.774999999999999</v>
      </c>
      <c r="AV37" s="4">
        <v>46632</v>
      </c>
      <c r="AW37" s="4">
        <v>0</v>
      </c>
      <c r="AX37" s="4">
        <v>0.51</v>
      </c>
      <c r="AY37">
        <v>0.86857142857142855</v>
      </c>
      <c r="AZ37" t="s">
        <v>69</v>
      </c>
      <c r="BA37" t="s">
        <v>192</v>
      </c>
      <c r="BB37">
        <v>5</v>
      </c>
      <c r="BC37" t="s">
        <v>288</v>
      </c>
      <c r="BD37">
        <v>11</v>
      </c>
      <c r="BE37">
        <v>74182.853000000003</v>
      </c>
      <c r="BF37">
        <v>7.096366326056508E-2</v>
      </c>
      <c r="BG37">
        <v>6.1637010374890812E-2</v>
      </c>
      <c r="BH37">
        <v>329517.34900000005</v>
      </c>
      <c r="BI37">
        <v>1.5975750642495002E-2</v>
      </c>
      <c r="BJ37">
        <v>1.3876080558052801E-2</v>
      </c>
      <c r="BK37">
        <v>1</v>
      </c>
      <c r="BL37" t="s">
        <v>69</v>
      </c>
      <c r="BM37">
        <v>0</v>
      </c>
      <c r="BN37" t="s">
        <v>325</v>
      </c>
    </row>
    <row r="38" spans="1:66">
      <c r="A38" s="138" t="str">
        <f t="shared" si="20"/>
        <v>미래교통</v>
      </c>
      <c r="B38" s="138" t="str">
        <f t="shared" si="1"/>
        <v>111-2</v>
      </c>
      <c r="C38" s="139" t="str">
        <f t="shared" si="21"/>
        <v>72바1546</v>
      </c>
      <c r="D38" s="113" t="str">
        <f t="shared" si="22"/>
        <v>대형</v>
      </c>
      <c r="E38" s="109" t="str">
        <f t="shared" si="16"/>
        <v>D</v>
      </c>
      <c r="F38" s="159">
        <f t="shared" si="17"/>
        <v>0.82590909090909082</v>
      </c>
      <c r="G38" s="160">
        <f t="shared" si="18"/>
        <v>1.8169999999999999</v>
      </c>
      <c r="H38" s="161">
        <f t="shared" si="19"/>
        <v>2.2000000000000002</v>
      </c>
      <c r="I38" s="162">
        <f t="shared" si="23"/>
        <v>5556.1949999999997</v>
      </c>
      <c r="J38" s="163">
        <f t="shared" si="24"/>
        <v>3.624362476208122E-2</v>
      </c>
      <c r="K38" s="163">
        <f t="shared" si="25"/>
        <v>0.43191181517592964</v>
      </c>
      <c r="L38" s="163">
        <f t="shared" si="26"/>
        <v>0.19275781357565744</v>
      </c>
      <c r="M38" s="164">
        <f t="shared" si="27"/>
        <v>17.276</v>
      </c>
      <c r="N38" s="165">
        <f t="shared" si="28"/>
        <v>0.59399999999999997</v>
      </c>
      <c r="O38" s="165">
        <f t="shared" si="29"/>
        <v>54.731999999999999</v>
      </c>
      <c r="P38" s="166">
        <f t="shared" si="30"/>
        <v>0</v>
      </c>
      <c r="Q38" s="167">
        <f t="shared" si="31"/>
        <v>81</v>
      </c>
      <c r="R38" s="168">
        <f t="shared" si="32"/>
        <v>27.232125000516458</v>
      </c>
      <c r="S38" s="140">
        <f t="shared" si="33"/>
        <v>33</v>
      </c>
      <c r="T38" s="140">
        <f t="shared" si="34"/>
        <v>3041</v>
      </c>
      <c r="U38" t="s">
        <v>119</v>
      </c>
      <c r="V38" t="s">
        <v>121</v>
      </c>
      <c r="W38" t="s">
        <v>119</v>
      </c>
      <c r="X38" s="4" t="s">
        <v>121</v>
      </c>
      <c r="Y38" s="4" t="s">
        <v>206</v>
      </c>
      <c r="Z38" s="4" t="s">
        <v>140</v>
      </c>
      <c r="AA38" s="4" t="s">
        <v>48</v>
      </c>
      <c r="AB38" s="4">
        <v>510</v>
      </c>
      <c r="AC38" s="4">
        <v>5556.1949999999997</v>
      </c>
      <c r="AD38" s="4">
        <v>3057.7289999999998</v>
      </c>
      <c r="AE38" s="4">
        <v>1.8169999999999999</v>
      </c>
      <c r="AF38" s="4">
        <v>2.2000000000000002</v>
      </c>
      <c r="AG38" s="4">
        <v>17.276</v>
      </c>
      <c r="AH38" s="4">
        <v>383.62882000000002</v>
      </c>
      <c r="AI38" s="4">
        <v>13.904099</v>
      </c>
      <c r="AJ38" s="4">
        <v>165.69381999999999</v>
      </c>
      <c r="AK38" s="4">
        <v>1071</v>
      </c>
      <c r="AL38" s="4">
        <v>33</v>
      </c>
      <c r="AM38" s="4">
        <v>3041</v>
      </c>
      <c r="AN38" s="4">
        <v>81</v>
      </c>
      <c r="AO38" s="4">
        <v>14.483257</v>
      </c>
      <c r="AP38" s="4">
        <v>4131.3999999999996</v>
      </c>
      <c r="AQ38" s="4">
        <v>0</v>
      </c>
      <c r="AR38" s="4">
        <v>88</v>
      </c>
      <c r="AS38" s="4">
        <v>64590</v>
      </c>
      <c r="AT38" s="4">
        <v>0.59399999999999997</v>
      </c>
      <c r="AU38" s="4">
        <v>54.731999999999999</v>
      </c>
      <c r="AV38" s="4">
        <v>47324</v>
      </c>
      <c r="AW38" s="4">
        <v>0</v>
      </c>
      <c r="AX38" s="4">
        <v>0.54</v>
      </c>
      <c r="AY38">
        <v>0.82590909090909082</v>
      </c>
      <c r="AZ38" t="s">
        <v>67</v>
      </c>
      <c r="BA38" t="s">
        <v>192</v>
      </c>
      <c r="BB38">
        <v>5</v>
      </c>
      <c r="BC38" t="s">
        <v>339</v>
      </c>
      <c r="BD38">
        <v>11</v>
      </c>
      <c r="BE38">
        <v>74182.853000000003</v>
      </c>
      <c r="BF38">
        <v>7.4898642682292085E-2</v>
      </c>
      <c r="BG38">
        <v>6.1859469888056684E-2</v>
      </c>
      <c r="BH38">
        <v>329517.34900000005</v>
      </c>
      <c r="BI38">
        <v>1.6861615987326963E-2</v>
      </c>
      <c r="BJ38">
        <v>1.3926161931351403E-2</v>
      </c>
      <c r="BK38">
        <v>1</v>
      </c>
      <c r="BL38" t="s">
        <v>67</v>
      </c>
      <c r="BM38">
        <v>0</v>
      </c>
      <c r="BN38" t="s">
        <v>325</v>
      </c>
    </row>
    <row r="39" spans="1:66">
      <c r="A39" s="141" t="str">
        <f t="shared" si="20"/>
        <v>미래교통</v>
      </c>
      <c r="B39" s="141" t="str">
        <f t="shared" si="1"/>
        <v>111-2</v>
      </c>
      <c r="C39" s="142" t="str">
        <f t="shared" si="21"/>
        <v>72바1547</v>
      </c>
      <c r="D39" s="130" t="str">
        <f t="shared" si="22"/>
        <v>대형</v>
      </c>
      <c r="E39" s="126" t="str">
        <f t="shared" si="16"/>
        <v>B</v>
      </c>
      <c r="F39" s="149">
        <f t="shared" si="17"/>
        <v>0.89999999999999991</v>
      </c>
      <c r="G39" s="150">
        <f t="shared" si="18"/>
        <v>1.98</v>
      </c>
      <c r="H39" s="151">
        <f t="shared" si="19"/>
        <v>2.2000000000000002</v>
      </c>
      <c r="I39" s="152">
        <f t="shared" si="23"/>
        <v>5516.1909999999998</v>
      </c>
      <c r="J39" s="153">
        <f t="shared" si="24"/>
        <v>1.6437563060000555E-2</v>
      </c>
      <c r="K39" s="153">
        <f t="shared" si="25"/>
        <v>0.39233116336124868</v>
      </c>
      <c r="L39" s="153">
        <f t="shared" si="26"/>
        <v>0.23349445296582372</v>
      </c>
      <c r="M39" s="154">
        <f t="shared" si="27"/>
        <v>12.69</v>
      </c>
      <c r="N39" s="155">
        <f t="shared" si="28"/>
        <v>6.4720000000000004</v>
      </c>
      <c r="O39" s="155">
        <f t="shared" si="29"/>
        <v>20.884</v>
      </c>
      <c r="P39" s="156">
        <f t="shared" si="30"/>
        <v>2.7016666666666667</v>
      </c>
      <c r="Q39" s="157">
        <f t="shared" si="31"/>
        <v>90</v>
      </c>
      <c r="R39" s="158">
        <f t="shared" si="32"/>
        <v>25.995234761547028</v>
      </c>
      <c r="S39" s="143">
        <f t="shared" si="33"/>
        <v>357</v>
      </c>
      <c r="T39" s="143">
        <f t="shared" si="34"/>
        <v>1152</v>
      </c>
      <c r="U39" t="s">
        <v>119</v>
      </c>
      <c r="V39" s="5" t="s">
        <v>121</v>
      </c>
      <c r="W39" t="s">
        <v>119</v>
      </c>
      <c r="X39" s="5" t="s">
        <v>121</v>
      </c>
      <c r="Y39" t="s">
        <v>340</v>
      </c>
      <c r="Z39" t="s">
        <v>140</v>
      </c>
      <c r="AA39" t="s">
        <v>48</v>
      </c>
      <c r="AB39">
        <v>510</v>
      </c>
      <c r="AC39" s="1">
        <v>5516.1909999999998</v>
      </c>
      <c r="AD39" s="1">
        <v>2785.5329999999999</v>
      </c>
      <c r="AE39" s="28">
        <v>1.98</v>
      </c>
      <c r="AF39">
        <v>2.2000000000000002</v>
      </c>
      <c r="AG39">
        <v>12.69</v>
      </c>
      <c r="AH39">
        <v>358.91214400000001</v>
      </c>
      <c r="AI39">
        <v>5.8996409999999999</v>
      </c>
      <c r="AJ39">
        <v>140.81241900000001</v>
      </c>
      <c r="AK39">
        <v>1288</v>
      </c>
      <c r="AL39">
        <v>357</v>
      </c>
      <c r="AM39">
        <v>1152</v>
      </c>
      <c r="AN39">
        <v>90</v>
      </c>
      <c r="AO39">
        <v>15.369194999999999</v>
      </c>
      <c r="AP39">
        <v>2997.9</v>
      </c>
      <c r="AQ39">
        <v>162.1</v>
      </c>
      <c r="AR39">
        <v>65</v>
      </c>
      <c r="AS39">
        <v>20001</v>
      </c>
      <c r="AT39">
        <v>6.4720000000000004</v>
      </c>
      <c r="AU39">
        <v>20.884</v>
      </c>
      <c r="AV39">
        <v>47454</v>
      </c>
      <c r="AW39">
        <v>0</v>
      </c>
      <c r="AX39">
        <v>0.5</v>
      </c>
      <c r="AY39">
        <v>0.89999999999999991</v>
      </c>
      <c r="AZ39" t="s">
        <v>68</v>
      </c>
      <c r="BA39" t="s">
        <v>192</v>
      </c>
      <c r="BB39">
        <v>3</v>
      </c>
      <c r="BC39" t="s">
        <v>387</v>
      </c>
      <c r="BD39">
        <v>10</v>
      </c>
      <c r="BE39">
        <v>74182.853000000003</v>
      </c>
      <c r="BF39">
        <v>7.4359380597022864E-2</v>
      </c>
      <c r="BG39">
        <v>6.6923442537320577E-2</v>
      </c>
      <c r="BH39">
        <v>329517.34900000005</v>
      </c>
      <c r="BI39">
        <v>1.6740214185202124E-2</v>
      </c>
      <c r="BJ39">
        <v>1.506619276668191E-2</v>
      </c>
      <c r="BK39">
        <v>1</v>
      </c>
      <c r="BL39" t="s">
        <v>69</v>
      </c>
      <c r="BM39">
        <v>1</v>
      </c>
      <c r="BN39" t="s">
        <v>319</v>
      </c>
    </row>
    <row r="40" spans="1:66">
      <c r="A40" s="138" t="str">
        <f t="shared" si="20"/>
        <v>미래교통</v>
      </c>
      <c r="B40" s="138" t="str">
        <f t="shared" si="1"/>
        <v>111-2</v>
      </c>
      <c r="C40" s="139" t="str">
        <f t="shared" si="21"/>
        <v>72바1548</v>
      </c>
      <c r="D40" s="113" t="str">
        <f t="shared" si="22"/>
        <v>대형</v>
      </c>
      <c r="E40" s="109" t="str">
        <f t="shared" si="16"/>
        <v>B</v>
      </c>
      <c r="F40" s="159">
        <f t="shared" si="17"/>
        <v>0.93590909090909091</v>
      </c>
      <c r="G40" s="160">
        <f t="shared" si="18"/>
        <v>2.0590000000000002</v>
      </c>
      <c r="H40" s="161">
        <f t="shared" si="19"/>
        <v>2.2000000000000002</v>
      </c>
      <c r="I40" s="162">
        <f t="shared" si="23"/>
        <v>4769.9290000000001</v>
      </c>
      <c r="J40" s="163">
        <f t="shared" si="24"/>
        <v>2.2436614658373794E-2</v>
      </c>
      <c r="K40" s="163">
        <f t="shared" si="25"/>
        <v>0.44503507442024953</v>
      </c>
      <c r="L40" s="163">
        <f t="shared" si="26"/>
        <v>0.24885066423420557</v>
      </c>
      <c r="M40" s="164">
        <f t="shared" si="27"/>
        <v>16.010000000000002</v>
      </c>
      <c r="N40" s="165">
        <f t="shared" si="28"/>
        <v>1.992</v>
      </c>
      <c r="O40" s="165">
        <f t="shared" si="29"/>
        <v>45.933999999999997</v>
      </c>
      <c r="P40" s="166">
        <f t="shared" si="30"/>
        <v>0.47499999999999998</v>
      </c>
      <c r="Q40" s="167">
        <f t="shared" si="31"/>
        <v>90</v>
      </c>
      <c r="R40" s="168">
        <f t="shared" si="32"/>
        <v>27.233645812383241</v>
      </c>
      <c r="S40" s="140">
        <f t="shared" si="33"/>
        <v>95</v>
      </c>
      <c r="T40" s="140">
        <f t="shared" si="34"/>
        <v>2191</v>
      </c>
      <c r="U40" t="s">
        <v>119</v>
      </c>
      <c r="V40" t="s">
        <v>121</v>
      </c>
      <c r="W40" s="4" t="s">
        <v>119</v>
      </c>
      <c r="X40" s="4" t="s">
        <v>121</v>
      </c>
      <c r="Y40" s="4" t="s">
        <v>208</v>
      </c>
      <c r="Z40" s="4" t="s">
        <v>140</v>
      </c>
      <c r="AA40" s="4" t="s">
        <v>48</v>
      </c>
      <c r="AB40" s="4">
        <v>510</v>
      </c>
      <c r="AC40" s="4">
        <v>4769.9290000000001</v>
      </c>
      <c r="AD40" s="4">
        <v>2316.2379999999998</v>
      </c>
      <c r="AE40" s="4">
        <v>2.0590000000000002</v>
      </c>
      <c r="AF40" s="4">
        <v>2.2000000000000002</v>
      </c>
      <c r="AG40" s="4">
        <v>16.010000000000002</v>
      </c>
      <c r="AH40" s="4">
        <v>328.89966299999998</v>
      </c>
      <c r="AI40" s="4">
        <v>7.3793949999999997</v>
      </c>
      <c r="AJ40" s="4">
        <v>146.37188599999999</v>
      </c>
      <c r="AK40" s="4">
        <v>1187</v>
      </c>
      <c r="AL40" s="4">
        <v>95</v>
      </c>
      <c r="AM40" s="4">
        <v>2191</v>
      </c>
      <c r="AN40" s="4">
        <v>90</v>
      </c>
      <c r="AO40" s="4">
        <v>14.502687</v>
      </c>
      <c r="AP40" s="4">
        <v>2553.3000000000002</v>
      </c>
      <c r="AQ40" s="4">
        <v>28.5</v>
      </c>
      <c r="AR40" s="4">
        <v>82</v>
      </c>
      <c r="AS40" s="4">
        <v>60545</v>
      </c>
      <c r="AT40" s="4">
        <v>1.992</v>
      </c>
      <c r="AU40" s="4">
        <v>45.933999999999997</v>
      </c>
      <c r="AV40" s="4">
        <v>41145</v>
      </c>
      <c r="AW40" s="4">
        <v>0</v>
      </c>
      <c r="AX40" s="4">
        <v>0.57999999999999996</v>
      </c>
      <c r="AY40">
        <v>0.93590909090909091</v>
      </c>
      <c r="AZ40" t="s">
        <v>68</v>
      </c>
      <c r="BA40" t="s">
        <v>192</v>
      </c>
      <c r="BB40">
        <v>2</v>
      </c>
      <c r="BC40" t="s">
        <v>287</v>
      </c>
      <c r="BD40">
        <v>12</v>
      </c>
      <c r="BE40">
        <v>74182.853000000003</v>
      </c>
      <c r="BF40">
        <v>6.4299616516501457E-2</v>
      </c>
      <c r="BG40">
        <v>6.0178595639762043E-2</v>
      </c>
      <c r="BH40">
        <v>329517.34900000005</v>
      </c>
      <c r="BI40">
        <v>1.4475501865001954E-2</v>
      </c>
      <c r="BJ40">
        <v>1.3547753790926828E-2</v>
      </c>
      <c r="BK40">
        <v>1</v>
      </c>
      <c r="BL40" t="s">
        <v>66</v>
      </c>
      <c r="BM40">
        <v>-1</v>
      </c>
      <c r="BN40" t="s">
        <v>338</v>
      </c>
    </row>
    <row r="41" spans="1:66">
      <c r="A41" s="141" t="str">
        <f t="shared" si="20"/>
        <v>미래교통</v>
      </c>
      <c r="B41" s="141" t="str">
        <f t="shared" si="1"/>
        <v>117</v>
      </c>
      <c r="C41" s="142" t="str">
        <f t="shared" si="21"/>
        <v>75아1243</v>
      </c>
      <c r="D41" s="130" t="str">
        <f t="shared" si="22"/>
        <v>대형</v>
      </c>
      <c r="E41" s="126" t="str">
        <f t="shared" si="16"/>
        <v>S</v>
      </c>
      <c r="F41" s="149">
        <f t="shared" si="17"/>
        <v>1.0759259259259257</v>
      </c>
      <c r="G41" s="150">
        <f t="shared" si="18"/>
        <v>2.9049999999999998</v>
      </c>
      <c r="H41" s="151">
        <f t="shared" si="19"/>
        <v>2.7</v>
      </c>
      <c r="I41" s="152">
        <f t="shared" si="23"/>
        <v>9160.0789999999997</v>
      </c>
      <c r="J41" s="153">
        <f t="shared" si="24"/>
        <v>1.4153588635386636E-2</v>
      </c>
      <c r="K41" s="153">
        <f t="shared" si="25"/>
        <v>0.187141996456344</v>
      </c>
      <c r="L41" s="153">
        <f t="shared" si="26"/>
        <v>8.6680475135640214E-2</v>
      </c>
      <c r="M41" s="154">
        <f t="shared" si="27"/>
        <v>17.704999999999998</v>
      </c>
      <c r="N41" s="155">
        <f t="shared" si="28"/>
        <v>0.12</v>
      </c>
      <c r="O41" s="155">
        <f t="shared" si="29"/>
        <v>1.845</v>
      </c>
      <c r="P41" s="156">
        <f t="shared" si="30"/>
        <v>633.61</v>
      </c>
      <c r="Q41" s="157">
        <f t="shared" si="31"/>
        <v>95</v>
      </c>
      <c r="R41" s="158">
        <f t="shared" si="32"/>
        <v>52.004274578248697</v>
      </c>
      <c r="S41" s="143">
        <f t="shared" si="33"/>
        <v>11</v>
      </c>
      <c r="T41" s="143">
        <f t="shared" si="34"/>
        <v>169</v>
      </c>
      <c r="U41" t="s">
        <v>119</v>
      </c>
      <c r="V41" t="s">
        <v>122</v>
      </c>
      <c r="W41" t="s">
        <v>119</v>
      </c>
      <c r="X41" s="4" t="s">
        <v>122</v>
      </c>
      <c r="Y41" s="4" t="s">
        <v>210</v>
      </c>
      <c r="Z41" s="4" t="s">
        <v>140</v>
      </c>
      <c r="AA41" s="4" t="s">
        <v>48</v>
      </c>
      <c r="AB41" s="4">
        <v>510</v>
      </c>
      <c r="AC41" s="4">
        <v>9160.0789999999997</v>
      </c>
      <c r="AD41" s="4">
        <v>3153.04</v>
      </c>
      <c r="AE41" s="4">
        <v>2.9049999999999998</v>
      </c>
      <c r="AF41" s="4">
        <v>2.7</v>
      </c>
      <c r="AG41" s="4">
        <v>17.704999999999998</v>
      </c>
      <c r="AH41" s="4">
        <v>220.53325699999999</v>
      </c>
      <c r="AI41" s="4">
        <v>3.121337</v>
      </c>
      <c r="AJ41" s="4">
        <v>41.271034</v>
      </c>
      <c r="AK41" s="4">
        <v>794</v>
      </c>
      <c r="AL41" s="4">
        <v>11</v>
      </c>
      <c r="AM41" s="4">
        <v>169</v>
      </c>
      <c r="AN41" s="4">
        <v>95</v>
      </c>
      <c r="AO41" s="4">
        <v>41.536042999999999</v>
      </c>
      <c r="AP41" s="4">
        <v>98696.7</v>
      </c>
      <c r="AQ41" s="4">
        <v>38016.6</v>
      </c>
      <c r="AR41" s="4">
        <v>14</v>
      </c>
      <c r="AS41" s="4">
        <v>2565</v>
      </c>
      <c r="AT41" s="4">
        <v>0.12</v>
      </c>
      <c r="AU41" s="4">
        <v>1.845</v>
      </c>
      <c r="AV41" s="4">
        <v>75163</v>
      </c>
      <c r="AW41" s="4">
        <v>0</v>
      </c>
      <c r="AX41" s="4">
        <v>0.46</v>
      </c>
      <c r="AY41">
        <v>1.0759259259259257</v>
      </c>
      <c r="AZ41" t="s">
        <v>71</v>
      </c>
      <c r="BA41" t="s">
        <v>211</v>
      </c>
      <c r="BB41">
        <v>1</v>
      </c>
      <c r="BC41" t="s">
        <v>341</v>
      </c>
      <c r="BD41">
        <v>3</v>
      </c>
      <c r="BE41">
        <v>17347.018</v>
      </c>
      <c r="BF41">
        <v>0.52804920130941235</v>
      </c>
      <c r="BG41">
        <v>0.568141825853275</v>
      </c>
      <c r="BH41">
        <v>329517.34900000005</v>
      </c>
      <c r="BI41">
        <v>2.779847260788687E-2</v>
      </c>
      <c r="BJ41">
        <v>2.9909097379967164E-2</v>
      </c>
      <c r="BK41">
        <v>1</v>
      </c>
      <c r="BL41" t="s">
        <v>71</v>
      </c>
      <c r="BM41">
        <v>0</v>
      </c>
      <c r="BN41" t="s">
        <v>325</v>
      </c>
    </row>
    <row r="42" spans="1:66">
      <c r="A42" s="138" t="str">
        <f t="shared" si="20"/>
        <v>미래교통</v>
      </c>
      <c r="B42" s="138" t="str">
        <f t="shared" si="1"/>
        <v>117</v>
      </c>
      <c r="C42" s="139" t="str">
        <f t="shared" si="21"/>
        <v>75아1244</v>
      </c>
      <c r="D42" s="113" t="str">
        <f t="shared" si="22"/>
        <v>대형</v>
      </c>
      <c r="E42" s="109" t="str">
        <f t="shared" si="16"/>
        <v>D</v>
      </c>
      <c r="F42" s="159">
        <f t="shared" si="17"/>
        <v>0.84777777777777774</v>
      </c>
      <c r="G42" s="160">
        <f t="shared" si="18"/>
        <v>2.2890000000000001</v>
      </c>
      <c r="H42" s="161">
        <f t="shared" si="19"/>
        <v>2.7</v>
      </c>
      <c r="I42" s="162">
        <f t="shared" si="23"/>
        <v>8186.9390000000003</v>
      </c>
      <c r="J42" s="163">
        <f t="shared" si="24"/>
        <v>1.4391589949046725E-2</v>
      </c>
      <c r="K42" s="163">
        <f t="shared" si="25"/>
        <v>0.28903398622280313</v>
      </c>
      <c r="L42" s="163">
        <f t="shared" si="26"/>
        <v>7.4875359398671473E-2</v>
      </c>
      <c r="M42" s="164">
        <f t="shared" si="27"/>
        <v>25.242999999999999</v>
      </c>
      <c r="N42" s="165">
        <f t="shared" si="28"/>
        <v>2.4E-2</v>
      </c>
      <c r="O42" s="165">
        <f t="shared" si="29"/>
        <v>3.2120000000000002</v>
      </c>
      <c r="P42" s="166">
        <f t="shared" si="30"/>
        <v>1165.5083333333334</v>
      </c>
      <c r="Q42" s="167">
        <f t="shared" si="31"/>
        <v>94</v>
      </c>
      <c r="R42" s="168">
        <f t="shared" si="32"/>
        <v>53.47618987401237</v>
      </c>
      <c r="S42" s="140">
        <f t="shared" si="33"/>
        <v>2</v>
      </c>
      <c r="T42" s="140">
        <f t="shared" si="34"/>
        <v>263</v>
      </c>
      <c r="U42" t="s">
        <v>119</v>
      </c>
      <c r="V42" t="s">
        <v>122</v>
      </c>
      <c r="W42" t="s">
        <v>119</v>
      </c>
      <c r="X42" s="4" t="s">
        <v>122</v>
      </c>
      <c r="Y42" s="4" t="s">
        <v>212</v>
      </c>
      <c r="Z42" s="4" t="s">
        <v>140</v>
      </c>
      <c r="AA42" s="4" t="s">
        <v>48</v>
      </c>
      <c r="AB42" s="4">
        <v>510</v>
      </c>
      <c r="AC42" s="4">
        <v>8186.9390000000003</v>
      </c>
      <c r="AD42" s="4">
        <v>3577.0239999999999</v>
      </c>
      <c r="AE42" s="4">
        <v>2.2890000000000001</v>
      </c>
      <c r="AF42" s="4">
        <v>2.7</v>
      </c>
      <c r="AG42" s="4">
        <v>25.242999999999999</v>
      </c>
      <c r="AH42" s="4">
        <v>219.782735</v>
      </c>
      <c r="AI42" s="4">
        <v>3.1630229999999999</v>
      </c>
      <c r="AJ42" s="4">
        <v>63.524679999999996</v>
      </c>
      <c r="AK42" s="4">
        <v>613</v>
      </c>
      <c r="AL42" s="4">
        <v>2</v>
      </c>
      <c r="AM42" s="4">
        <v>263</v>
      </c>
      <c r="AN42" s="4">
        <v>94</v>
      </c>
      <c r="AO42" s="4">
        <v>37.250146000000001</v>
      </c>
      <c r="AP42" s="4">
        <v>131472.6</v>
      </c>
      <c r="AQ42" s="4">
        <v>69930.5</v>
      </c>
      <c r="AR42" s="4">
        <v>66</v>
      </c>
      <c r="AS42" s="4">
        <v>91123</v>
      </c>
      <c r="AT42" s="4">
        <v>2.4E-2</v>
      </c>
      <c r="AU42" s="4">
        <v>3.2120000000000002</v>
      </c>
      <c r="AV42" s="4">
        <v>79029</v>
      </c>
      <c r="AW42" s="4">
        <v>0</v>
      </c>
      <c r="AX42" s="4">
        <v>0.46</v>
      </c>
      <c r="AY42">
        <v>0.84777777777777774</v>
      </c>
      <c r="AZ42" t="s">
        <v>67</v>
      </c>
      <c r="BA42" t="s">
        <v>211</v>
      </c>
      <c r="BB42">
        <v>1</v>
      </c>
      <c r="BC42" t="s">
        <v>453</v>
      </c>
      <c r="BD42">
        <v>2</v>
      </c>
      <c r="BE42">
        <v>17347.018</v>
      </c>
      <c r="BF42">
        <v>0.47195079869058765</v>
      </c>
      <c r="BG42">
        <v>0.40010939933435374</v>
      </c>
      <c r="BH42">
        <v>329517.34900000005</v>
      </c>
      <c r="BI42">
        <v>2.4845244187734709E-2</v>
      </c>
      <c r="BJ42">
        <v>2.106324590582398E-2</v>
      </c>
      <c r="BK42">
        <v>1</v>
      </c>
      <c r="BL42" t="s">
        <v>67</v>
      </c>
      <c r="BM42">
        <v>0</v>
      </c>
      <c r="BN42" t="s">
        <v>325</v>
      </c>
    </row>
    <row r="43" spans="1:66">
      <c r="A43" s="141" t="str">
        <f t="shared" si="20"/>
        <v>미래교통</v>
      </c>
      <c r="B43" s="141" t="str">
        <f t="shared" si="1"/>
        <v>304</v>
      </c>
      <c r="C43" s="142" t="str">
        <f t="shared" si="21"/>
        <v>70바5915</v>
      </c>
      <c r="D43" s="130" t="str">
        <f t="shared" si="22"/>
        <v>대형</v>
      </c>
      <c r="E43" s="126" t="str">
        <f t="shared" si="16"/>
        <v>C</v>
      </c>
      <c r="F43" s="149">
        <f t="shared" si="17"/>
        <v>0.89699999999999991</v>
      </c>
      <c r="G43" s="150">
        <f t="shared" si="18"/>
        <v>2.6909999999999998</v>
      </c>
      <c r="H43" s="151">
        <f t="shared" si="19"/>
        <v>3</v>
      </c>
      <c r="I43" s="152">
        <f t="shared" si="23"/>
        <v>9288.3880000000008</v>
      </c>
      <c r="J43" s="153">
        <f t="shared" si="24"/>
        <v>2.4484748180045344E-2</v>
      </c>
      <c r="K43" s="153">
        <f t="shared" si="25"/>
        <v>0.30002702223702776</v>
      </c>
      <c r="L43" s="153">
        <f t="shared" si="26"/>
        <v>0.14437381384154063</v>
      </c>
      <c r="M43" s="154">
        <f t="shared" si="27"/>
        <v>18.716000000000001</v>
      </c>
      <c r="N43" s="155">
        <f t="shared" si="28"/>
        <v>0.14000000000000001</v>
      </c>
      <c r="O43" s="155">
        <f t="shared" si="29"/>
        <v>9.9480000000000004</v>
      </c>
      <c r="P43" s="156">
        <f t="shared" si="30"/>
        <v>384.10499999999996</v>
      </c>
      <c r="Q43" s="157">
        <f t="shared" si="31"/>
        <v>107</v>
      </c>
      <c r="R43" s="158">
        <f t="shared" si="32"/>
        <v>40.465314953902315</v>
      </c>
      <c r="S43" s="143">
        <f t="shared" si="33"/>
        <v>13</v>
      </c>
      <c r="T43" s="143">
        <f t="shared" si="34"/>
        <v>924</v>
      </c>
      <c r="U43" t="s">
        <v>119</v>
      </c>
      <c r="V43" t="s">
        <v>91</v>
      </c>
      <c r="W43" s="4" t="s">
        <v>119</v>
      </c>
      <c r="X43" s="4" t="s">
        <v>91</v>
      </c>
      <c r="Y43" s="4" t="s">
        <v>213</v>
      </c>
      <c r="Z43" s="4" t="s">
        <v>140</v>
      </c>
      <c r="AA43" s="4" t="s">
        <v>48</v>
      </c>
      <c r="AB43" s="4">
        <v>510</v>
      </c>
      <c r="AC43" s="4">
        <v>9288.3880000000008</v>
      </c>
      <c r="AD43" s="4">
        <v>3451.81</v>
      </c>
      <c r="AE43" s="4">
        <v>2.6909999999999998</v>
      </c>
      <c r="AF43" s="4">
        <v>3</v>
      </c>
      <c r="AG43" s="4">
        <v>18.716000000000001</v>
      </c>
      <c r="AH43" s="4">
        <v>339.812725</v>
      </c>
      <c r="AI43" s="4">
        <v>8.3202289999999994</v>
      </c>
      <c r="AJ43" s="4">
        <v>101.953</v>
      </c>
      <c r="AK43" s="4">
        <v>1341</v>
      </c>
      <c r="AL43" s="4">
        <v>13</v>
      </c>
      <c r="AM43" s="4">
        <v>924</v>
      </c>
      <c r="AN43" s="4">
        <v>107</v>
      </c>
      <c r="AO43" s="4">
        <v>27.333843000000002</v>
      </c>
      <c r="AP43" s="4">
        <v>80116.899999999994</v>
      </c>
      <c r="AQ43" s="4">
        <v>23046.3</v>
      </c>
      <c r="AR43" s="4">
        <v>1</v>
      </c>
      <c r="AS43" s="4">
        <v>236</v>
      </c>
      <c r="AT43" s="4">
        <v>0.14000000000000001</v>
      </c>
      <c r="AU43" s="4">
        <v>9.9480000000000004</v>
      </c>
      <c r="AV43" s="4">
        <v>85723</v>
      </c>
      <c r="AW43" s="4">
        <v>0</v>
      </c>
      <c r="AX43" s="4">
        <v>0.56999999999999995</v>
      </c>
      <c r="AY43">
        <v>0.89699999999999991</v>
      </c>
      <c r="AZ43" t="s">
        <v>69</v>
      </c>
      <c r="BA43" t="s">
        <v>214</v>
      </c>
      <c r="BB43">
        <v>1</v>
      </c>
      <c r="BC43" t="s">
        <v>313</v>
      </c>
      <c r="BD43">
        <v>10</v>
      </c>
      <c r="BE43">
        <v>45998.657000000007</v>
      </c>
      <c r="BF43">
        <v>0.2019273736622354</v>
      </c>
      <c r="BG43">
        <v>0.18112885417502514</v>
      </c>
      <c r="BH43">
        <v>329517.34900000005</v>
      </c>
      <c r="BI43">
        <v>2.8187857265142054E-2</v>
      </c>
      <c r="BJ43">
        <v>2.5284507966832421E-2</v>
      </c>
      <c r="BK43">
        <v>1</v>
      </c>
      <c r="BL43" t="s">
        <v>68</v>
      </c>
      <c r="BM43">
        <v>-1</v>
      </c>
      <c r="BN43" t="s">
        <v>338</v>
      </c>
    </row>
    <row r="44" spans="1:66">
      <c r="A44" s="138" t="str">
        <f t="shared" ref="A44:A45" si="35">W44</f>
        <v>미래교통</v>
      </c>
      <c r="B44" s="138" t="str">
        <f t="shared" ref="B44:B45" si="36">X44</f>
        <v>304</v>
      </c>
      <c r="C44" s="139" t="str">
        <f t="shared" ref="C44:C45" si="37">Y44</f>
        <v>70바5930</v>
      </c>
      <c r="D44" s="113" t="str">
        <f t="shared" ref="D44:D45" si="38">Z44</f>
        <v>대형</v>
      </c>
      <c r="E44" s="109" t="str">
        <f t="shared" ref="E44:E45" si="39">AZ44</f>
        <v>C</v>
      </c>
      <c r="F44" s="159">
        <f t="shared" ref="F44:F45" si="40">G44/H44</f>
        <v>0.878</v>
      </c>
      <c r="G44" s="160">
        <f t="shared" ref="G44:G45" si="41">AE44</f>
        <v>2.6339999999999999</v>
      </c>
      <c r="H44" s="161">
        <f t="shared" ref="H44:H45" si="42">AF44</f>
        <v>3</v>
      </c>
      <c r="I44" s="162">
        <f t="shared" ref="I44:I45" si="43">AC44</f>
        <v>8237.2369999999992</v>
      </c>
      <c r="J44" s="163">
        <f t="shared" ref="J44:J45" si="44">AI44/AH44</f>
        <v>1.8420783053544814E-2</v>
      </c>
      <c r="K44" s="163">
        <f t="shared" ref="K44:K45" si="45">AJ44/AH44</f>
        <v>0.31365576165385356</v>
      </c>
      <c r="L44" s="163">
        <f t="shared" ref="L44:L45" si="46">AK44/AC44</f>
        <v>0.13536092260062446</v>
      </c>
      <c r="M44" s="164">
        <f t="shared" ref="M44:M45" si="47">AG44</f>
        <v>20.216999999999999</v>
      </c>
      <c r="N44" s="165">
        <f t="shared" ref="N44:N45" si="48">IF(AW44=0,AT44,"속도계이상")</f>
        <v>0.20599999999999999</v>
      </c>
      <c r="O44" s="165">
        <f t="shared" ref="O44:O45" si="49">IF(AW44=0,AU44,"속도계이상")</f>
        <v>23.745999999999999</v>
      </c>
      <c r="P44" s="166">
        <f t="shared" ref="P44:P45" si="50">AQ44/60</f>
        <v>672.02333333333331</v>
      </c>
      <c r="Q44" s="167">
        <f t="shared" ref="Q44:Q45" si="51">AN44</f>
        <v>115</v>
      </c>
      <c r="R44" s="168">
        <f t="shared" ref="R44:R45" si="52">AC44/(AH44-AI44-AJ44)</f>
        <v>41.201053636236246</v>
      </c>
      <c r="S44" s="140">
        <f t="shared" ref="S44:S45" si="53">IF(AW44=0,AL44,"속도계이상")</f>
        <v>17</v>
      </c>
      <c r="T44" s="140">
        <f t="shared" ref="T44:T45" si="54">IF(AW44=0,AM44,"속도계이상")</f>
        <v>1956</v>
      </c>
      <c r="U44" t="s">
        <v>119</v>
      </c>
      <c r="V44" t="s">
        <v>91</v>
      </c>
      <c r="W44" t="s">
        <v>119</v>
      </c>
      <c r="X44" s="4" t="s">
        <v>91</v>
      </c>
      <c r="Y44" s="4" t="s">
        <v>215</v>
      </c>
      <c r="Z44" s="4" t="s">
        <v>140</v>
      </c>
      <c r="AA44" s="4" t="s">
        <v>48</v>
      </c>
      <c r="AB44" s="4">
        <v>510</v>
      </c>
      <c r="AC44" s="4">
        <v>8237.2369999999992</v>
      </c>
      <c r="AD44" s="4">
        <v>3127.2910000000002</v>
      </c>
      <c r="AE44" s="4">
        <v>2.6339999999999999</v>
      </c>
      <c r="AF44" s="4">
        <v>3</v>
      </c>
      <c r="AG44" s="4">
        <v>20.216999999999999</v>
      </c>
      <c r="AH44" s="4">
        <v>299.327449</v>
      </c>
      <c r="AI44" s="4">
        <v>5.513846</v>
      </c>
      <c r="AJ44" s="4">
        <v>93.885778999999999</v>
      </c>
      <c r="AK44" s="4">
        <v>1115</v>
      </c>
      <c r="AL44" s="4">
        <v>17</v>
      </c>
      <c r="AM44" s="4">
        <v>1956</v>
      </c>
      <c r="AN44" s="4">
        <v>115</v>
      </c>
      <c r="AO44" s="4">
        <v>27.51915</v>
      </c>
      <c r="AP44" s="4">
        <v>74924.2</v>
      </c>
      <c r="AQ44" s="4">
        <v>40321.4</v>
      </c>
      <c r="AR44" s="4">
        <v>11</v>
      </c>
      <c r="AS44" s="4">
        <v>4434</v>
      </c>
      <c r="AT44" s="4">
        <v>0.20599999999999999</v>
      </c>
      <c r="AU44" s="4">
        <v>23.745999999999999</v>
      </c>
      <c r="AV44" s="4">
        <v>78822</v>
      </c>
      <c r="AW44" s="4">
        <v>0</v>
      </c>
      <c r="AX44" s="4">
        <v>0.57999999999999996</v>
      </c>
      <c r="AY44">
        <v>0.878</v>
      </c>
      <c r="AZ44" t="s">
        <v>69</v>
      </c>
      <c r="BA44" t="s">
        <v>214</v>
      </c>
      <c r="BB44">
        <v>2</v>
      </c>
      <c r="BC44" t="s">
        <v>415</v>
      </c>
      <c r="BD44">
        <v>9</v>
      </c>
      <c r="BE44">
        <v>45998.657000000007</v>
      </c>
      <c r="BF44">
        <v>0.17907559779408339</v>
      </c>
      <c r="BG44">
        <v>0.15722837486320521</v>
      </c>
      <c r="BH44">
        <v>329517.34900000005</v>
      </c>
      <c r="BI44">
        <v>2.499788561967339E-2</v>
      </c>
      <c r="BJ44">
        <v>2.1948143574073237E-2</v>
      </c>
      <c r="BK44">
        <v>1</v>
      </c>
      <c r="BL44" t="s">
        <v>68</v>
      </c>
      <c r="BM44">
        <v>-1</v>
      </c>
      <c r="BN44" t="s">
        <v>338</v>
      </c>
    </row>
    <row r="45" spans="1:66">
      <c r="A45" s="141" t="str">
        <f t="shared" si="35"/>
        <v>미래교통</v>
      </c>
      <c r="B45" s="141" t="str">
        <f t="shared" si="36"/>
        <v>304</v>
      </c>
      <c r="C45" s="142" t="str">
        <f t="shared" si="37"/>
        <v>70바5998</v>
      </c>
      <c r="D45" s="130" t="str">
        <f t="shared" si="38"/>
        <v>대형</v>
      </c>
      <c r="E45" s="126" t="str">
        <f t="shared" si="39"/>
        <v>B</v>
      </c>
      <c r="F45" s="149">
        <f t="shared" si="40"/>
        <v>0.91600000000000004</v>
      </c>
      <c r="G45" s="150">
        <f t="shared" si="41"/>
        <v>2.7480000000000002</v>
      </c>
      <c r="H45" s="151">
        <f t="shared" si="42"/>
        <v>3</v>
      </c>
      <c r="I45" s="152">
        <f t="shared" si="43"/>
        <v>10217.656000000001</v>
      </c>
      <c r="J45" s="153">
        <f t="shared" si="44"/>
        <v>2.6150136430837325E-2</v>
      </c>
      <c r="K45" s="153">
        <f t="shared" si="45"/>
        <v>0.30856779881135343</v>
      </c>
      <c r="L45" s="153">
        <f t="shared" si="46"/>
        <v>0.14161760779576058</v>
      </c>
      <c r="M45" s="154">
        <f t="shared" si="47"/>
        <v>18.419</v>
      </c>
      <c r="N45" s="155">
        <f t="shared" si="48"/>
        <v>9.8000000000000004E-2</v>
      </c>
      <c r="O45" s="155">
        <f t="shared" si="49"/>
        <v>8.3870000000000005</v>
      </c>
      <c r="P45" s="156">
        <f t="shared" si="50"/>
        <v>840.34</v>
      </c>
      <c r="Q45" s="157">
        <f t="shared" si="51"/>
        <v>116</v>
      </c>
      <c r="R45" s="158">
        <f t="shared" si="52"/>
        <v>40.851414847710309</v>
      </c>
      <c r="S45" s="143">
        <f t="shared" si="53"/>
        <v>10</v>
      </c>
      <c r="T45" s="143">
        <f t="shared" si="54"/>
        <v>857</v>
      </c>
      <c r="U45" t="s">
        <v>119</v>
      </c>
      <c r="V45" t="s">
        <v>91</v>
      </c>
      <c r="W45" t="s">
        <v>119</v>
      </c>
      <c r="X45" s="4" t="s">
        <v>91</v>
      </c>
      <c r="Y45" s="4" t="s">
        <v>216</v>
      </c>
      <c r="Z45" s="4" t="s">
        <v>140</v>
      </c>
      <c r="AA45" s="4" t="s">
        <v>48</v>
      </c>
      <c r="AB45" s="4">
        <v>510</v>
      </c>
      <c r="AC45" s="4">
        <v>10217.656000000001</v>
      </c>
      <c r="AD45" s="4">
        <v>3717.857</v>
      </c>
      <c r="AE45" s="4">
        <v>2.7480000000000002</v>
      </c>
      <c r="AF45" s="4">
        <v>3</v>
      </c>
      <c r="AG45" s="4">
        <v>18.419</v>
      </c>
      <c r="AH45" s="4">
        <v>375.95715899999999</v>
      </c>
      <c r="AI45" s="4">
        <v>9.8313310000000005</v>
      </c>
      <c r="AJ45" s="4">
        <v>116.008273</v>
      </c>
      <c r="AK45" s="4">
        <v>1447</v>
      </c>
      <c r="AL45" s="4">
        <v>10</v>
      </c>
      <c r="AM45" s="4">
        <v>857</v>
      </c>
      <c r="AN45" s="4">
        <v>116</v>
      </c>
      <c r="AO45" s="4">
        <v>27.177713000000001</v>
      </c>
      <c r="AP45" s="4">
        <v>95624.9</v>
      </c>
      <c r="AQ45" s="4">
        <v>50420.4</v>
      </c>
      <c r="AR45" s="4">
        <v>11</v>
      </c>
      <c r="AS45" s="4">
        <v>6417</v>
      </c>
      <c r="AT45" s="4">
        <v>9.8000000000000004E-2</v>
      </c>
      <c r="AU45" s="4">
        <v>8.3870000000000005</v>
      </c>
      <c r="AV45" s="4">
        <v>96025</v>
      </c>
      <c r="AW45" s="4">
        <v>0</v>
      </c>
      <c r="AX45" s="4">
        <v>0.56999999999999995</v>
      </c>
      <c r="AY45">
        <v>0.91600000000000004</v>
      </c>
      <c r="AZ45" t="s">
        <v>68</v>
      </c>
      <c r="BA45" t="s">
        <v>214</v>
      </c>
      <c r="BB45">
        <v>3</v>
      </c>
      <c r="BC45" t="s">
        <v>360</v>
      </c>
      <c r="BD45">
        <v>8</v>
      </c>
      <c r="BE45">
        <v>45998.657000000007</v>
      </c>
      <c r="BF45">
        <v>0.22212944173565763</v>
      </c>
      <c r="BG45">
        <v>0.2034705686298624</v>
      </c>
      <c r="BH45">
        <v>329517.34900000005</v>
      </c>
      <c r="BI45">
        <v>3.1007945502741951E-2</v>
      </c>
      <c r="BJ45">
        <v>2.8403278080511629E-2</v>
      </c>
      <c r="BK45">
        <v>1</v>
      </c>
      <c r="BL45" t="s">
        <v>68</v>
      </c>
      <c r="BM45">
        <v>0</v>
      </c>
      <c r="BN45" t="s">
        <v>325</v>
      </c>
    </row>
    <row r="46" spans="1:66">
      <c r="A46" s="138" t="str">
        <f t="shared" ref="A46:A48" si="55">W46</f>
        <v>미래교통</v>
      </c>
      <c r="B46" s="138" t="str">
        <f t="shared" ref="B46:B48" si="56">X46</f>
        <v>304</v>
      </c>
      <c r="C46" s="139" t="str">
        <f t="shared" ref="C46:C48" si="57">Y46</f>
        <v>70바6002</v>
      </c>
      <c r="D46" s="113" t="str">
        <f t="shared" ref="D46:D48" si="58">Z46</f>
        <v>대형</v>
      </c>
      <c r="E46" s="109" t="str">
        <f t="shared" ref="E46:E48" si="59">AZ46</f>
        <v>B</v>
      </c>
      <c r="F46" s="159">
        <f t="shared" ref="F46:F48" si="60">G46/H46</f>
        <v>0.90433333333333332</v>
      </c>
      <c r="G46" s="160">
        <f t="shared" ref="G46:G48" si="61">AE46</f>
        <v>2.7130000000000001</v>
      </c>
      <c r="H46" s="161">
        <f t="shared" ref="H46:H48" si="62">AF46</f>
        <v>3</v>
      </c>
      <c r="I46" s="162">
        <f t="shared" ref="I46:I48" si="63">AC46</f>
        <v>9386.8919999999998</v>
      </c>
      <c r="J46" s="163">
        <f t="shared" ref="J46:J48" si="64">AI46/AH46</f>
        <v>1.6516832440902643E-2</v>
      </c>
      <c r="K46" s="163">
        <f t="shared" ref="K46:K48" si="65">AJ46/AH46</f>
        <v>0.31667221592484324</v>
      </c>
      <c r="L46" s="163">
        <f t="shared" ref="L46:L48" si="66">AK46/AC46</f>
        <v>0.18781509364334861</v>
      </c>
      <c r="M46" s="164">
        <f t="shared" ref="M46:M48" si="67">AG46</f>
        <v>19.806000000000001</v>
      </c>
      <c r="N46" s="165">
        <f t="shared" ref="N46:N48" si="68">IF(AW46=0,AT46,"속도계이상")</f>
        <v>0.17</v>
      </c>
      <c r="O46" s="165">
        <f t="shared" ref="O46:O48" si="69">IF(AW46=0,AU46,"속도계이상")</f>
        <v>7.351</v>
      </c>
      <c r="P46" s="166">
        <f t="shared" ref="P46:P48" si="70">AQ46/60</f>
        <v>758.54166666666663</v>
      </c>
      <c r="Q46" s="167">
        <f t="shared" ref="Q46:Q48" si="71">AN46</f>
        <v>101</v>
      </c>
      <c r="R46" s="168">
        <f t="shared" ref="R46:R48" si="72">AC46/(AH46-AI46-AJ46)</f>
        <v>41.789882460897068</v>
      </c>
      <c r="S46" s="140">
        <f t="shared" ref="S46:S48" si="73">IF(AW46=0,AL46,"속도계이상")</f>
        <v>16</v>
      </c>
      <c r="T46" s="140">
        <f t="shared" ref="T46:T48" si="74">IF(AW46=0,AM46,"속도계이상")</f>
        <v>690</v>
      </c>
      <c r="U46" t="s">
        <v>119</v>
      </c>
      <c r="V46" t="s">
        <v>91</v>
      </c>
      <c r="W46" t="s">
        <v>119</v>
      </c>
      <c r="X46" s="4" t="s">
        <v>91</v>
      </c>
      <c r="Y46" s="4" t="s">
        <v>342</v>
      </c>
      <c r="Z46" s="4" t="s">
        <v>140</v>
      </c>
      <c r="AA46" s="4" t="s">
        <v>48</v>
      </c>
      <c r="AB46" s="4">
        <v>510</v>
      </c>
      <c r="AC46" s="4">
        <v>9386.8919999999998</v>
      </c>
      <c r="AD46" s="4">
        <v>3460.5189999999998</v>
      </c>
      <c r="AE46" s="4">
        <v>2.7130000000000001</v>
      </c>
      <c r="AF46" s="4">
        <v>3</v>
      </c>
      <c r="AG46" s="4">
        <v>19.806000000000001</v>
      </c>
      <c r="AH46" s="4">
        <v>336.85883899999999</v>
      </c>
      <c r="AI46" s="4">
        <v>5.563841</v>
      </c>
      <c r="AJ46" s="4">
        <v>106.673835</v>
      </c>
      <c r="AK46" s="4">
        <v>1763</v>
      </c>
      <c r="AL46" s="4">
        <v>16</v>
      </c>
      <c r="AM46" s="4">
        <v>690</v>
      </c>
      <c r="AN46" s="4">
        <v>101</v>
      </c>
      <c r="AO46" s="4">
        <v>27.865950999999999</v>
      </c>
      <c r="AP46" s="4">
        <v>84073.3</v>
      </c>
      <c r="AQ46" s="4">
        <v>45512.5</v>
      </c>
      <c r="AR46" s="4">
        <v>8</v>
      </c>
      <c r="AS46" s="4">
        <v>5040</v>
      </c>
      <c r="AT46" s="4">
        <v>0.17</v>
      </c>
      <c r="AU46" s="4">
        <v>7.351</v>
      </c>
      <c r="AV46" s="4">
        <v>91356</v>
      </c>
      <c r="AW46" s="4">
        <v>0</v>
      </c>
      <c r="AX46" s="4">
        <v>0.57999999999999996</v>
      </c>
      <c r="AY46">
        <v>0.90433333333333332</v>
      </c>
      <c r="AZ46" t="s">
        <v>68</v>
      </c>
      <c r="BA46" t="s">
        <v>214</v>
      </c>
      <c r="BB46">
        <v>4</v>
      </c>
      <c r="BC46" t="s">
        <v>454</v>
      </c>
      <c r="BD46">
        <v>10</v>
      </c>
      <c r="BE46">
        <v>45998.657000000007</v>
      </c>
      <c r="BF46">
        <v>0.20406882748772423</v>
      </c>
      <c r="BG46">
        <v>0.1845462429913986</v>
      </c>
      <c r="BH46">
        <v>329517.34900000005</v>
      </c>
      <c r="BI46">
        <v>2.8486791449636232E-2</v>
      </c>
      <c r="BJ46">
        <v>2.5761555067621032E-2</v>
      </c>
      <c r="BK46">
        <v>1</v>
      </c>
      <c r="BL46" t="s">
        <v>68</v>
      </c>
      <c r="BM46">
        <v>0</v>
      </c>
      <c r="BN46" t="s">
        <v>325</v>
      </c>
    </row>
    <row r="47" spans="1:66">
      <c r="A47" s="141" t="str">
        <f t="shared" si="55"/>
        <v>미래교통</v>
      </c>
      <c r="B47" s="141" t="str">
        <f t="shared" si="56"/>
        <v>304</v>
      </c>
      <c r="C47" s="142" t="str">
        <f t="shared" si="57"/>
        <v>70바6003</v>
      </c>
      <c r="D47" s="130" t="str">
        <f t="shared" si="58"/>
        <v>대형</v>
      </c>
      <c r="E47" s="126" t="str">
        <f t="shared" si="59"/>
        <v>B</v>
      </c>
      <c r="F47" s="149">
        <f t="shared" si="60"/>
        <v>0.92166666666666675</v>
      </c>
      <c r="G47" s="150">
        <f t="shared" si="61"/>
        <v>2.7650000000000001</v>
      </c>
      <c r="H47" s="151">
        <f t="shared" si="62"/>
        <v>3</v>
      </c>
      <c r="I47" s="152">
        <f t="shared" si="63"/>
        <v>8868.4840000000004</v>
      </c>
      <c r="J47" s="153">
        <f t="shared" si="64"/>
        <v>2.1972169641813848E-2</v>
      </c>
      <c r="K47" s="153">
        <f t="shared" si="65"/>
        <v>0.32897892515844684</v>
      </c>
      <c r="L47" s="153">
        <f t="shared" si="66"/>
        <v>0.22033078032276993</v>
      </c>
      <c r="M47" s="154">
        <f t="shared" si="67"/>
        <v>19.077000000000002</v>
      </c>
      <c r="N47" s="155">
        <f t="shared" si="68"/>
        <v>6.8000000000000005E-2</v>
      </c>
      <c r="O47" s="155">
        <f t="shared" si="69"/>
        <v>8.9309999999999992</v>
      </c>
      <c r="P47" s="156">
        <f t="shared" si="70"/>
        <v>816.62666666666667</v>
      </c>
      <c r="Q47" s="157">
        <f t="shared" si="71"/>
        <v>114</v>
      </c>
      <c r="R47" s="158">
        <f t="shared" si="72"/>
        <v>41.442204205681264</v>
      </c>
      <c r="S47" s="143">
        <f t="shared" si="73"/>
        <v>6</v>
      </c>
      <c r="T47" s="143">
        <f t="shared" si="74"/>
        <v>792</v>
      </c>
      <c r="U47" t="s">
        <v>119</v>
      </c>
      <c r="V47" t="s">
        <v>91</v>
      </c>
      <c r="W47" t="s">
        <v>119</v>
      </c>
      <c r="X47" s="4" t="s">
        <v>91</v>
      </c>
      <c r="Y47" s="4" t="s">
        <v>217</v>
      </c>
      <c r="Z47" s="4" t="s">
        <v>140</v>
      </c>
      <c r="AA47" s="4" t="s">
        <v>48</v>
      </c>
      <c r="AB47" s="4">
        <v>510</v>
      </c>
      <c r="AC47" s="4">
        <v>8868.4840000000004</v>
      </c>
      <c r="AD47" s="4">
        <v>3206.9369999999999</v>
      </c>
      <c r="AE47" s="4">
        <v>2.7650000000000001</v>
      </c>
      <c r="AF47" s="4">
        <v>3</v>
      </c>
      <c r="AG47" s="4">
        <v>19.077000000000002</v>
      </c>
      <c r="AH47" s="4">
        <v>329.70772199999999</v>
      </c>
      <c r="AI47" s="4">
        <v>7.2443939999999998</v>
      </c>
      <c r="AJ47" s="4">
        <v>108.466892</v>
      </c>
      <c r="AK47" s="4">
        <v>1954</v>
      </c>
      <c r="AL47" s="4">
        <v>6</v>
      </c>
      <c r="AM47" s="4">
        <v>792</v>
      </c>
      <c r="AN47" s="4">
        <v>114</v>
      </c>
      <c r="AO47" s="4">
        <v>26.898016999999999</v>
      </c>
      <c r="AP47" s="4">
        <v>71650.5</v>
      </c>
      <c r="AQ47" s="4">
        <v>48997.599999999999</v>
      </c>
      <c r="AR47" s="4">
        <v>28</v>
      </c>
      <c r="AS47" s="4">
        <v>14831</v>
      </c>
      <c r="AT47" s="4">
        <v>6.8000000000000005E-2</v>
      </c>
      <c r="AU47" s="4">
        <v>8.9309999999999992</v>
      </c>
      <c r="AV47" s="4">
        <v>84061</v>
      </c>
      <c r="AW47" s="4">
        <v>0</v>
      </c>
      <c r="AX47" s="4">
        <v>0.57999999999999996</v>
      </c>
      <c r="AY47">
        <v>0.92166666666666675</v>
      </c>
      <c r="AZ47" t="s">
        <v>68</v>
      </c>
      <c r="BA47" t="s">
        <v>214</v>
      </c>
      <c r="BB47">
        <v>2</v>
      </c>
      <c r="BC47" t="s">
        <v>399</v>
      </c>
      <c r="BD47">
        <v>9</v>
      </c>
      <c r="BE47">
        <v>45998.657000000007</v>
      </c>
      <c r="BF47">
        <v>0.19279875932029927</v>
      </c>
      <c r="BG47">
        <v>0.17769618984020918</v>
      </c>
      <c r="BH47">
        <v>329517.34900000005</v>
      </c>
      <c r="BI47">
        <v>2.6913557137169124E-2</v>
      </c>
      <c r="BJ47">
        <v>2.4805328494757545E-2</v>
      </c>
      <c r="BK47">
        <v>1</v>
      </c>
      <c r="BL47" t="s">
        <v>68</v>
      </c>
      <c r="BM47">
        <v>0</v>
      </c>
      <c r="BN47" t="s">
        <v>325</v>
      </c>
    </row>
    <row r="48" spans="1:66">
      <c r="A48" s="138" t="str">
        <f t="shared" si="55"/>
        <v>미래교통</v>
      </c>
      <c r="B48" s="138" t="str">
        <f t="shared" si="56"/>
        <v>예비</v>
      </c>
      <c r="C48" s="139" t="str">
        <f t="shared" si="57"/>
        <v>70바5058</v>
      </c>
      <c r="D48" s="113" t="str">
        <f t="shared" si="58"/>
        <v>대형</v>
      </c>
      <c r="E48" s="109" t="str">
        <f t="shared" si="59"/>
        <v>S</v>
      </c>
      <c r="F48" s="159">
        <f t="shared" si="60"/>
        <v>1.0261904761904761</v>
      </c>
      <c r="G48" s="160">
        <f t="shared" si="61"/>
        <v>2.1549999999999998</v>
      </c>
      <c r="H48" s="161">
        <f t="shared" si="62"/>
        <v>2.1</v>
      </c>
      <c r="I48" s="162">
        <f t="shared" si="63"/>
        <v>495.59500000000003</v>
      </c>
      <c r="J48" s="163">
        <f t="shared" si="64"/>
        <v>2.9793954076824492E-2</v>
      </c>
      <c r="K48" s="163">
        <f t="shared" si="65"/>
        <v>0.29686566287153965</v>
      </c>
      <c r="L48" s="163">
        <f t="shared" si="66"/>
        <v>0.18967100152342134</v>
      </c>
      <c r="M48" s="164">
        <f t="shared" si="67"/>
        <v>18.844999999999999</v>
      </c>
      <c r="N48" s="165">
        <f t="shared" si="68"/>
        <v>0</v>
      </c>
      <c r="O48" s="165">
        <f t="shared" si="69"/>
        <v>12.712</v>
      </c>
      <c r="P48" s="166">
        <f t="shared" si="70"/>
        <v>21.371666666666666</v>
      </c>
      <c r="Q48" s="167">
        <f t="shared" si="71"/>
        <v>92</v>
      </c>
      <c r="R48" s="168">
        <f t="shared" si="72"/>
        <v>43.162975756637792</v>
      </c>
      <c r="S48" s="140">
        <f t="shared" si="73"/>
        <v>0</v>
      </c>
      <c r="T48" s="140">
        <f t="shared" si="74"/>
        <v>63</v>
      </c>
      <c r="U48" t="s">
        <v>119</v>
      </c>
      <c r="V48" t="s">
        <v>92</v>
      </c>
      <c r="W48" t="s">
        <v>119</v>
      </c>
      <c r="X48" s="4" t="s">
        <v>92</v>
      </c>
      <c r="Y48" s="4" t="s">
        <v>482</v>
      </c>
      <c r="Z48" s="4" t="s">
        <v>140</v>
      </c>
      <c r="AA48" s="4" t="s">
        <v>48</v>
      </c>
      <c r="AB48" s="4">
        <v>510</v>
      </c>
      <c r="AC48" s="4">
        <v>495.59500000000003</v>
      </c>
      <c r="AD48" s="4">
        <v>229.976</v>
      </c>
      <c r="AE48" s="4">
        <v>2.1549999999999998</v>
      </c>
      <c r="AF48" s="4">
        <v>2.1</v>
      </c>
      <c r="AG48" s="4">
        <v>18.844999999999999</v>
      </c>
      <c r="AH48" s="4">
        <v>17.052218</v>
      </c>
      <c r="AI48" s="4">
        <v>0.50805299999999998</v>
      </c>
      <c r="AJ48" s="4">
        <v>5.0622179999999997</v>
      </c>
      <c r="AK48" s="4">
        <v>94</v>
      </c>
      <c r="AL48" s="4">
        <v>0</v>
      </c>
      <c r="AM48" s="4">
        <v>63</v>
      </c>
      <c r="AN48" s="4">
        <v>92</v>
      </c>
      <c r="AO48" s="4">
        <v>29.063374</v>
      </c>
      <c r="AP48" s="4">
        <v>2506.5</v>
      </c>
      <c r="AQ48" s="4">
        <v>1282.3</v>
      </c>
      <c r="AR48" s="4">
        <v>3</v>
      </c>
      <c r="AS48" s="4">
        <v>3096</v>
      </c>
      <c r="AT48" s="4">
        <v>0</v>
      </c>
      <c r="AU48" s="4">
        <v>12.712</v>
      </c>
      <c r="AV48" s="4">
        <v>4570</v>
      </c>
      <c r="AW48" s="4">
        <v>0</v>
      </c>
      <c r="AX48" s="4">
        <v>0.43</v>
      </c>
      <c r="AY48">
        <v>1.0261904761904761</v>
      </c>
      <c r="AZ48" t="s">
        <v>71</v>
      </c>
      <c r="BA48" t="s">
        <v>218</v>
      </c>
      <c r="BB48">
        <v>4</v>
      </c>
      <c r="BC48" t="s">
        <v>483</v>
      </c>
      <c r="BD48">
        <v>3</v>
      </c>
      <c r="BE48">
        <v>6813.8969999999999</v>
      </c>
      <c r="BF48">
        <v>7.2732974977461506E-2</v>
      </c>
      <c r="BG48">
        <v>7.4637886226871203E-2</v>
      </c>
      <c r="BH48">
        <v>329517.34900000005</v>
      </c>
      <c r="BI48">
        <v>1.5040027528262251E-3</v>
      </c>
      <c r="BJ48">
        <v>1.543393301114531E-3</v>
      </c>
      <c r="BK48">
        <v>1</v>
      </c>
      <c r="BL48" t="s">
        <v>393</v>
      </c>
      <c r="BM48" t="s">
        <v>394</v>
      </c>
      <c r="BN48" t="s">
        <v>393</v>
      </c>
    </row>
    <row r="49" spans="1:66">
      <c r="A49" s="141" t="str">
        <f t="shared" ref="A49:A50" si="75">W49</f>
        <v>미래교통</v>
      </c>
      <c r="B49" s="141" t="str">
        <f t="shared" ref="B49:B50" si="76">X49</f>
        <v>예비</v>
      </c>
      <c r="C49" s="142" t="str">
        <f t="shared" ref="C49:C50" si="77">Y49</f>
        <v>70바6043</v>
      </c>
      <c r="D49" s="130" t="str">
        <f t="shared" ref="D49:D50" si="78">Z49</f>
        <v>대형</v>
      </c>
      <c r="E49" s="126" t="str">
        <f t="shared" ref="E49:E50" si="79">AZ49</f>
        <v>A</v>
      </c>
      <c r="F49" s="149">
        <f t="shared" ref="F49:F50" si="80">G49/H49</f>
        <v>0.96392857142857147</v>
      </c>
      <c r="G49" s="150">
        <f t="shared" ref="G49:G50" si="81">AE49</f>
        <v>2.6989999999999998</v>
      </c>
      <c r="H49" s="151">
        <f t="shared" ref="H49:H50" si="82">AF49</f>
        <v>2.8</v>
      </c>
      <c r="I49" s="152">
        <f t="shared" ref="I49:I50" si="83">AC49</f>
        <v>1652.884</v>
      </c>
      <c r="J49" s="153">
        <f t="shared" ref="J49:J50" si="84">AI49/AH49</f>
        <v>3.3479409435308388E-2</v>
      </c>
      <c r="K49" s="153">
        <f t="shared" ref="K49:K50" si="85">AJ49/AH49</f>
        <v>0.31770159410033294</v>
      </c>
      <c r="L49" s="153">
        <f t="shared" ref="L49:L50" si="86">AK49/AC49</f>
        <v>0.18573596211228374</v>
      </c>
      <c r="M49" s="154">
        <f t="shared" ref="M49:M50" si="87">AG49</f>
        <v>18.827999999999999</v>
      </c>
      <c r="N49" s="155">
        <f t="shared" ref="N49:N50" si="88">IF(AW49=0,AT49,"속도계이상")</f>
        <v>0.30299999999999999</v>
      </c>
      <c r="O49" s="155">
        <f t="shared" ref="O49:O50" si="89">IF(AW49=0,AU49,"속도계이상")</f>
        <v>16.940000000000001</v>
      </c>
      <c r="P49" s="156">
        <f t="shared" ref="P49:P50" si="90">AQ49/60</f>
        <v>113.34333333333333</v>
      </c>
      <c r="Q49" s="157">
        <f t="shared" ref="Q49:Q50" si="91">AN49</f>
        <v>116</v>
      </c>
      <c r="R49" s="158">
        <f t="shared" ref="R49:R50" si="92">AC49/(AH49-AI49-AJ49)</f>
        <v>43.033574297473166</v>
      </c>
      <c r="S49" s="143">
        <f t="shared" ref="S49:S50" si="93">IF(AW49=0,AL49,"속도계이상")</f>
        <v>5</v>
      </c>
      <c r="T49" s="143">
        <f t="shared" ref="T49:T50" si="94">IF(AW49=0,AM49,"속도계이상")</f>
        <v>280</v>
      </c>
      <c r="U49" t="s">
        <v>119</v>
      </c>
      <c r="V49" t="s">
        <v>92</v>
      </c>
      <c r="W49" t="s">
        <v>119</v>
      </c>
      <c r="X49" s="4" t="s">
        <v>92</v>
      </c>
      <c r="Y49" s="4" t="s">
        <v>456</v>
      </c>
      <c r="Z49" s="4" t="s">
        <v>140</v>
      </c>
      <c r="AA49" s="4" t="s">
        <v>48</v>
      </c>
      <c r="AB49" s="4">
        <v>510</v>
      </c>
      <c r="AC49" s="4">
        <v>1652.884</v>
      </c>
      <c r="AD49" s="4">
        <v>612.47400000000005</v>
      </c>
      <c r="AE49" s="4">
        <v>2.6989999999999998</v>
      </c>
      <c r="AF49" s="4">
        <v>2.8</v>
      </c>
      <c r="AG49" s="4">
        <v>18.827999999999999</v>
      </c>
      <c r="AH49" s="4">
        <v>59.198594999999997</v>
      </c>
      <c r="AI49" s="4">
        <v>1.9819340000000001</v>
      </c>
      <c r="AJ49" s="4">
        <v>18.807487999999999</v>
      </c>
      <c r="AK49" s="4">
        <v>307</v>
      </c>
      <c r="AL49" s="4">
        <v>5</v>
      </c>
      <c r="AM49" s="4">
        <v>280</v>
      </c>
      <c r="AN49" s="4">
        <v>116</v>
      </c>
      <c r="AO49" s="4">
        <v>27.920999999999999</v>
      </c>
      <c r="AP49" s="4">
        <v>11642</v>
      </c>
      <c r="AQ49" s="4">
        <v>6800.6</v>
      </c>
      <c r="AR49" s="4">
        <v>7</v>
      </c>
      <c r="AS49" s="4">
        <v>9644</v>
      </c>
      <c r="AT49" s="4">
        <v>0.30299999999999999</v>
      </c>
      <c r="AU49" s="4">
        <v>16.940000000000001</v>
      </c>
      <c r="AV49" s="4">
        <v>15320</v>
      </c>
      <c r="AW49" s="4">
        <v>0</v>
      </c>
      <c r="AX49" s="4">
        <v>0.54</v>
      </c>
      <c r="AY49">
        <v>0.96392857142857147</v>
      </c>
      <c r="AZ49" t="s">
        <v>66</v>
      </c>
      <c r="BA49" t="s">
        <v>218</v>
      </c>
      <c r="BB49">
        <v>3</v>
      </c>
      <c r="BC49" t="s">
        <v>484</v>
      </c>
      <c r="BD49">
        <v>10</v>
      </c>
      <c r="BE49">
        <v>6813.8969999999999</v>
      </c>
      <c r="BF49">
        <v>0.24257543077038002</v>
      </c>
      <c r="BG49">
        <v>0.23382538844616274</v>
      </c>
      <c r="BH49">
        <v>329517.34900000005</v>
      </c>
      <c r="BI49">
        <v>5.0160758000028696E-3</v>
      </c>
      <c r="BJ49">
        <v>4.8351387800741946E-3</v>
      </c>
      <c r="BK49">
        <v>1</v>
      </c>
      <c r="BL49" t="s">
        <v>66</v>
      </c>
      <c r="BM49">
        <v>0</v>
      </c>
      <c r="BN49" t="s">
        <v>325</v>
      </c>
    </row>
    <row r="50" spans="1:66">
      <c r="A50" s="138" t="str">
        <f t="shared" si="75"/>
        <v>미래교통</v>
      </c>
      <c r="B50" s="138" t="str">
        <f t="shared" si="76"/>
        <v>예비</v>
      </c>
      <c r="C50" s="139" t="str">
        <f t="shared" si="77"/>
        <v>72바1333</v>
      </c>
      <c r="D50" s="113" t="str">
        <f t="shared" si="78"/>
        <v>대형</v>
      </c>
      <c r="E50" s="109" t="str">
        <f t="shared" si="79"/>
        <v>A</v>
      </c>
      <c r="F50" s="159">
        <f t="shared" si="80"/>
        <v>0.97730769230769221</v>
      </c>
      <c r="G50" s="160">
        <f t="shared" si="81"/>
        <v>2.5409999999999999</v>
      </c>
      <c r="H50" s="161">
        <f t="shared" si="82"/>
        <v>2.6</v>
      </c>
      <c r="I50" s="162">
        <f t="shared" si="83"/>
        <v>4665.4179999999997</v>
      </c>
      <c r="J50" s="163">
        <f t="shared" si="84"/>
        <v>2.9720013383016341E-2</v>
      </c>
      <c r="K50" s="163">
        <f t="shared" si="85"/>
        <v>0.3411998862052088</v>
      </c>
      <c r="L50" s="163">
        <f t="shared" si="86"/>
        <v>0.17747605895120225</v>
      </c>
      <c r="M50" s="164">
        <f t="shared" si="87"/>
        <v>19.222000000000001</v>
      </c>
      <c r="N50" s="165">
        <f t="shared" si="88"/>
        <v>0.107</v>
      </c>
      <c r="O50" s="165">
        <f t="shared" si="89"/>
        <v>26.428999999999998</v>
      </c>
      <c r="P50" s="166">
        <f t="shared" si="90"/>
        <v>238.31666666666666</v>
      </c>
      <c r="Q50" s="167">
        <f t="shared" si="91"/>
        <v>94</v>
      </c>
      <c r="R50" s="168">
        <f t="shared" si="92"/>
        <v>41.128048795269919</v>
      </c>
      <c r="S50" s="140">
        <f t="shared" si="93"/>
        <v>5</v>
      </c>
      <c r="T50" s="140">
        <f t="shared" si="94"/>
        <v>1233</v>
      </c>
      <c r="U50" t="s">
        <v>119</v>
      </c>
      <c r="V50" t="s">
        <v>92</v>
      </c>
      <c r="W50" t="s">
        <v>119</v>
      </c>
      <c r="X50" s="4" t="s">
        <v>92</v>
      </c>
      <c r="Y50" s="4" t="s">
        <v>485</v>
      </c>
      <c r="Z50" s="4" t="s">
        <v>140</v>
      </c>
      <c r="AA50" s="4" t="s">
        <v>48</v>
      </c>
      <c r="AB50" s="4">
        <v>510</v>
      </c>
      <c r="AC50" s="4">
        <v>4665.4179999999997</v>
      </c>
      <c r="AD50" s="4">
        <v>1836.317</v>
      </c>
      <c r="AE50" s="4">
        <v>2.5409999999999999</v>
      </c>
      <c r="AF50" s="4">
        <v>2.6</v>
      </c>
      <c r="AG50" s="4">
        <v>19.222000000000001</v>
      </c>
      <c r="AH50" s="4">
        <v>180.32108299999999</v>
      </c>
      <c r="AI50" s="4">
        <v>5.3591449999999998</v>
      </c>
      <c r="AJ50" s="4">
        <v>61.525533000000003</v>
      </c>
      <c r="AK50" s="4">
        <v>828</v>
      </c>
      <c r="AL50" s="4">
        <v>5</v>
      </c>
      <c r="AM50" s="4">
        <v>1233</v>
      </c>
      <c r="AN50" s="4">
        <v>94</v>
      </c>
      <c r="AO50" s="4">
        <v>25.872837000000001</v>
      </c>
      <c r="AP50" s="4">
        <v>34111.599999999999</v>
      </c>
      <c r="AQ50" s="4">
        <v>14299</v>
      </c>
      <c r="AR50" s="4">
        <v>45</v>
      </c>
      <c r="AS50" s="4">
        <v>31594</v>
      </c>
      <c r="AT50" s="4">
        <v>0.107</v>
      </c>
      <c r="AU50" s="4">
        <v>26.428999999999998</v>
      </c>
      <c r="AV50" s="4">
        <v>38698</v>
      </c>
      <c r="AW50" s="4">
        <v>0</v>
      </c>
      <c r="AX50" s="4">
        <v>0.54</v>
      </c>
      <c r="AY50">
        <v>0.97730769230769221</v>
      </c>
      <c r="AZ50" t="s">
        <v>66</v>
      </c>
      <c r="BA50" t="s">
        <v>218</v>
      </c>
      <c r="BB50">
        <v>2</v>
      </c>
      <c r="BC50" t="s">
        <v>486</v>
      </c>
      <c r="BD50">
        <v>17</v>
      </c>
      <c r="BE50">
        <v>6813.8969999999999</v>
      </c>
      <c r="BF50">
        <v>0.68469159425215842</v>
      </c>
      <c r="BG50">
        <v>0.66915436192105171</v>
      </c>
      <c r="BH50">
        <v>329517.34900000005</v>
      </c>
      <c r="BI50">
        <v>1.4158337987842938E-2</v>
      </c>
      <c r="BJ50">
        <v>1.3837052625811115E-2</v>
      </c>
      <c r="BK50">
        <v>1</v>
      </c>
      <c r="BL50" t="s">
        <v>393</v>
      </c>
      <c r="BM50" t="s">
        <v>394</v>
      </c>
      <c r="BN50" t="s">
        <v>393</v>
      </c>
    </row>
  </sheetData>
  <sortState xmlns:xlrd2="http://schemas.microsoft.com/office/spreadsheetml/2017/richdata2" ref="U5:AX43">
    <sortCondition ref="Y5:Y43"/>
    <sortCondition ref="U5:U43"/>
  </sortState>
  <phoneticPr fontId="3" type="noConversion"/>
  <conditionalFormatting sqref="E1 E2:H3 E4 E5:H1048576">
    <cfRule type="containsText" dxfId="23" priority="1" operator="containsText" text="F">
      <formula>NOT(ISERROR(SEARCH("F",E1)))</formula>
    </cfRule>
    <cfRule type="containsText" dxfId="22" priority="2" operator="containsText" text="D">
      <formula>NOT(ISERROR(SEARCH("D",E1)))</formula>
    </cfRule>
    <cfRule type="containsText" dxfId="21" priority="3" operator="containsText" text="C">
      <formula>NOT(ISERROR(SEARCH("C",E1)))</formula>
    </cfRule>
    <cfRule type="containsText" dxfId="20" priority="4" operator="containsText" text="B">
      <formula>NOT(ISERROR(SEARCH("B",E1)))</formula>
    </cfRule>
    <cfRule type="containsText" dxfId="19" priority="5" operator="containsText" text="A">
      <formula>NOT(ISERROR(SEARCH("A",E1)))</formula>
    </cfRule>
    <cfRule type="containsText" dxfId="18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 codeName="Sheet6">
    <tabColor rgb="FFFFC000"/>
    <pageSetUpPr fitToPage="1"/>
  </sheetPr>
  <dimension ref="A1:CB105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0" customWidth="1"/>
    <col min="4" max="4" width="10.140625" style="104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5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79" width="9.140625" hidden="1" customWidth="1" outlineLevel="1"/>
    <col min="80" max="80" width="9.140625" collapsed="1"/>
  </cols>
  <sheetData>
    <row r="1" spans="1:78" ht="9.75" customHeight="1">
      <c r="A1" s="22"/>
      <c r="B1" s="33"/>
      <c r="C1" s="99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13"/>
      <c r="R1" s="213"/>
    </row>
    <row r="2" spans="1:78" ht="45" customHeight="1">
      <c r="A2" s="10" t="s">
        <v>32</v>
      </c>
      <c r="B2" s="34"/>
      <c r="C2" s="98"/>
      <c r="D2" s="105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14"/>
      <c r="R2" s="214"/>
      <c r="S2" s="10"/>
      <c r="T2" s="10"/>
      <c r="U2" s="10"/>
      <c r="V2" s="10"/>
      <c r="W2" s="10"/>
      <c r="X2" s="10"/>
      <c r="Y2" s="10"/>
    </row>
    <row r="3" spans="1:78" ht="30.75" customHeight="1">
      <c r="A3" s="24" t="s">
        <v>155</v>
      </c>
      <c r="B3" s="35"/>
      <c r="E3" s="11"/>
      <c r="F3" s="8"/>
      <c r="G3" s="11"/>
      <c r="H3" s="11"/>
      <c r="X3" s="11"/>
      <c r="Y3" s="11"/>
    </row>
    <row r="4" spans="1:78" ht="27">
      <c r="A4" s="119" t="s">
        <v>38</v>
      </c>
      <c r="B4" s="120" t="s">
        <v>49</v>
      </c>
      <c r="C4" s="121" t="s">
        <v>141</v>
      </c>
      <c r="D4" s="121" t="s">
        <v>156</v>
      </c>
      <c r="E4" s="122" t="s">
        <v>145</v>
      </c>
      <c r="F4" s="120" t="s">
        <v>149</v>
      </c>
      <c r="G4" s="122" t="s">
        <v>147</v>
      </c>
      <c r="H4" s="122" t="s">
        <v>151</v>
      </c>
      <c r="I4" s="123" t="s">
        <v>153</v>
      </c>
      <c r="J4" s="122" t="s">
        <v>11</v>
      </c>
      <c r="K4" s="122" t="s">
        <v>12</v>
      </c>
      <c r="L4" s="122" t="s">
        <v>13</v>
      </c>
      <c r="M4" s="122" t="s">
        <v>73</v>
      </c>
      <c r="N4" s="122" t="s">
        <v>6</v>
      </c>
      <c r="O4" s="122" t="s">
        <v>7</v>
      </c>
      <c r="P4" s="122" t="s">
        <v>161</v>
      </c>
      <c r="Q4" s="216" t="s">
        <v>43</v>
      </c>
      <c r="R4" s="216" t="s">
        <v>44</v>
      </c>
      <c r="S4" s="13"/>
      <c r="T4" s="13" t="s">
        <v>42</v>
      </c>
      <c r="U4" s="13" t="s">
        <v>158</v>
      </c>
      <c r="V4" s="13" t="s">
        <v>159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365</v>
      </c>
      <c r="AN4" s="13"/>
      <c r="AO4" t="s">
        <v>168</v>
      </c>
      <c r="AP4" t="s">
        <v>366</v>
      </c>
      <c r="AQ4" t="s">
        <v>146</v>
      </c>
      <c r="AR4" t="s">
        <v>31</v>
      </c>
      <c r="AS4" t="s">
        <v>0</v>
      </c>
      <c r="AT4" t="s">
        <v>9</v>
      </c>
      <c r="AU4" t="s">
        <v>29</v>
      </c>
      <c r="AV4" t="s">
        <v>159</v>
      </c>
      <c r="AW4" t="s">
        <v>65</v>
      </c>
      <c r="AX4" t="s">
        <v>367</v>
      </c>
      <c r="AY4" t="s">
        <v>125</v>
      </c>
      <c r="AZ4" t="s">
        <v>368</v>
      </c>
      <c r="BA4" t="s">
        <v>369</v>
      </c>
      <c r="BB4" t="s">
        <v>370</v>
      </c>
      <c r="BC4" t="s">
        <v>371</v>
      </c>
      <c r="BD4">
        <v>12</v>
      </c>
      <c r="BE4" t="s">
        <v>137</v>
      </c>
      <c r="BF4" t="s">
        <v>138</v>
      </c>
      <c r="BG4" t="s">
        <v>139</v>
      </c>
      <c r="BI4" t="s">
        <v>0</v>
      </c>
      <c r="BJ4" t="s">
        <v>74</v>
      </c>
      <c r="BK4" t="s">
        <v>65</v>
      </c>
      <c r="BL4" t="s">
        <v>157</v>
      </c>
      <c r="BM4" t="s">
        <v>143</v>
      </c>
      <c r="BN4" t="s">
        <v>148</v>
      </c>
      <c r="BO4" t="s">
        <v>146</v>
      </c>
      <c r="BP4" t="s">
        <v>150</v>
      </c>
      <c r="BQ4" t="s">
        <v>152</v>
      </c>
      <c r="BR4" t="s">
        <v>11</v>
      </c>
      <c r="BS4" t="s">
        <v>12</v>
      </c>
      <c r="BT4" t="s">
        <v>13</v>
      </c>
      <c r="BU4" t="s">
        <v>107</v>
      </c>
      <c r="BV4" t="s">
        <v>6</v>
      </c>
      <c r="BW4" t="s">
        <v>7</v>
      </c>
      <c r="BX4" t="s">
        <v>160</v>
      </c>
      <c r="BY4" t="s">
        <v>162</v>
      </c>
      <c r="BZ4" t="s">
        <v>163</v>
      </c>
    </row>
    <row r="5" spans="1:78" ht="16.5">
      <c r="A5" s="124" t="str">
        <f>BI5</f>
        <v>미래교통</v>
      </c>
      <c r="B5" s="125" t="str">
        <f>IF(BJ5="NULL", E5, BJ5)</f>
        <v>강민채</v>
      </c>
      <c r="C5" s="126" t="str">
        <f>BK5</f>
        <v>S</v>
      </c>
      <c r="D5" s="127">
        <f>BL5</f>
        <v>1.0425615463647637</v>
      </c>
      <c r="E5" s="128">
        <f>U5</f>
        <v>9995</v>
      </c>
      <c r="F5" s="129" t="str">
        <f t="shared" ref="F5:I6" si="0">BN5</f>
        <v>111</v>
      </c>
      <c r="G5" s="130" t="str">
        <f t="shared" si="0"/>
        <v>70바6067</v>
      </c>
      <c r="H5" s="131">
        <f t="shared" si="0"/>
        <v>2</v>
      </c>
      <c r="I5" s="132">
        <f t="shared" si="0"/>
        <v>4021.056</v>
      </c>
      <c r="J5" s="133">
        <f>AB5/AA5</f>
        <v>1.4534895913445768E-2</v>
      </c>
      <c r="K5" s="133">
        <f>AC5/AA5</f>
        <v>0.27662371697084254</v>
      </c>
      <c r="L5" s="133">
        <f>AD5/I5</f>
        <v>0.16587682439637746</v>
      </c>
      <c r="M5" s="134">
        <f>Z5</f>
        <v>15.933</v>
      </c>
      <c r="N5" s="135">
        <f>BV5</f>
        <v>9.9476356459596682E-2</v>
      </c>
      <c r="O5" s="135">
        <f>BW5</f>
        <v>5.2225087141288258</v>
      </c>
      <c r="P5" s="217">
        <f>AK5</f>
        <v>18</v>
      </c>
      <c r="Q5" s="218">
        <f>AE5</f>
        <v>4</v>
      </c>
      <c r="R5" s="218">
        <f>AF5</f>
        <v>210</v>
      </c>
      <c r="T5">
        <v>510</v>
      </c>
      <c r="U5">
        <v>9995</v>
      </c>
      <c r="V5" t="s">
        <v>219</v>
      </c>
      <c r="W5">
        <v>4021.056</v>
      </c>
      <c r="X5">
        <v>1353.8720000000001</v>
      </c>
      <c r="Y5">
        <v>2.97</v>
      </c>
      <c r="Z5">
        <v>15.933</v>
      </c>
      <c r="AA5">
        <v>132.80163899999999</v>
      </c>
      <c r="AB5">
        <v>1.930258</v>
      </c>
      <c r="AC5">
        <v>36.736083000000001</v>
      </c>
      <c r="AD5" s="1">
        <v>667</v>
      </c>
      <c r="AE5">
        <v>4</v>
      </c>
      <c r="AF5">
        <v>210</v>
      </c>
      <c r="AG5">
        <v>91</v>
      </c>
      <c r="AH5">
        <v>30.278662000000001</v>
      </c>
      <c r="AI5">
        <v>28864.3</v>
      </c>
      <c r="AJ5">
        <v>6900.7</v>
      </c>
      <c r="AK5">
        <v>18</v>
      </c>
      <c r="AL5">
        <v>9834</v>
      </c>
      <c r="AM5">
        <v>1.0425615463647637</v>
      </c>
      <c r="AN5" t="s">
        <v>71</v>
      </c>
      <c r="AO5">
        <v>3395.248</v>
      </c>
      <c r="AP5" t="s">
        <v>487</v>
      </c>
      <c r="AQ5" t="s">
        <v>119</v>
      </c>
      <c r="AR5" t="s">
        <v>120</v>
      </c>
      <c r="AS5" t="s">
        <v>119</v>
      </c>
      <c r="AT5" t="s">
        <v>120</v>
      </c>
      <c r="AU5" t="s">
        <v>182</v>
      </c>
      <c r="AV5" t="s">
        <v>219</v>
      </c>
      <c r="AW5" t="s">
        <v>71</v>
      </c>
      <c r="AX5">
        <v>9995</v>
      </c>
      <c r="AY5" t="s">
        <v>419</v>
      </c>
      <c r="AZ5">
        <v>2</v>
      </c>
      <c r="BA5" t="s">
        <v>428</v>
      </c>
      <c r="BB5">
        <v>2</v>
      </c>
      <c r="BC5">
        <v>1</v>
      </c>
      <c r="BE5" t="s">
        <v>66</v>
      </c>
      <c r="BF5">
        <v>1</v>
      </c>
      <c r="BG5" t="s">
        <v>319</v>
      </c>
      <c r="BI5" t="s">
        <v>119</v>
      </c>
      <c r="BJ5" t="s">
        <v>219</v>
      </c>
      <c r="BK5" t="s">
        <v>71</v>
      </c>
      <c r="BL5">
        <v>1.0425615463647637</v>
      </c>
      <c r="BM5">
        <v>9995</v>
      </c>
      <c r="BN5" t="s">
        <v>120</v>
      </c>
      <c r="BO5" t="s">
        <v>182</v>
      </c>
      <c r="BP5">
        <v>2</v>
      </c>
      <c r="BQ5">
        <v>4021.056</v>
      </c>
      <c r="BR5">
        <v>1.4534895913445768E-2</v>
      </c>
      <c r="BS5">
        <v>0.27662371697084254</v>
      </c>
      <c r="BT5">
        <v>0.16587682439637746</v>
      </c>
      <c r="BU5">
        <v>15.933</v>
      </c>
      <c r="BV5">
        <v>9.9476356459596682E-2</v>
      </c>
      <c r="BW5">
        <v>5.2225087141288258</v>
      </c>
      <c r="BX5">
        <v>18</v>
      </c>
      <c r="BY5">
        <v>4</v>
      </c>
      <c r="BZ5">
        <v>210</v>
      </c>
    </row>
    <row r="6" spans="1:78" ht="16.5">
      <c r="A6" s="107" t="str">
        <f>BI6</f>
        <v>미래교통</v>
      </c>
      <c r="B6" s="108" t="str">
        <f>IF(BJ6="NULL", E6, BJ6)</f>
        <v>고유희</v>
      </c>
      <c r="C6" s="109" t="str">
        <f>BK6</f>
        <v>B</v>
      </c>
      <c r="D6" s="110">
        <f>BL6</f>
        <v>0.92633333333333334</v>
      </c>
      <c r="E6" s="111">
        <f>U6</f>
        <v>2964</v>
      </c>
      <c r="F6" s="112" t="str">
        <f t="shared" si="0"/>
        <v>304</v>
      </c>
      <c r="G6" s="113" t="str">
        <f t="shared" si="0"/>
        <v>70바5998</v>
      </c>
      <c r="H6" s="114">
        <f t="shared" si="0"/>
        <v>1</v>
      </c>
      <c r="I6" s="115">
        <f t="shared" si="0"/>
        <v>3809.4690000000001</v>
      </c>
      <c r="J6" s="116">
        <f>AB6/AA6</f>
        <v>4.3536863984217859E-3</v>
      </c>
      <c r="K6" s="116">
        <f>AC6/AA6</f>
        <v>0.30433196052023481</v>
      </c>
      <c r="L6" s="116">
        <f>AD6/I6</f>
        <v>0.1640648604831802</v>
      </c>
      <c r="M6" s="117">
        <f>Z6</f>
        <v>17.835999999999999</v>
      </c>
      <c r="N6" s="118">
        <f>BV6</f>
        <v>2.6250377677308832E-2</v>
      </c>
      <c r="O6" s="118">
        <f>BW6</f>
        <v>6.8775989514549138</v>
      </c>
      <c r="P6" s="219">
        <f>AK6</f>
        <v>3</v>
      </c>
      <c r="Q6" s="220">
        <f>AE6</f>
        <v>1</v>
      </c>
      <c r="R6" s="220">
        <f>AF6</f>
        <v>262</v>
      </c>
      <c r="T6">
        <v>510</v>
      </c>
      <c r="U6">
        <v>2964</v>
      </c>
      <c r="V6" t="s">
        <v>220</v>
      </c>
      <c r="W6">
        <v>3809.4690000000001</v>
      </c>
      <c r="X6">
        <v>1370.8530000000001</v>
      </c>
      <c r="Y6">
        <v>2.7789999999999999</v>
      </c>
      <c r="Z6">
        <v>17.835999999999999</v>
      </c>
      <c r="AA6">
        <v>136.53303099999999</v>
      </c>
      <c r="AB6">
        <v>0.59442200000000001</v>
      </c>
      <c r="AC6">
        <v>41.551364999999997</v>
      </c>
      <c r="AD6" s="1">
        <v>625</v>
      </c>
      <c r="AE6">
        <v>1</v>
      </c>
      <c r="AF6">
        <v>262</v>
      </c>
      <c r="AG6">
        <v>92</v>
      </c>
      <c r="AH6">
        <v>27.901446</v>
      </c>
      <c r="AI6">
        <v>33659.599999999999</v>
      </c>
      <c r="AJ6">
        <v>16762.2</v>
      </c>
      <c r="AK6">
        <v>3</v>
      </c>
      <c r="AL6">
        <v>1912</v>
      </c>
      <c r="AM6">
        <v>0.92633333333333334</v>
      </c>
      <c r="AN6" t="s">
        <v>68</v>
      </c>
      <c r="AO6">
        <v>3809.4690000000001</v>
      </c>
      <c r="AP6" t="s">
        <v>488</v>
      </c>
      <c r="AQ6" t="s">
        <v>119</v>
      </c>
      <c r="AR6" t="s">
        <v>91</v>
      </c>
      <c r="AS6" t="s">
        <v>119</v>
      </c>
      <c r="AT6" t="s">
        <v>91</v>
      </c>
      <c r="AU6" t="s">
        <v>216</v>
      </c>
      <c r="AV6" t="s">
        <v>220</v>
      </c>
      <c r="AW6" t="s">
        <v>68</v>
      </c>
      <c r="AX6">
        <v>2964</v>
      </c>
      <c r="AY6" t="s">
        <v>376</v>
      </c>
      <c r="AZ6">
        <v>4</v>
      </c>
      <c r="BA6" t="s">
        <v>454</v>
      </c>
      <c r="BB6">
        <v>1</v>
      </c>
      <c r="BC6">
        <v>1</v>
      </c>
      <c r="BE6" t="s">
        <v>68</v>
      </c>
      <c r="BF6">
        <v>0</v>
      </c>
      <c r="BG6" t="s">
        <v>325</v>
      </c>
      <c r="BI6" t="s">
        <v>119</v>
      </c>
      <c r="BJ6" t="s">
        <v>220</v>
      </c>
      <c r="BK6" t="s">
        <v>68</v>
      </c>
      <c r="BL6">
        <v>0.92633333333333334</v>
      </c>
      <c r="BM6">
        <v>2964</v>
      </c>
      <c r="BN6" t="s">
        <v>91</v>
      </c>
      <c r="BO6" t="s">
        <v>216</v>
      </c>
      <c r="BP6">
        <v>1</v>
      </c>
      <c r="BQ6">
        <v>3809.4690000000001</v>
      </c>
      <c r="BR6">
        <v>4.3536863984217859E-3</v>
      </c>
      <c r="BS6">
        <v>0.30433196052023481</v>
      </c>
      <c r="BT6">
        <v>0.1640648604831802</v>
      </c>
      <c r="BU6">
        <v>17.835999999999999</v>
      </c>
      <c r="BV6">
        <v>2.6250377677308832E-2</v>
      </c>
      <c r="BW6">
        <v>6.8775989514549138</v>
      </c>
      <c r="BX6">
        <v>3</v>
      </c>
      <c r="BY6">
        <v>1</v>
      </c>
      <c r="BZ6">
        <v>262</v>
      </c>
    </row>
    <row r="7" spans="1:78" ht="16.5">
      <c r="A7" s="124" t="str">
        <f t="shared" ref="A7:A70" si="1">BI7</f>
        <v>미래교통</v>
      </c>
      <c r="B7" s="125" t="str">
        <f t="shared" ref="B7:B70" si="2">IF(BJ7="NULL", E7, BJ7)</f>
        <v>공영모</v>
      </c>
      <c r="C7" s="126" t="str">
        <f t="shared" ref="C7:C70" si="3">BK7</f>
        <v>D</v>
      </c>
      <c r="D7" s="127">
        <f t="shared" ref="D7:D70" si="4">BL7</f>
        <v>0.83899999999999997</v>
      </c>
      <c r="E7" s="128">
        <f t="shared" ref="E7:E70" si="5">U7</f>
        <v>7022</v>
      </c>
      <c r="F7" s="129" t="str">
        <f t="shared" ref="F7:F70" si="6">BN7</f>
        <v>111</v>
      </c>
      <c r="G7" s="130" t="str">
        <f t="shared" ref="G7:G70" si="7">BO7</f>
        <v>72바1605</v>
      </c>
      <c r="H7" s="131">
        <f t="shared" ref="H7:H70" si="8">BP7</f>
        <v>1</v>
      </c>
      <c r="I7" s="132">
        <f t="shared" ref="I7:I70" si="9">BQ7</f>
        <v>3670.1790000000001</v>
      </c>
      <c r="J7" s="133">
        <f t="shared" ref="J7:J70" si="10">AB7/AA7</f>
        <v>2.4856602086514853E-2</v>
      </c>
      <c r="K7" s="133">
        <f t="shared" ref="K7:K70" si="11">AC7/AA7</f>
        <v>0.35646257660612618</v>
      </c>
      <c r="L7" s="133">
        <f t="shared" ref="L7:L70" si="12">AD7/I7</f>
        <v>0.18663939824188411</v>
      </c>
      <c r="M7" s="134">
        <f t="shared" ref="M7:M70" si="13">Z7</f>
        <v>19.579999999999998</v>
      </c>
      <c r="N7" s="135">
        <f t="shared" ref="N7:N70" si="14">BV7</f>
        <v>0.35420615724737131</v>
      </c>
      <c r="O7" s="135">
        <f t="shared" ref="O7:O70" si="15">BW7</f>
        <v>54.248035313808941</v>
      </c>
      <c r="P7" s="217">
        <f t="shared" ref="P7:P70" si="16">AK7</f>
        <v>43</v>
      </c>
      <c r="Q7" s="218">
        <f t="shared" ref="Q7:Q70" si="17">AE7</f>
        <v>13</v>
      </c>
      <c r="R7" s="218">
        <f t="shared" ref="R7:R70" si="18">AF7</f>
        <v>1991</v>
      </c>
      <c r="T7">
        <v>510</v>
      </c>
      <c r="U7">
        <v>7022</v>
      </c>
      <c r="V7" t="s">
        <v>221</v>
      </c>
      <c r="W7">
        <v>3670.1790000000001</v>
      </c>
      <c r="X7">
        <v>1458.1880000000001</v>
      </c>
      <c r="Y7">
        <v>2.5169999999999999</v>
      </c>
      <c r="Z7">
        <v>19.579999999999998</v>
      </c>
      <c r="AA7">
        <v>138.34859599999999</v>
      </c>
      <c r="AB7">
        <v>3.438876</v>
      </c>
      <c r="AC7">
        <v>49.316096999999999</v>
      </c>
      <c r="AD7" s="1">
        <v>685</v>
      </c>
      <c r="AE7">
        <v>13</v>
      </c>
      <c r="AF7">
        <v>1991</v>
      </c>
      <c r="AG7">
        <v>94</v>
      </c>
      <c r="AH7">
        <v>26.528486999999998</v>
      </c>
      <c r="AI7">
        <v>34943.5</v>
      </c>
      <c r="AJ7">
        <v>20200.400000000001</v>
      </c>
      <c r="AK7">
        <v>43</v>
      </c>
      <c r="AL7">
        <v>38204</v>
      </c>
      <c r="AM7">
        <v>0.83899999999999997</v>
      </c>
      <c r="AN7" t="s">
        <v>67</v>
      </c>
      <c r="AO7">
        <v>3670.1790000000001</v>
      </c>
      <c r="AP7" t="s">
        <v>489</v>
      </c>
      <c r="AQ7" t="s">
        <v>119</v>
      </c>
      <c r="AR7" t="s">
        <v>120</v>
      </c>
      <c r="AS7" t="s">
        <v>119</v>
      </c>
      <c r="AT7" t="s">
        <v>120</v>
      </c>
      <c r="AU7" t="s">
        <v>187</v>
      </c>
      <c r="AV7" t="s">
        <v>221</v>
      </c>
      <c r="AW7" t="s">
        <v>67</v>
      </c>
      <c r="AX7">
        <v>7022</v>
      </c>
      <c r="AY7" t="s">
        <v>383</v>
      </c>
      <c r="AZ7">
        <v>4</v>
      </c>
      <c r="BA7" t="s">
        <v>320</v>
      </c>
      <c r="BB7">
        <v>1</v>
      </c>
      <c r="BC7">
        <v>1</v>
      </c>
      <c r="BE7" t="s">
        <v>67</v>
      </c>
      <c r="BF7">
        <v>0</v>
      </c>
      <c r="BG7" t="s">
        <v>325</v>
      </c>
      <c r="BI7" t="s">
        <v>119</v>
      </c>
      <c r="BJ7" t="s">
        <v>221</v>
      </c>
      <c r="BK7" t="s">
        <v>67</v>
      </c>
      <c r="BL7">
        <v>0.83899999999999997</v>
      </c>
      <c r="BM7">
        <v>7022</v>
      </c>
      <c r="BN7" t="s">
        <v>120</v>
      </c>
      <c r="BO7" t="s">
        <v>187</v>
      </c>
      <c r="BP7">
        <v>1</v>
      </c>
      <c r="BQ7">
        <v>3670.1790000000001</v>
      </c>
      <c r="BR7">
        <v>2.4856602086514853E-2</v>
      </c>
      <c r="BS7">
        <v>0.35646257660612618</v>
      </c>
      <c r="BT7">
        <v>0.18663939824188411</v>
      </c>
      <c r="BU7">
        <v>19.579999999999998</v>
      </c>
      <c r="BV7">
        <v>0.35420615724737131</v>
      </c>
      <c r="BW7">
        <v>54.248035313808941</v>
      </c>
      <c r="BX7">
        <v>43</v>
      </c>
      <c r="BY7">
        <v>13</v>
      </c>
      <c r="BZ7">
        <v>1991</v>
      </c>
    </row>
    <row r="8" spans="1:78" ht="16.5">
      <c r="A8" s="107" t="str">
        <f t="shared" si="1"/>
        <v>미래교통</v>
      </c>
      <c r="B8" s="108" t="str">
        <f t="shared" si="2"/>
        <v>권영호</v>
      </c>
      <c r="C8" s="109" t="str">
        <f t="shared" si="3"/>
        <v>B</v>
      </c>
      <c r="D8" s="110">
        <f t="shared" si="4"/>
        <v>0.90525236815572607</v>
      </c>
      <c r="E8" s="111">
        <f t="shared" si="5"/>
        <v>2587</v>
      </c>
      <c r="F8" s="112" t="str">
        <f t="shared" si="6"/>
        <v>304</v>
      </c>
      <c r="G8" s="113" t="str">
        <f t="shared" si="7"/>
        <v>70바6002</v>
      </c>
      <c r="H8" s="114">
        <f t="shared" si="8"/>
        <v>2</v>
      </c>
      <c r="I8" s="115">
        <f t="shared" si="9"/>
        <v>3965.3220000000001</v>
      </c>
      <c r="J8" s="116">
        <f t="shared" si="10"/>
        <v>1.3053666425505419E-2</v>
      </c>
      <c r="K8" s="116">
        <f t="shared" si="11"/>
        <v>0.30488750293818656</v>
      </c>
      <c r="L8" s="116">
        <f t="shared" si="12"/>
        <v>0.20578404477618714</v>
      </c>
      <c r="M8" s="117">
        <f t="shared" si="13"/>
        <v>19.812000000000001</v>
      </c>
      <c r="N8" s="118">
        <f t="shared" si="14"/>
        <v>0.20174906350606583</v>
      </c>
      <c r="O8" s="118">
        <f t="shared" si="15"/>
        <v>1.6392111409867849</v>
      </c>
      <c r="P8" s="219">
        <f t="shared" si="16"/>
        <v>0</v>
      </c>
      <c r="Q8" s="220">
        <f t="shared" si="17"/>
        <v>8</v>
      </c>
      <c r="R8" s="220">
        <f t="shared" si="18"/>
        <v>65</v>
      </c>
      <c r="T8">
        <v>510</v>
      </c>
      <c r="U8">
        <v>2587</v>
      </c>
      <c r="V8" t="s">
        <v>343</v>
      </c>
      <c r="W8">
        <v>3965.3220000000001</v>
      </c>
      <c r="X8">
        <v>1460.0239999999999</v>
      </c>
      <c r="Y8">
        <v>2.7160000000000002</v>
      </c>
      <c r="Z8">
        <v>19.812000000000001</v>
      </c>
      <c r="AA8">
        <v>138.76331300000001</v>
      </c>
      <c r="AB8">
        <v>1.8113699999999999</v>
      </c>
      <c r="AC8">
        <v>42.307200000000002</v>
      </c>
      <c r="AD8" s="1">
        <v>816</v>
      </c>
      <c r="AE8">
        <v>8</v>
      </c>
      <c r="AF8">
        <v>65</v>
      </c>
      <c r="AG8">
        <v>94</v>
      </c>
      <c r="AH8">
        <v>28.576155</v>
      </c>
      <c r="AI8">
        <v>33380.699999999997</v>
      </c>
      <c r="AJ8">
        <v>12325.7</v>
      </c>
      <c r="AK8">
        <v>0</v>
      </c>
      <c r="AL8">
        <v>0</v>
      </c>
      <c r="AM8">
        <v>0.90525236815572607</v>
      </c>
      <c r="AN8" t="s">
        <v>68</v>
      </c>
      <c r="AO8">
        <v>3722.6970000000001</v>
      </c>
      <c r="AP8" t="s">
        <v>490</v>
      </c>
      <c r="AQ8" t="s">
        <v>119</v>
      </c>
      <c r="AR8" t="s">
        <v>91</v>
      </c>
      <c r="AS8" t="s">
        <v>119</v>
      </c>
      <c r="AT8" t="s">
        <v>91</v>
      </c>
      <c r="AU8" t="s">
        <v>342</v>
      </c>
      <c r="AV8" t="s">
        <v>343</v>
      </c>
      <c r="AW8" t="s">
        <v>68</v>
      </c>
      <c r="AX8">
        <v>2587</v>
      </c>
      <c r="AY8" t="s">
        <v>376</v>
      </c>
      <c r="AZ8">
        <v>11</v>
      </c>
      <c r="BA8" t="s">
        <v>491</v>
      </c>
      <c r="BB8">
        <v>2</v>
      </c>
      <c r="BC8">
        <v>1</v>
      </c>
      <c r="BE8" t="s">
        <v>68</v>
      </c>
      <c r="BF8">
        <v>0</v>
      </c>
      <c r="BG8" t="s">
        <v>325</v>
      </c>
      <c r="BI8" t="s">
        <v>119</v>
      </c>
      <c r="BJ8" t="s">
        <v>343</v>
      </c>
      <c r="BK8" t="s">
        <v>68</v>
      </c>
      <c r="BL8">
        <v>0.90525236815572607</v>
      </c>
      <c r="BM8">
        <v>2587</v>
      </c>
      <c r="BN8" t="s">
        <v>91</v>
      </c>
      <c r="BO8" t="s">
        <v>342</v>
      </c>
      <c r="BP8">
        <v>2</v>
      </c>
      <c r="BQ8">
        <v>3965.3220000000001</v>
      </c>
      <c r="BR8">
        <v>1.3053666425505419E-2</v>
      </c>
      <c r="BS8">
        <v>0.30488750293818656</v>
      </c>
      <c r="BT8">
        <v>0.20578404477618714</v>
      </c>
      <c r="BU8">
        <v>19.812000000000001</v>
      </c>
      <c r="BV8">
        <v>0.20174906350606583</v>
      </c>
      <c r="BW8">
        <v>1.6392111409867849</v>
      </c>
      <c r="BX8">
        <v>0</v>
      </c>
      <c r="BY8">
        <v>8</v>
      </c>
      <c r="BZ8">
        <v>65</v>
      </c>
    </row>
    <row r="9" spans="1:78" ht="16.5">
      <c r="A9" s="124" t="str">
        <f t="shared" si="1"/>
        <v>미래교통</v>
      </c>
      <c r="B9" s="125" t="str">
        <f t="shared" si="2"/>
        <v>김균상</v>
      </c>
      <c r="C9" s="126" t="str">
        <f t="shared" si="3"/>
        <v>C</v>
      </c>
      <c r="D9" s="127">
        <f t="shared" si="4"/>
        <v>0.87019439784148367</v>
      </c>
      <c r="E9" s="128">
        <f t="shared" si="5"/>
        <v>3133</v>
      </c>
      <c r="F9" s="129" t="str">
        <f t="shared" si="6"/>
        <v>111</v>
      </c>
      <c r="G9" s="130" t="str">
        <f t="shared" si="7"/>
        <v>70바5079</v>
      </c>
      <c r="H9" s="131">
        <f t="shared" si="8"/>
        <v>2</v>
      </c>
      <c r="I9" s="132">
        <f t="shared" si="9"/>
        <v>4162.4130000000005</v>
      </c>
      <c r="J9" s="133">
        <f t="shared" si="10"/>
        <v>3.4363882443205179E-2</v>
      </c>
      <c r="K9" s="133">
        <f t="shared" si="11"/>
        <v>0.31950814449475284</v>
      </c>
      <c r="L9" s="133">
        <f t="shared" si="12"/>
        <v>0.15327647688972718</v>
      </c>
      <c r="M9" s="134">
        <f t="shared" si="13"/>
        <v>21.991</v>
      </c>
      <c r="N9" s="135">
        <f t="shared" si="14"/>
        <v>0</v>
      </c>
      <c r="O9" s="135">
        <f t="shared" si="15"/>
        <v>6.6788182719975158</v>
      </c>
      <c r="P9" s="217">
        <f t="shared" si="16"/>
        <v>19</v>
      </c>
      <c r="Q9" s="218">
        <f t="shared" si="17"/>
        <v>0</v>
      </c>
      <c r="R9" s="218">
        <f t="shared" si="18"/>
        <v>278</v>
      </c>
      <c r="T9">
        <v>510</v>
      </c>
      <c r="U9">
        <v>3133</v>
      </c>
      <c r="V9" t="s">
        <v>344</v>
      </c>
      <c r="W9">
        <v>4162.4129999999996</v>
      </c>
      <c r="X9">
        <v>1617.018</v>
      </c>
      <c r="Y9">
        <v>2.5739999999999998</v>
      </c>
      <c r="Z9">
        <v>21.991</v>
      </c>
      <c r="AA9">
        <v>146.948035</v>
      </c>
      <c r="AB9">
        <v>5.0497050000000003</v>
      </c>
      <c r="AC9">
        <v>46.951093999999998</v>
      </c>
      <c r="AD9" s="1">
        <v>638</v>
      </c>
      <c r="AE9">
        <v>0</v>
      </c>
      <c r="AF9">
        <v>278</v>
      </c>
      <c r="AG9">
        <v>91</v>
      </c>
      <c r="AH9">
        <v>28.325747</v>
      </c>
      <c r="AI9">
        <v>41751.9</v>
      </c>
      <c r="AJ9">
        <v>18772.599999999999</v>
      </c>
      <c r="AK9">
        <v>19</v>
      </c>
      <c r="AL9">
        <v>15333</v>
      </c>
      <c r="AM9">
        <v>0.87019439784148367</v>
      </c>
      <c r="AN9" t="s">
        <v>69</v>
      </c>
      <c r="AO9">
        <v>3791.4650000000001</v>
      </c>
      <c r="AP9" t="s">
        <v>492</v>
      </c>
      <c r="AQ9" t="s">
        <v>119</v>
      </c>
      <c r="AR9" t="s">
        <v>120</v>
      </c>
      <c r="AS9" t="s">
        <v>119</v>
      </c>
      <c r="AT9" t="s">
        <v>120</v>
      </c>
      <c r="AU9" t="s">
        <v>324</v>
      </c>
      <c r="AV9" t="s">
        <v>344</v>
      </c>
      <c r="AW9" t="s">
        <v>69</v>
      </c>
      <c r="AX9">
        <v>3133</v>
      </c>
      <c r="AY9" t="s">
        <v>378</v>
      </c>
      <c r="AZ9">
        <v>5</v>
      </c>
      <c r="BA9" t="s">
        <v>481</v>
      </c>
      <c r="BB9">
        <v>2</v>
      </c>
      <c r="BC9">
        <v>1</v>
      </c>
      <c r="BE9" t="s">
        <v>69</v>
      </c>
      <c r="BF9">
        <v>0</v>
      </c>
      <c r="BG9" t="s">
        <v>325</v>
      </c>
      <c r="BI9" t="s">
        <v>119</v>
      </c>
      <c r="BJ9" t="s">
        <v>344</v>
      </c>
      <c r="BK9" t="s">
        <v>69</v>
      </c>
      <c r="BL9">
        <v>0.87019439784148367</v>
      </c>
      <c r="BM9">
        <v>3133</v>
      </c>
      <c r="BN9" t="s">
        <v>120</v>
      </c>
      <c r="BO9" t="s">
        <v>324</v>
      </c>
      <c r="BP9">
        <v>2</v>
      </c>
      <c r="BQ9">
        <v>4162.4130000000005</v>
      </c>
      <c r="BR9">
        <v>3.4363882443205179E-2</v>
      </c>
      <c r="BS9">
        <v>0.31950814449475284</v>
      </c>
      <c r="BT9">
        <v>0.1532764768897272</v>
      </c>
      <c r="BU9">
        <v>21.991</v>
      </c>
      <c r="BV9">
        <v>0</v>
      </c>
      <c r="BW9">
        <v>6.6788182719975158</v>
      </c>
      <c r="BX9">
        <v>19</v>
      </c>
      <c r="BY9">
        <v>0</v>
      </c>
      <c r="BZ9">
        <v>278</v>
      </c>
    </row>
    <row r="10" spans="1:78" ht="16.5">
      <c r="A10" s="107" t="str">
        <f t="shared" si="1"/>
        <v>미래교통</v>
      </c>
      <c r="B10" s="108" t="str">
        <f t="shared" si="2"/>
        <v>김근태</v>
      </c>
      <c r="C10" s="109" t="str">
        <f t="shared" si="3"/>
        <v>A</v>
      </c>
      <c r="D10" s="110">
        <f t="shared" si="4"/>
        <v>0.99438623497864742</v>
      </c>
      <c r="E10" s="111">
        <f t="shared" si="5"/>
        <v>6459</v>
      </c>
      <c r="F10" s="112" t="str">
        <f t="shared" si="6"/>
        <v>111</v>
      </c>
      <c r="G10" s="113" t="str">
        <f t="shared" si="7"/>
        <v>70바5080</v>
      </c>
      <c r="H10" s="114">
        <f t="shared" si="8"/>
        <v>2</v>
      </c>
      <c r="I10" s="115">
        <f t="shared" si="9"/>
        <v>3796.0129999999999</v>
      </c>
      <c r="J10" s="116">
        <f t="shared" si="10"/>
        <v>2.8805996393504986E-2</v>
      </c>
      <c r="K10" s="116">
        <f t="shared" si="11"/>
        <v>0.2564079814566666</v>
      </c>
      <c r="L10" s="116">
        <f t="shared" si="12"/>
        <v>0.13593209506922133</v>
      </c>
      <c r="M10" s="117">
        <f t="shared" si="13"/>
        <v>17.896999999999998</v>
      </c>
      <c r="N10" s="118">
        <f t="shared" si="14"/>
        <v>5.2686858553961748E-2</v>
      </c>
      <c r="O10" s="118">
        <f t="shared" si="15"/>
        <v>3.0558377961297816</v>
      </c>
      <c r="P10" s="219">
        <f t="shared" si="16"/>
        <v>7</v>
      </c>
      <c r="Q10" s="220">
        <f t="shared" si="17"/>
        <v>2</v>
      </c>
      <c r="R10" s="220">
        <f t="shared" si="18"/>
        <v>116</v>
      </c>
      <c r="T10">
        <v>510</v>
      </c>
      <c r="U10">
        <v>6459</v>
      </c>
      <c r="V10" t="s">
        <v>222</v>
      </c>
      <c r="W10">
        <v>3796.0129999999999</v>
      </c>
      <c r="X10">
        <v>1364.7550000000001</v>
      </c>
      <c r="Y10">
        <v>2.7810000000000001</v>
      </c>
      <c r="Z10">
        <v>17.896999999999998</v>
      </c>
      <c r="AA10">
        <v>128.57968700000001</v>
      </c>
      <c r="AB10">
        <v>3.7038660000000001</v>
      </c>
      <c r="AC10">
        <v>32.968857999999997</v>
      </c>
      <c r="AD10" s="1">
        <v>516</v>
      </c>
      <c r="AE10">
        <v>2</v>
      </c>
      <c r="AF10">
        <v>116</v>
      </c>
      <c r="AG10">
        <v>113</v>
      </c>
      <c r="AH10">
        <v>29.522649000000001</v>
      </c>
      <c r="AI10">
        <v>23405.9</v>
      </c>
      <c r="AJ10">
        <v>6212.8</v>
      </c>
      <c r="AK10">
        <v>7</v>
      </c>
      <c r="AL10">
        <v>4690</v>
      </c>
      <c r="AM10">
        <v>0.99438623497864742</v>
      </c>
      <c r="AN10" t="s">
        <v>66</v>
      </c>
      <c r="AO10">
        <v>3551.5230000000001</v>
      </c>
      <c r="AP10" t="s">
        <v>493</v>
      </c>
      <c r="AQ10" t="s">
        <v>119</v>
      </c>
      <c r="AR10" t="s">
        <v>120</v>
      </c>
      <c r="AS10" t="s">
        <v>119</v>
      </c>
      <c r="AT10" t="s">
        <v>120</v>
      </c>
      <c r="AU10" t="s">
        <v>175</v>
      </c>
      <c r="AV10" t="s">
        <v>222</v>
      </c>
      <c r="AW10" t="s">
        <v>66</v>
      </c>
      <c r="AX10">
        <v>6459</v>
      </c>
      <c r="AY10" t="s">
        <v>374</v>
      </c>
      <c r="AZ10">
        <v>1</v>
      </c>
      <c r="BA10" t="s">
        <v>405</v>
      </c>
      <c r="BB10">
        <v>2</v>
      </c>
      <c r="BC10">
        <v>1</v>
      </c>
      <c r="BE10" t="s">
        <v>66</v>
      </c>
      <c r="BF10">
        <v>0</v>
      </c>
      <c r="BG10" t="s">
        <v>325</v>
      </c>
      <c r="BI10" t="s">
        <v>119</v>
      </c>
      <c r="BJ10" t="s">
        <v>222</v>
      </c>
      <c r="BK10" t="s">
        <v>66</v>
      </c>
      <c r="BL10">
        <v>0.99438623497864742</v>
      </c>
      <c r="BM10">
        <v>6459</v>
      </c>
      <c r="BN10" t="s">
        <v>120</v>
      </c>
      <c r="BO10" t="s">
        <v>175</v>
      </c>
      <c r="BP10">
        <v>2</v>
      </c>
      <c r="BQ10">
        <v>3796.0129999999999</v>
      </c>
      <c r="BR10">
        <v>2.8805996393504986E-2</v>
      </c>
      <c r="BS10">
        <v>0.2564079814566666</v>
      </c>
      <c r="BT10">
        <v>0.13593209506922133</v>
      </c>
      <c r="BU10">
        <v>17.896999999999998</v>
      </c>
      <c r="BV10">
        <v>5.2686858553961748E-2</v>
      </c>
      <c r="BW10">
        <v>3.0558377961297816</v>
      </c>
      <c r="BX10">
        <v>7</v>
      </c>
      <c r="BY10">
        <v>2</v>
      </c>
      <c r="BZ10">
        <v>116</v>
      </c>
    </row>
    <row r="11" spans="1:78" ht="16.5">
      <c r="A11" s="124" t="str">
        <f t="shared" si="1"/>
        <v>미래교통</v>
      </c>
      <c r="B11" s="125" t="str">
        <f t="shared" si="2"/>
        <v>김기덕</v>
      </c>
      <c r="C11" s="126" t="str">
        <f t="shared" si="3"/>
        <v>S</v>
      </c>
      <c r="D11" s="127">
        <f t="shared" si="4"/>
        <v>1.1277777777777778</v>
      </c>
      <c r="E11" s="128">
        <f t="shared" si="5"/>
        <v>1010</v>
      </c>
      <c r="F11" s="129" t="str">
        <f t="shared" si="6"/>
        <v>117</v>
      </c>
      <c r="G11" s="130" t="str">
        <f t="shared" si="7"/>
        <v>75아1243</v>
      </c>
      <c r="H11" s="131">
        <f t="shared" si="8"/>
        <v>1</v>
      </c>
      <c r="I11" s="132">
        <f t="shared" si="9"/>
        <v>4654.8469999999998</v>
      </c>
      <c r="J11" s="133">
        <f t="shared" si="10"/>
        <v>7.0483893635254011E-3</v>
      </c>
      <c r="K11" s="133">
        <f t="shared" si="11"/>
        <v>0.20488085020718291</v>
      </c>
      <c r="L11" s="133">
        <f t="shared" si="12"/>
        <v>0.11471913040321197</v>
      </c>
      <c r="M11" s="134">
        <f t="shared" si="13"/>
        <v>15.106999999999999</v>
      </c>
      <c r="N11" s="135">
        <f t="shared" si="14"/>
        <v>0</v>
      </c>
      <c r="O11" s="135">
        <f t="shared" si="15"/>
        <v>0.21482983221575275</v>
      </c>
      <c r="P11" s="217">
        <f t="shared" si="16"/>
        <v>6</v>
      </c>
      <c r="Q11" s="218">
        <f t="shared" si="17"/>
        <v>0</v>
      </c>
      <c r="R11" s="218">
        <f t="shared" si="18"/>
        <v>10</v>
      </c>
      <c r="T11">
        <v>510</v>
      </c>
      <c r="U11">
        <v>1010</v>
      </c>
      <c r="V11" t="s">
        <v>223</v>
      </c>
      <c r="W11">
        <v>4654.8469999999998</v>
      </c>
      <c r="X11">
        <v>1528.807</v>
      </c>
      <c r="Y11">
        <v>3.0449999999999999</v>
      </c>
      <c r="Z11">
        <v>15.106999999999999</v>
      </c>
      <c r="AA11">
        <v>121.10554</v>
      </c>
      <c r="AB11">
        <v>0.853599</v>
      </c>
      <c r="AC11">
        <v>24.812206</v>
      </c>
      <c r="AD11" s="1">
        <v>534</v>
      </c>
      <c r="AE11">
        <v>0</v>
      </c>
      <c r="AF11">
        <v>10</v>
      </c>
      <c r="AG11">
        <v>90</v>
      </c>
      <c r="AH11">
        <v>38.436284000000001</v>
      </c>
      <c r="AI11">
        <v>77808.2</v>
      </c>
      <c r="AJ11">
        <v>26779.8</v>
      </c>
      <c r="AK11">
        <v>6</v>
      </c>
      <c r="AL11">
        <v>406</v>
      </c>
      <c r="AM11">
        <v>1.1277777777777778</v>
      </c>
      <c r="AN11" t="s">
        <v>71</v>
      </c>
      <c r="AO11">
        <v>4654.8469999999998</v>
      </c>
      <c r="AP11" t="s">
        <v>494</v>
      </c>
      <c r="AQ11" t="s">
        <v>119</v>
      </c>
      <c r="AR11" t="s">
        <v>122</v>
      </c>
      <c r="AS11" t="s">
        <v>119</v>
      </c>
      <c r="AT11" t="s">
        <v>122</v>
      </c>
      <c r="AU11" t="s">
        <v>210</v>
      </c>
      <c r="AV11" t="s">
        <v>223</v>
      </c>
      <c r="AW11" t="s">
        <v>71</v>
      </c>
      <c r="AX11">
        <v>1010</v>
      </c>
      <c r="AY11" t="s">
        <v>381</v>
      </c>
      <c r="AZ11">
        <v>1</v>
      </c>
      <c r="BA11" t="s">
        <v>341</v>
      </c>
      <c r="BB11">
        <v>1</v>
      </c>
      <c r="BC11">
        <v>1</v>
      </c>
      <c r="BE11" t="s">
        <v>71</v>
      </c>
      <c r="BF11">
        <v>0</v>
      </c>
      <c r="BG11" t="s">
        <v>325</v>
      </c>
      <c r="BI11" t="s">
        <v>119</v>
      </c>
      <c r="BJ11" t="s">
        <v>223</v>
      </c>
      <c r="BK11" t="s">
        <v>71</v>
      </c>
      <c r="BL11">
        <v>1.1277777777777778</v>
      </c>
      <c r="BM11">
        <v>1010</v>
      </c>
      <c r="BN11" t="s">
        <v>122</v>
      </c>
      <c r="BO11" t="s">
        <v>210</v>
      </c>
      <c r="BP11">
        <v>1</v>
      </c>
      <c r="BQ11">
        <v>4654.8469999999998</v>
      </c>
      <c r="BR11">
        <v>7.0483893635254011E-3</v>
      </c>
      <c r="BS11">
        <v>0.20488085020718291</v>
      </c>
      <c r="BT11">
        <v>0.11471913040321197</v>
      </c>
      <c r="BU11">
        <v>15.106999999999999</v>
      </c>
      <c r="BV11">
        <v>0</v>
      </c>
      <c r="BW11">
        <v>0.21482983221575275</v>
      </c>
      <c r="BX11">
        <v>6</v>
      </c>
      <c r="BY11">
        <v>0</v>
      </c>
      <c r="BZ11">
        <v>10</v>
      </c>
    </row>
    <row r="12" spans="1:78" ht="16.5">
      <c r="A12" s="107" t="str">
        <f t="shared" si="1"/>
        <v>미래교통</v>
      </c>
      <c r="B12" s="108" t="str">
        <f t="shared" si="2"/>
        <v>김기평</v>
      </c>
      <c r="C12" s="109" t="str">
        <f t="shared" si="3"/>
        <v>S</v>
      </c>
      <c r="D12" s="110">
        <f t="shared" si="4"/>
        <v>1.0444444444444443</v>
      </c>
      <c r="E12" s="111">
        <f t="shared" si="5"/>
        <v>6150</v>
      </c>
      <c r="F12" s="112" t="str">
        <f t="shared" si="6"/>
        <v>117</v>
      </c>
      <c r="G12" s="113" t="str">
        <f t="shared" si="7"/>
        <v>75아1243</v>
      </c>
      <c r="H12" s="114">
        <f t="shared" si="8"/>
        <v>1</v>
      </c>
      <c r="I12" s="115">
        <f t="shared" si="9"/>
        <v>4286.8519999999999</v>
      </c>
      <c r="J12" s="116">
        <f t="shared" si="10"/>
        <v>8.7983061507499356E-3</v>
      </c>
      <c r="K12" s="116">
        <f t="shared" si="11"/>
        <v>0.1534029003977381</v>
      </c>
      <c r="L12" s="116">
        <f t="shared" si="12"/>
        <v>5.6684952034733178E-2</v>
      </c>
      <c r="M12" s="117">
        <f t="shared" si="13"/>
        <v>21.047999999999998</v>
      </c>
      <c r="N12" s="118">
        <f t="shared" si="14"/>
        <v>0.25659854830537654</v>
      </c>
      <c r="O12" s="118">
        <f t="shared" si="15"/>
        <v>3.4290896909900321</v>
      </c>
      <c r="P12" s="219">
        <f t="shared" si="16"/>
        <v>5</v>
      </c>
      <c r="Q12" s="220">
        <f t="shared" si="17"/>
        <v>11</v>
      </c>
      <c r="R12" s="220">
        <f t="shared" si="18"/>
        <v>147</v>
      </c>
      <c r="T12">
        <v>510</v>
      </c>
      <c r="U12">
        <v>6150</v>
      </c>
      <c r="V12" t="s">
        <v>224</v>
      </c>
      <c r="W12">
        <v>4286.8519999999999</v>
      </c>
      <c r="X12">
        <v>1520.174</v>
      </c>
      <c r="Y12">
        <v>2.82</v>
      </c>
      <c r="Z12">
        <v>21.047999999999998</v>
      </c>
      <c r="AA12">
        <v>89.281616999999997</v>
      </c>
      <c r="AB12">
        <v>0.78552699999999998</v>
      </c>
      <c r="AC12">
        <v>13.696059</v>
      </c>
      <c r="AD12" s="1">
        <v>243</v>
      </c>
      <c r="AE12">
        <v>11</v>
      </c>
      <c r="AF12">
        <v>147</v>
      </c>
      <c r="AG12">
        <v>95</v>
      </c>
      <c r="AH12">
        <v>48.014944999999997</v>
      </c>
      <c r="AI12">
        <v>20334.2</v>
      </c>
      <c r="AJ12">
        <v>10880.4</v>
      </c>
      <c r="AK12">
        <v>5</v>
      </c>
      <c r="AL12">
        <v>1042</v>
      </c>
      <c r="AM12">
        <v>1.0444444444444443</v>
      </c>
      <c r="AN12" t="s">
        <v>71</v>
      </c>
      <c r="AO12">
        <v>4286.8519999999999</v>
      </c>
      <c r="AP12" t="s">
        <v>495</v>
      </c>
      <c r="AQ12" t="s">
        <v>119</v>
      </c>
      <c r="AR12" t="s">
        <v>122</v>
      </c>
      <c r="AS12" t="s">
        <v>119</v>
      </c>
      <c r="AT12" t="s">
        <v>122</v>
      </c>
      <c r="AU12" t="s">
        <v>210</v>
      </c>
      <c r="AV12" t="s">
        <v>224</v>
      </c>
      <c r="AW12" t="s">
        <v>71</v>
      </c>
      <c r="AX12">
        <v>6150</v>
      </c>
      <c r="AY12" t="s">
        <v>381</v>
      </c>
      <c r="AZ12">
        <v>2</v>
      </c>
      <c r="BA12" t="s">
        <v>402</v>
      </c>
      <c r="BB12">
        <v>1</v>
      </c>
      <c r="BC12">
        <v>1</v>
      </c>
      <c r="BE12" t="s">
        <v>71</v>
      </c>
      <c r="BF12">
        <v>0</v>
      </c>
      <c r="BG12" t="s">
        <v>325</v>
      </c>
      <c r="BI12" t="s">
        <v>119</v>
      </c>
      <c r="BJ12" t="s">
        <v>224</v>
      </c>
      <c r="BK12" t="s">
        <v>71</v>
      </c>
      <c r="BL12">
        <v>1.0444444444444443</v>
      </c>
      <c r="BM12">
        <v>6150</v>
      </c>
      <c r="BN12" t="s">
        <v>122</v>
      </c>
      <c r="BO12" t="s">
        <v>210</v>
      </c>
      <c r="BP12">
        <v>1</v>
      </c>
      <c r="BQ12">
        <v>4286.8519999999999</v>
      </c>
      <c r="BR12">
        <v>8.7983061507499356E-3</v>
      </c>
      <c r="BS12">
        <v>0.1534029003977381</v>
      </c>
      <c r="BT12">
        <v>5.6684952034733178E-2</v>
      </c>
      <c r="BU12">
        <v>21.047999999999998</v>
      </c>
      <c r="BV12">
        <v>0.25659854830537654</v>
      </c>
      <c r="BW12">
        <v>3.4290896909900321</v>
      </c>
      <c r="BX12">
        <v>5</v>
      </c>
      <c r="BY12">
        <v>11</v>
      </c>
      <c r="BZ12">
        <v>147</v>
      </c>
    </row>
    <row r="13" spans="1:78" ht="16.5">
      <c r="A13" s="124" t="str">
        <f t="shared" si="1"/>
        <v>미래교통</v>
      </c>
      <c r="B13" s="125" t="str">
        <f t="shared" si="2"/>
        <v>김길수</v>
      </c>
      <c r="C13" s="126" t="str">
        <f t="shared" si="3"/>
        <v>B</v>
      </c>
      <c r="D13" s="127">
        <f t="shared" si="4"/>
        <v>0.92466666666666664</v>
      </c>
      <c r="E13" s="128">
        <f t="shared" si="5"/>
        <v>868</v>
      </c>
      <c r="F13" s="129" t="str">
        <f t="shared" si="6"/>
        <v>304</v>
      </c>
      <c r="G13" s="130" t="str">
        <f t="shared" si="7"/>
        <v>70바5915</v>
      </c>
      <c r="H13" s="131">
        <f t="shared" si="8"/>
        <v>1</v>
      </c>
      <c r="I13" s="132">
        <f t="shared" si="9"/>
        <v>3312.9920000000002</v>
      </c>
      <c r="J13" s="133">
        <f t="shared" si="10"/>
        <v>3.5744783478070065E-2</v>
      </c>
      <c r="K13" s="133">
        <f t="shared" si="11"/>
        <v>0.28945791498133894</v>
      </c>
      <c r="L13" s="133">
        <f t="shared" si="12"/>
        <v>0.12194415199312282</v>
      </c>
      <c r="M13" s="134">
        <f t="shared" si="13"/>
        <v>18.132999999999999</v>
      </c>
      <c r="N13" s="135">
        <f t="shared" si="14"/>
        <v>3.0184196037901689E-2</v>
      </c>
      <c r="O13" s="135">
        <f t="shared" si="15"/>
        <v>15.122282214988747</v>
      </c>
      <c r="P13" s="217">
        <f t="shared" si="16"/>
        <v>0</v>
      </c>
      <c r="Q13" s="218">
        <f t="shared" si="17"/>
        <v>1</v>
      </c>
      <c r="R13" s="218">
        <f t="shared" si="18"/>
        <v>501</v>
      </c>
      <c r="T13">
        <v>510</v>
      </c>
      <c r="U13">
        <v>868</v>
      </c>
      <c r="V13" t="s">
        <v>225</v>
      </c>
      <c r="W13">
        <v>3312.9920000000002</v>
      </c>
      <c r="X13">
        <v>1194.4739999999999</v>
      </c>
      <c r="Y13">
        <v>2.774</v>
      </c>
      <c r="Z13">
        <v>18.132999999999999</v>
      </c>
      <c r="AA13">
        <v>120.444428</v>
      </c>
      <c r="AB13">
        <v>4.3052599999999996</v>
      </c>
      <c r="AC13">
        <v>34.863593000000002</v>
      </c>
      <c r="AD13" s="1">
        <v>404</v>
      </c>
      <c r="AE13">
        <v>1</v>
      </c>
      <c r="AF13">
        <v>501</v>
      </c>
      <c r="AG13">
        <v>93</v>
      </c>
      <c r="AH13">
        <v>27.506394</v>
      </c>
      <c r="AI13">
        <v>27231.1</v>
      </c>
      <c r="AJ13">
        <v>2337.9</v>
      </c>
      <c r="AK13">
        <v>0</v>
      </c>
      <c r="AL13">
        <v>0</v>
      </c>
      <c r="AM13">
        <v>0.92466666666666664</v>
      </c>
      <c r="AN13" t="s">
        <v>68</v>
      </c>
      <c r="AO13">
        <v>3312.9920000000002</v>
      </c>
      <c r="AP13" t="s">
        <v>496</v>
      </c>
      <c r="AQ13" t="s">
        <v>119</v>
      </c>
      <c r="AR13" t="s">
        <v>91</v>
      </c>
      <c r="AS13" t="s">
        <v>119</v>
      </c>
      <c r="AT13" t="s">
        <v>91</v>
      </c>
      <c r="AU13" t="s">
        <v>213</v>
      </c>
      <c r="AV13" t="s">
        <v>225</v>
      </c>
      <c r="AW13" t="s">
        <v>68</v>
      </c>
      <c r="AX13">
        <v>868</v>
      </c>
      <c r="AY13" t="s">
        <v>376</v>
      </c>
      <c r="AZ13">
        <v>6</v>
      </c>
      <c r="BA13" t="s">
        <v>416</v>
      </c>
      <c r="BB13">
        <v>1</v>
      </c>
      <c r="BC13">
        <v>1</v>
      </c>
      <c r="BE13" t="s">
        <v>66</v>
      </c>
      <c r="BF13">
        <v>-1</v>
      </c>
      <c r="BG13" t="s">
        <v>338</v>
      </c>
      <c r="BI13" t="s">
        <v>119</v>
      </c>
      <c r="BJ13" t="s">
        <v>225</v>
      </c>
      <c r="BK13" t="s">
        <v>68</v>
      </c>
      <c r="BL13">
        <v>0.92466666666666664</v>
      </c>
      <c r="BM13">
        <v>868</v>
      </c>
      <c r="BN13" t="s">
        <v>91</v>
      </c>
      <c r="BO13" t="s">
        <v>213</v>
      </c>
      <c r="BP13">
        <v>1</v>
      </c>
      <c r="BQ13">
        <v>3312.9920000000002</v>
      </c>
      <c r="BR13">
        <v>3.5744783478070065E-2</v>
      </c>
      <c r="BS13">
        <v>0.28945791498133894</v>
      </c>
      <c r="BT13">
        <v>0.12194415199312282</v>
      </c>
      <c r="BU13">
        <v>18.132999999999999</v>
      </c>
      <c r="BV13">
        <v>3.0184196037901689E-2</v>
      </c>
      <c r="BW13">
        <v>15.122282214988747</v>
      </c>
      <c r="BX13">
        <v>0</v>
      </c>
      <c r="BY13">
        <v>1</v>
      </c>
      <c r="BZ13">
        <v>501</v>
      </c>
    </row>
    <row r="14" spans="1:78" ht="16.5">
      <c r="A14" s="107" t="str">
        <f t="shared" si="1"/>
        <v>미래교통</v>
      </c>
      <c r="B14" s="108" t="str">
        <f t="shared" si="2"/>
        <v>김동수</v>
      </c>
      <c r="C14" s="109" t="str">
        <f t="shared" si="3"/>
        <v>A</v>
      </c>
      <c r="D14" s="110">
        <f t="shared" si="4"/>
        <v>0.9852306677294953</v>
      </c>
      <c r="E14" s="111">
        <f t="shared" si="5"/>
        <v>923</v>
      </c>
      <c r="F14" s="112" t="str">
        <f t="shared" si="6"/>
        <v>111</v>
      </c>
      <c r="G14" s="113" t="str">
        <f t="shared" si="7"/>
        <v>70바5905</v>
      </c>
      <c r="H14" s="114">
        <f t="shared" si="8"/>
        <v>4</v>
      </c>
      <c r="I14" s="115">
        <f t="shared" si="9"/>
        <v>4211.4169999999995</v>
      </c>
      <c r="J14" s="116">
        <f t="shared" si="10"/>
        <v>2.0030435797190844E-2</v>
      </c>
      <c r="K14" s="116">
        <f t="shared" si="11"/>
        <v>0.24763608972788598</v>
      </c>
      <c r="L14" s="116">
        <f t="shared" si="12"/>
        <v>0.14626905860901451</v>
      </c>
      <c r="M14" s="117">
        <f t="shared" si="13"/>
        <v>18.62</v>
      </c>
      <c r="N14" s="118">
        <f t="shared" si="14"/>
        <v>0.21370479342226145</v>
      </c>
      <c r="O14" s="118">
        <f t="shared" si="15"/>
        <v>16.47901407056105</v>
      </c>
      <c r="P14" s="219">
        <f t="shared" si="16"/>
        <v>3</v>
      </c>
      <c r="Q14" s="220">
        <f t="shared" si="17"/>
        <v>9</v>
      </c>
      <c r="R14" s="220">
        <f t="shared" si="18"/>
        <v>694</v>
      </c>
      <c r="T14">
        <v>510</v>
      </c>
      <c r="U14">
        <v>923</v>
      </c>
      <c r="V14" t="s">
        <v>226</v>
      </c>
      <c r="W14">
        <v>4211.4170000000004</v>
      </c>
      <c r="X14">
        <v>1480.2049999999999</v>
      </c>
      <c r="Y14">
        <v>2.8450000000000002</v>
      </c>
      <c r="Z14">
        <v>18.62</v>
      </c>
      <c r="AA14">
        <v>132.47689800000001</v>
      </c>
      <c r="AB14">
        <v>2.6535700000000002</v>
      </c>
      <c r="AC14">
        <v>32.806061</v>
      </c>
      <c r="AD14" s="1">
        <v>616</v>
      </c>
      <c r="AE14">
        <v>9</v>
      </c>
      <c r="AF14">
        <v>694</v>
      </c>
      <c r="AG14">
        <v>93</v>
      </c>
      <c r="AH14">
        <v>31.789821</v>
      </c>
      <c r="AI14">
        <v>30414.799999999999</v>
      </c>
      <c r="AJ14">
        <v>16776.7</v>
      </c>
      <c r="AK14">
        <v>3</v>
      </c>
      <c r="AL14">
        <v>262</v>
      </c>
      <c r="AM14">
        <v>0.9852306677294953</v>
      </c>
      <c r="AN14" t="s">
        <v>66</v>
      </c>
      <c r="AO14">
        <v>3707.8319999999999</v>
      </c>
      <c r="AP14" t="s">
        <v>497</v>
      </c>
      <c r="AQ14" t="s">
        <v>119</v>
      </c>
      <c r="AR14" t="s">
        <v>120</v>
      </c>
      <c r="AS14" t="s">
        <v>119</v>
      </c>
      <c r="AT14" t="s">
        <v>120</v>
      </c>
      <c r="AU14" t="s">
        <v>176</v>
      </c>
      <c r="AV14" t="s">
        <v>226</v>
      </c>
      <c r="AW14" t="s">
        <v>66</v>
      </c>
      <c r="AX14">
        <v>923</v>
      </c>
      <c r="AY14" t="s">
        <v>374</v>
      </c>
      <c r="AZ14">
        <v>3</v>
      </c>
      <c r="BA14" t="s">
        <v>375</v>
      </c>
      <c r="BB14">
        <v>4</v>
      </c>
      <c r="BC14">
        <v>1</v>
      </c>
      <c r="BE14" t="s">
        <v>68</v>
      </c>
      <c r="BF14">
        <v>1</v>
      </c>
      <c r="BG14" t="s">
        <v>319</v>
      </c>
      <c r="BI14" t="s">
        <v>119</v>
      </c>
      <c r="BJ14" t="s">
        <v>226</v>
      </c>
      <c r="BK14" t="s">
        <v>66</v>
      </c>
      <c r="BL14">
        <v>0.9852306677294953</v>
      </c>
      <c r="BM14">
        <v>923</v>
      </c>
      <c r="BN14" t="s">
        <v>120</v>
      </c>
      <c r="BO14" t="s">
        <v>176</v>
      </c>
      <c r="BP14">
        <v>4</v>
      </c>
      <c r="BQ14">
        <v>4211.4169999999995</v>
      </c>
      <c r="BR14">
        <v>2.0030435797190844E-2</v>
      </c>
      <c r="BS14">
        <v>0.24763608972788598</v>
      </c>
      <c r="BT14">
        <v>0.14626905860901449</v>
      </c>
      <c r="BU14">
        <v>18.62</v>
      </c>
      <c r="BV14">
        <v>0.21370479342226145</v>
      </c>
      <c r="BW14">
        <v>16.47901407056105</v>
      </c>
      <c r="BX14">
        <v>3</v>
      </c>
      <c r="BY14">
        <v>9</v>
      </c>
      <c r="BZ14">
        <v>694</v>
      </c>
    </row>
    <row r="15" spans="1:78" ht="16.5">
      <c r="A15" s="124" t="str">
        <f t="shared" si="1"/>
        <v>미래교통</v>
      </c>
      <c r="B15" s="125" t="str">
        <f t="shared" si="2"/>
        <v>김문중</v>
      </c>
      <c r="C15" s="126" t="str">
        <f t="shared" si="3"/>
        <v>D</v>
      </c>
      <c r="D15" s="127">
        <f t="shared" si="4"/>
        <v>0.81166666666666665</v>
      </c>
      <c r="E15" s="128">
        <f t="shared" si="5"/>
        <v>2279</v>
      </c>
      <c r="F15" s="129" t="str">
        <f t="shared" si="6"/>
        <v>111</v>
      </c>
      <c r="G15" s="130" t="str">
        <f t="shared" si="7"/>
        <v>72바1605</v>
      </c>
      <c r="H15" s="131">
        <f t="shared" si="8"/>
        <v>1</v>
      </c>
      <c r="I15" s="132">
        <f t="shared" si="9"/>
        <v>4172.3109999999997</v>
      </c>
      <c r="J15" s="133">
        <f t="shared" si="10"/>
        <v>8.8297208633165217E-2</v>
      </c>
      <c r="K15" s="133">
        <f t="shared" si="11"/>
        <v>0.29432614729539042</v>
      </c>
      <c r="L15" s="133">
        <f t="shared" si="12"/>
        <v>0.18550870249125725</v>
      </c>
      <c r="M15" s="134">
        <f t="shared" si="13"/>
        <v>21.783999999999999</v>
      </c>
      <c r="N15" s="135">
        <f t="shared" si="14"/>
        <v>0.43141558718897038</v>
      </c>
      <c r="O15" s="135">
        <f t="shared" si="15"/>
        <v>10.330006559913679</v>
      </c>
      <c r="P15" s="217">
        <f t="shared" si="16"/>
        <v>24</v>
      </c>
      <c r="Q15" s="218">
        <f t="shared" si="17"/>
        <v>18</v>
      </c>
      <c r="R15" s="218">
        <f t="shared" si="18"/>
        <v>431</v>
      </c>
      <c r="T15">
        <v>510</v>
      </c>
      <c r="U15">
        <v>2279</v>
      </c>
      <c r="V15" t="s">
        <v>227</v>
      </c>
      <c r="W15">
        <v>4172.3119999999999</v>
      </c>
      <c r="X15">
        <v>1713.4359999999999</v>
      </c>
      <c r="Y15">
        <v>2.4350000000000001</v>
      </c>
      <c r="Z15">
        <v>21.783999999999999</v>
      </c>
      <c r="AA15">
        <v>150.89163300000001</v>
      </c>
      <c r="AB15">
        <v>13.323309999999999</v>
      </c>
      <c r="AC15">
        <v>44.411352999999998</v>
      </c>
      <c r="AD15" s="1">
        <v>774</v>
      </c>
      <c r="AE15">
        <v>18</v>
      </c>
      <c r="AF15">
        <v>431</v>
      </c>
      <c r="AG15">
        <v>92</v>
      </c>
      <c r="AH15">
        <v>27.651049</v>
      </c>
      <c r="AI15">
        <v>34135.9</v>
      </c>
      <c r="AJ15">
        <v>15475.4</v>
      </c>
      <c r="AK15">
        <v>24</v>
      </c>
      <c r="AL15">
        <v>24013</v>
      </c>
      <c r="AM15">
        <v>0.81166666666666665</v>
      </c>
      <c r="AN15" t="s">
        <v>67</v>
      </c>
      <c r="AO15">
        <v>4172.3109999999997</v>
      </c>
      <c r="AP15" t="s">
        <v>498</v>
      </c>
      <c r="AQ15" t="s">
        <v>119</v>
      </c>
      <c r="AR15" t="s">
        <v>120</v>
      </c>
      <c r="AS15" t="s">
        <v>119</v>
      </c>
      <c r="AT15" t="s">
        <v>120</v>
      </c>
      <c r="AU15" t="s">
        <v>187</v>
      </c>
      <c r="AV15" t="s">
        <v>227</v>
      </c>
      <c r="AW15" t="s">
        <v>67</v>
      </c>
      <c r="AX15">
        <v>2279</v>
      </c>
      <c r="AY15" t="s">
        <v>383</v>
      </c>
      <c r="AZ15">
        <v>12</v>
      </c>
      <c r="BA15" t="s">
        <v>421</v>
      </c>
      <c r="BB15">
        <v>1</v>
      </c>
      <c r="BC15">
        <v>1</v>
      </c>
      <c r="BE15" t="s">
        <v>67</v>
      </c>
      <c r="BF15">
        <v>0</v>
      </c>
      <c r="BG15" t="s">
        <v>325</v>
      </c>
      <c r="BI15" t="s">
        <v>119</v>
      </c>
      <c r="BJ15" t="s">
        <v>227</v>
      </c>
      <c r="BK15" t="s">
        <v>67</v>
      </c>
      <c r="BL15">
        <v>0.81166666666666665</v>
      </c>
      <c r="BM15">
        <v>2279</v>
      </c>
      <c r="BN15" t="s">
        <v>120</v>
      </c>
      <c r="BO15" t="s">
        <v>187</v>
      </c>
      <c r="BP15">
        <v>1</v>
      </c>
      <c r="BQ15">
        <v>4172.3109999999997</v>
      </c>
      <c r="BR15">
        <v>8.8297208633165217E-2</v>
      </c>
      <c r="BS15">
        <v>0.29432614729539042</v>
      </c>
      <c r="BT15">
        <v>0.18550865802940911</v>
      </c>
      <c r="BU15">
        <v>21.783999999999999</v>
      </c>
      <c r="BV15">
        <v>0.43141558718897038</v>
      </c>
      <c r="BW15">
        <v>10.330006559913679</v>
      </c>
      <c r="BX15">
        <v>24</v>
      </c>
      <c r="BY15">
        <v>18</v>
      </c>
      <c r="BZ15">
        <v>431</v>
      </c>
    </row>
    <row r="16" spans="1:78" ht="16.5">
      <c r="A16" s="107" t="str">
        <f t="shared" si="1"/>
        <v>미래교통</v>
      </c>
      <c r="B16" s="108" t="str">
        <f t="shared" si="2"/>
        <v>김병규</v>
      </c>
      <c r="C16" s="109" t="str">
        <f t="shared" si="3"/>
        <v>S</v>
      </c>
      <c r="D16" s="110">
        <f t="shared" si="4"/>
        <v>1.0281818181818181</v>
      </c>
      <c r="E16" s="111">
        <f t="shared" si="5"/>
        <v>3135</v>
      </c>
      <c r="F16" s="112" t="str">
        <f t="shared" si="6"/>
        <v>111-2</v>
      </c>
      <c r="G16" s="113" t="str">
        <f t="shared" si="7"/>
        <v>72바1547</v>
      </c>
      <c r="H16" s="114">
        <f t="shared" si="8"/>
        <v>1</v>
      </c>
      <c r="I16" s="115">
        <f t="shared" si="9"/>
        <v>2293.0390000000002</v>
      </c>
      <c r="J16" s="116">
        <f t="shared" si="10"/>
        <v>6.8092615263016815E-3</v>
      </c>
      <c r="K16" s="116">
        <f t="shared" si="11"/>
        <v>0.352530449291794</v>
      </c>
      <c r="L16" s="116">
        <f t="shared" si="12"/>
        <v>0.27736117876756566</v>
      </c>
      <c r="M16" s="117">
        <f t="shared" si="13"/>
        <v>9.1940000000000008</v>
      </c>
      <c r="N16" s="118">
        <f t="shared" si="14"/>
        <v>13.431956456039343</v>
      </c>
      <c r="O16" s="118">
        <f t="shared" si="15"/>
        <v>1.4827484399523949</v>
      </c>
      <c r="P16" s="219">
        <f t="shared" si="16"/>
        <v>21</v>
      </c>
      <c r="Q16" s="220">
        <f t="shared" si="17"/>
        <v>308</v>
      </c>
      <c r="R16" s="220">
        <f t="shared" si="18"/>
        <v>34</v>
      </c>
      <c r="T16">
        <v>510</v>
      </c>
      <c r="U16">
        <v>3135</v>
      </c>
      <c r="V16" t="s">
        <v>345</v>
      </c>
      <c r="W16">
        <v>2293.0390000000002</v>
      </c>
      <c r="X16">
        <v>1013.806</v>
      </c>
      <c r="Y16">
        <v>2.262</v>
      </c>
      <c r="Z16">
        <v>9.1940000000000008</v>
      </c>
      <c r="AA16">
        <v>146.56802300000001</v>
      </c>
      <c r="AB16">
        <v>0.99802000000000002</v>
      </c>
      <c r="AC16">
        <v>51.669691</v>
      </c>
      <c r="AD16" s="1">
        <v>636</v>
      </c>
      <c r="AE16">
        <v>308</v>
      </c>
      <c r="AF16">
        <v>34</v>
      </c>
      <c r="AG16">
        <v>86</v>
      </c>
      <c r="AH16">
        <v>15.644879</v>
      </c>
      <c r="AI16">
        <v>474.7</v>
      </c>
      <c r="AJ16">
        <v>11.2</v>
      </c>
      <c r="AK16">
        <v>21</v>
      </c>
      <c r="AL16">
        <v>5323</v>
      </c>
      <c r="AM16">
        <v>1.0281818181818181</v>
      </c>
      <c r="AN16" t="s">
        <v>71</v>
      </c>
      <c r="AO16">
        <v>2293.0390000000002</v>
      </c>
      <c r="AP16" t="s">
        <v>499</v>
      </c>
      <c r="AQ16" t="s">
        <v>119</v>
      </c>
      <c r="AR16" t="s">
        <v>121</v>
      </c>
      <c r="AS16" t="s">
        <v>119</v>
      </c>
      <c r="AT16" t="s">
        <v>121</v>
      </c>
      <c r="AU16" t="s">
        <v>340</v>
      </c>
      <c r="AV16" t="s">
        <v>345</v>
      </c>
      <c r="AW16" t="s">
        <v>71</v>
      </c>
      <c r="AX16">
        <v>3135</v>
      </c>
      <c r="AY16" t="s">
        <v>384</v>
      </c>
      <c r="AZ16">
        <v>1</v>
      </c>
      <c r="BA16" t="s">
        <v>385</v>
      </c>
      <c r="BB16">
        <v>1</v>
      </c>
      <c r="BC16">
        <v>1</v>
      </c>
      <c r="BE16" t="s">
        <v>71</v>
      </c>
      <c r="BF16">
        <v>0</v>
      </c>
      <c r="BG16" t="s">
        <v>325</v>
      </c>
      <c r="BI16" t="s">
        <v>119</v>
      </c>
      <c r="BJ16" t="s">
        <v>345</v>
      </c>
      <c r="BK16" t="s">
        <v>71</v>
      </c>
      <c r="BL16">
        <v>1.0281818181818181</v>
      </c>
      <c r="BM16">
        <v>3135</v>
      </c>
      <c r="BN16" t="s">
        <v>121</v>
      </c>
      <c r="BO16" t="s">
        <v>340</v>
      </c>
      <c r="BP16">
        <v>1</v>
      </c>
      <c r="BQ16">
        <v>2293.0390000000002</v>
      </c>
      <c r="BR16">
        <v>6.8092615263016815E-3</v>
      </c>
      <c r="BS16">
        <v>0.352530449291794</v>
      </c>
      <c r="BT16">
        <v>0.27736117876756566</v>
      </c>
      <c r="BU16">
        <v>9.1940000000000008</v>
      </c>
      <c r="BV16">
        <v>13.431956456039343</v>
      </c>
      <c r="BW16">
        <v>1.4827484399523949</v>
      </c>
      <c r="BX16">
        <v>21</v>
      </c>
      <c r="BY16">
        <v>308</v>
      </c>
      <c r="BZ16">
        <v>34</v>
      </c>
    </row>
    <row r="17" spans="1:78" ht="16.5">
      <c r="A17" s="124" t="str">
        <f t="shared" si="1"/>
        <v>미래교통</v>
      </c>
      <c r="B17" s="125" t="str">
        <f t="shared" si="2"/>
        <v>김성균</v>
      </c>
      <c r="C17" s="126" t="str">
        <f t="shared" si="3"/>
        <v>A</v>
      </c>
      <c r="D17" s="127">
        <f t="shared" si="4"/>
        <v>0.95172827855376751</v>
      </c>
      <c r="E17" s="128">
        <f t="shared" si="5"/>
        <v>4916</v>
      </c>
      <c r="F17" s="129" t="str">
        <f t="shared" si="6"/>
        <v>111-2</v>
      </c>
      <c r="G17" s="130" t="str">
        <f t="shared" si="7"/>
        <v>70바5092</v>
      </c>
      <c r="H17" s="131">
        <f t="shared" si="8"/>
        <v>13</v>
      </c>
      <c r="I17" s="132">
        <f t="shared" si="9"/>
        <v>2213.1570000000002</v>
      </c>
      <c r="J17" s="133">
        <f t="shared" si="10"/>
        <v>3.5749680771871482E-2</v>
      </c>
      <c r="K17" s="133">
        <f t="shared" si="11"/>
        <v>0.40316850468708265</v>
      </c>
      <c r="L17" s="133">
        <f t="shared" si="12"/>
        <v>0.1477527351200118</v>
      </c>
      <c r="M17" s="134">
        <f t="shared" si="13"/>
        <v>14.648</v>
      </c>
      <c r="N17" s="135">
        <f t="shared" si="14"/>
        <v>4.518432266667028E-2</v>
      </c>
      <c r="O17" s="135">
        <f t="shared" si="15"/>
        <v>22.230686752001777</v>
      </c>
      <c r="P17" s="217">
        <f t="shared" si="16"/>
        <v>30</v>
      </c>
      <c r="Q17" s="218">
        <f t="shared" si="17"/>
        <v>1</v>
      </c>
      <c r="R17" s="218">
        <f t="shared" si="18"/>
        <v>492</v>
      </c>
      <c r="T17">
        <v>510</v>
      </c>
      <c r="U17">
        <v>4916</v>
      </c>
      <c r="V17" t="s">
        <v>291</v>
      </c>
      <c r="W17">
        <v>2213.1570000000002</v>
      </c>
      <c r="X17">
        <v>1119.7809999999999</v>
      </c>
      <c r="Y17">
        <v>1.976</v>
      </c>
      <c r="Z17">
        <v>14.648</v>
      </c>
      <c r="AA17">
        <v>143.68329700000001</v>
      </c>
      <c r="AB17">
        <v>5.1366319999999996</v>
      </c>
      <c r="AC17">
        <v>57.928579999999997</v>
      </c>
      <c r="AD17" s="1">
        <v>327</v>
      </c>
      <c r="AE17">
        <v>1</v>
      </c>
      <c r="AF17">
        <v>492</v>
      </c>
      <c r="AG17">
        <v>86</v>
      </c>
      <c r="AH17">
        <v>15.403022</v>
      </c>
      <c r="AI17">
        <v>1182.5</v>
      </c>
      <c r="AJ17">
        <v>22</v>
      </c>
      <c r="AK17">
        <v>30</v>
      </c>
      <c r="AL17">
        <v>5446</v>
      </c>
      <c r="AM17">
        <v>0.95172827855376751</v>
      </c>
      <c r="AN17" t="s">
        <v>66</v>
      </c>
      <c r="AO17">
        <v>259.88799999999998</v>
      </c>
      <c r="AP17" t="s">
        <v>500</v>
      </c>
      <c r="AQ17" t="s">
        <v>119</v>
      </c>
      <c r="AR17" t="s">
        <v>121</v>
      </c>
      <c r="AS17" t="s">
        <v>119</v>
      </c>
      <c r="AT17" t="s">
        <v>121</v>
      </c>
      <c r="AU17" t="s">
        <v>198</v>
      </c>
      <c r="AV17" t="s">
        <v>291</v>
      </c>
      <c r="AW17" t="s">
        <v>66</v>
      </c>
      <c r="AX17">
        <v>4916</v>
      </c>
      <c r="AY17" t="s">
        <v>426</v>
      </c>
      <c r="AZ17">
        <v>1</v>
      </c>
      <c r="BA17" t="s">
        <v>427</v>
      </c>
      <c r="BB17">
        <v>13</v>
      </c>
      <c r="BC17">
        <v>1</v>
      </c>
      <c r="BE17" t="s">
        <v>68</v>
      </c>
      <c r="BF17">
        <v>1</v>
      </c>
      <c r="BG17" t="s">
        <v>319</v>
      </c>
      <c r="BI17" t="s">
        <v>119</v>
      </c>
      <c r="BJ17" t="s">
        <v>291</v>
      </c>
      <c r="BK17" t="s">
        <v>66</v>
      </c>
      <c r="BL17">
        <v>0.95172827855376751</v>
      </c>
      <c r="BM17">
        <v>4916</v>
      </c>
      <c r="BN17" t="s">
        <v>121</v>
      </c>
      <c r="BO17" t="s">
        <v>198</v>
      </c>
      <c r="BP17">
        <v>13</v>
      </c>
      <c r="BQ17">
        <v>2213.1570000000002</v>
      </c>
      <c r="BR17">
        <v>3.5749680771871482E-2</v>
      </c>
      <c r="BS17">
        <v>0.40316850468708265</v>
      </c>
      <c r="BT17">
        <v>0.1477527351200118</v>
      </c>
      <c r="BU17">
        <v>14.648</v>
      </c>
      <c r="BV17">
        <v>4.518432266667028E-2</v>
      </c>
      <c r="BW17">
        <v>22.230686752001777</v>
      </c>
      <c r="BX17">
        <v>30</v>
      </c>
      <c r="BY17">
        <v>1</v>
      </c>
      <c r="BZ17">
        <v>492</v>
      </c>
    </row>
    <row r="18" spans="1:78" ht="16.5">
      <c r="A18" s="107" t="str">
        <f t="shared" si="1"/>
        <v>미래교통</v>
      </c>
      <c r="B18" s="108" t="str">
        <f t="shared" si="2"/>
        <v>김성수</v>
      </c>
      <c r="C18" s="109" t="str">
        <f t="shared" si="3"/>
        <v>B</v>
      </c>
      <c r="D18" s="110">
        <f t="shared" si="4"/>
        <v>0.91100000000000003</v>
      </c>
      <c r="E18" s="111">
        <f t="shared" si="5"/>
        <v>3789</v>
      </c>
      <c r="F18" s="112" t="str">
        <f t="shared" si="6"/>
        <v>304</v>
      </c>
      <c r="G18" s="113" t="str">
        <f t="shared" si="7"/>
        <v>70바6003</v>
      </c>
      <c r="H18" s="114">
        <f t="shared" si="8"/>
        <v>1</v>
      </c>
      <c r="I18" s="115">
        <f t="shared" si="9"/>
        <v>3501.1030000000001</v>
      </c>
      <c r="J18" s="116">
        <f t="shared" si="10"/>
        <v>2.1317169870069146E-2</v>
      </c>
      <c r="K18" s="116">
        <f t="shared" si="11"/>
        <v>0.34698784815617306</v>
      </c>
      <c r="L18" s="116">
        <f t="shared" si="12"/>
        <v>0.23592564971667498</v>
      </c>
      <c r="M18" s="117">
        <f t="shared" si="13"/>
        <v>19.8</v>
      </c>
      <c r="N18" s="118">
        <f t="shared" si="14"/>
        <v>2.8562427326473971E-2</v>
      </c>
      <c r="O18" s="118">
        <f t="shared" si="15"/>
        <v>10.311036264857103</v>
      </c>
      <c r="P18" s="219">
        <f t="shared" si="16"/>
        <v>13</v>
      </c>
      <c r="Q18" s="220">
        <f t="shared" si="17"/>
        <v>1</v>
      </c>
      <c r="R18" s="220">
        <f t="shared" si="18"/>
        <v>361</v>
      </c>
      <c r="T18">
        <v>510</v>
      </c>
      <c r="U18">
        <v>3789</v>
      </c>
      <c r="V18" t="s">
        <v>228</v>
      </c>
      <c r="W18">
        <v>3501.1030000000001</v>
      </c>
      <c r="X18">
        <v>1281.086</v>
      </c>
      <c r="Y18">
        <v>2.7330000000000001</v>
      </c>
      <c r="Z18">
        <v>19.8</v>
      </c>
      <c r="AA18">
        <v>131.674421</v>
      </c>
      <c r="AB18">
        <v>2.8069259999999998</v>
      </c>
      <c r="AC18">
        <v>45.689424000000002</v>
      </c>
      <c r="AD18" s="1">
        <v>826</v>
      </c>
      <c r="AE18">
        <v>1</v>
      </c>
      <c r="AF18">
        <v>361</v>
      </c>
      <c r="AG18">
        <v>114</v>
      </c>
      <c r="AH18">
        <v>26.589089000000001</v>
      </c>
      <c r="AI18">
        <v>33407.4</v>
      </c>
      <c r="AJ18">
        <v>25366.2</v>
      </c>
      <c r="AK18">
        <v>13</v>
      </c>
      <c r="AL18">
        <v>7166</v>
      </c>
      <c r="AM18">
        <v>0.91100000000000003</v>
      </c>
      <c r="AN18" t="s">
        <v>68</v>
      </c>
      <c r="AO18">
        <v>3501.1030000000001</v>
      </c>
      <c r="AP18" t="s">
        <v>501</v>
      </c>
      <c r="AQ18" t="s">
        <v>119</v>
      </c>
      <c r="AR18" t="s">
        <v>91</v>
      </c>
      <c r="AS18" t="s">
        <v>119</v>
      </c>
      <c r="AT18" t="s">
        <v>91</v>
      </c>
      <c r="AU18" t="s">
        <v>217</v>
      </c>
      <c r="AV18" t="s">
        <v>228</v>
      </c>
      <c r="AW18" t="s">
        <v>68</v>
      </c>
      <c r="AX18">
        <v>3789</v>
      </c>
      <c r="AY18" t="s">
        <v>376</v>
      </c>
      <c r="AZ18">
        <v>8</v>
      </c>
      <c r="BA18" t="s">
        <v>432</v>
      </c>
      <c r="BB18">
        <v>1</v>
      </c>
      <c r="BC18">
        <v>1</v>
      </c>
      <c r="BE18" t="s">
        <v>68</v>
      </c>
      <c r="BF18">
        <v>0</v>
      </c>
      <c r="BG18" t="s">
        <v>325</v>
      </c>
      <c r="BI18" t="s">
        <v>119</v>
      </c>
      <c r="BJ18" t="s">
        <v>228</v>
      </c>
      <c r="BK18" t="s">
        <v>68</v>
      </c>
      <c r="BL18">
        <v>0.91100000000000003</v>
      </c>
      <c r="BM18">
        <v>3789</v>
      </c>
      <c r="BN18" t="s">
        <v>91</v>
      </c>
      <c r="BO18" t="s">
        <v>217</v>
      </c>
      <c r="BP18">
        <v>1</v>
      </c>
      <c r="BQ18">
        <v>3501.1030000000001</v>
      </c>
      <c r="BR18">
        <v>2.1317169870069146E-2</v>
      </c>
      <c r="BS18">
        <v>0.34698784815617306</v>
      </c>
      <c r="BT18">
        <v>0.23592564971667498</v>
      </c>
      <c r="BU18">
        <v>19.8</v>
      </c>
      <c r="BV18">
        <v>2.8562427326473971E-2</v>
      </c>
      <c r="BW18">
        <v>10.311036264857103</v>
      </c>
      <c r="BX18">
        <v>13</v>
      </c>
      <c r="BY18">
        <v>1</v>
      </c>
      <c r="BZ18">
        <v>361</v>
      </c>
    </row>
    <row r="19" spans="1:78" ht="16.5">
      <c r="A19" s="124" t="str">
        <f t="shared" si="1"/>
        <v>미래교통</v>
      </c>
      <c r="B19" s="125" t="str">
        <f t="shared" si="2"/>
        <v>김성채</v>
      </c>
      <c r="C19" s="126" t="str">
        <f t="shared" si="3"/>
        <v>B</v>
      </c>
      <c r="D19" s="127">
        <f t="shared" si="4"/>
        <v>0.91830364031638956</v>
      </c>
      <c r="E19" s="128">
        <f t="shared" si="5"/>
        <v>2095</v>
      </c>
      <c r="F19" s="129" t="str">
        <f t="shared" si="6"/>
        <v>111</v>
      </c>
      <c r="G19" s="130" t="str">
        <f t="shared" si="7"/>
        <v>70바6004</v>
      </c>
      <c r="H19" s="131">
        <f t="shared" si="8"/>
        <v>3</v>
      </c>
      <c r="I19" s="132">
        <f t="shared" si="9"/>
        <v>3925.2080000000001</v>
      </c>
      <c r="J19" s="133">
        <f t="shared" si="10"/>
        <v>3.0953521096423664E-3</v>
      </c>
      <c r="K19" s="133">
        <f t="shared" si="11"/>
        <v>0.23351287929278622</v>
      </c>
      <c r="L19" s="133">
        <f t="shared" si="12"/>
        <v>0.13808185451573521</v>
      </c>
      <c r="M19" s="134">
        <f t="shared" si="13"/>
        <v>20.701000000000001</v>
      </c>
      <c r="N19" s="135">
        <f t="shared" si="14"/>
        <v>0.84071977841683798</v>
      </c>
      <c r="O19" s="135">
        <f t="shared" si="15"/>
        <v>3.4647845413542417</v>
      </c>
      <c r="P19" s="217">
        <f t="shared" si="16"/>
        <v>0</v>
      </c>
      <c r="Q19" s="218">
        <f t="shared" si="17"/>
        <v>33</v>
      </c>
      <c r="R19" s="218">
        <f t="shared" si="18"/>
        <v>136</v>
      </c>
      <c r="T19">
        <v>510</v>
      </c>
      <c r="U19">
        <v>2095</v>
      </c>
      <c r="V19" t="s">
        <v>292</v>
      </c>
      <c r="W19">
        <v>3925.2080000000001</v>
      </c>
      <c r="X19">
        <v>1505.163</v>
      </c>
      <c r="Y19">
        <v>2.6080000000000001</v>
      </c>
      <c r="Z19">
        <v>20.701000000000001</v>
      </c>
      <c r="AA19">
        <v>122.845798</v>
      </c>
      <c r="AB19">
        <v>0.38025100000000001</v>
      </c>
      <c r="AC19">
        <v>28.686076</v>
      </c>
      <c r="AD19" s="1">
        <v>542</v>
      </c>
      <c r="AE19">
        <v>33</v>
      </c>
      <c r="AF19">
        <v>136</v>
      </c>
      <c r="AG19">
        <v>91</v>
      </c>
      <c r="AH19">
        <v>31.952317000000001</v>
      </c>
      <c r="AI19">
        <v>25221.7</v>
      </c>
      <c r="AJ19">
        <v>10297.9</v>
      </c>
      <c r="AK19">
        <v>0</v>
      </c>
      <c r="AL19">
        <v>0</v>
      </c>
      <c r="AM19">
        <v>0.91830364031638956</v>
      </c>
      <c r="AN19" t="s">
        <v>68</v>
      </c>
      <c r="AO19">
        <v>3431.5279999999998</v>
      </c>
      <c r="AP19" t="s">
        <v>502</v>
      </c>
      <c r="AQ19" t="s">
        <v>119</v>
      </c>
      <c r="AR19" t="s">
        <v>120</v>
      </c>
      <c r="AS19" t="s">
        <v>119</v>
      </c>
      <c r="AT19" t="s">
        <v>120</v>
      </c>
      <c r="AU19" t="s">
        <v>286</v>
      </c>
      <c r="AV19" t="s">
        <v>292</v>
      </c>
      <c r="AW19" t="s">
        <v>68</v>
      </c>
      <c r="AX19">
        <v>2095</v>
      </c>
      <c r="AY19" t="s">
        <v>380</v>
      </c>
      <c r="AZ19">
        <v>7</v>
      </c>
      <c r="BA19" t="s">
        <v>358</v>
      </c>
      <c r="BB19">
        <v>3</v>
      </c>
      <c r="BC19">
        <v>1</v>
      </c>
      <c r="BE19" t="s">
        <v>68</v>
      </c>
      <c r="BF19">
        <v>0</v>
      </c>
      <c r="BG19" t="s">
        <v>325</v>
      </c>
      <c r="BI19" t="s">
        <v>119</v>
      </c>
      <c r="BJ19" t="s">
        <v>292</v>
      </c>
      <c r="BK19" t="s">
        <v>68</v>
      </c>
      <c r="BL19">
        <v>0.91830364031638956</v>
      </c>
      <c r="BM19">
        <v>2095</v>
      </c>
      <c r="BN19" t="s">
        <v>120</v>
      </c>
      <c r="BO19" t="s">
        <v>286</v>
      </c>
      <c r="BP19">
        <v>3</v>
      </c>
      <c r="BQ19">
        <v>3925.2080000000001</v>
      </c>
      <c r="BR19">
        <v>3.0953521096423664E-3</v>
      </c>
      <c r="BS19">
        <v>0.23351287929278622</v>
      </c>
      <c r="BT19">
        <v>0.13808185451573521</v>
      </c>
      <c r="BU19">
        <v>20.701000000000001</v>
      </c>
      <c r="BV19">
        <v>0.84071977841683798</v>
      </c>
      <c r="BW19">
        <v>3.4647845413542417</v>
      </c>
      <c r="BX19">
        <v>0</v>
      </c>
      <c r="BY19">
        <v>33</v>
      </c>
      <c r="BZ19">
        <v>136</v>
      </c>
    </row>
    <row r="20" spans="1:78" ht="16.5">
      <c r="A20" s="107" t="str">
        <f t="shared" si="1"/>
        <v>미래교통</v>
      </c>
      <c r="B20" s="108" t="str">
        <f t="shared" si="2"/>
        <v>김성철</v>
      </c>
      <c r="C20" s="109" t="str">
        <f t="shared" si="3"/>
        <v>C</v>
      </c>
      <c r="D20" s="110">
        <f t="shared" si="4"/>
        <v>0.8745454545454544</v>
      </c>
      <c r="E20" s="111">
        <f t="shared" si="5"/>
        <v>1219</v>
      </c>
      <c r="F20" s="112" t="str">
        <f t="shared" si="6"/>
        <v>111-2</v>
      </c>
      <c r="G20" s="113" t="str">
        <f t="shared" si="7"/>
        <v>70바5072</v>
      </c>
      <c r="H20" s="114">
        <f t="shared" si="8"/>
        <v>1</v>
      </c>
      <c r="I20" s="115">
        <f t="shared" si="9"/>
        <v>2263.9369999999999</v>
      </c>
      <c r="J20" s="116">
        <f t="shared" si="10"/>
        <v>1.2035573590803662E-2</v>
      </c>
      <c r="K20" s="116">
        <f t="shared" si="11"/>
        <v>0.40020611433524328</v>
      </c>
      <c r="L20" s="116">
        <f t="shared" si="12"/>
        <v>8.9666806099286331E-2</v>
      </c>
      <c r="M20" s="117">
        <f t="shared" si="13"/>
        <v>15.59</v>
      </c>
      <c r="N20" s="118">
        <f t="shared" si="14"/>
        <v>0.92758764930296211</v>
      </c>
      <c r="O20" s="118">
        <f t="shared" si="15"/>
        <v>27.076725191557895</v>
      </c>
      <c r="P20" s="219">
        <f t="shared" si="16"/>
        <v>8</v>
      </c>
      <c r="Q20" s="220">
        <f t="shared" si="17"/>
        <v>21</v>
      </c>
      <c r="R20" s="220">
        <f t="shared" si="18"/>
        <v>613</v>
      </c>
      <c r="T20">
        <v>510</v>
      </c>
      <c r="U20">
        <v>1219</v>
      </c>
      <c r="V20" t="s">
        <v>229</v>
      </c>
      <c r="W20">
        <v>2263.9369999999999</v>
      </c>
      <c r="X20">
        <v>1176.7180000000001</v>
      </c>
      <c r="Y20">
        <v>1.9239999999999999</v>
      </c>
      <c r="Z20">
        <v>15.59</v>
      </c>
      <c r="AA20">
        <v>143.57662199999999</v>
      </c>
      <c r="AB20">
        <v>1.728027</v>
      </c>
      <c r="AC20">
        <v>57.460242000000001</v>
      </c>
      <c r="AD20" s="1">
        <v>203</v>
      </c>
      <c r="AE20">
        <v>21</v>
      </c>
      <c r="AF20">
        <v>613</v>
      </c>
      <c r="AG20">
        <v>90</v>
      </c>
      <c r="AH20">
        <v>15.768145000000001</v>
      </c>
      <c r="AI20">
        <v>1295.8</v>
      </c>
      <c r="AJ20">
        <v>173.6</v>
      </c>
      <c r="AK20">
        <v>8</v>
      </c>
      <c r="AL20">
        <v>1322</v>
      </c>
      <c r="AM20">
        <v>0.8745454545454544</v>
      </c>
      <c r="AN20" t="s">
        <v>69</v>
      </c>
      <c r="AO20">
        <v>2263.9369999999999</v>
      </c>
      <c r="AP20" t="s">
        <v>503</v>
      </c>
      <c r="AQ20" t="s">
        <v>119</v>
      </c>
      <c r="AR20" t="s">
        <v>121</v>
      </c>
      <c r="AS20" t="s">
        <v>119</v>
      </c>
      <c r="AT20" t="s">
        <v>121</v>
      </c>
      <c r="AU20" t="s">
        <v>197</v>
      </c>
      <c r="AV20" t="s">
        <v>229</v>
      </c>
      <c r="AW20" t="s">
        <v>69</v>
      </c>
      <c r="AX20">
        <v>1219</v>
      </c>
      <c r="AY20" t="s">
        <v>388</v>
      </c>
      <c r="AZ20">
        <v>3</v>
      </c>
      <c r="BA20" t="s">
        <v>205</v>
      </c>
      <c r="BB20">
        <v>1</v>
      </c>
      <c r="BC20">
        <v>1</v>
      </c>
      <c r="BE20" t="s">
        <v>69</v>
      </c>
      <c r="BF20">
        <v>0</v>
      </c>
      <c r="BG20" t="s">
        <v>325</v>
      </c>
      <c r="BI20" t="s">
        <v>119</v>
      </c>
      <c r="BJ20" t="s">
        <v>229</v>
      </c>
      <c r="BK20" t="s">
        <v>69</v>
      </c>
      <c r="BL20">
        <v>0.8745454545454544</v>
      </c>
      <c r="BM20">
        <v>1219</v>
      </c>
      <c r="BN20" t="s">
        <v>121</v>
      </c>
      <c r="BO20" t="s">
        <v>197</v>
      </c>
      <c r="BP20">
        <v>1</v>
      </c>
      <c r="BQ20">
        <v>2263.9369999999999</v>
      </c>
      <c r="BR20">
        <v>1.2035573590803662E-2</v>
      </c>
      <c r="BS20">
        <v>0.40020611433524328</v>
      </c>
      <c r="BT20">
        <v>8.9666806099286331E-2</v>
      </c>
      <c r="BU20">
        <v>15.59</v>
      </c>
      <c r="BV20">
        <v>0.92758764930296211</v>
      </c>
      <c r="BW20">
        <v>27.076725191557895</v>
      </c>
      <c r="BX20">
        <v>8</v>
      </c>
      <c r="BY20">
        <v>21</v>
      </c>
      <c r="BZ20">
        <v>613</v>
      </c>
    </row>
    <row r="21" spans="1:78" ht="16.5">
      <c r="A21" s="124" t="str">
        <f t="shared" si="1"/>
        <v>미래교통</v>
      </c>
      <c r="B21" s="125" t="str">
        <f t="shared" si="2"/>
        <v>김영수</v>
      </c>
      <c r="C21" s="126" t="str">
        <f t="shared" si="3"/>
        <v>C</v>
      </c>
      <c r="D21" s="127">
        <f t="shared" si="4"/>
        <v>0.89956936508513197</v>
      </c>
      <c r="E21" s="128">
        <f t="shared" si="5"/>
        <v>7716</v>
      </c>
      <c r="F21" s="129" t="str">
        <f t="shared" si="6"/>
        <v>111</v>
      </c>
      <c r="G21" s="130" t="str">
        <f t="shared" si="7"/>
        <v>70바5994</v>
      </c>
      <c r="H21" s="131">
        <f t="shared" si="8"/>
        <v>15</v>
      </c>
      <c r="I21" s="132">
        <f t="shared" si="9"/>
        <v>3131.3690000000006</v>
      </c>
      <c r="J21" s="133">
        <f t="shared" si="10"/>
        <v>1.2350726136226E-2</v>
      </c>
      <c r="K21" s="133">
        <f t="shared" si="11"/>
        <v>0.37195684124422279</v>
      </c>
      <c r="L21" s="133">
        <f t="shared" si="12"/>
        <v>8.1114681789338769E-2</v>
      </c>
      <c r="M21" s="134">
        <f t="shared" si="13"/>
        <v>20.571999999999999</v>
      </c>
      <c r="N21" s="135">
        <f t="shared" si="14"/>
        <v>0.22354439863203598</v>
      </c>
      <c r="O21" s="135">
        <f t="shared" si="15"/>
        <v>38.130287423807282</v>
      </c>
      <c r="P21" s="217">
        <f t="shared" si="16"/>
        <v>27</v>
      </c>
      <c r="Q21" s="218">
        <f t="shared" si="17"/>
        <v>7</v>
      </c>
      <c r="R21" s="218">
        <f t="shared" si="18"/>
        <v>1201</v>
      </c>
      <c r="T21">
        <v>510</v>
      </c>
      <c r="U21">
        <v>7716</v>
      </c>
      <c r="V21" t="s">
        <v>230</v>
      </c>
      <c r="W21">
        <v>3146.056</v>
      </c>
      <c r="X21">
        <v>1318.2059999999999</v>
      </c>
      <c r="Y21">
        <v>2.387</v>
      </c>
      <c r="Z21">
        <v>20.571999999999999</v>
      </c>
      <c r="AA21">
        <v>129.83803399999999</v>
      </c>
      <c r="AB21">
        <v>1.603594</v>
      </c>
      <c r="AC21">
        <v>48.294145</v>
      </c>
      <c r="AD21" s="1">
        <v>254</v>
      </c>
      <c r="AE21">
        <v>7</v>
      </c>
      <c r="AF21">
        <v>1201</v>
      </c>
      <c r="AG21">
        <v>116</v>
      </c>
      <c r="AH21">
        <v>24.230619000000001</v>
      </c>
      <c r="AI21">
        <v>25991.7</v>
      </c>
      <c r="AJ21">
        <v>16106</v>
      </c>
      <c r="AK21">
        <v>27</v>
      </c>
      <c r="AL21">
        <v>14190</v>
      </c>
      <c r="AM21">
        <v>0.89956936508513197</v>
      </c>
      <c r="AN21" t="s">
        <v>69</v>
      </c>
      <c r="AO21">
        <v>747.67100000000005</v>
      </c>
      <c r="AP21" t="s">
        <v>504</v>
      </c>
      <c r="AQ21" t="s">
        <v>119</v>
      </c>
      <c r="AR21" t="s">
        <v>120</v>
      </c>
      <c r="AS21" t="s">
        <v>119</v>
      </c>
      <c r="AT21" t="s">
        <v>120</v>
      </c>
      <c r="AU21" t="s">
        <v>180</v>
      </c>
      <c r="AV21" t="s">
        <v>230</v>
      </c>
      <c r="AW21" t="s">
        <v>69</v>
      </c>
      <c r="AX21">
        <v>7716</v>
      </c>
      <c r="AY21" t="s">
        <v>378</v>
      </c>
      <c r="AZ21">
        <v>1</v>
      </c>
      <c r="BA21" t="s">
        <v>186</v>
      </c>
      <c r="BB21">
        <v>15</v>
      </c>
      <c r="BC21">
        <v>1</v>
      </c>
      <c r="BE21" t="s">
        <v>69</v>
      </c>
      <c r="BF21">
        <v>0</v>
      </c>
      <c r="BG21" t="s">
        <v>325</v>
      </c>
      <c r="BI21" t="s">
        <v>119</v>
      </c>
      <c r="BJ21" t="s">
        <v>230</v>
      </c>
      <c r="BK21" t="s">
        <v>69</v>
      </c>
      <c r="BL21">
        <v>0.89956936508513197</v>
      </c>
      <c r="BM21">
        <v>7716</v>
      </c>
      <c r="BN21" t="s">
        <v>120</v>
      </c>
      <c r="BO21" t="s">
        <v>180</v>
      </c>
      <c r="BP21">
        <v>15</v>
      </c>
      <c r="BQ21">
        <v>3131.3690000000006</v>
      </c>
      <c r="BR21">
        <v>1.2350726136226E-2</v>
      </c>
      <c r="BS21">
        <v>0.37195684124422279</v>
      </c>
      <c r="BT21">
        <v>8.0736007242083421E-2</v>
      </c>
      <c r="BU21">
        <v>20.571999999999999</v>
      </c>
      <c r="BV21">
        <v>0.22354439863203598</v>
      </c>
      <c r="BW21">
        <v>38.130287423807282</v>
      </c>
      <c r="BX21">
        <v>27</v>
      </c>
      <c r="BY21">
        <v>7</v>
      </c>
      <c r="BZ21">
        <v>1201</v>
      </c>
    </row>
    <row r="22" spans="1:78" ht="16.5">
      <c r="A22" s="107" t="str">
        <f t="shared" si="1"/>
        <v>미래교통</v>
      </c>
      <c r="B22" s="108" t="str">
        <f t="shared" si="2"/>
        <v>김영승</v>
      </c>
      <c r="C22" s="109" t="str">
        <f t="shared" si="3"/>
        <v>B</v>
      </c>
      <c r="D22" s="110">
        <f t="shared" si="4"/>
        <v>0.92034482758620695</v>
      </c>
      <c r="E22" s="111">
        <f t="shared" si="5"/>
        <v>8816</v>
      </c>
      <c r="F22" s="112" t="str">
        <f t="shared" si="6"/>
        <v>111</v>
      </c>
      <c r="G22" s="113" t="str">
        <f t="shared" si="7"/>
        <v>70바5905</v>
      </c>
      <c r="H22" s="114">
        <f t="shared" si="8"/>
        <v>1</v>
      </c>
      <c r="I22" s="115">
        <f t="shared" si="9"/>
        <v>4433.6369999999997</v>
      </c>
      <c r="J22" s="116">
        <f t="shared" si="10"/>
        <v>6.3960248759037594E-2</v>
      </c>
      <c r="K22" s="116">
        <f t="shared" si="11"/>
        <v>0.28221286707990295</v>
      </c>
      <c r="L22" s="116">
        <f t="shared" si="12"/>
        <v>0.22532291209226196</v>
      </c>
      <c r="M22" s="117">
        <f t="shared" si="13"/>
        <v>21.062000000000001</v>
      </c>
      <c r="N22" s="118">
        <f t="shared" si="14"/>
        <v>6.7664538165844432E-2</v>
      </c>
      <c r="O22" s="118">
        <f t="shared" si="15"/>
        <v>22.193968518396975</v>
      </c>
      <c r="P22" s="219">
        <f t="shared" si="16"/>
        <v>15</v>
      </c>
      <c r="Q22" s="220">
        <f t="shared" si="17"/>
        <v>3</v>
      </c>
      <c r="R22" s="220">
        <f t="shared" si="18"/>
        <v>984</v>
      </c>
      <c r="T22">
        <v>510</v>
      </c>
      <c r="U22">
        <v>8816</v>
      </c>
      <c r="V22" t="s">
        <v>231</v>
      </c>
      <c r="W22">
        <v>4433.6369999999997</v>
      </c>
      <c r="X22">
        <v>1661.229</v>
      </c>
      <c r="Y22">
        <v>2.669</v>
      </c>
      <c r="Z22">
        <v>21.062000000000001</v>
      </c>
      <c r="AA22">
        <v>152.11218199999999</v>
      </c>
      <c r="AB22">
        <v>9.7291329999999991</v>
      </c>
      <c r="AC22">
        <v>42.928015000000002</v>
      </c>
      <c r="AD22" s="1">
        <v>999</v>
      </c>
      <c r="AE22">
        <v>3</v>
      </c>
      <c r="AF22">
        <v>984</v>
      </c>
      <c r="AG22">
        <v>93</v>
      </c>
      <c r="AH22">
        <v>29.147151999999998</v>
      </c>
      <c r="AI22">
        <v>31638.2</v>
      </c>
      <c r="AJ22">
        <v>12112.1</v>
      </c>
      <c r="AK22">
        <v>15</v>
      </c>
      <c r="AL22">
        <v>8089</v>
      </c>
      <c r="AM22">
        <v>0.92034482758620695</v>
      </c>
      <c r="AN22" t="s">
        <v>68</v>
      </c>
      <c r="AO22">
        <v>4433.6369999999997</v>
      </c>
      <c r="AP22" t="s">
        <v>505</v>
      </c>
      <c r="AQ22" t="s">
        <v>119</v>
      </c>
      <c r="AR22" t="s">
        <v>120</v>
      </c>
      <c r="AS22" t="s">
        <v>119</v>
      </c>
      <c r="AT22" t="s">
        <v>120</v>
      </c>
      <c r="AU22" t="s">
        <v>176</v>
      </c>
      <c r="AV22" t="s">
        <v>231</v>
      </c>
      <c r="AW22" t="s">
        <v>68</v>
      </c>
      <c r="AX22">
        <v>8816</v>
      </c>
      <c r="AY22" t="s">
        <v>380</v>
      </c>
      <c r="AZ22">
        <v>5</v>
      </c>
      <c r="BA22" t="s">
        <v>323</v>
      </c>
      <c r="BB22">
        <v>1</v>
      </c>
      <c r="BC22">
        <v>1</v>
      </c>
      <c r="BE22" t="s">
        <v>68</v>
      </c>
      <c r="BF22">
        <v>0</v>
      </c>
      <c r="BG22" t="s">
        <v>325</v>
      </c>
      <c r="BI22" t="s">
        <v>119</v>
      </c>
      <c r="BJ22" t="s">
        <v>231</v>
      </c>
      <c r="BK22" t="s">
        <v>68</v>
      </c>
      <c r="BL22">
        <v>0.92034482758620695</v>
      </c>
      <c r="BM22">
        <v>8816</v>
      </c>
      <c r="BN22" t="s">
        <v>120</v>
      </c>
      <c r="BO22" t="s">
        <v>176</v>
      </c>
      <c r="BP22">
        <v>1</v>
      </c>
      <c r="BQ22">
        <v>4433.6369999999997</v>
      </c>
      <c r="BR22">
        <v>6.3960248759037594E-2</v>
      </c>
      <c r="BS22">
        <v>0.28221286707990295</v>
      </c>
      <c r="BT22">
        <v>0.22532291209226196</v>
      </c>
      <c r="BU22">
        <v>21.062000000000001</v>
      </c>
      <c r="BV22">
        <v>6.7664538165844432E-2</v>
      </c>
      <c r="BW22">
        <v>22.193968518396975</v>
      </c>
      <c r="BX22">
        <v>15</v>
      </c>
      <c r="BY22">
        <v>3</v>
      </c>
      <c r="BZ22">
        <v>984</v>
      </c>
    </row>
    <row r="23" spans="1:78" ht="16.5">
      <c r="A23" s="124" t="str">
        <f t="shared" si="1"/>
        <v>미래교통</v>
      </c>
      <c r="B23" s="125" t="str">
        <f t="shared" si="2"/>
        <v>김영천</v>
      </c>
      <c r="C23" s="126" t="str">
        <f t="shared" si="3"/>
        <v>B</v>
      </c>
      <c r="D23" s="127">
        <f t="shared" si="4"/>
        <v>0.92285714285714282</v>
      </c>
      <c r="E23" s="128">
        <f t="shared" si="5"/>
        <v>925</v>
      </c>
      <c r="F23" s="129" t="str">
        <f t="shared" si="6"/>
        <v>111-2</v>
      </c>
      <c r="G23" s="130" t="str">
        <f t="shared" si="7"/>
        <v>70바6055</v>
      </c>
      <c r="H23" s="131">
        <f t="shared" si="8"/>
        <v>1</v>
      </c>
      <c r="I23" s="132">
        <f t="shared" si="9"/>
        <v>2213.9180000000001</v>
      </c>
      <c r="J23" s="133">
        <f t="shared" si="10"/>
        <v>6.4219924566419478E-2</v>
      </c>
      <c r="K23" s="133">
        <f t="shared" si="11"/>
        <v>0.36670288556992003</v>
      </c>
      <c r="L23" s="133">
        <f t="shared" si="12"/>
        <v>0.2705610596237078</v>
      </c>
      <c r="M23" s="134">
        <f t="shared" si="13"/>
        <v>15.651999999999999</v>
      </c>
      <c r="N23" s="135">
        <f t="shared" si="14"/>
        <v>0.3613503300483577</v>
      </c>
      <c r="O23" s="135">
        <f t="shared" si="15"/>
        <v>7.5883569310155119</v>
      </c>
      <c r="P23" s="217">
        <f t="shared" si="16"/>
        <v>17</v>
      </c>
      <c r="Q23" s="218">
        <f t="shared" si="17"/>
        <v>8</v>
      </c>
      <c r="R23" s="218">
        <f t="shared" si="18"/>
        <v>168</v>
      </c>
      <c r="T23">
        <v>510</v>
      </c>
      <c r="U23">
        <v>925</v>
      </c>
      <c r="V23" t="s">
        <v>232</v>
      </c>
      <c r="W23">
        <v>2213.9180000000001</v>
      </c>
      <c r="X23">
        <v>1142.204</v>
      </c>
      <c r="Y23">
        <v>1.9379999999999999</v>
      </c>
      <c r="Z23">
        <v>15.651999999999999</v>
      </c>
      <c r="AA23">
        <v>148.85413</v>
      </c>
      <c r="AB23">
        <v>9.5594009999999994</v>
      </c>
      <c r="AC23">
        <v>54.585239000000001</v>
      </c>
      <c r="AD23" s="1">
        <v>599</v>
      </c>
      <c r="AE23">
        <v>8</v>
      </c>
      <c r="AF23">
        <v>168</v>
      </c>
      <c r="AG23">
        <v>91</v>
      </c>
      <c r="AH23">
        <v>14.87307</v>
      </c>
      <c r="AI23">
        <v>823.9</v>
      </c>
      <c r="AJ23">
        <v>20.7</v>
      </c>
      <c r="AK23">
        <v>17</v>
      </c>
      <c r="AL23">
        <v>6258</v>
      </c>
      <c r="AM23">
        <v>0.92285714285714282</v>
      </c>
      <c r="AN23" t="s">
        <v>68</v>
      </c>
      <c r="AO23">
        <v>2213.9180000000001</v>
      </c>
      <c r="AP23" t="s">
        <v>506</v>
      </c>
      <c r="AQ23" t="s">
        <v>119</v>
      </c>
      <c r="AR23" t="s">
        <v>121</v>
      </c>
      <c r="AS23" t="s">
        <v>119</v>
      </c>
      <c r="AT23" t="s">
        <v>121</v>
      </c>
      <c r="AU23" t="s">
        <v>204</v>
      </c>
      <c r="AV23" t="s">
        <v>232</v>
      </c>
      <c r="AW23" t="s">
        <v>68</v>
      </c>
      <c r="AX23">
        <v>925</v>
      </c>
      <c r="AY23" t="s">
        <v>386</v>
      </c>
      <c r="AZ23">
        <v>4</v>
      </c>
      <c r="BA23" t="s">
        <v>434</v>
      </c>
      <c r="BB23">
        <v>1</v>
      </c>
      <c r="BC23">
        <v>1</v>
      </c>
      <c r="BE23" t="s">
        <v>69</v>
      </c>
      <c r="BF23">
        <v>1</v>
      </c>
      <c r="BG23" t="s">
        <v>319</v>
      </c>
      <c r="BI23" t="s">
        <v>119</v>
      </c>
      <c r="BJ23" t="s">
        <v>232</v>
      </c>
      <c r="BK23" t="s">
        <v>68</v>
      </c>
      <c r="BL23">
        <v>0.92285714285714282</v>
      </c>
      <c r="BM23">
        <v>925</v>
      </c>
      <c r="BN23" t="s">
        <v>121</v>
      </c>
      <c r="BO23" t="s">
        <v>204</v>
      </c>
      <c r="BP23">
        <v>1</v>
      </c>
      <c r="BQ23">
        <v>2213.9180000000001</v>
      </c>
      <c r="BR23">
        <v>6.4219924566419478E-2</v>
      </c>
      <c r="BS23">
        <v>0.36670288556992003</v>
      </c>
      <c r="BT23">
        <v>0.2705610596237078</v>
      </c>
      <c r="BU23">
        <v>15.651999999999999</v>
      </c>
      <c r="BV23">
        <v>0.3613503300483577</v>
      </c>
      <c r="BW23">
        <v>7.5883569310155119</v>
      </c>
      <c r="BX23">
        <v>17</v>
      </c>
      <c r="BY23">
        <v>8</v>
      </c>
      <c r="BZ23">
        <v>168</v>
      </c>
    </row>
    <row r="24" spans="1:78" ht="16.5">
      <c r="A24" s="107" t="str">
        <f t="shared" si="1"/>
        <v>미래교통</v>
      </c>
      <c r="B24" s="108" t="str">
        <f t="shared" si="2"/>
        <v>김영철</v>
      </c>
      <c r="C24" s="109" t="str">
        <f t="shared" si="3"/>
        <v>B</v>
      </c>
      <c r="D24" s="110">
        <f t="shared" si="4"/>
        <v>0.90886634514477527</v>
      </c>
      <c r="E24" s="111">
        <f t="shared" si="5"/>
        <v>622</v>
      </c>
      <c r="F24" s="112" t="str">
        <f t="shared" si="6"/>
        <v>111</v>
      </c>
      <c r="G24" s="113" t="str">
        <f t="shared" si="7"/>
        <v>70바5994</v>
      </c>
      <c r="H24" s="114">
        <f t="shared" si="8"/>
        <v>2</v>
      </c>
      <c r="I24" s="115">
        <f t="shared" si="9"/>
        <v>4212.8209999999999</v>
      </c>
      <c r="J24" s="116">
        <f t="shared" si="10"/>
        <v>3.697955344746743E-2</v>
      </c>
      <c r="K24" s="116">
        <f t="shared" si="11"/>
        <v>0.30578128035693625</v>
      </c>
      <c r="L24" s="116">
        <f t="shared" si="12"/>
        <v>0.18135116588148417</v>
      </c>
      <c r="M24" s="117">
        <f t="shared" si="13"/>
        <v>24.315999999999999</v>
      </c>
      <c r="N24" s="118">
        <f t="shared" si="14"/>
        <v>9.4948254388211611E-2</v>
      </c>
      <c r="O24" s="118">
        <f t="shared" si="15"/>
        <v>14.550819984993428</v>
      </c>
      <c r="P24" s="219">
        <f t="shared" si="16"/>
        <v>48</v>
      </c>
      <c r="Q24" s="220">
        <f t="shared" si="17"/>
        <v>4</v>
      </c>
      <c r="R24" s="220">
        <f t="shared" si="18"/>
        <v>613</v>
      </c>
      <c r="T24">
        <v>510</v>
      </c>
      <c r="U24">
        <v>622</v>
      </c>
      <c r="V24" t="s">
        <v>233</v>
      </c>
      <c r="W24">
        <v>4212.8209999999999</v>
      </c>
      <c r="X24">
        <v>1713.713</v>
      </c>
      <c r="Y24">
        <v>2.4580000000000002</v>
      </c>
      <c r="Z24">
        <v>24.315999999999999</v>
      </c>
      <c r="AA24">
        <v>146.96497099999999</v>
      </c>
      <c r="AB24">
        <v>5.4346990000000002</v>
      </c>
      <c r="AC24">
        <v>44.939137000000002</v>
      </c>
      <c r="AD24" s="1">
        <v>764</v>
      </c>
      <c r="AE24">
        <v>4</v>
      </c>
      <c r="AF24">
        <v>613</v>
      </c>
      <c r="AG24">
        <v>94</v>
      </c>
      <c r="AH24">
        <v>28.665476999999999</v>
      </c>
      <c r="AI24">
        <v>30494.799999999999</v>
      </c>
      <c r="AJ24">
        <v>12850.6</v>
      </c>
      <c r="AK24">
        <v>48</v>
      </c>
      <c r="AL24">
        <v>31418</v>
      </c>
      <c r="AM24">
        <v>0.90886634514477527</v>
      </c>
      <c r="AN24" t="s">
        <v>68</v>
      </c>
      <c r="AO24">
        <v>4085.4879999999998</v>
      </c>
      <c r="AP24" t="s">
        <v>507</v>
      </c>
      <c r="AQ24" t="s">
        <v>119</v>
      </c>
      <c r="AR24" t="s">
        <v>120</v>
      </c>
      <c r="AS24" t="s">
        <v>119</v>
      </c>
      <c r="AT24" t="s">
        <v>120</v>
      </c>
      <c r="AU24" t="s">
        <v>180</v>
      </c>
      <c r="AV24" t="s">
        <v>233</v>
      </c>
      <c r="AW24" t="s">
        <v>68</v>
      </c>
      <c r="AX24">
        <v>622</v>
      </c>
      <c r="AY24" t="s">
        <v>380</v>
      </c>
      <c r="AZ24">
        <v>9</v>
      </c>
      <c r="BA24" t="s">
        <v>398</v>
      </c>
      <c r="BB24">
        <v>2</v>
      </c>
      <c r="BC24">
        <v>1</v>
      </c>
      <c r="BE24" t="s">
        <v>68</v>
      </c>
      <c r="BF24">
        <v>0</v>
      </c>
      <c r="BG24" t="s">
        <v>325</v>
      </c>
      <c r="BI24" t="s">
        <v>119</v>
      </c>
      <c r="BJ24" t="s">
        <v>233</v>
      </c>
      <c r="BK24" t="s">
        <v>68</v>
      </c>
      <c r="BL24">
        <v>0.90886634514477527</v>
      </c>
      <c r="BM24">
        <v>622</v>
      </c>
      <c r="BN24" t="s">
        <v>120</v>
      </c>
      <c r="BO24" t="s">
        <v>180</v>
      </c>
      <c r="BP24">
        <v>2</v>
      </c>
      <c r="BQ24">
        <v>4212.8209999999999</v>
      </c>
      <c r="BR24">
        <v>3.697955344746743E-2</v>
      </c>
      <c r="BS24">
        <v>0.30578128035693625</v>
      </c>
      <c r="BT24">
        <v>0.18135116588148417</v>
      </c>
      <c r="BU24">
        <v>24.315999999999999</v>
      </c>
      <c r="BV24">
        <v>9.4948254388211611E-2</v>
      </c>
      <c r="BW24">
        <v>14.550819984993428</v>
      </c>
      <c r="BX24">
        <v>48</v>
      </c>
      <c r="BY24">
        <v>4</v>
      </c>
      <c r="BZ24">
        <v>613</v>
      </c>
    </row>
    <row r="25" spans="1:78" ht="16.5">
      <c r="A25" s="124" t="str">
        <f t="shared" si="1"/>
        <v>미래교통</v>
      </c>
      <c r="B25" s="125" t="str">
        <f t="shared" si="2"/>
        <v>김용주</v>
      </c>
      <c r="C25" s="126" t="str">
        <f t="shared" si="3"/>
        <v>F</v>
      </c>
      <c r="D25" s="127">
        <f t="shared" si="4"/>
        <v>0.79464285714285721</v>
      </c>
      <c r="E25" s="128">
        <f t="shared" si="5"/>
        <v>9768</v>
      </c>
      <c r="F25" s="129" t="str">
        <f t="shared" si="6"/>
        <v>111</v>
      </c>
      <c r="G25" s="130" t="str">
        <f t="shared" si="7"/>
        <v>70바5075</v>
      </c>
      <c r="H25" s="131">
        <f t="shared" si="8"/>
        <v>1</v>
      </c>
      <c r="I25" s="132">
        <f t="shared" si="9"/>
        <v>3953.828</v>
      </c>
      <c r="J25" s="133">
        <f t="shared" si="10"/>
        <v>5.6521987255932209E-2</v>
      </c>
      <c r="K25" s="133">
        <f t="shared" si="11"/>
        <v>0.27815371324545635</v>
      </c>
      <c r="L25" s="133">
        <f t="shared" si="12"/>
        <v>5.3871842680055883E-2</v>
      </c>
      <c r="M25" s="134">
        <f t="shared" si="13"/>
        <v>28.788</v>
      </c>
      <c r="N25" s="135">
        <f t="shared" si="14"/>
        <v>5.058388984042806E-2</v>
      </c>
      <c r="O25" s="135">
        <f t="shared" si="15"/>
        <v>18.412535901915813</v>
      </c>
      <c r="P25" s="217">
        <f t="shared" si="16"/>
        <v>25</v>
      </c>
      <c r="Q25" s="218">
        <f t="shared" si="17"/>
        <v>2</v>
      </c>
      <c r="R25" s="218">
        <f t="shared" si="18"/>
        <v>728</v>
      </c>
      <c r="T25">
        <v>510</v>
      </c>
      <c r="U25">
        <v>9768</v>
      </c>
      <c r="V25" t="s">
        <v>234</v>
      </c>
      <c r="W25">
        <v>3953.828</v>
      </c>
      <c r="X25">
        <v>1777.347</v>
      </c>
      <c r="Y25">
        <v>2.2250000000000001</v>
      </c>
      <c r="Z25">
        <v>28.788</v>
      </c>
      <c r="AA25">
        <v>132.12108000000001</v>
      </c>
      <c r="AB25">
        <v>7.467746</v>
      </c>
      <c r="AC25">
        <v>36.749969</v>
      </c>
      <c r="AD25" s="1">
        <v>213</v>
      </c>
      <c r="AE25">
        <v>2</v>
      </c>
      <c r="AF25">
        <v>728</v>
      </c>
      <c r="AG25">
        <v>92</v>
      </c>
      <c r="AH25">
        <v>29.925792000000001</v>
      </c>
      <c r="AI25">
        <v>28435.5</v>
      </c>
      <c r="AJ25">
        <v>15228.6</v>
      </c>
      <c r="AK25">
        <v>25</v>
      </c>
      <c r="AL25">
        <v>20437</v>
      </c>
      <c r="AM25">
        <v>0.79464285714285721</v>
      </c>
      <c r="AN25" t="s">
        <v>70</v>
      </c>
      <c r="AO25">
        <v>3953.828</v>
      </c>
      <c r="AP25" t="s">
        <v>508</v>
      </c>
      <c r="AQ25" t="s">
        <v>119</v>
      </c>
      <c r="AR25" t="s">
        <v>120</v>
      </c>
      <c r="AS25" t="s">
        <v>119</v>
      </c>
      <c r="AT25" t="s">
        <v>120</v>
      </c>
      <c r="AU25" t="s">
        <v>171</v>
      </c>
      <c r="AV25" t="s">
        <v>234</v>
      </c>
      <c r="AW25" t="s">
        <v>70</v>
      </c>
      <c r="AX25">
        <v>9768</v>
      </c>
      <c r="AY25" t="s">
        <v>373</v>
      </c>
      <c r="AZ25">
        <v>2</v>
      </c>
      <c r="BA25" t="s">
        <v>509</v>
      </c>
      <c r="BB25">
        <v>1</v>
      </c>
      <c r="BC25">
        <v>1</v>
      </c>
      <c r="BE25" t="s">
        <v>67</v>
      </c>
      <c r="BF25">
        <v>-1</v>
      </c>
      <c r="BG25" t="s">
        <v>338</v>
      </c>
      <c r="BI25" t="s">
        <v>119</v>
      </c>
      <c r="BJ25" t="s">
        <v>234</v>
      </c>
      <c r="BK25" t="s">
        <v>70</v>
      </c>
      <c r="BL25">
        <v>0.79464285714285721</v>
      </c>
      <c r="BM25">
        <v>9768</v>
      </c>
      <c r="BN25" t="s">
        <v>120</v>
      </c>
      <c r="BO25" t="s">
        <v>171</v>
      </c>
      <c r="BP25">
        <v>1</v>
      </c>
      <c r="BQ25">
        <v>3953.828</v>
      </c>
      <c r="BR25">
        <v>5.6521987255932209E-2</v>
      </c>
      <c r="BS25">
        <v>0.27815371324545635</v>
      </c>
      <c r="BT25">
        <v>5.3871842680055883E-2</v>
      </c>
      <c r="BU25">
        <v>28.788</v>
      </c>
      <c r="BV25">
        <v>5.058388984042806E-2</v>
      </c>
      <c r="BW25">
        <v>18.412535901915813</v>
      </c>
      <c r="BX25">
        <v>25</v>
      </c>
      <c r="BY25">
        <v>2</v>
      </c>
      <c r="BZ25">
        <v>728</v>
      </c>
    </row>
    <row r="26" spans="1:78" ht="16.5">
      <c r="A26" s="107" t="str">
        <f t="shared" si="1"/>
        <v>미래교통</v>
      </c>
      <c r="B26" s="108" t="str">
        <f t="shared" si="2"/>
        <v>김용진</v>
      </c>
      <c r="C26" s="109" t="str">
        <f t="shared" si="3"/>
        <v>C</v>
      </c>
      <c r="D26" s="110">
        <f t="shared" si="4"/>
        <v>0.85463599977979032</v>
      </c>
      <c r="E26" s="111">
        <f t="shared" si="5"/>
        <v>5728</v>
      </c>
      <c r="F26" s="112" t="str">
        <f t="shared" si="6"/>
        <v>111-2</v>
      </c>
      <c r="G26" s="113" t="str">
        <f t="shared" si="7"/>
        <v>72바1548</v>
      </c>
      <c r="H26" s="114">
        <f t="shared" si="8"/>
        <v>9</v>
      </c>
      <c r="I26" s="115">
        <f t="shared" si="9"/>
        <v>1551.3760000000002</v>
      </c>
      <c r="J26" s="116">
        <f t="shared" si="10"/>
        <v>1.268783944001513E-2</v>
      </c>
      <c r="K26" s="116">
        <f t="shared" si="11"/>
        <v>0.43594818150540021</v>
      </c>
      <c r="L26" s="116">
        <f t="shared" si="12"/>
        <v>0.17339445756541289</v>
      </c>
      <c r="M26" s="117">
        <f t="shared" si="13"/>
        <v>16.811</v>
      </c>
      <c r="N26" s="118">
        <f t="shared" si="14"/>
        <v>3.0295685894328646</v>
      </c>
      <c r="O26" s="118">
        <f t="shared" si="15"/>
        <v>30.102309175854206</v>
      </c>
      <c r="P26" s="219">
        <f t="shared" si="16"/>
        <v>16</v>
      </c>
      <c r="Q26" s="220">
        <f t="shared" si="17"/>
        <v>47</v>
      </c>
      <c r="R26" s="220">
        <f t="shared" si="18"/>
        <v>480</v>
      </c>
      <c r="T26">
        <v>510</v>
      </c>
      <c r="U26">
        <v>5728</v>
      </c>
      <c r="V26" t="s">
        <v>361</v>
      </c>
      <c r="W26">
        <v>1595.7070000000001</v>
      </c>
      <c r="X26">
        <v>883.30100000000004</v>
      </c>
      <c r="Y26">
        <v>1.8069999999999999</v>
      </c>
      <c r="Z26">
        <v>16.811</v>
      </c>
      <c r="AA26">
        <v>107.187753</v>
      </c>
      <c r="AB26">
        <v>1.3599810000000001</v>
      </c>
      <c r="AC26">
        <v>46.728306000000003</v>
      </c>
      <c r="AD26" s="1">
        <v>269</v>
      </c>
      <c r="AE26">
        <v>47</v>
      </c>
      <c r="AF26">
        <v>480</v>
      </c>
      <c r="AG26">
        <v>82</v>
      </c>
      <c r="AH26">
        <v>14.887027</v>
      </c>
      <c r="AI26">
        <v>266.89999999999998</v>
      </c>
      <c r="AJ26">
        <v>0</v>
      </c>
      <c r="AK26">
        <v>16</v>
      </c>
      <c r="AL26">
        <v>8834</v>
      </c>
      <c r="AM26">
        <v>0.85463599977979032</v>
      </c>
      <c r="AN26" t="s">
        <v>69</v>
      </c>
      <c r="AO26">
        <v>502.95800000000003</v>
      </c>
      <c r="AP26" t="s">
        <v>510</v>
      </c>
      <c r="AQ26" t="s">
        <v>119</v>
      </c>
      <c r="AR26" t="s">
        <v>121</v>
      </c>
      <c r="AS26" t="s">
        <v>119</v>
      </c>
      <c r="AT26" t="s">
        <v>121</v>
      </c>
      <c r="AU26" t="s">
        <v>208</v>
      </c>
      <c r="AV26" t="s">
        <v>361</v>
      </c>
      <c r="AW26" t="s">
        <v>69</v>
      </c>
      <c r="AX26">
        <v>5728</v>
      </c>
      <c r="AY26" t="s">
        <v>388</v>
      </c>
      <c r="AZ26">
        <v>7</v>
      </c>
      <c r="BA26" t="s">
        <v>452</v>
      </c>
      <c r="BB26">
        <v>9</v>
      </c>
      <c r="BC26">
        <v>1</v>
      </c>
      <c r="BE26" t="s">
        <v>69</v>
      </c>
      <c r="BF26">
        <v>0</v>
      </c>
      <c r="BG26" t="s">
        <v>325</v>
      </c>
      <c r="BI26" t="s">
        <v>119</v>
      </c>
      <c r="BJ26" t="s">
        <v>361</v>
      </c>
      <c r="BK26" t="s">
        <v>69</v>
      </c>
      <c r="BL26">
        <v>0.85463599977979032</v>
      </c>
      <c r="BM26">
        <v>5728</v>
      </c>
      <c r="BN26" t="s">
        <v>121</v>
      </c>
      <c r="BO26" t="s">
        <v>208</v>
      </c>
      <c r="BP26">
        <v>9</v>
      </c>
      <c r="BQ26">
        <v>1551.3760000000002</v>
      </c>
      <c r="BR26">
        <v>1.268783944001513E-2</v>
      </c>
      <c r="BS26">
        <v>0.43594818150540021</v>
      </c>
      <c r="BT26">
        <v>0.16857731400564138</v>
      </c>
      <c r="BU26">
        <v>16.811</v>
      </c>
      <c r="BV26">
        <v>3.0295685894328646</v>
      </c>
      <c r="BW26">
        <v>30.102309175854206</v>
      </c>
      <c r="BX26">
        <v>16</v>
      </c>
      <c r="BY26">
        <v>47</v>
      </c>
      <c r="BZ26">
        <v>480</v>
      </c>
    </row>
    <row r="27" spans="1:78" ht="16.5">
      <c r="A27" s="124" t="str">
        <f t="shared" si="1"/>
        <v>미래교통</v>
      </c>
      <c r="B27" s="125" t="str">
        <f t="shared" si="2"/>
        <v>김월회</v>
      </c>
      <c r="C27" s="126" t="str">
        <f t="shared" si="3"/>
        <v>D</v>
      </c>
      <c r="D27" s="127">
        <f t="shared" si="4"/>
        <v>0.8435889633420236</v>
      </c>
      <c r="E27" s="128">
        <f t="shared" si="5"/>
        <v>6767</v>
      </c>
      <c r="F27" s="129" t="str">
        <f t="shared" si="6"/>
        <v>111</v>
      </c>
      <c r="G27" s="130" t="str">
        <f t="shared" si="7"/>
        <v>70바5907</v>
      </c>
      <c r="H27" s="131">
        <f t="shared" si="8"/>
        <v>2</v>
      </c>
      <c r="I27" s="132">
        <f t="shared" si="9"/>
        <v>4094.3070000000002</v>
      </c>
      <c r="J27" s="133">
        <f t="shared" si="10"/>
        <v>1.5961198269364537E-2</v>
      </c>
      <c r="K27" s="133">
        <f t="shared" si="11"/>
        <v>0.28201506676858273</v>
      </c>
      <c r="L27" s="133">
        <f t="shared" si="12"/>
        <v>0.11308385033169227</v>
      </c>
      <c r="M27" s="134">
        <f t="shared" si="13"/>
        <v>24.405999999999999</v>
      </c>
      <c r="N27" s="135">
        <f t="shared" si="14"/>
        <v>2.4424157739026408E-2</v>
      </c>
      <c r="O27" s="135">
        <f t="shared" si="15"/>
        <v>38.639017543139779</v>
      </c>
      <c r="P27" s="217">
        <f t="shared" si="16"/>
        <v>20</v>
      </c>
      <c r="Q27" s="218">
        <f t="shared" si="17"/>
        <v>1</v>
      </c>
      <c r="R27" s="218">
        <f t="shared" si="18"/>
        <v>1582</v>
      </c>
      <c r="T27">
        <v>510</v>
      </c>
      <c r="U27">
        <v>6767</v>
      </c>
      <c r="V27" t="s">
        <v>346</v>
      </c>
      <c r="W27">
        <v>4094.3069999999998</v>
      </c>
      <c r="X27">
        <v>1677.4829999999999</v>
      </c>
      <c r="Y27">
        <v>2.4409999999999998</v>
      </c>
      <c r="Z27">
        <v>24.405999999999999</v>
      </c>
      <c r="AA27">
        <v>132.124416</v>
      </c>
      <c r="AB27">
        <v>2.1088640000000001</v>
      </c>
      <c r="AC27">
        <v>37.261076000000003</v>
      </c>
      <c r="AD27" s="1">
        <v>463</v>
      </c>
      <c r="AE27">
        <v>1</v>
      </c>
      <c r="AF27">
        <v>1582</v>
      </c>
      <c r="AG27">
        <v>95</v>
      </c>
      <c r="AH27">
        <v>30.988268999999999</v>
      </c>
      <c r="AI27">
        <v>31586.7</v>
      </c>
      <c r="AJ27">
        <v>17075.7</v>
      </c>
      <c r="AK27">
        <v>20</v>
      </c>
      <c r="AL27">
        <v>10733</v>
      </c>
      <c r="AM27">
        <v>0.8435889633420236</v>
      </c>
      <c r="AN27" t="s">
        <v>67</v>
      </c>
      <c r="AO27">
        <v>3846.3910000000001</v>
      </c>
      <c r="AP27" t="s">
        <v>511</v>
      </c>
      <c r="AQ27" t="s">
        <v>119</v>
      </c>
      <c r="AR27" t="s">
        <v>120</v>
      </c>
      <c r="AS27" t="s">
        <v>119</v>
      </c>
      <c r="AT27" t="s">
        <v>120</v>
      </c>
      <c r="AU27" t="s">
        <v>328</v>
      </c>
      <c r="AV27" t="s">
        <v>346</v>
      </c>
      <c r="AW27" t="s">
        <v>67</v>
      </c>
      <c r="AX27">
        <v>6767</v>
      </c>
      <c r="AY27" t="s">
        <v>383</v>
      </c>
      <c r="AZ27">
        <v>2</v>
      </c>
      <c r="BA27" t="s">
        <v>190</v>
      </c>
      <c r="BB27">
        <v>2</v>
      </c>
      <c r="BC27">
        <v>1</v>
      </c>
      <c r="BE27" t="s">
        <v>69</v>
      </c>
      <c r="BF27">
        <v>-1</v>
      </c>
      <c r="BG27" t="s">
        <v>338</v>
      </c>
      <c r="BI27" t="s">
        <v>119</v>
      </c>
      <c r="BJ27" t="s">
        <v>346</v>
      </c>
      <c r="BK27" t="s">
        <v>67</v>
      </c>
      <c r="BL27">
        <v>0.8435889633420236</v>
      </c>
      <c r="BM27">
        <v>6767</v>
      </c>
      <c r="BN27" t="s">
        <v>120</v>
      </c>
      <c r="BO27" t="s">
        <v>328</v>
      </c>
      <c r="BP27">
        <v>2</v>
      </c>
      <c r="BQ27">
        <v>4094.3070000000002</v>
      </c>
      <c r="BR27">
        <v>1.5961198269364537E-2</v>
      </c>
      <c r="BS27">
        <v>0.28201506676858273</v>
      </c>
      <c r="BT27">
        <v>0.11308385033169228</v>
      </c>
      <c r="BU27">
        <v>24.405999999999999</v>
      </c>
      <c r="BV27">
        <v>2.4424157739026408E-2</v>
      </c>
      <c r="BW27">
        <v>38.639017543139779</v>
      </c>
      <c r="BX27">
        <v>20</v>
      </c>
      <c r="BY27">
        <v>1</v>
      </c>
      <c r="BZ27">
        <v>1582</v>
      </c>
    </row>
    <row r="28" spans="1:78" ht="16.5">
      <c r="A28" s="107" t="str">
        <f t="shared" si="1"/>
        <v>미래교통</v>
      </c>
      <c r="B28" s="108" t="str">
        <f t="shared" si="2"/>
        <v>김재동</v>
      </c>
      <c r="C28" s="109" t="str">
        <f t="shared" si="3"/>
        <v>B</v>
      </c>
      <c r="D28" s="110">
        <f t="shared" si="4"/>
        <v>0.92300000000000004</v>
      </c>
      <c r="E28" s="111">
        <f t="shared" si="5"/>
        <v>7992</v>
      </c>
      <c r="F28" s="112" t="str">
        <f t="shared" si="6"/>
        <v>111-2</v>
      </c>
      <c r="G28" s="113" t="str">
        <f t="shared" si="7"/>
        <v>70바5028</v>
      </c>
      <c r="H28" s="114">
        <f t="shared" si="8"/>
        <v>1</v>
      </c>
      <c r="I28" s="115">
        <f t="shared" si="9"/>
        <v>2438.4560000000001</v>
      </c>
      <c r="J28" s="116">
        <f t="shared" si="10"/>
        <v>5.1282667185350767E-2</v>
      </c>
      <c r="K28" s="116">
        <f t="shared" si="11"/>
        <v>0.40062321059355421</v>
      </c>
      <c r="L28" s="116">
        <f t="shared" si="12"/>
        <v>0.29362842716866738</v>
      </c>
      <c r="M28" s="117">
        <f t="shared" si="13"/>
        <v>14.353</v>
      </c>
      <c r="N28" s="118">
        <f t="shared" si="14"/>
        <v>0.24605734120279388</v>
      </c>
      <c r="O28" s="118">
        <f t="shared" si="15"/>
        <v>6.0694144163355821</v>
      </c>
      <c r="P28" s="219">
        <f t="shared" si="16"/>
        <v>23</v>
      </c>
      <c r="Q28" s="220">
        <f t="shared" si="17"/>
        <v>6</v>
      </c>
      <c r="R28" s="220">
        <f t="shared" si="18"/>
        <v>148</v>
      </c>
      <c r="T28">
        <v>510</v>
      </c>
      <c r="U28">
        <v>7992</v>
      </c>
      <c r="V28" t="s">
        <v>235</v>
      </c>
      <c r="W28">
        <v>2438.4560000000001</v>
      </c>
      <c r="X28">
        <v>1321.165</v>
      </c>
      <c r="Y28">
        <v>1.8460000000000001</v>
      </c>
      <c r="Z28">
        <v>14.353</v>
      </c>
      <c r="AA28">
        <v>172.72941299999999</v>
      </c>
      <c r="AB28">
        <v>8.8580249999999996</v>
      </c>
      <c r="AC28">
        <v>69.199411999999995</v>
      </c>
      <c r="AD28" s="1">
        <v>716</v>
      </c>
      <c r="AE28">
        <v>6</v>
      </c>
      <c r="AF28">
        <v>148</v>
      </c>
      <c r="AG28">
        <v>87</v>
      </c>
      <c r="AH28">
        <v>14.117201</v>
      </c>
      <c r="AI28">
        <v>517.4</v>
      </c>
      <c r="AJ28">
        <v>59.5</v>
      </c>
      <c r="AK28">
        <v>23</v>
      </c>
      <c r="AL28">
        <v>13142</v>
      </c>
      <c r="AM28">
        <v>0.92300000000000004</v>
      </c>
      <c r="AN28" t="s">
        <v>68</v>
      </c>
      <c r="AO28">
        <v>2438.4560000000001</v>
      </c>
      <c r="AP28" t="s">
        <v>512</v>
      </c>
      <c r="AQ28" t="s">
        <v>119</v>
      </c>
      <c r="AR28" t="s">
        <v>121</v>
      </c>
      <c r="AS28" t="s">
        <v>119</v>
      </c>
      <c r="AT28" t="s">
        <v>121</v>
      </c>
      <c r="AU28" t="s">
        <v>193</v>
      </c>
      <c r="AV28" t="s">
        <v>235</v>
      </c>
      <c r="AW28" t="s">
        <v>68</v>
      </c>
      <c r="AX28">
        <v>7992</v>
      </c>
      <c r="AY28" t="s">
        <v>386</v>
      </c>
      <c r="AZ28">
        <v>3</v>
      </c>
      <c r="BA28" t="s">
        <v>387</v>
      </c>
      <c r="BB28">
        <v>1</v>
      </c>
      <c r="BC28">
        <v>1</v>
      </c>
      <c r="BE28" t="s">
        <v>71</v>
      </c>
      <c r="BF28">
        <v>-2</v>
      </c>
      <c r="BG28" t="s">
        <v>338</v>
      </c>
      <c r="BI28" t="s">
        <v>119</v>
      </c>
      <c r="BJ28" t="s">
        <v>235</v>
      </c>
      <c r="BK28" t="s">
        <v>68</v>
      </c>
      <c r="BL28">
        <v>0.92300000000000004</v>
      </c>
      <c r="BM28">
        <v>7992</v>
      </c>
      <c r="BN28" t="s">
        <v>121</v>
      </c>
      <c r="BO28" t="s">
        <v>193</v>
      </c>
      <c r="BP28">
        <v>1</v>
      </c>
      <c r="BQ28">
        <v>2438.4560000000001</v>
      </c>
      <c r="BR28">
        <v>5.1282667185350767E-2</v>
      </c>
      <c r="BS28">
        <v>0.40062321059355421</v>
      </c>
      <c r="BT28">
        <v>0.29362842716866738</v>
      </c>
      <c r="BU28">
        <v>14.353</v>
      </c>
      <c r="BV28">
        <v>0.24605734120279388</v>
      </c>
      <c r="BW28">
        <v>6.0694144163355821</v>
      </c>
      <c r="BX28">
        <v>23</v>
      </c>
      <c r="BY28">
        <v>6</v>
      </c>
      <c r="BZ28">
        <v>148</v>
      </c>
    </row>
    <row r="29" spans="1:78" ht="16.5">
      <c r="A29" s="124" t="str">
        <f t="shared" si="1"/>
        <v>미래교통</v>
      </c>
      <c r="B29" s="125" t="str">
        <f t="shared" si="2"/>
        <v>김준규</v>
      </c>
      <c r="C29" s="126" t="str">
        <f t="shared" si="3"/>
        <v>D</v>
      </c>
      <c r="D29" s="127">
        <f t="shared" si="4"/>
        <v>0.83706687864706564</v>
      </c>
      <c r="E29" s="128">
        <f t="shared" si="5"/>
        <v>6502</v>
      </c>
      <c r="F29" s="129" t="str">
        <f t="shared" si="6"/>
        <v>111-2</v>
      </c>
      <c r="G29" s="130" t="str">
        <f t="shared" si="7"/>
        <v>70바5082</v>
      </c>
      <c r="H29" s="131">
        <f t="shared" si="8"/>
        <v>3</v>
      </c>
      <c r="I29" s="132">
        <f t="shared" si="9"/>
        <v>2399.2489999999998</v>
      </c>
      <c r="J29" s="133">
        <f t="shared" si="10"/>
        <v>2.4335146349046745E-2</v>
      </c>
      <c r="K29" s="133">
        <f t="shared" si="11"/>
        <v>0.39153528333426946</v>
      </c>
      <c r="L29" s="133">
        <f t="shared" si="12"/>
        <v>0.13004069189984033</v>
      </c>
      <c r="M29" s="134">
        <f t="shared" si="13"/>
        <v>17.285</v>
      </c>
      <c r="N29" s="135">
        <f t="shared" si="14"/>
        <v>1.8755869024015432</v>
      </c>
      <c r="O29" s="135">
        <f t="shared" si="15"/>
        <v>25.174544201122938</v>
      </c>
      <c r="P29" s="217">
        <f t="shared" si="16"/>
        <v>23</v>
      </c>
      <c r="Q29" s="218">
        <f t="shared" si="17"/>
        <v>45</v>
      </c>
      <c r="R29" s="218">
        <f t="shared" si="18"/>
        <v>604</v>
      </c>
      <c r="T29">
        <v>510</v>
      </c>
      <c r="U29">
        <v>6502</v>
      </c>
      <c r="V29" t="s">
        <v>347</v>
      </c>
      <c r="W29">
        <v>2399.2489999999998</v>
      </c>
      <c r="X29">
        <v>1288.797</v>
      </c>
      <c r="Y29">
        <v>1.8620000000000001</v>
      </c>
      <c r="Z29">
        <v>17.285</v>
      </c>
      <c r="AA29">
        <v>141.346633</v>
      </c>
      <c r="AB29">
        <v>3.4396909999999998</v>
      </c>
      <c r="AC29">
        <v>55.342193999999999</v>
      </c>
      <c r="AD29" s="1">
        <v>312</v>
      </c>
      <c r="AE29">
        <v>45</v>
      </c>
      <c r="AF29">
        <v>604</v>
      </c>
      <c r="AG29">
        <v>91</v>
      </c>
      <c r="AH29">
        <v>16.974221</v>
      </c>
      <c r="AI29">
        <v>8615.9</v>
      </c>
      <c r="AJ29">
        <v>4002.6</v>
      </c>
      <c r="AK29">
        <v>23</v>
      </c>
      <c r="AL29">
        <v>6684</v>
      </c>
      <c r="AM29">
        <v>0.83706687864706564</v>
      </c>
      <c r="AN29" t="s">
        <v>67</v>
      </c>
      <c r="AO29">
        <v>1904.068</v>
      </c>
      <c r="AP29" t="s">
        <v>513</v>
      </c>
      <c r="AQ29" t="s">
        <v>119</v>
      </c>
      <c r="AR29" t="s">
        <v>121</v>
      </c>
      <c r="AS29" t="s">
        <v>119</v>
      </c>
      <c r="AT29" t="s">
        <v>121</v>
      </c>
      <c r="AU29" t="s">
        <v>336</v>
      </c>
      <c r="AV29" t="s">
        <v>347</v>
      </c>
      <c r="AW29" t="s">
        <v>67</v>
      </c>
      <c r="AX29">
        <v>6502</v>
      </c>
      <c r="AY29" t="s">
        <v>389</v>
      </c>
      <c r="AZ29">
        <v>4</v>
      </c>
      <c r="BA29" t="s">
        <v>309</v>
      </c>
      <c r="BB29">
        <v>3</v>
      </c>
      <c r="BC29">
        <v>1</v>
      </c>
      <c r="BE29" t="s">
        <v>67</v>
      </c>
      <c r="BF29">
        <v>0</v>
      </c>
      <c r="BG29" t="s">
        <v>325</v>
      </c>
      <c r="BI29" t="s">
        <v>119</v>
      </c>
      <c r="BJ29" t="s">
        <v>347</v>
      </c>
      <c r="BK29" t="s">
        <v>67</v>
      </c>
      <c r="BL29">
        <v>0.83706687864706564</v>
      </c>
      <c r="BM29">
        <v>6502</v>
      </c>
      <c r="BN29" t="s">
        <v>121</v>
      </c>
      <c r="BO29" t="s">
        <v>336</v>
      </c>
      <c r="BP29">
        <v>3</v>
      </c>
      <c r="BQ29">
        <v>2399.2489999999998</v>
      </c>
      <c r="BR29">
        <v>2.4335146349046745E-2</v>
      </c>
      <c r="BS29">
        <v>0.39153528333426946</v>
      </c>
      <c r="BT29">
        <v>0.13004069189984033</v>
      </c>
      <c r="BU29">
        <v>17.285</v>
      </c>
      <c r="BV29">
        <v>1.8755869024015432</v>
      </c>
      <c r="BW29">
        <v>25.174544201122938</v>
      </c>
      <c r="BX29">
        <v>23</v>
      </c>
      <c r="BY29">
        <v>45</v>
      </c>
      <c r="BZ29">
        <v>604</v>
      </c>
    </row>
    <row r="30" spans="1:78" ht="16.5">
      <c r="A30" s="107" t="str">
        <f t="shared" si="1"/>
        <v>미래교통</v>
      </c>
      <c r="B30" s="108" t="str">
        <f t="shared" si="2"/>
        <v>김진호</v>
      </c>
      <c r="C30" s="109" t="str">
        <f t="shared" si="3"/>
        <v>B</v>
      </c>
      <c r="D30" s="110">
        <f t="shared" si="4"/>
        <v>0.93951380380503191</v>
      </c>
      <c r="E30" s="111">
        <f t="shared" si="5"/>
        <v>5353</v>
      </c>
      <c r="F30" s="112" t="str">
        <f t="shared" si="6"/>
        <v>304</v>
      </c>
      <c r="G30" s="113" t="str">
        <f t="shared" si="7"/>
        <v>70바5930</v>
      </c>
      <c r="H30" s="114">
        <f t="shared" si="8"/>
        <v>3</v>
      </c>
      <c r="I30" s="115">
        <f t="shared" si="9"/>
        <v>3401.8260000000005</v>
      </c>
      <c r="J30" s="116">
        <f t="shared" si="10"/>
        <v>4.6261999676244954E-3</v>
      </c>
      <c r="K30" s="116">
        <f t="shared" si="11"/>
        <v>0.31029693796174845</v>
      </c>
      <c r="L30" s="116">
        <f t="shared" si="12"/>
        <v>0.16491143285988169</v>
      </c>
      <c r="M30" s="117">
        <f t="shared" si="13"/>
        <v>18.491</v>
      </c>
      <c r="N30" s="118">
        <f t="shared" si="14"/>
        <v>0.11758390934750923</v>
      </c>
      <c r="O30" s="118">
        <f t="shared" si="15"/>
        <v>7.3489943342193271</v>
      </c>
      <c r="P30" s="219">
        <f t="shared" si="16"/>
        <v>0</v>
      </c>
      <c r="Q30" s="220">
        <f t="shared" si="17"/>
        <v>4</v>
      </c>
      <c r="R30" s="220">
        <f t="shared" si="18"/>
        <v>250</v>
      </c>
      <c r="T30">
        <v>510</v>
      </c>
      <c r="U30">
        <v>5353</v>
      </c>
      <c r="V30" t="s">
        <v>236</v>
      </c>
      <c r="W30">
        <v>3401.826</v>
      </c>
      <c r="X30">
        <v>1213.924</v>
      </c>
      <c r="Y30">
        <v>2.802</v>
      </c>
      <c r="Z30">
        <v>18.491</v>
      </c>
      <c r="AA30">
        <v>120.32553799999999</v>
      </c>
      <c r="AB30">
        <v>0.55664999999999998</v>
      </c>
      <c r="AC30">
        <v>37.336646000000002</v>
      </c>
      <c r="AD30" s="1">
        <v>561</v>
      </c>
      <c r="AE30">
        <v>4</v>
      </c>
      <c r="AF30">
        <v>250</v>
      </c>
      <c r="AG30">
        <v>112</v>
      </c>
      <c r="AH30">
        <v>28.271853</v>
      </c>
      <c r="AI30">
        <v>27410.400000000001</v>
      </c>
      <c r="AJ30">
        <v>10841.9</v>
      </c>
      <c r="AK30">
        <v>0</v>
      </c>
      <c r="AL30">
        <v>0</v>
      </c>
      <c r="AM30">
        <v>0.93951380380503191</v>
      </c>
      <c r="AN30" t="s">
        <v>68</v>
      </c>
      <c r="AO30">
        <v>2667.4650000000001</v>
      </c>
      <c r="AP30" t="s">
        <v>514</v>
      </c>
      <c r="AQ30" t="s">
        <v>119</v>
      </c>
      <c r="AR30" t="s">
        <v>91</v>
      </c>
      <c r="AS30" t="s">
        <v>119</v>
      </c>
      <c r="AT30" t="s">
        <v>91</v>
      </c>
      <c r="AU30" t="s">
        <v>215</v>
      </c>
      <c r="AV30" t="s">
        <v>236</v>
      </c>
      <c r="AW30" t="s">
        <v>68</v>
      </c>
      <c r="AX30">
        <v>5353</v>
      </c>
      <c r="AY30" t="s">
        <v>376</v>
      </c>
      <c r="AZ30">
        <v>2</v>
      </c>
      <c r="BA30" t="s">
        <v>399</v>
      </c>
      <c r="BB30">
        <v>3</v>
      </c>
      <c r="BC30">
        <v>1</v>
      </c>
      <c r="BE30" t="s">
        <v>66</v>
      </c>
      <c r="BF30">
        <v>-1</v>
      </c>
      <c r="BG30" t="s">
        <v>338</v>
      </c>
      <c r="BI30" t="s">
        <v>119</v>
      </c>
      <c r="BJ30" t="s">
        <v>236</v>
      </c>
      <c r="BK30" t="s">
        <v>68</v>
      </c>
      <c r="BL30">
        <v>0.93951380380503191</v>
      </c>
      <c r="BM30">
        <v>5353</v>
      </c>
      <c r="BN30" t="s">
        <v>91</v>
      </c>
      <c r="BO30" t="s">
        <v>215</v>
      </c>
      <c r="BP30">
        <v>3</v>
      </c>
      <c r="BQ30">
        <v>3401.8260000000005</v>
      </c>
      <c r="BR30">
        <v>4.6261999676244954E-3</v>
      </c>
      <c r="BS30">
        <v>0.31029693796174845</v>
      </c>
      <c r="BT30">
        <v>0.16491143285988172</v>
      </c>
      <c r="BU30">
        <v>18.491</v>
      </c>
      <c r="BV30">
        <v>0.11758390934750923</v>
      </c>
      <c r="BW30">
        <v>7.3489943342193271</v>
      </c>
      <c r="BX30">
        <v>0</v>
      </c>
      <c r="BY30">
        <v>4</v>
      </c>
      <c r="BZ30">
        <v>250</v>
      </c>
    </row>
    <row r="31" spans="1:78" ht="16.5">
      <c r="A31" s="124" t="str">
        <f t="shared" si="1"/>
        <v>미래교통</v>
      </c>
      <c r="B31" s="125" t="str">
        <f t="shared" si="2"/>
        <v>김학구</v>
      </c>
      <c r="C31" s="126" t="str">
        <f t="shared" si="3"/>
        <v>C</v>
      </c>
      <c r="D31" s="127">
        <f t="shared" si="4"/>
        <v>0.87467647874936783</v>
      </c>
      <c r="E31" s="128">
        <f t="shared" si="5"/>
        <v>2292</v>
      </c>
      <c r="F31" s="129" t="str">
        <f t="shared" si="6"/>
        <v>111-2</v>
      </c>
      <c r="G31" s="130" t="str">
        <f t="shared" si="7"/>
        <v>70바6055</v>
      </c>
      <c r="H31" s="131">
        <f t="shared" si="8"/>
        <v>2</v>
      </c>
      <c r="I31" s="132">
        <f t="shared" si="9"/>
        <v>2408.5949999999998</v>
      </c>
      <c r="J31" s="133">
        <f t="shared" si="10"/>
        <v>3.3007634215522337E-2</v>
      </c>
      <c r="K31" s="133">
        <f t="shared" si="11"/>
        <v>0.4071507499857831</v>
      </c>
      <c r="L31" s="133">
        <f t="shared" si="12"/>
        <v>0.21963011631262211</v>
      </c>
      <c r="M31" s="134">
        <f t="shared" si="13"/>
        <v>16.763999999999999</v>
      </c>
      <c r="N31" s="135">
        <f t="shared" si="14"/>
        <v>0.29062586279553021</v>
      </c>
      <c r="O31" s="135">
        <f t="shared" si="15"/>
        <v>22.544263356853271</v>
      </c>
      <c r="P31" s="217">
        <f t="shared" si="16"/>
        <v>23</v>
      </c>
      <c r="Q31" s="218">
        <f t="shared" si="17"/>
        <v>7</v>
      </c>
      <c r="R31" s="218">
        <f t="shared" si="18"/>
        <v>543</v>
      </c>
      <c r="T31">
        <v>510</v>
      </c>
      <c r="U31">
        <v>2292</v>
      </c>
      <c r="V31" t="s">
        <v>237</v>
      </c>
      <c r="W31">
        <v>2408.5949999999998</v>
      </c>
      <c r="X31">
        <v>1311.191</v>
      </c>
      <c r="Y31">
        <v>1.837</v>
      </c>
      <c r="Z31">
        <v>16.763999999999999</v>
      </c>
      <c r="AA31">
        <v>164.75052299999999</v>
      </c>
      <c r="AB31">
        <v>5.4380249999999997</v>
      </c>
      <c r="AC31">
        <v>67.078299000000001</v>
      </c>
      <c r="AD31" s="1">
        <v>529</v>
      </c>
      <c r="AE31">
        <v>7</v>
      </c>
      <c r="AF31">
        <v>543</v>
      </c>
      <c r="AG31">
        <v>79</v>
      </c>
      <c r="AH31">
        <v>14.61965</v>
      </c>
      <c r="AI31">
        <v>299.89999999999998</v>
      </c>
      <c r="AJ31">
        <v>0</v>
      </c>
      <c r="AK31">
        <v>23</v>
      </c>
      <c r="AL31">
        <v>10468</v>
      </c>
      <c r="AM31">
        <v>0.87467647874936783</v>
      </c>
      <c r="AN31" t="s">
        <v>69</v>
      </c>
      <c r="AO31">
        <v>2279.473</v>
      </c>
      <c r="AP31" t="s">
        <v>515</v>
      </c>
      <c r="AQ31" t="s">
        <v>119</v>
      </c>
      <c r="AR31" t="s">
        <v>121</v>
      </c>
      <c r="AS31" t="s">
        <v>119</v>
      </c>
      <c r="AT31" t="s">
        <v>121</v>
      </c>
      <c r="AU31" t="s">
        <v>204</v>
      </c>
      <c r="AV31" t="s">
        <v>237</v>
      </c>
      <c r="AW31" t="s">
        <v>69</v>
      </c>
      <c r="AX31">
        <v>2292</v>
      </c>
      <c r="AY31" t="s">
        <v>388</v>
      </c>
      <c r="AZ31">
        <v>2</v>
      </c>
      <c r="BA31" t="s">
        <v>194</v>
      </c>
      <c r="BB31">
        <v>2</v>
      </c>
      <c r="BC31">
        <v>1</v>
      </c>
      <c r="BE31" t="s">
        <v>68</v>
      </c>
      <c r="BF31">
        <v>-1</v>
      </c>
      <c r="BG31" t="s">
        <v>338</v>
      </c>
      <c r="BI31" t="s">
        <v>119</v>
      </c>
      <c r="BJ31" t="s">
        <v>237</v>
      </c>
      <c r="BK31" t="s">
        <v>69</v>
      </c>
      <c r="BL31">
        <v>0.87467647874936783</v>
      </c>
      <c r="BM31">
        <v>2292</v>
      </c>
      <c r="BN31" t="s">
        <v>121</v>
      </c>
      <c r="BO31" t="s">
        <v>204</v>
      </c>
      <c r="BP31">
        <v>2</v>
      </c>
      <c r="BQ31">
        <v>2408.5949999999998</v>
      </c>
      <c r="BR31">
        <v>3.3007634215522337E-2</v>
      </c>
      <c r="BS31">
        <v>0.4071507499857831</v>
      </c>
      <c r="BT31">
        <v>0.21963011631262211</v>
      </c>
      <c r="BU31">
        <v>16.763999999999999</v>
      </c>
      <c r="BV31">
        <v>0.29062586279553021</v>
      </c>
      <c r="BW31">
        <v>22.544263356853271</v>
      </c>
      <c r="BX31">
        <v>23</v>
      </c>
      <c r="BY31">
        <v>7</v>
      </c>
      <c r="BZ31">
        <v>543</v>
      </c>
    </row>
    <row r="32" spans="1:78" ht="16.5">
      <c r="A32" s="107" t="str">
        <f t="shared" si="1"/>
        <v>미래교통</v>
      </c>
      <c r="B32" s="108" t="str">
        <f t="shared" si="2"/>
        <v>김현호</v>
      </c>
      <c r="C32" s="109" t="str">
        <f t="shared" si="3"/>
        <v>D</v>
      </c>
      <c r="D32" s="110">
        <f t="shared" si="4"/>
        <v>0.79999999999999993</v>
      </c>
      <c r="E32" s="111">
        <f t="shared" si="5"/>
        <v>9374</v>
      </c>
      <c r="F32" s="112" t="str">
        <f t="shared" si="6"/>
        <v>111-2</v>
      </c>
      <c r="G32" s="113" t="str">
        <f t="shared" si="7"/>
        <v>70바6046</v>
      </c>
      <c r="H32" s="114">
        <f t="shared" si="8"/>
        <v>1</v>
      </c>
      <c r="I32" s="115">
        <f t="shared" si="9"/>
        <v>984.87900000000002</v>
      </c>
      <c r="J32" s="116">
        <f t="shared" si="10"/>
        <v>1.0518271937761036E-2</v>
      </c>
      <c r="K32" s="116">
        <f t="shared" si="11"/>
        <v>0.44151668773907005</v>
      </c>
      <c r="L32" s="116">
        <f t="shared" si="12"/>
        <v>0.19190174630589138</v>
      </c>
      <c r="M32" s="117">
        <f t="shared" si="13"/>
        <v>17.826000000000001</v>
      </c>
      <c r="N32" s="118">
        <f t="shared" si="14"/>
        <v>1.0153531550576262</v>
      </c>
      <c r="O32" s="118">
        <f t="shared" si="15"/>
        <v>50.869193068387077</v>
      </c>
      <c r="P32" s="219">
        <f t="shared" si="16"/>
        <v>19</v>
      </c>
      <c r="Q32" s="220">
        <f t="shared" si="17"/>
        <v>10</v>
      </c>
      <c r="R32" s="220">
        <f t="shared" si="18"/>
        <v>501</v>
      </c>
      <c r="T32">
        <v>510</v>
      </c>
      <c r="U32">
        <v>9374</v>
      </c>
      <c r="V32" t="s">
        <v>238</v>
      </c>
      <c r="W32">
        <v>984.87900000000002</v>
      </c>
      <c r="X32">
        <v>586.26</v>
      </c>
      <c r="Y32">
        <v>1.68</v>
      </c>
      <c r="Z32">
        <v>17.826000000000001</v>
      </c>
      <c r="AA32">
        <v>65.942486000000002</v>
      </c>
      <c r="AB32">
        <v>0.69360100000000002</v>
      </c>
      <c r="AC32">
        <v>29.114708</v>
      </c>
      <c r="AD32" s="1">
        <v>189</v>
      </c>
      <c r="AE32">
        <v>10</v>
      </c>
      <c r="AF32">
        <v>501</v>
      </c>
      <c r="AG32">
        <v>87</v>
      </c>
      <c r="AH32">
        <v>14.935423999999999</v>
      </c>
      <c r="AI32">
        <v>153</v>
      </c>
      <c r="AJ32">
        <v>2.1</v>
      </c>
      <c r="AK32">
        <v>19</v>
      </c>
      <c r="AL32">
        <v>8681</v>
      </c>
      <c r="AM32">
        <v>0.79999999999999993</v>
      </c>
      <c r="AN32" t="s">
        <v>67</v>
      </c>
      <c r="AO32">
        <v>984.87900000000002</v>
      </c>
      <c r="AP32" t="s">
        <v>516</v>
      </c>
      <c r="AQ32" t="s">
        <v>119</v>
      </c>
      <c r="AR32" t="s">
        <v>121</v>
      </c>
      <c r="AS32" t="s">
        <v>119</v>
      </c>
      <c r="AT32" t="s">
        <v>121</v>
      </c>
      <c r="AU32" t="s">
        <v>202</v>
      </c>
      <c r="AV32" t="s">
        <v>238</v>
      </c>
      <c r="AW32" t="s">
        <v>67</v>
      </c>
      <c r="AX32">
        <v>9374</v>
      </c>
      <c r="AY32" t="s">
        <v>389</v>
      </c>
      <c r="AZ32">
        <v>13</v>
      </c>
      <c r="BA32" t="s">
        <v>517</v>
      </c>
      <c r="BB32">
        <v>1</v>
      </c>
      <c r="BC32">
        <v>1</v>
      </c>
      <c r="BE32" t="s">
        <v>70</v>
      </c>
      <c r="BF32">
        <v>1</v>
      </c>
      <c r="BG32" t="s">
        <v>319</v>
      </c>
      <c r="BI32" t="s">
        <v>119</v>
      </c>
      <c r="BJ32" t="s">
        <v>238</v>
      </c>
      <c r="BK32" t="s">
        <v>67</v>
      </c>
      <c r="BL32">
        <v>0.79999999999999993</v>
      </c>
      <c r="BM32">
        <v>9374</v>
      </c>
      <c r="BN32" t="s">
        <v>121</v>
      </c>
      <c r="BO32" t="s">
        <v>202</v>
      </c>
      <c r="BP32">
        <v>1</v>
      </c>
      <c r="BQ32">
        <v>984.87900000000002</v>
      </c>
      <c r="BR32">
        <v>1.0518271937761036E-2</v>
      </c>
      <c r="BS32">
        <v>0.44151668773907005</v>
      </c>
      <c r="BT32">
        <v>0.19190174630589138</v>
      </c>
      <c r="BU32">
        <v>17.826000000000001</v>
      </c>
      <c r="BV32">
        <v>1.0153531550576262</v>
      </c>
      <c r="BW32">
        <v>50.869193068387077</v>
      </c>
      <c r="BX32">
        <v>19</v>
      </c>
      <c r="BY32">
        <v>10</v>
      </c>
      <c r="BZ32">
        <v>501</v>
      </c>
    </row>
    <row r="33" spans="1:78" ht="16.5">
      <c r="A33" s="124" t="str">
        <f t="shared" si="1"/>
        <v>미래교통</v>
      </c>
      <c r="B33" s="125" t="str">
        <f t="shared" si="2"/>
        <v>김홍국</v>
      </c>
      <c r="C33" s="126" t="str">
        <f t="shared" si="3"/>
        <v>B</v>
      </c>
      <c r="D33" s="127">
        <f t="shared" si="4"/>
        <v>0.94360555005788083</v>
      </c>
      <c r="E33" s="128">
        <f t="shared" si="5"/>
        <v>5011</v>
      </c>
      <c r="F33" s="129" t="str">
        <f t="shared" si="6"/>
        <v>111</v>
      </c>
      <c r="G33" s="130" t="str">
        <f t="shared" si="7"/>
        <v>70바6094</v>
      </c>
      <c r="H33" s="131">
        <f t="shared" si="8"/>
        <v>2</v>
      </c>
      <c r="I33" s="132">
        <f t="shared" si="9"/>
        <v>3366.6469999999999</v>
      </c>
      <c r="J33" s="133">
        <f t="shared" si="10"/>
        <v>9.4798907247448147E-2</v>
      </c>
      <c r="K33" s="133">
        <f t="shared" si="11"/>
        <v>0.31267448366629053</v>
      </c>
      <c r="L33" s="133">
        <f t="shared" si="12"/>
        <v>0.15564447356672678</v>
      </c>
      <c r="M33" s="134">
        <f t="shared" si="13"/>
        <v>21.625</v>
      </c>
      <c r="N33" s="135">
        <f t="shared" si="14"/>
        <v>0.29703143810444044</v>
      </c>
      <c r="O33" s="135">
        <f t="shared" si="15"/>
        <v>43.693324545163186</v>
      </c>
      <c r="P33" s="217">
        <f t="shared" si="16"/>
        <v>22</v>
      </c>
      <c r="Q33" s="218">
        <f t="shared" si="17"/>
        <v>10</v>
      </c>
      <c r="R33" s="218">
        <f t="shared" si="18"/>
        <v>1471</v>
      </c>
      <c r="T33">
        <v>510</v>
      </c>
      <c r="U33">
        <v>5011</v>
      </c>
      <c r="V33" t="s">
        <v>239</v>
      </c>
      <c r="W33">
        <v>3366.6469999999999</v>
      </c>
      <c r="X33">
        <v>1275.22</v>
      </c>
      <c r="Y33">
        <v>2.64</v>
      </c>
      <c r="Z33">
        <v>21.625</v>
      </c>
      <c r="AA33">
        <v>121.78969499999999</v>
      </c>
      <c r="AB33">
        <v>11.545529999999999</v>
      </c>
      <c r="AC33">
        <v>38.080530000000003</v>
      </c>
      <c r="AD33" s="1">
        <v>524</v>
      </c>
      <c r="AE33">
        <v>10</v>
      </c>
      <c r="AF33">
        <v>1471</v>
      </c>
      <c r="AG33">
        <v>116</v>
      </c>
      <c r="AH33">
        <v>27.643118000000001</v>
      </c>
      <c r="AI33">
        <v>42473.599999999999</v>
      </c>
      <c r="AJ33">
        <v>17700.599999999999</v>
      </c>
      <c r="AK33">
        <v>22</v>
      </c>
      <c r="AL33">
        <v>30545</v>
      </c>
      <c r="AM33">
        <v>0.94360555005788083</v>
      </c>
      <c r="AN33" t="s">
        <v>68</v>
      </c>
      <c r="AO33">
        <v>3114.9589999999998</v>
      </c>
      <c r="AP33" t="s">
        <v>518</v>
      </c>
      <c r="AQ33" t="s">
        <v>119</v>
      </c>
      <c r="AR33" t="s">
        <v>120</v>
      </c>
      <c r="AS33" t="s">
        <v>119</v>
      </c>
      <c r="AT33" t="s">
        <v>120</v>
      </c>
      <c r="AU33" t="s">
        <v>185</v>
      </c>
      <c r="AV33" t="s">
        <v>239</v>
      </c>
      <c r="AW33" t="s">
        <v>68</v>
      </c>
      <c r="AX33">
        <v>5011</v>
      </c>
      <c r="AY33" t="s">
        <v>380</v>
      </c>
      <c r="AZ33">
        <v>3</v>
      </c>
      <c r="BA33" t="s">
        <v>329</v>
      </c>
      <c r="BB33">
        <v>2</v>
      </c>
      <c r="BC33">
        <v>1</v>
      </c>
      <c r="BE33" t="s">
        <v>66</v>
      </c>
      <c r="BF33">
        <v>-1</v>
      </c>
      <c r="BG33" t="s">
        <v>338</v>
      </c>
      <c r="BI33" t="s">
        <v>119</v>
      </c>
      <c r="BJ33" t="s">
        <v>239</v>
      </c>
      <c r="BK33" t="s">
        <v>68</v>
      </c>
      <c r="BL33">
        <v>0.94360555005788083</v>
      </c>
      <c r="BM33">
        <v>5011</v>
      </c>
      <c r="BN33" t="s">
        <v>120</v>
      </c>
      <c r="BO33" t="s">
        <v>185</v>
      </c>
      <c r="BP33">
        <v>2</v>
      </c>
      <c r="BQ33">
        <v>3366.6469999999999</v>
      </c>
      <c r="BR33">
        <v>9.4798907247448147E-2</v>
      </c>
      <c r="BS33">
        <v>0.31267448366629053</v>
      </c>
      <c r="BT33">
        <v>0.15564447356672678</v>
      </c>
      <c r="BU33">
        <v>21.625</v>
      </c>
      <c r="BV33">
        <v>0.29703143810444044</v>
      </c>
      <c r="BW33">
        <v>43.693324545163186</v>
      </c>
      <c r="BX33">
        <v>22</v>
      </c>
      <c r="BY33">
        <v>10</v>
      </c>
      <c r="BZ33">
        <v>1471</v>
      </c>
    </row>
    <row r="34" spans="1:78" ht="16.5">
      <c r="A34" s="107" t="str">
        <f t="shared" si="1"/>
        <v>미래교통</v>
      </c>
      <c r="B34" s="108" t="str">
        <f t="shared" si="2"/>
        <v>나정식</v>
      </c>
      <c r="C34" s="109" t="str">
        <f t="shared" si="3"/>
        <v>D</v>
      </c>
      <c r="D34" s="110">
        <f t="shared" si="4"/>
        <v>0.81928571428571439</v>
      </c>
      <c r="E34" s="111">
        <f t="shared" si="5"/>
        <v>3131</v>
      </c>
      <c r="F34" s="112" t="str">
        <f t="shared" si="6"/>
        <v>111</v>
      </c>
      <c r="G34" s="113" t="str">
        <f t="shared" si="7"/>
        <v>70바5075</v>
      </c>
      <c r="H34" s="114">
        <f t="shared" si="8"/>
        <v>1</v>
      </c>
      <c r="I34" s="115">
        <f t="shared" si="9"/>
        <v>3791.4360000000001</v>
      </c>
      <c r="J34" s="116">
        <f t="shared" si="10"/>
        <v>1.7641340015909283E-2</v>
      </c>
      <c r="K34" s="116">
        <f t="shared" si="11"/>
        <v>0.37141200371238342</v>
      </c>
      <c r="L34" s="116">
        <f t="shared" si="12"/>
        <v>0.13715120075876264</v>
      </c>
      <c r="M34" s="117">
        <f t="shared" si="13"/>
        <v>28.646999999999998</v>
      </c>
      <c r="N34" s="118">
        <f t="shared" si="14"/>
        <v>0.18462661640602662</v>
      </c>
      <c r="O34" s="118">
        <f t="shared" si="15"/>
        <v>50.930570897148201</v>
      </c>
      <c r="P34" s="219">
        <f t="shared" si="16"/>
        <v>34</v>
      </c>
      <c r="Q34" s="220">
        <f t="shared" si="17"/>
        <v>7</v>
      </c>
      <c r="R34" s="220">
        <f t="shared" si="18"/>
        <v>1931</v>
      </c>
      <c r="T34">
        <v>510</v>
      </c>
      <c r="U34">
        <v>3131</v>
      </c>
      <c r="V34" t="s">
        <v>240</v>
      </c>
      <c r="W34">
        <v>3791.4360000000001</v>
      </c>
      <c r="X34">
        <v>1652.4780000000001</v>
      </c>
      <c r="Y34">
        <v>2.294</v>
      </c>
      <c r="Z34">
        <v>28.646999999999998</v>
      </c>
      <c r="AA34">
        <v>134.32664399999999</v>
      </c>
      <c r="AB34">
        <v>2.3697020000000002</v>
      </c>
      <c r="AC34">
        <v>49.890528000000003</v>
      </c>
      <c r="AD34" s="1">
        <v>520</v>
      </c>
      <c r="AE34">
        <v>7</v>
      </c>
      <c r="AF34">
        <v>1931</v>
      </c>
      <c r="AG34">
        <v>93</v>
      </c>
      <c r="AH34">
        <v>28.225494000000001</v>
      </c>
      <c r="AI34">
        <v>40740.300000000003</v>
      </c>
      <c r="AJ34">
        <v>22050.7</v>
      </c>
      <c r="AK34">
        <v>34</v>
      </c>
      <c r="AL34">
        <v>46536</v>
      </c>
      <c r="AM34">
        <v>0.81928571428571439</v>
      </c>
      <c r="AN34" t="s">
        <v>67</v>
      </c>
      <c r="AO34">
        <v>3791.4360000000001</v>
      </c>
      <c r="AP34" t="s">
        <v>519</v>
      </c>
      <c r="AQ34" t="s">
        <v>119</v>
      </c>
      <c r="AR34" t="s">
        <v>120</v>
      </c>
      <c r="AS34" t="s">
        <v>119</v>
      </c>
      <c r="AT34" t="s">
        <v>120</v>
      </c>
      <c r="AU34" t="s">
        <v>171</v>
      </c>
      <c r="AV34" t="s">
        <v>240</v>
      </c>
      <c r="AW34" t="s">
        <v>67</v>
      </c>
      <c r="AX34">
        <v>3131</v>
      </c>
      <c r="AY34" t="s">
        <v>383</v>
      </c>
      <c r="AZ34">
        <v>9</v>
      </c>
      <c r="BA34" t="s">
        <v>463</v>
      </c>
      <c r="BB34">
        <v>1</v>
      </c>
      <c r="BC34">
        <v>1</v>
      </c>
      <c r="BE34" t="s">
        <v>67</v>
      </c>
      <c r="BF34">
        <v>0</v>
      </c>
      <c r="BG34" t="s">
        <v>325</v>
      </c>
      <c r="BI34" t="s">
        <v>119</v>
      </c>
      <c r="BJ34" t="s">
        <v>240</v>
      </c>
      <c r="BK34" t="s">
        <v>67</v>
      </c>
      <c r="BL34">
        <v>0.81928571428571439</v>
      </c>
      <c r="BM34">
        <v>3131</v>
      </c>
      <c r="BN34" t="s">
        <v>120</v>
      </c>
      <c r="BO34" t="s">
        <v>171</v>
      </c>
      <c r="BP34">
        <v>1</v>
      </c>
      <c r="BQ34">
        <v>3791.4360000000001</v>
      </c>
      <c r="BR34">
        <v>1.7641340015909283E-2</v>
      </c>
      <c r="BS34">
        <v>0.37141200371238342</v>
      </c>
      <c r="BT34">
        <v>0.13715120075876264</v>
      </c>
      <c r="BU34">
        <v>28.646999999999998</v>
      </c>
      <c r="BV34">
        <v>0.18462661640602662</v>
      </c>
      <c r="BW34">
        <v>50.930570897148201</v>
      </c>
      <c r="BX34">
        <v>34</v>
      </c>
      <c r="BY34">
        <v>7</v>
      </c>
      <c r="BZ34">
        <v>1931</v>
      </c>
    </row>
    <row r="35" spans="1:78" ht="16.5">
      <c r="A35" s="124" t="str">
        <f t="shared" si="1"/>
        <v>미래교통</v>
      </c>
      <c r="B35" s="125" t="str">
        <f t="shared" si="2"/>
        <v>남성우</v>
      </c>
      <c r="C35" s="126" t="str">
        <f t="shared" si="3"/>
        <v>C</v>
      </c>
      <c r="D35" s="127">
        <f t="shared" si="4"/>
        <v>0.86631732513183868</v>
      </c>
      <c r="E35" s="128">
        <f t="shared" si="5"/>
        <v>7456</v>
      </c>
      <c r="F35" s="129" t="str">
        <f t="shared" si="6"/>
        <v>111-2</v>
      </c>
      <c r="G35" s="130" t="str">
        <f t="shared" si="7"/>
        <v>70바5100</v>
      </c>
      <c r="H35" s="131">
        <f t="shared" si="8"/>
        <v>2</v>
      </c>
      <c r="I35" s="132">
        <f t="shared" si="9"/>
        <v>1109.8790000000001</v>
      </c>
      <c r="J35" s="133">
        <f t="shared" si="10"/>
        <v>1.3853546647310103E-2</v>
      </c>
      <c r="K35" s="133">
        <f t="shared" si="11"/>
        <v>0.4250648855305037</v>
      </c>
      <c r="L35" s="133">
        <f t="shared" si="12"/>
        <v>0.25588374948980924</v>
      </c>
      <c r="M35" s="134">
        <f t="shared" si="13"/>
        <v>18.646000000000001</v>
      </c>
      <c r="N35" s="135">
        <f t="shared" si="14"/>
        <v>1.1712988532984225</v>
      </c>
      <c r="O35" s="135">
        <f t="shared" si="15"/>
        <v>45.590555366846289</v>
      </c>
      <c r="P35" s="217">
        <f t="shared" si="16"/>
        <v>15</v>
      </c>
      <c r="Q35" s="218">
        <f t="shared" si="17"/>
        <v>13</v>
      </c>
      <c r="R35" s="218">
        <f t="shared" si="18"/>
        <v>506</v>
      </c>
      <c r="T35">
        <v>510</v>
      </c>
      <c r="U35">
        <v>7456</v>
      </c>
      <c r="V35" t="s">
        <v>348</v>
      </c>
      <c r="W35">
        <v>1109.8789999999999</v>
      </c>
      <c r="X35">
        <v>641.04399999999998</v>
      </c>
      <c r="Y35">
        <v>1.7310000000000001</v>
      </c>
      <c r="Z35">
        <v>18.646000000000001</v>
      </c>
      <c r="AA35">
        <v>70.618594999999999</v>
      </c>
      <c r="AB35">
        <v>0.97831800000000002</v>
      </c>
      <c r="AC35">
        <v>30.017485000000001</v>
      </c>
      <c r="AD35" s="1">
        <v>284</v>
      </c>
      <c r="AE35">
        <v>13</v>
      </c>
      <c r="AF35">
        <v>506</v>
      </c>
      <c r="AG35">
        <v>84</v>
      </c>
      <c r="AH35">
        <v>15.716526</v>
      </c>
      <c r="AI35">
        <v>784.4</v>
      </c>
      <c r="AJ35">
        <v>17.7</v>
      </c>
      <c r="AK35">
        <v>15</v>
      </c>
      <c r="AL35">
        <v>8622</v>
      </c>
      <c r="AM35">
        <v>0.86631732513183868</v>
      </c>
      <c r="AN35" t="s">
        <v>69</v>
      </c>
      <c r="AO35">
        <v>1030.1600000000001</v>
      </c>
      <c r="AP35" t="s">
        <v>520</v>
      </c>
      <c r="AQ35" t="s">
        <v>119</v>
      </c>
      <c r="AR35" t="s">
        <v>121</v>
      </c>
      <c r="AS35" t="s">
        <v>119</v>
      </c>
      <c r="AT35" t="s">
        <v>121</v>
      </c>
      <c r="AU35" t="s">
        <v>199</v>
      </c>
      <c r="AV35" t="s">
        <v>348</v>
      </c>
      <c r="AW35" t="s">
        <v>69</v>
      </c>
      <c r="AX35">
        <v>7456</v>
      </c>
      <c r="AY35" t="s">
        <v>388</v>
      </c>
      <c r="AZ35">
        <v>5</v>
      </c>
      <c r="BA35" t="s">
        <v>288</v>
      </c>
      <c r="BB35">
        <v>2</v>
      </c>
      <c r="BC35">
        <v>1</v>
      </c>
      <c r="BE35" t="s">
        <v>67</v>
      </c>
      <c r="BF35">
        <v>1</v>
      </c>
      <c r="BG35" t="s">
        <v>319</v>
      </c>
      <c r="BI35" t="s">
        <v>119</v>
      </c>
      <c r="BJ35" t="s">
        <v>348</v>
      </c>
      <c r="BK35" t="s">
        <v>69</v>
      </c>
      <c r="BL35">
        <v>0.86631732513183868</v>
      </c>
      <c r="BM35">
        <v>7456</v>
      </c>
      <c r="BN35" t="s">
        <v>121</v>
      </c>
      <c r="BO35" t="s">
        <v>199</v>
      </c>
      <c r="BP35">
        <v>2</v>
      </c>
      <c r="BQ35">
        <v>1109.8790000000001</v>
      </c>
      <c r="BR35">
        <v>1.3853546647310103E-2</v>
      </c>
      <c r="BS35">
        <v>0.4250648855305037</v>
      </c>
      <c r="BT35">
        <v>0.2558837494898093</v>
      </c>
      <c r="BU35">
        <v>18.646000000000001</v>
      </c>
      <c r="BV35">
        <v>1.1712988532984225</v>
      </c>
      <c r="BW35">
        <v>45.590555366846289</v>
      </c>
      <c r="BX35">
        <v>15</v>
      </c>
      <c r="BY35">
        <v>13</v>
      </c>
      <c r="BZ35">
        <v>506</v>
      </c>
    </row>
    <row r="36" spans="1:78" ht="16.5">
      <c r="A36" s="107" t="str">
        <f t="shared" si="1"/>
        <v>미래교통</v>
      </c>
      <c r="B36" s="108" t="str">
        <f t="shared" si="2"/>
        <v>남송우</v>
      </c>
      <c r="C36" s="109" t="str">
        <f t="shared" si="3"/>
        <v>S</v>
      </c>
      <c r="D36" s="110">
        <f t="shared" si="4"/>
        <v>1.0313333333333332</v>
      </c>
      <c r="E36" s="111">
        <f t="shared" si="5"/>
        <v>8987</v>
      </c>
      <c r="F36" s="112" t="str">
        <f t="shared" si="6"/>
        <v>111</v>
      </c>
      <c r="G36" s="113" t="str">
        <f t="shared" si="7"/>
        <v>70바6001</v>
      </c>
      <c r="H36" s="114">
        <f t="shared" si="8"/>
        <v>1</v>
      </c>
      <c r="I36" s="115">
        <f t="shared" si="9"/>
        <v>3899.7910000000002</v>
      </c>
      <c r="J36" s="116">
        <f t="shared" si="10"/>
        <v>1.7724323247975023E-2</v>
      </c>
      <c r="K36" s="116">
        <f t="shared" si="11"/>
        <v>0.26216007746967612</v>
      </c>
      <c r="L36" s="116">
        <f t="shared" si="12"/>
        <v>0.28052785392858232</v>
      </c>
      <c r="M36" s="117">
        <f t="shared" si="13"/>
        <v>18.459</v>
      </c>
      <c r="N36" s="118">
        <f t="shared" si="14"/>
        <v>0</v>
      </c>
      <c r="O36" s="118">
        <f t="shared" si="15"/>
        <v>11.667291913848716</v>
      </c>
      <c r="P36" s="219">
        <f t="shared" si="16"/>
        <v>7</v>
      </c>
      <c r="Q36" s="220">
        <f t="shared" si="17"/>
        <v>0</v>
      </c>
      <c r="R36" s="220">
        <f t="shared" si="18"/>
        <v>455</v>
      </c>
      <c r="T36">
        <v>510</v>
      </c>
      <c r="U36">
        <v>8987</v>
      </c>
      <c r="V36" t="s">
        <v>241</v>
      </c>
      <c r="W36">
        <v>3899.7910000000002</v>
      </c>
      <c r="X36">
        <v>1260.3040000000001</v>
      </c>
      <c r="Y36">
        <v>3.0939999999999999</v>
      </c>
      <c r="Z36">
        <v>18.459</v>
      </c>
      <c r="AA36">
        <v>119.62358</v>
      </c>
      <c r="AB36">
        <v>2.120247</v>
      </c>
      <c r="AC36">
        <v>31.360527000000001</v>
      </c>
      <c r="AD36" s="1">
        <v>1094</v>
      </c>
      <c r="AE36">
        <v>0</v>
      </c>
      <c r="AF36">
        <v>455</v>
      </c>
      <c r="AG36">
        <v>92</v>
      </c>
      <c r="AH36">
        <v>32.600520000000003</v>
      </c>
      <c r="AI36">
        <v>31815.7</v>
      </c>
      <c r="AJ36">
        <v>12488.1</v>
      </c>
      <c r="AK36">
        <v>7</v>
      </c>
      <c r="AL36">
        <v>2910</v>
      </c>
      <c r="AM36">
        <v>1.0313333333333332</v>
      </c>
      <c r="AN36" t="s">
        <v>71</v>
      </c>
      <c r="AO36">
        <v>3899.7910000000002</v>
      </c>
      <c r="AP36" t="s">
        <v>521</v>
      </c>
      <c r="AQ36" t="s">
        <v>119</v>
      </c>
      <c r="AR36" t="s">
        <v>120</v>
      </c>
      <c r="AS36" t="s">
        <v>119</v>
      </c>
      <c r="AT36" t="s">
        <v>120</v>
      </c>
      <c r="AU36" t="s">
        <v>181</v>
      </c>
      <c r="AV36" t="s">
        <v>241</v>
      </c>
      <c r="AW36" t="s">
        <v>71</v>
      </c>
      <c r="AX36">
        <v>8987</v>
      </c>
      <c r="AY36" t="s">
        <v>419</v>
      </c>
      <c r="AZ36">
        <v>3</v>
      </c>
      <c r="BA36" t="s">
        <v>431</v>
      </c>
      <c r="BB36">
        <v>1</v>
      </c>
      <c r="BC36">
        <v>1</v>
      </c>
      <c r="BE36" t="s">
        <v>71</v>
      </c>
      <c r="BF36">
        <v>0</v>
      </c>
      <c r="BG36" t="s">
        <v>325</v>
      </c>
      <c r="BI36" t="s">
        <v>119</v>
      </c>
      <c r="BJ36" t="s">
        <v>241</v>
      </c>
      <c r="BK36" t="s">
        <v>71</v>
      </c>
      <c r="BL36">
        <v>1.0313333333333332</v>
      </c>
      <c r="BM36">
        <v>8987</v>
      </c>
      <c r="BN36" t="s">
        <v>120</v>
      </c>
      <c r="BO36" t="s">
        <v>181</v>
      </c>
      <c r="BP36">
        <v>1</v>
      </c>
      <c r="BQ36">
        <v>3899.7910000000002</v>
      </c>
      <c r="BR36">
        <v>1.7724323247975023E-2</v>
      </c>
      <c r="BS36">
        <v>0.26216007746967612</v>
      </c>
      <c r="BT36">
        <v>0.28052785392858232</v>
      </c>
      <c r="BU36">
        <v>18.459</v>
      </c>
      <c r="BV36">
        <v>0</v>
      </c>
      <c r="BW36">
        <v>11.667291913848716</v>
      </c>
      <c r="BX36">
        <v>7</v>
      </c>
      <c r="BY36">
        <v>0</v>
      </c>
      <c r="BZ36">
        <v>455</v>
      </c>
    </row>
    <row r="37" spans="1:78" ht="16.5">
      <c r="A37" s="124" t="str">
        <f t="shared" si="1"/>
        <v>미래교통</v>
      </c>
      <c r="B37" s="125" t="str">
        <f t="shared" si="2"/>
        <v>노석현</v>
      </c>
      <c r="C37" s="126" t="str">
        <f t="shared" si="3"/>
        <v>B</v>
      </c>
      <c r="D37" s="127">
        <f t="shared" si="4"/>
        <v>0.94857142857142851</v>
      </c>
      <c r="E37" s="128">
        <f t="shared" si="5"/>
        <v>7421</v>
      </c>
      <c r="F37" s="129" t="str">
        <f t="shared" si="6"/>
        <v>111-2</v>
      </c>
      <c r="G37" s="130" t="str">
        <f t="shared" si="7"/>
        <v>70바6084</v>
      </c>
      <c r="H37" s="131">
        <f t="shared" si="8"/>
        <v>1</v>
      </c>
      <c r="I37" s="132">
        <f t="shared" si="9"/>
        <v>2154.2150000000001</v>
      </c>
      <c r="J37" s="133">
        <f t="shared" si="10"/>
        <v>6.8412599219734441E-5</v>
      </c>
      <c r="K37" s="133">
        <f t="shared" si="11"/>
        <v>0.40932784382546378</v>
      </c>
      <c r="L37" s="133">
        <f t="shared" si="12"/>
        <v>0.33422847765891517</v>
      </c>
      <c r="M37" s="134">
        <f t="shared" si="13"/>
        <v>14.576000000000001</v>
      </c>
      <c r="N37" s="135">
        <f t="shared" si="14"/>
        <v>0.27852373138242931</v>
      </c>
      <c r="O37" s="135">
        <f t="shared" si="15"/>
        <v>20.703597366093913</v>
      </c>
      <c r="P37" s="217">
        <f t="shared" si="16"/>
        <v>5</v>
      </c>
      <c r="Q37" s="218">
        <f t="shared" si="17"/>
        <v>6</v>
      </c>
      <c r="R37" s="218">
        <f t="shared" si="18"/>
        <v>446</v>
      </c>
      <c r="T37">
        <v>510</v>
      </c>
      <c r="U37">
        <v>7421</v>
      </c>
      <c r="V37" t="s">
        <v>293</v>
      </c>
      <c r="W37">
        <v>2154.2150000000001</v>
      </c>
      <c r="X37">
        <v>1081.5150000000001</v>
      </c>
      <c r="Y37">
        <v>1.992</v>
      </c>
      <c r="Z37">
        <v>14.576000000000001</v>
      </c>
      <c r="AA37">
        <v>129.85912099999999</v>
      </c>
      <c r="AB37">
        <v>8.8839999999999995E-3</v>
      </c>
      <c r="AC37">
        <v>53.154953999999996</v>
      </c>
      <c r="AD37" s="1">
        <v>720</v>
      </c>
      <c r="AE37">
        <v>6</v>
      </c>
      <c r="AF37">
        <v>446</v>
      </c>
      <c r="AG37">
        <v>89</v>
      </c>
      <c r="AH37">
        <v>16.588861000000001</v>
      </c>
      <c r="AI37">
        <v>688.7</v>
      </c>
      <c r="AJ37">
        <v>18.600000000000001</v>
      </c>
      <c r="AK37">
        <v>5</v>
      </c>
      <c r="AL37">
        <v>593</v>
      </c>
      <c r="AM37">
        <v>0.94857142857142851</v>
      </c>
      <c r="AN37" t="s">
        <v>68</v>
      </c>
      <c r="AO37">
        <v>2154.2150000000001</v>
      </c>
      <c r="AP37" t="s">
        <v>522</v>
      </c>
      <c r="AQ37" t="s">
        <v>119</v>
      </c>
      <c r="AR37" t="s">
        <v>121</v>
      </c>
      <c r="AS37" t="s">
        <v>119</v>
      </c>
      <c r="AT37" t="s">
        <v>121</v>
      </c>
      <c r="AU37" t="s">
        <v>289</v>
      </c>
      <c r="AV37" t="s">
        <v>293</v>
      </c>
      <c r="AW37" t="s">
        <v>68</v>
      </c>
      <c r="AX37">
        <v>7421</v>
      </c>
      <c r="AY37" t="s">
        <v>386</v>
      </c>
      <c r="AZ37">
        <v>1</v>
      </c>
      <c r="BA37" t="s">
        <v>207</v>
      </c>
      <c r="BB37">
        <v>1</v>
      </c>
      <c r="BC37">
        <v>1</v>
      </c>
      <c r="BE37" t="s">
        <v>66</v>
      </c>
      <c r="BF37">
        <v>-1</v>
      </c>
      <c r="BG37" t="s">
        <v>338</v>
      </c>
      <c r="BI37" t="s">
        <v>119</v>
      </c>
      <c r="BJ37" t="s">
        <v>293</v>
      </c>
      <c r="BK37" t="s">
        <v>68</v>
      </c>
      <c r="BL37">
        <v>0.94857142857142851</v>
      </c>
      <c r="BM37">
        <v>7421</v>
      </c>
      <c r="BN37" t="s">
        <v>121</v>
      </c>
      <c r="BO37" t="s">
        <v>289</v>
      </c>
      <c r="BP37">
        <v>1</v>
      </c>
      <c r="BQ37">
        <v>2154.2150000000001</v>
      </c>
      <c r="BR37">
        <v>6.8412599219734441E-5</v>
      </c>
      <c r="BS37">
        <v>0.40932784382546378</v>
      </c>
      <c r="BT37">
        <v>0.33422847765891517</v>
      </c>
      <c r="BU37">
        <v>14.576000000000001</v>
      </c>
      <c r="BV37">
        <v>0.27852373138242931</v>
      </c>
      <c r="BW37">
        <v>20.703597366093913</v>
      </c>
      <c r="BX37">
        <v>5</v>
      </c>
      <c r="BY37">
        <v>6</v>
      </c>
      <c r="BZ37">
        <v>446</v>
      </c>
    </row>
    <row r="38" spans="1:78" ht="16.5">
      <c r="A38" s="107" t="str">
        <f t="shared" si="1"/>
        <v>미래교통</v>
      </c>
      <c r="B38" s="108" t="str">
        <f t="shared" si="2"/>
        <v>류남열</v>
      </c>
      <c r="C38" s="109" t="str">
        <f t="shared" si="3"/>
        <v>D</v>
      </c>
      <c r="D38" s="110">
        <f t="shared" si="4"/>
        <v>0.84239919046846634</v>
      </c>
      <c r="E38" s="111">
        <f t="shared" si="5"/>
        <v>1544</v>
      </c>
      <c r="F38" s="112" t="str">
        <f t="shared" si="6"/>
        <v>111-2</v>
      </c>
      <c r="G38" s="113" t="str">
        <f t="shared" si="7"/>
        <v>70바5027</v>
      </c>
      <c r="H38" s="114">
        <f t="shared" si="8"/>
        <v>3</v>
      </c>
      <c r="I38" s="115">
        <f t="shared" si="9"/>
        <v>1817.4070000000002</v>
      </c>
      <c r="J38" s="116">
        <f t="shared" si="10"/>
        <v>3.8754672523525283E-2</v>
      </c>
      <c r="K38" s="116">
        <f t="shared" si="11"/>
        <v>0.36119411969805792</v>
      </c>
      <c r="L38" s="116">
        <f t="shared" si="12"/>
        <v>0.18487878609469424</v>
      </c>
      <c r="M38" s="117">
        <f t="shared" si="13"/>
        <v>18.542000000000002</v>
      </c>
      <c r="N38" s="118">
        <f t="shared" si="14"/>
        <v>1.1554924130918389</v>
      </c>
      <c r="O38" s="118">
        <f t="shared" si="15"/>
        <v>18.762995850681765</v>
      </c>
      <c r="P38" s="219">
        <f t="shared" si="16"/>
        <v>12</v>
      </c>
      <c r="Q38" s="220">
        <f t="shared" si="17"/>
        <v>21</v>
      </c>
      <c r="R38" s="220">
        <f t="shared" si="18"/>
        <v>341</v>
      </c>
      <c r="T38">
        <v>510</v>
      </c>
      <c r="U38">
        <v>1544</v>
      </c>
      <c r="V38" t="s">
        <v>294</v>
      </c>
      <c r="W38">
        <v>1817.4069999999999</v>
      </c>
      <c r="X38">
        <v>985.77800000000002</v>
      </c>
      <c r="Y38">
        <v>1.8440000000000001</v>
      </c>
      <c r="Z38">
        <v>18.542000000000002</v>
      </c>
      <c r="AA38">
        <v>100.6683</v>
      </c>
      <c r="AB38">
        <v>3.901367</v>
      </c>
      <c r="AC38">
        <v>36.360798000000003</v>
      </c>
      <c r="AD38" s="1">
        <v>336</v>
      </c>
      <c r="AE38">
        <v>21</v>
      </c>
      <c r="AF38">
        <v>341</v>
      </c>
      <c r="AG38">
        <v>91</v>
      </c>
      <c r="AH38">
        <v>18.053419000000002</v>
      </c>
      <c r="AI38">
        <v>5382.7</v>
      </c>
      <c r="AJ38">
        <v>1971.7</v>
      </c>
      <c r="AK38">
        <v>12</v>
      </c>
      <c r="AL38">
        <v>2810</v>
      </c>
      <c r="AM38">
        <v>0.84239919046846634</v>
      </c>
      <c r="AN38" t="s">
        <v>67</v>
      </c>
      <c r="AO38">
        <v>1321.979</v>
      </c>
      <c r="AP38" t="s">
        <v>523</v>
      </c>
      <c r="AQ38" t="s">
        <v>119</v>
      </c>
      <c r="AR38" t="s">
        <v>121</v>
      </c>
      <c r="AS38" t="s">
        <v>119</v>
      </c>
      <c r="AT38" t="s">
        <v>121</v>
      </c>
      <c r="AU38" t="s">
        <v>191</v>
      </c>
      <c r="AV38" t="s">
        <v>294</v>
      </c>
      <c r="AW38" t="s">
        <v>67</v>
      </c>
      <c r="AX38">
        <v>1544</v>
      </c>
      <c r="AY38" t="s">
        <v>389</v>
      </c>
      <c r="AZ38">
        <v>2</v>
      </c>
      <c r="BA38" t="s">
        <v>310</v>
      </c>
      <c r="BB38">
        <v>3</v>
      </c>
      <c r="BC38">
        <v>1</v>
      </c>
      <c r="BE38" t="s">
        <v>69</v>
      </c>
      <c r="BF38">
        <v>-1</v>
      </c>
      <c r="BG38" t="s">
        <v>338</v>
      </c>
      <c r="BI38" t="s">
        <v>119</v>
      </c>
      <c r="BJ38" t="s">
        <v>294</v>
      </c>
      <c r="BK38" t="s">
        <v>67</v>
      </c>
      <c r="BL38">
        <v>0.84239919046846634</v>
      </c>
      <c r="BM38">
        <v>1544</v>
      </c>
      <c r="BN38" t="s">
        <v>121</v>
      </c>
      <c r="BO38" t="s">
        <v>191</v>
      </c>
      <c r="BP38">
        <v>3</v>
      </c>
      <c r="BQ38">
        <v>1817.4070000000002</v>
      </c>
      <c r="BR38">
        <v>3.8754672523525283E-2</v>
      </c>
      <c r="BS38">
        <v>0.36119411969805792</v>
      </c>
      <c r="BT38">
        <v>0.18487878609469427</v>
      </c>
      <c r="BU38">
        <v>18.542000000000002</v>
      </c>
      <c r="BV38">
        <v>1.1554924130918389</v>
      </c>
      <c r="BW38">
        <v>18.762995850681765</v>
      </c>
      <c r="BX38">
        <v>12</v>
      </c>
      <c r="BY38">
        <v>21</v>
      </c>
      <c r="BZ38">
        <v>341</v>
      </c>
    </row>
    <row r="39" spans="1:78" ht="16.5">
      <c r="A39" s="124" t="str">
        <f t="shared" si="1"/>
        <v>미래교통</v>
      </c>
      <c r="B39" s="125" t="str">
        <f t="shared" si="2"/>
        <v>문기연</v>
      </c>
      <c r="C39" s="126" t="str">
        <f t="shared" si="3"/>
        <v>D</v>
      </c>
      <c r="D39" s="127">
        <f t="shared" si="4"/>
        <v>0.82373331038944864</v>
      </c>
      <c r="E39" s="128">
        <f t="shared" si="5"/>
        <v>8644</v>
      </c>
      <c r="F39" s="129" t="str">
        <f t="shared" si="6"/>
        <v>111-2</v>
      </c>
      <c r="G39" s="130" t="str">
        <f t="shared" si="7"/>
        <v>70바5100</v>
      </c>
      <c r="H39" s="131">
        <f t="shared" si="8"/>
        <v>2</v>
      </c>
      <c r="I39" s="132">
        <f t="shared" si="9"/>
        <v>1936.6089999999999</v>
      </c>
      <c r="J39" s="133">
        <f t="shared" si="10"/>
        <v>1.2108787330136128E-2</v>
      </c>
      <c r="K39" s="133">
        <f t="shared" si="11"/>
        <v>0.45136086679525461</v>
      </c>
      <c r="L39" s="133">
        <f t="shared" si="12"/>
        <v>0.11308426223362589</v>
      </c>
      <c r="M39" s="134">
        <f t="shared" si="13"/>
        <v>18.959</v>
      </c>
      <c r="N39" s="135">
        <f t="shared" si="14"/>
        <v>0.20654659768698794</v>
      </c>
      <c r="O39" s="135">
        <f t="shared" si="15"/>
        <v>35.990744646957644</v>
      </c>
      <c r="P39" s="217">
        <f t="shared" si="16"/>
        <v>41</v>
      </c>
      <c r="Q39" s="218">
        <f t="shared" si="17"/>
        <v>4</v>
      </c>
      <c r="R39" s="218">
        <f t="shared" si="18"/>
        <v>697</v>
      </c>
      <c r="T39">
        <v>510</v>
      </c>
      <c r="U39">
        <v>8644</v>
      </c>
      <c r="V39" t="s">
        <v>242</v>
      </c>
      <c r="W39">
        <v>1936.6089999999999</v>
      </c>
      <c r="X39">
        <v>1175.627</v>
      </c>
      <c r="Y39">
        <v>1.647</v>
      </c>
      <c r="Z39">
        <v>18.959</v>
      </c>
      <c r="AA39">
        <v>133.83165099999999</v>
      </c>
      <c r="AB39">
        <v>1.620539</v>
      </c>
      <c r="AC39">
        <v>60.406370000000003</v>
      </c>
      <c r="AD39" s="1">
        <v>219</v>
      </c>
      <c r="AE39">
        <v>4</v>
      </c>
      <c r="AF39">
        <v>697</v>
      </c>
      <c r="AG39">
        <v>90</v>
      </c>
      <c r="AH39">
        <v>14.470485</v>
      </c>
      <c r="AI39">
        <v>960.1</v>
      </c>
      <c r="AJ39">
        <v>1.1000000000000001</v>
      </c>
      <c r="AK39">
        <v>41</v>
      </c>
      <c r="AL39">
        <v>37405</v>
      </c>
      <c r="AM39">
        <v>0.82373331038944864</v>
      </c>
      <c r="AN39" t="s">
        <v>67</v>
      </c>
      <c r="AO39">
        <v>1801.3579999999999</v>
      </c>
      <c r="AP39" t="s">
        <v>524</v>
      </c>
      <c r="AQ39" t="s">
        <v>119</v>
      </c>
      <c r="AR39" t="s">
        <v>121</v>
      </c>
      <c r="AS39" t="s">
        <v>119</v>
      </c>
      <c r="AT39" t="s">
        <v>121</v>
      </c>
      <c r="AU39" t="s">
        <v>199</v>
      </c>
      <c r="AV39" t="s">
        <v>242</v>
      </c>
      <c r="AW39" t="s">
        <v>67</v>
      </c>
      <c r="AX39">
        <v>8644</v>
      </c>
      <c r="AY39" t="s">
        <v>389</v>
      </c>
      <c r="AZ39">
        <v>8</v>
      </c>
      <c r="BA39" t="s">
        <v>418</v>
      </c>
      <c r="BB39">
        <v>2</v>
      </c>
      <c r="BC39">
        <v>1</v>
      </c>
      <c r="BE39" t="s">
        <v>67</v>
      </c>
      <c r="BF39">
        <v>0</v>
      </c>
      <c r="BG39" t="s">
        <v>325</v>
      </c>
      <c r="BI39" t="s">
        <v>119</v>
      </c>
      <c r="BJ39" t="s">
        <v>242</v>
      </c>
      <c r="BK39" t="s">
        <v>67</v>
      </c>
      <c r="BL39">
        <v>0.82373331038944864</v>
      </c>
      <c r="BM39">
        <v>8644</v>
      </c>
      <c r="BN39" t="s">
        <v>121</v>
      </c>
      <c r="BO39" t="s">
        <v>199</v>
      </c>
      <c r="BP39">
        <v>2</v>
      </c>
      <c r="BQ39">
        <v>1936.6089999999999</v>
      </c>
      <c r="BR39">
        <v>1.2108787330136128E-2</v>
      </c>
      <c r="BS39">
        <v>0.45136086679525461</v>
      </c>
      <c r="BT39">
        <v>0.11308426223362589</v>
      </c>
      <c r="BU39">
        <v>18.959</v>
      </c>
      <c r="BV39">
        <v>0.20654659768698794</v>
      </c>
      <c r="BW39">
        <v>35.990744646957644</v>
      </c>
      <c r="BX39">
        <v>41</v>
      </c>
      <c r="BY39">
        <v>4</v>
      </c>
      <c r="BZ39">
        <v>697</v>
      </c>
    </row>
    <row r="40" spans="1:78" ht="16.5">
      <c r="A40" s="107" t="str">
        <f t="shared" si="1"/>
        <v>미래교통</v>
      </c>
      <c r="B40" s="108" t="str">
        <f t="shared" si="2"/>
        <v>민경환</v>
      </c>
      <c r="C40" s="109" t="str">
        <f t="shared" si="3"/>
        <v>A</v>
      </c>
      <c r="D40" s="110">
        <f t="shared" si="4"/>
        <v>0.96633333333333338</v>
      </c>
      <c r="E40" s="111">
        <f t="shared" si="5"/>
        <v>7235</v>
      </c>
      <c r="F40" s="112" t="str">
        <f t="shared" si="6"/>
        <v>111</v>
      </c>
      <c r="G40" s="113" t="str">
        <f t="shared" si="7"/>
        <v>70바6001</v>
      </c>
      <c r="H40" s="114">
        <f t="shared" si="8"/>
        <v>1</v>
      </c>
      <c r="I40" s="115">
        <f t="shared" si="9"/>
        <v>4064.2689999999998</v>
      </c>
      <c r="J40" s="116">
        <f t="shared" si="10"/>
        <v>2.3282494602960193E-2</v>
      </c>
      <c r="K40" s="116">
        <f t="shared" si="11"/>
        <v>0.34664825355545431</v>
      </c>
      <c r="L40" s="116">
        <f t="shared" si="12"/>
        <v>0.17198664753735543</v>
      </c>
      <c r="M40" s="117">
        <f t="shared" si="13"/>
        <v>20.077999999999999</v>
      </c>
      <c r="N40" s="118">
        <f t="shared" si="14"/>
        <v>0</v>
      </c>
      <c r="O40" s="118">
        <f t="shared" si="15"/>
        <v>18.232060919196048</v>
      </c>
      <c r="P40" s="219">
        <f t="shared" si="16"/>
        <v>57</v>
      </c>
      <c r="Q40" s="220">
        <f t="shared" si="17"/>
        <v>0</v>
      </c>
      <c r="R40" s="220">
        <f t="shared" si="18"/>
        <v>741</v>
      </c>
      <c r="T40">
        <v>510</v>
      </c>
      <c r="U40">
        <v>7235</v>
      </c>
      <c r="V40" t="s">
        <v>243</v>
      </c>
      <c r="W40">
        <v>4064.2689999999998</v>
      </c>
      <c r="X40">
        <v>1402.1189999999999</v>
      </c>
      <c r="Y40">
        <v>2.899</v>
      </c>
      <c r="Z40">
        <v>20.077999999999999</v>
      </c>
      <c r="AA40">
        <v>143.037207</v>
      </c>
      <c r="AB40">
        <v>3.330263</v>
      </c>
      <c r="AC40">
        <v>49.583598000000002</v>
      </c>
      <c r="AD40" s="1">
        <v>699</v>
      </c>
      <c r="AE40">
        <v>0</v>
      </c>
      <c r="AF40">
        <v>741</v>
      </c>
      <c r="AG40">
        <v>91</v>
      </c>
      <c r="AH40">
        <v>28.414068</v>
      </c>
      <c r="AI40">
        <v>39669.4</v>
      </c>
      <c r="AJ40">
        <v>19603.8</v>
      </c>
      <c r="AK40">
        <v>57</v>
      </c>
      <c r="AL40">
        <v>31814</v>
      </c>
      <c r="AM40">
        <v>0.96633333333333338</v>
      </c>
      <c r="AN40" t="s">
        <v>66</v>
      </c>
      <c r="AO40">
        <v>4064.2689999999998</v>
      </c>
      <c r="AP40" t="s">
        <v>525</v>
      </c>
      <c r="AQ40" t="s">
        <v>119</v>
      </c>
      <c r="AR40" t="s">
        <v>120</v>
      </c>
      <c r="AS40" t="s">
        <v>119</v>
      </c>
      <c r="AT40" t="s">
        <v>120</v>
      </c>
      <c r="AU40" t="s">
        <v>181</v>
      </c>
      <c r="AV40" t="s">
        <v>243</v>
      </c>
      <c r="AW40" t="s">
        <v>66</v>
      </c>
      <c r="AX40">
        <v>7235</v>
      </c>
      <c r="AY40" t="s">
        <v>374</v>
      </c>
      <c r="AZ40">
        <v>8</v>
      </c>
      <c r="BA40" t="s">
        <v>526</v>
      </c>
      <c r="BB40">
        <v>1</v>
      </c>
      <c r="BC40">
        <v>1</v>
      </c>
      <c r="BE40" t="s">
        <v>68</v>
      </c>
      <c r="BF40">
        <v>1</v>
      </c>
      <c r="BG40" t="s">
        <v>319</v>
      </c>
      <c r="BI40" t="s">
        <v>119</v>
      </c>
      <c r="BJ40" t="s">
        <v>243</v>
      </c>
      <c r="BK40" t="s">
        <v>66</v>
      </c>
      <c r="BL40">
        <v>0.96633333333333338</v>
      </c>
      <c r="BM40">
        <v>7235</v>
      </c>
      <c r="BN40" t="s">
        <v>120</v>
      </c>
      <c r="BO40" t="s">
        <v>181</v>
      </c>
      <c r="BP40">
        <v>1</v>
      </c>
      <c r="BQ40">
        <v>4064.2689999999998</v>
      </c>
      <c r="BR40">
        <v>2.3282494602960193E-2</v>
      </c>
      <c r="BS40">
        <v>0.34664825355545431</v>
      </c>
      <c r="BT40">
        <v>0.17198664753735543</v>
      </c>
      <c r="BU40">
        <v>20.077999999999999</v>
      </c>
      <c r="BV40">
        <v>0</v>
      </c>
      <c r="BW40">
        <v>18.232060919196048</v>
      </c>
      <c r="BX40">
        <v>57</v>
      </c>
      <c r="BY40">
        <v>0</v>
      </c>
      <c r="BZ40">
        <v>741</v>
      </c>
    </row>
    <row r="41" spans="1:78" ht="16.5">
      <c r="A41" s="124" t="str">
        <f t="shared" si="1"/>
        <v>미래교통</v>
      </c>
      <c r="B41" s="125" t="str">
        <f t="shared" si="2"/>
        <v>박명산</v>
      </c>
      <c r="C41" s="126" t="str">
        <f t="shared" si="3"/>
        <v>C</v>
      </c>
      <c r="D41" s="127">
        <f t="shared" si="4"/>
        <v>0.85525780557869391</v>
      </c>
      <c r="E41" s="128">
        <f t="shared" si="5"/>
        <v>6849</v>
      </c>
      <c r="F41" s="129" t="str">
        <f t="shared" si="6"/>
        <v>111</v>
      </c>
      <c r="G41" s="130" t="str">
        <f t="shared" si="7"/>
        <v>70바6092</v>
      </c>
      <c r="H41" s="131">
        <f t="shared" si="8"/>
        <v>3</v>
      </c>
      <c r="I41" s="132">
        <f t="shared" si="9"/>
        <v>3982.55</v>
      </c>
      <c r="J41" s="133">
        <f t="shared" si="10"/>
        <v>3.2537957327612624E-2</v>
      </c>
      <c r="K41" s="133">
        <f t="shared" si="11"/>
        <v>0.34555223838639137</v>
      </c>
      <c r="L41" s="133">
        <f t="shared" si="12"/>
        <v>0.15241491004507163</v>
      </c>
      <c r="M41" s="134">
        <f t="shared" si="13"/>
        <v>21.901</v>
      </c>
      <c r="N41" s="135">
        <f t="shared" si="14"/>
        <v>2.5109540369863528E-2</v>
      </c>
      <c r="O41" s="135">
        <f t="shared" si="15"/>
        <v>33.998317660795216</v>
      </c>
      <c r="P41" s="217">
        <f t="shared" si="16"/>
        <v>44</v>
      </c>
      <c r="Q41" s="218">
        <f t="shared" si="17"/>
        <v>1</v>
      </c>
      <c r="R41" s="218">
        <f t="shared" si="18"/>
        <v>1354</v>
      </c>
      <c r="T41">
        <v>510</v>
      </c>
      <c r="U41">
        <v>6849</v>
      </c>
      <c r="V41" t="s">
        <v>244</v>
      </c>
      <c r="W41">
        <v>3982.55</v>
      </c>
      <c r="X41">
        <v>1616.5920000000001</v>
      </c>
      <c r="Y41">
        <v>2.464</v>
      </c>
      <c r="Z41">
        <v>21.901</v>
      </c>
      <c r="AA41">
        <v>141.15080900000001</v>
      </c>
      <c r="AB41">
        <v>4.592759</v>
      </c>
      <c r="AC41">
        <v>48.774977999999997</v>
      </c>
      <c r="AD41" s="1">
        <v>607</v>
      </c>
      <c r="AE41">
        <v>1</v>
      </c>
      <c r="AF41">
        <v>1354</v>
      </c>
      <c r="AG41">
        <v>93</v>
      </c>
      <c r="AH41">
        <v>28.214856999999999</v>
      </c>
      <c r="AI41">
        <v>37058.699999999997</v>
      </c>
      <c r="AJ41">
        <v>18209.2</v>
      </c>
      <c r="AK41">
        <v>44</v>
      </c>
      <c r="AL41">
        <v>31532</v>
      </c>
      <c r="AM41">
        <v>0.85525780557869391</v>
      </c>
      <c r="AN41" t="s">
        <v>69</v>
      </c>
      <c r="AO41">
        <v>3550.4470000000001</v>
      </c>
      <c r="AP41" t="s">
        <v>527</v>
      </c>
      <c r="AQ41" t="s">
        <v>119</v>
      </c>
      <c r="AR41" t="s">
        <v>120</v>
      </c>
      <c r="AS41" t="s">
        <v>119</v>
      </c>
      <c r="AT41" t="s">
        <v>120</v>
      </c>
      <c r="AU41" t="s">
        <v>183</v>
      </c>
      <c r="AV41" t="s">
        <v>244</v>
      </c>
      <c r="AW41" t="s">
        <v>69</v>
      </c>
      <c r="AX41">
        <v>6849</v>
      </c>
      <c r="AY41" t="s">
        <v>378</v>
      </c>
      <c r="AZ41">
        <v>9</v>
      </c>
      <c r="BA41" t="s">
        <v>404</v>
      </c>
      <c r="BB41">
        <v>3</v>
      </c>
      <c r="BC41">
        <v>1</v>
      </c>
      <c r="BE41" t="s">
        <v>67</v>
      </c>
      <c r="BF41">
        <v>1</v>
      </c>
      <c r="BG41" t="s">
        <v>319</v>
      </c>
      <c r="BI41" t="s">
        <v>119</v>
      </c>
      <c r="BJ41" t="s">
        <v>244</v>
      </c>
      <c r="BK41" t="s">
        <v>69</v>
      </c>
      <c r="BL41">
        <v>0.85525780557869391</v>
      </c>
      <c r="BM41">
        <v>6849</v>
      </c>
      <c r="BN41" t="s">
        <v>120</v>
      </c>
      <c r="BO41" t="s">
        <v>183</v>
      </c>
      <c r="BP41">
        <v>3</v>
      </c>
      <c r="BQ41">
        <v>3982.55</v>
      </c>
      <c r="BR41">
        <v>3.2537957327612624E-2</v>
      </c>
      <c r="BS41">
        <v>0.34555223838639137</v>
      </c>
      <c r="BT41">
        <v>0.15241491004507163</v>
      </c>
      <c r="BU41">
        <v>21.901</v>
      </c>
      <c r="BV41">
        <v>2.5109540369863528E-2</v>
      </c>
      <c r="BW41">
        <v>33.998317660795216</v>
      </c>
      <c r="BX41">
        <v>44</v>
      </c>
      <c r="BY41">
        <v>1</v>
      </c>
      <c r="BZ41">
        <v>1354</v>
      </c>
    </row>
    <row r="42" spans="1:78" ht="16.5">
      <c r="A42" s="107" t="str">
        <f t="shared" si="1"/>
        <v>미래교통</v>
      </c>
      <c r="B42" s="108" t="str">
        <f t="shared" si="2"/>
        <v>박상규</v>
      </c>
      <c r="C42" s="109" t="str">
        <f t="shared" si="3"/>
        <v>F</v>
      </c>
      <c r="D42" s="110">
        <f t="shared" si="4"/>
        <v>0.78110852372471729</v>
      </c>
      <c r="E42" s="111">
        <f t="shared" si="5"/>
        <v>3958</v>
      </c>
      <c r="F42" s="112" t="str">
        <f t="shared" si="6"/>
        <v>111-2</v>
      </c>
      <c r="G42" s="113" t="str">
        <f t="shared" si="7"/>
        <v>72바1546</v>
      </c>
      <c r="H42" s="114">
        <f t="shared" si="8"/>
        <v>3</v>
      </c>
      <c r="I42" s="115">
        <f t="shared" si="9"/>
        <v>2110.6910000000003</v>
      </c>
      <c r="J42" s="116">
        <f t="shared" si="10"/>
        <v>3.2663767843760419E-2</v>
      </c>
      <c r="K42" s="116">
        <f t="shared" si="11"/>
        <v>0.44417152181311637</v>
      </c>
      <c r="L42" s="116">
        <f t="shared" si="12"/>
        <v>0.20751497969148489</v>
      </c>
      <c r="M42" s="117">
        <f t="shared" si="13"/>
        <v>19.244</v>
      </c>
      <c r="N42" s="118">
        <f t="shared" si="14"/>
        <v>0.80542343715873133</v>
      </c>
      <c r="O42" s="118">
        <f t="shared" si="15"/>
        <v>41.787263033764766</v>
      </c>
      <c r="P42" s="219">
        <f t="shared" si="16"/>
        <v>36</v>
      </c>
      <c r="Q42" s="220">
        <f t="shared" si="17"/>
        <v>17</v>
      </c>
      <c r="R42" s="220">
        <f t="shared" si="18"/>
        <v>882</v>
      </c>
      <c r="T42">
        <v>510</v>
      </c>
      <c r="U42">
        <v>3958</v>
      </c>
      <c r="V42" t="s">
        <v>349</v>
      </c>
      <c r="W42">
        <v>2110.6909999999998</v>
      </c>
      <c r="X42">
        <v>1241.5039999999999</v>
      </c>
      <c r="Y42">
        <v>1.7</v>
      </c>
      <c r="Z42">
        <v>19.244</v>
      </c>
      <c r="AA42">
        <v>146.279144</v>
      </c>
      <c r="AB42">
        <v>4.7780279999999999</v>
      </c>
      <c r="AC42">
        <v>64.973029999999994</v>
      </c>
      <c r="AD42" s="1">
        <v>438</v>
      </c>
      <c r="AE42">
        <v>17</v>
      </c>
      <c r="AF42">
        <v>882</v>
      </c>
      <c r="AG42">
        <v>78</v>
      </c>
      <c r="AH42">
        <v>14.429199000000001</v>
      </c>
      <c r="AI42">
        <v>641.9</v>
      </c>
      <c r="AJ42">
        <v>0</v>
      </c>
      <c r="AK42">
        <v>36</v>
      </c>
      <c r="AL42">
        <v>26366</v>
      </c>
      <c r="AM42">
        <v>0.78110852372471729</v>
      </c>
      <c r="AN42" t="s">
        <v>70</v>
      </c>
      <c r="AO42">
        <v>1867.4670000000001</v>
      </c>
      <c r="AP42" t="s">
        <v>528</v>
      </c>
      <c r="AQ42" t="s">
        <v>119</v>
      </c>
      <c r="AR42" t="s">
        <v>121</v>
      </c>
      <c r="AS42" t="s">
        <v>119</v>
      </c>
      <c r="AT42" t="s">
        <v>121</v>
      </c>
      <c r="AU42" t="s">
        <v>206</v>
      </c>
      <c r="AV42" t="s">
        <v>349</v>
      </c>
      <c r="AW42" t="s">
        <v>70</v>
      </c>
      <c r="AX42">
        <v>3958</v>
      </c>
      <c r="AY42" t="s">
        <v>372</v>
      </c>
      <c r="AZ42">
        <v>5</v>
      </c>
      <c r="BA42" t="s">
        <v>529</v>
      </c>
      <c r="BB42">
        <v>3</v>
      </c>
      <c r="BC42">
        <v>1</v>
      </c>
      <c r="BE42" t="s">
        <v>70</v>
      </c>
      <c r="BF42">
        <v>0</v>
      </c>
      <c r="BG42" t="s">
        <v>325</v>
      </c>
      <c r="BI42" t="s">
        <v>119</v>
      </c>
      <c r="BJ42" t="s">
        <v>349</v>
      </c>
      <c r="BK42" t="s">
        <v>70</v>
      </c>
      <c r="BL42">
        <v>0.78110852372471729</v>
      </c>
      <c r="BM42">
        <v>3958</v>
      </c>
      <c r="BN42" t="s">
        <v>121</v>
      </c>
      <c r="BO42" t="s">
        <v>206</v>
      </c>
      <c r="BP42">
        <v>3</v>
      </c>
      <c r="BQ42">
        <v>2110.6910000000003</v>
      </c>
      <c r="BR42">
        <v>3.2663767843760419E-2</v>
      </c>
      <c r="BS42">
        <v>0.44417152181311637</v>
      </c>
      <c r="BT42">
        <v>0.20751497969148494</v>
      </c>
      <c r="BU42">
        <v>19.244</v>
      </c>
      <c r="BV42">
        <v>0.80542343715873133</v>
      </c>
      <c r="BW42">
        <v>41.787263033764766</v>
      </c>
      <c r="BX42">
        <v>36</v>
      </c>
      <c r="BY42">
        <v>17</v>
      </c>
      <c r="BZ42">
        <v>882</v>
      </c>
    </row>
    <row r="43" spans="1:78" ht="16.5">
      <c r="A43" s="124" t="str">
        <f t="shared" si="1"/>
        <v>미래교통</v>
      </c>
      <c r="B43" s="125" t="str">
        <f t="shared" si="2"/>
        <v>박용춘</v>
      </c>
      <c r="C43" s="126" t="str">
        <f t="shared" si="3"/>
        <v>D</v>
      </c>
      <c r="D43" s="127">
        <f t="shared" si="4"/>
        <v>0.8169335029077599</v>
      </c>
      <c r="E43" s="128">
        <f t="shared" si="5"/>
        <v>1969</v>
      </c>
      <c r="F43" s="129" t="str">
        <f t="shared" si="6"/>
        <v>111</v>
      </c>
      <c r="G43" s="130" t="str">
        <f t="shared" si="7"/>
        <v>70바5994</v>
      </c>
      <c r="H43" s="131">
        <f t="shared" si="8"/>
        <v>10</v>
      </c>
      <c r="I43" s="132">
        <f t="shared" si="9"/>
        <v>3901.6140000000005</v>
      </c>
      <c r="J43" s="133">
        <f t="shared" si="10"/>
        <v>3.5134371789841419E-2</v>
      </c>
      <c r="K43" s="133">
        <f t="shared" si="11"/>
        <v>0.3370007301504469</v>
      </c>
      <c r="L43" s="133">
        <f t="shared" si="12"/>
        <v>0.16377837479566146</v>
      </c>
      <c r="M43" s="134">
        <f t="shared" si="13"/>
        <v>25.462</v>
      </c>
      <c r="N43" s="135">
        <f t="shared" si="14"/>
        <v>0.1281520929543517</v>
      </c>
      <c r="O43" s="135">
        <f t="shared" si="15"/>
        <v>37.830497840124622</v>
      </c>
      <c r="P43" s="217">
        <f t="shared" si="16"/>
        <v>43</v>
      </c>
      <c r="Q43" s="218">
        <f t="shared" si="17"/>
        <v>5</v>
      </c>
      <c r="R43" s="218">
        <f t="shared" si="18"/>
        <v>1476</v>
      </c>
      <c r="T43">
        <v>510</v>
      </c>
      <c r="U43">
        <v>1969</v>
      </c>
      <c r="V43" t="s">
        <v>245</v>
      </c>
      <c r="W43">
        <v>3901.614</v>
      </c>
      <c r="X43">
        <v>1724.54</v>
      </c>
      <c r="Y43">
        <v>2.262</v>
      </c>
      <c r="Z43">
        <v>25.462</v>
      </c>
      <c r="AA43">
        <v>145.472759</v>
      </c>
      <c r="AB43">
        <v>5.1110939999999996</v>
      </c>
      <c r="AC43">
        <v>49.024425999999998</v>
      </c>
      <c r="AD43" s="1">
        <v>639</v>
      </c>
      <c r="AE43">
        <v>5</v>
      </c>
      <c r="AF43">
        <v>1476</v>
      </c>
      <c r="AG43">
        <v>93</v>
      </c>
      <c r="AH43">
        <v>26.820236999999999</v>
      </c>
      <c r="AI43">
        <v>43680.7</v>
      </c>
      <c r="AJ43">
        <v>23909.9</v>
      </c>
      <c r="AK43">
        <v>43</v>
      </c>
      <c r="AL43">
        <v>25207</v>
      </c>
      <c r="AM43">
        <v>0.8169335029077599</v>
      </c>
      <c r="AN43" t="s">
        <v>67</v>
      </c>
      <c r="AO43">
        <v>1863.115</v>
      </c>
      <c r="AP43" t="s">
        <v>530</v>
      </c>
      <c r="AQ43" t="s">
        <v>119</v>
      </c>
      <c r="AR43" t="s">
        <v>120</v>
      </c>
      <c r="AS43" t="s">
        <v>119</v>
      </c>
      <c r="AT43" t="s">
        <v>120</v>
      </c>
      <c r="AU43" t="s">
        <v>180</v>
      </c>
      <c r="AV43" t="s">
        <v>245</v>
      </c>
      <c r="AW43" t="s">
        <v>67</v>
      </c>
      <c r="AX43">
        <v>1969</v>
      </c>
      <c r="AY43" t="s">
        <v>383</v>
      </c>
      <c r="AZ43">
        <v>10</v>
      </c>
      <c r="BA43" t="s">
        <v>395</v>
      </c>
      <c r="BB43">
        <v>10</v>
      </c>
      <c r="BC43">
        <v>1</v>
      </c>
      <c r="BE43" t="s">
        <v>67</v>
      </c>
      <c r="BF43">
        <v>0</v>
      </c>
      <c r="BG43" t="s">
        <v>325</v>
      </c>
      <c r="BI43" t="s">
        <v>119</v>
      </c>
      <c r="BJ43" t="s">
        <v>245</v>
      </c>
      <c r="BK43" t="s">
        <v>67</v>
      </c>
      <c r="BL43">
        <v>0.8169335029077599</v>
      </c>
      <c r="BM43">
        <v>1969</v>
      </c>
      <c r="BN43" t="s">
        <v>120</v>
      </c>
      <c r="BO43" t="s">
        <v>180</v>
      </c>
      <c r="BP43">
        <v>10</v>
      </c>
      <c r="BQ43">
        <v>3901.6140000000005</v>
      </c>
      <c r="BR43">
        <v>3.5134371789841419E-2</v>
      </c>
      <c r="BS43">
        <v>0.3370007301504469</v>
      </c>
      <c r="BT43">
        <v>0.16377837479566149</v>
      </c>
      <c r="BU43">
        <v>25.462</v>
      </c>
      <c r="BV43">
        <v>0.1281520929543517</v>
      </c>
      <c r="BW43">
        <v>37.830497840124622</v>
      </c>
      <c r="BX43">
        <v>43</v>
      </c>
      <c r="BY43">
        <v>5</v>
      </c>
      <c r="BZ43">
        <v>1476</v>
      </c>
    </row>
    <row r="44" spans="1:78" ht="16.5">
      <c r="A44" s="107" t="str">
        <f t="shared" si="1"/>
        <v>미래교통</v>
      </c>
      <c r="B44" s="108" t="str">
        <f t="shared" si="2"/>
        <v>박재철</v>
      </c>
      <c r="C44" s="109" t="str">
        <f t="shared" si="3"/>
        <v>B</v>
      </c>
      <c r="D44" s="110">
        <f t="shared" si="4"/>
        <v>0.90120776514673795</v>
      </c>
      <c r="E44" s="111">
        <f t="shared" si="5"/>
        <v>5279</v>
      </c>
      <c r="F44" s="112" t="str">
        <f t="shared" si="6"/>
        <v>111-2</v>
      </c>
      <c r="G44" s="113" t="str">
        <f t="shared" si="7"/>
        <v>70바6045</v>
      </c>
      <c r="H44" s="114">
        <f t="shared" si="8"/>
        <v>3</v>
      </c>
      <c r="I44" s="115">
        <f t="shared" si="9"/>
        <v>2186.174</v>
      </c>
      <c r="J44" s="116">
        <f t="shared" si="10"/>
        <v>8.5818330672515902E-3</v>
      </c>
      <c r="K44" s="116">
        <f t="shared" si="11"/>
        <v>0.40325742711964857</v>
      </c>
      <c r="L44" s="116">
        <f t="shared" si="12"/>
        <v>0.21270036145338844</v>
      </c>
      <c r="M44" s="117">
        <f t="shared" si="13"/>
        <v>14.004</v>
      </c>
      <c r="N44" s="118">
        <f t="shared" si="14"/>
        <v>1.2350343568261264</v>
      </c>
      <c r="O44" s="118">
        <f t="shared" si="15"/>
        <v>51.688474933834179</v>
      </c>
      <c r="P44" s="219">
        <f t="shared" si="16"/>
        <v>38</v>
      </c>
      <c r="Q44" s="220">
        <f t="shared" si="17"/>
        <v>27</v>
      </c>
      <c r="R44" s="220">
        <f t="shared" si="18"/>
        <v>1130</v>
      </c>
      <c r="T44">
        <v>510</v>
      </c>
      <c r="U44">
        <v>5279</v>
      </c>
      <c r="V44" t="s">
        <v>423</v>
      </c>
      <c r="W44">
        <v>2186.174</v>
      </c>
      <c r="X44">
        <v>1159.165</v>
      </c>
      <c r="Y44">
        <v>1.8859999999999999</v>
      </c>
      <c r="Z44">
        <v>14.004</v>
      </c>
      <c r="AA44">
        <v>144.22886</v>
      </c>
      <c r="AB44">
        <v>1.2377480000000001</v>
      </c>
      <c r="AC44">
        <v>58.161358999999997</v>
      </c>
      <c r="AD44" s="1">
        <v>465</v>
      </c>
      <c r="AE44">
        <v>27</v>
      </c>
      <c r="AF44">
        <v>1130</v>
      </c>
      <c r="AG44">
        <v>92</v>
      </c>
      <c r="AH44">
        <v>15.157673000000001</v>
      </c>
      <c r="AI44">
        <v>981.9</v>
      </c>
      <c r="AJ44">
        <v>51.4</v>
      </c>
      <c r="AK44">
        <v>38</v>
      </c>
      <c r="AL44">
        <v>13585</v>
      </c>
      <c r="AM44">
        <v>0.90120776514673795</v>
      </c>
      <c r="AN44" t="s">
        <v>68</v>
      </c>
      <c r="AO44">
        <v>1937.0909999999999</v>
      </c>
      <c r="AP44" t="s">
        <v>531</v>
      </c>
      <c r="AQ44" t="s">
        <v>119</v>
      </c>
      <c r="AR44" t="s">
        <v>121</v>
      </c>
      <c r="AS44" t="s">
        <v>119</v>
      </c>
      <c r="AT44" t="s">
        <v>121</v>
      </c>
      <c r="AU44" t="s">
        <v>201</v>
      </c>
      <c r="AV44" t="s">
        <v>423</v>
      </c>
      <c r="AW44" t="s">
        <v>68</v>
      </c>
      <c r="AX44">
        <v>5279</v>
      </c>
      <c r="AY44" t="s">
        <v>386</v>
      </c>
      <c r="AZ44">
        <v>6</v>
      </c>
      <c r="BA44" t="s">
        <v>532</v>
      </c>
      <c r="BB44">
        <v>3</v>
      </c>
      <c r="BC44">
        <v>1</v>
      </c>
      <c r="BE44" t="s">
        <v>68</v>
      </c>
      <c r="BF44">
        <v>0</v>
      </c>
      <c r="BG44" t="s">
        <v>325</v>
      </c>
      <c r="BI44" t="s">
        <v>119</v>
      </c>
      <c r="BJ44" t="s">
        <v>423</v>
      </c>
      <c r="BK44" t="s">
        <v>68</v>
      </c>
      <c r="BL44">
        <v>0.90120776514673795</v>
      </c>
      <c r="BM44">
        <v>5279</v>
      </c>
      <c r="BN44" t="s">
        <v>121</v>
      </c>
      <c r="BO44" t="s">
        <v>201</v>
      </c>
      <c r="BP44">
        <v>3</v>
      </c>
      <c r="BQ44">
        <v>2186.174</v>
      </c>
      <c r="BR44">
        <v>8.5818330672515902E-3</v>
      </c>
      <c r="BS44">
        <v>0.40325742711964857</v>
      </c>
      <c r="BT44">
        <v>0.21270036145338844</v>
      </c>
      <c r="BU44">
        <v>14.004</v>
      </c>
      <c r="BV44">
        <v>1.2350343568261264</v>
      </c>
      <c r="BW44">
        <v>51.688474933834179</v>
      </c>
      <c r="BX44">
        <v>38</v>
      </c>
      <c r="BY44">
        <v>27</v>
      </c>
      <c r="BZ44">
        <v>1130</v>
      </c>
    </row>
    <row r="45" spans="1:78" ht="16.5">
      <c r="A45" s="124" t="str">
        <f t="shared" si="1"/>
        <v>미래교통</v>
      </c>
      <c r="B45" s="125" t="str">
        <f t="shared" si="2"/>
        <v>박종구</v>
      </c>
      <c r="C45" s="126" t="str">
        <f t="shared" si="3"/>
        <v>B</v>
      </c>
      <c r="D45" s="127">
        <f t="shared" si="4"/>
        <v>0.92933333333333323</v>
      </c>
      <c r="E45" s="128">
        <f t="shared" si="5"/>
        <v>7293</v>
      </c>
      <c r="F45" s="129" t="str">
        <f t="shared" si="6"/>
        <v>304</v>
      </c>
      <c r="G45" s="130" t="str">
        <f t="shared" si="7"/>
        <v>70바5998</v>
      </c>
      <c r="H45" s="131">
        <f t="shared" si="8"/>
        <v>1</v>
      </c>
      <c r="I45" s="132">
        <f t="shared" si="9"/>
        <v>3974.527</v>
      </c>
      <c r="J45" s="133">
        <f t="shared" si="10"/>
        <v>5.2954258087510975E-2</v>
      </c>
      <c r="K45" s="133">
        <f t="shared" si="11"/>
        <v>0.28903488367066721</v>
      </c>
      <c r="L45" s="133">
        <f t="shared" si="12"/>
        <v>0.13259439425119013</v>
      </c>
      <c r="M45" s="134">
        <f t="shared" si="13"/>
        <v>18.097000000000001</v>
      </c>
      <c r="N45" s="135">
        <f t="shared" si="14"/>
        <v>0.15096135967877436</v>
      </c>
      <c r="O45" s="135">
        <f t="shared" si="15"/>
        <v>3.6733930855168424</v>
      </c>
      <c r="P45" s="217">
        <f t="shared" si="16"/>
        <v>2</v>
      </c>
      <c r="Q45" s="218">
        <f t="shared" si="17"/>
        <v>6</v>
      </c>
      <c r="R45" s="218">
        <f t="shared" si="18"/>
        <v>146</v>
      </c>
      <c r="T45">
        <v>510</v>
      </c>
      <c r="U45">
        <v>7293</v>
      </c>
      <c r="V45" t="s">
        <v>246</v>
      </c>
      <c r="W45">
        <v>3974.527</v>
      </c>
      <c r="X45">
        <v>1425.431</v>
      </c>
      <c r="Y45">
        <v>2.7879999999999998</v>
      </c>
      <c r="Z45">
        <v>18.097000000000001</v>
      </c>
      <c r="AA45">
        <v>147.59553399999999</v>
      </c>
      <c r="AB45">
        <v>7.8158120000000002</v>
      </c>
      <c r="AC45">
        <v>42.660257999999999</v>
      </c>
      <c r="AD45" s="1">
        <v>527</v>
      </c>
      <c r="AE45">
        <v>6</v>
      </c>
      <c r="AF45">
        <v>146</v>
      </c>
      <c r="AG45">
        <v>92</v>
      </c>
      <c r="AH45">
        <v>26.928504</v>
      </c>
      <c r="AI45">
        <v>32382</v>
      </c>
      <c r="AJ45">
        <v>14759.8</v>
      </c>
      <c r="AK45">
        <v>2</v>
      </c>
      <c r="AL45">
        <v>977</v>
      </c>
      <c r="AM45">
        <v>0.92933333333333323</v>
      </c>
      <c r="AN45" t="s">
        <v>68</v>
      </c>
      <c r="AO45">
        <v>3974.527</v>
      </c>
      <c r="AP45" t="s">
        <v>533</v>
      </c>
      <c r="AQ45" t="s">
        <v>119</v>
      </c>
      <c r="AR45" t="s">
        <v>91</v>
      </c>
      <c r="AS45" t="s">
        <v>119</v>
      </c>
      <c r="AT45" t="s">
        <v>91</v>
      </c>
      <c r="AU45" t="s">
        <v>216</v>
      </c>
      <c r="AV45" t="s">
        <v>246</v>
      </c>
      <c r="AW45" t="s">
        <v>68</v>
      </c>
      <c r="AX45">
        <v>7293</v>
      </c>
      <c r="AY45" t="s">
        <v>376</v>
      </c>
      <c r="AZ45">
        <v>3</v>
      </c>
      <c r="BA45" t="s">
        <v>360</v>
      </c>
      <c r="BB45">
        <v>1</v>
      </c>
      <c r="BC45">
        <v>1</v>
      </c>
      <c r="BE45" t="s">
        <v>68</v>
      </c>
      <c r="BF45">
        <v>0</v>
      </c>
      <c r="BG45" t="s">
        <v>325</v>
      </c>
      <c r="BI45" t="s">
        <v>119</v>
      </c>
      <c r="BJ45" t="s">
        <v>246</v>
      </c>
      <c r="BK45" t="s">
        <v>68</v>
      </c>
      <c r="BL45">
        <v>0.92933333333333323</v>
      </c>
      <c r="BM45">
        <v>7293</v>
      </c>
      <c r="BN45" t="s">
        <v>91</v>
      </c>
      <c r="BO45" t="s">
        <v>216</v>
      </c>
      <c r="BP45">
        <v>1</v>
      </c>
      <c r="BQ45">
        <v>3974.527</v>
      </c>
      <c r="BR45">
        <v>5.2954258087510975E-2</v>
      </c>
      <c r="BS45">
        <v>0.28903488367066721</v>
      </c>
      <c r="BT45">
        <v>0.13259439425119013</v>
      </c>
      <c r="BU45">
        <v>18.097000000000001</v>
      </c>
      <c r="BV45">
        <v>0.15096135967877436</v>
      </c>
      <c r="BW45">
        <v>3.6733930855168424</v>
      </c>
      <c r="BX45">
        <v>2</v>
      </c>
      <c r="BY45">
        <v>6</v>
      </c>
      <c r="BZ45">
        <v>146</v>
      </c>
    </row>
    <row r="46" spans="1:78" ht="16.5">
      <c r="A46" s="107" t="str">
        <f t="shared" si="1"/>
        <v>미래교통</v>
      </c>
      <c r="B46" s="108" t="str">
        <f t="shared" si="2"/>
        <v>박호연</v>
      </c>
      <c r="C46" s="109" t="str">
        <f t="shared" si="3"/>
        <v>D</v>
      </c>
      <c r="D46" s="110">
        <f t="shared" si="4"/>
        <v>0.83761904761904749</v>
      </c>
      <c r="E46" s="111">
        <f t="shared" si="5"/>
        <v>6253</v>
      </c>
      <c r="F46" s="112" t="str">
        <f t="shared" si="6"/>
        <v>111-2</v>
      </c>
      <c r="G46" s="113" t="str">
        <f t="shared" si="7"/>
        <v>70바6029</v>
      </c>
      <c r="H46" s="114">
        <f t="shared" si="8"/>
        <v>1</v>
      </c>
      <c r="I46" s="115">
        <f t="shared" si="9"/>
        <v>2265.0859999999998</v>
      </c>
      <c r="J46" s="116">
        <f t="shared" si="10"/>
        <v>4.3994321994398955E-2</v>
      </c>
      <c r="K46" s="116">
        <f t="shared" si="11"/>
        <v>0.38379211336421187</v>
      </c>
      <c r="L46" s="116">
        <f t="shared" si="12"/>
        <v>0.25120459002439643</v>
      </c>
      <c r="M46" s="117">
        <f t="shared" si="13"/>
        <v>16.609000000000002</v>
      </c>
      <c r="N46" s="118">
        <f t="shared" si="14"/>
        <v>0.92711711608300973</v>
      </c>
      <c r="O46" s="118">
        <f t="shared" si="15"/>
        <v>27.460326009696765</v>
      </c>
      <c r="P46" s="219">
        <f t="shared" si="16"/>
        <v>19</v>
      </c>
      <c r="Q46" s="220">
        <f t="shared" si="17"/>
        <v>21</v>
      </c>
      <c r="R46" s="220">
        <f t="shared" si="18"/>
        <v>622</v>
      </c>
      <c r="T46">
        <v>510</v>
      </c>
      <c r="U46">
        <v>6253</v>
      </c>
      <c r="V46" t="s">
        <v>295</v>
      </c>
      <c r="W46">
        <v>2265.0859999999998</v>
      </c>
      <c r="X46">
        <v>1287.893</v>
      </c>
      <c r="Y46">
        <v>1.7589999999999999</v>
      </c>
      <c r="Z46">
        <v>16.609000000000002</v>
      </c>
      <c r="AA46">
        <v>145.87023300000001</v>
      </c>
      <c r="AB46">
        <v>6.4174620000000004</v>
      </c>
      <c r="AC46">
        <v>55.983845000000002</v>
      </c>
      <c r="AD46" s="1">
        <v>569</v>
      </c>
      <c r="AE46">
        <v>21</v>
      </c>
      <c r="AF46">
        <v>622</v>
      </c>
      <c r="AG46">
        <v>90</v>
      </c>
      <c r="AH46">
        <v>15.528089</v>
      </c>
      <c r="AI46">
        <v>647</v>
      </c>
      <c r="AJ46">
        <v>16.100000000000001</v>
      </c>
      <c r="AK46">
        <v>19</v>
      </c>
      <c r="AL46">
        <v>2964</v>
      </c>
      <c r="AM46">
        <v>0.83761904761904749</v>
      </c>
      <c r="AN46" t="s">
        <v>67</v>
      </c>
      <c r="AO46">
        <v>2265.0859999999998</v>
      </c>
      <c r="AP46" t="s">
        <v>534</v>
      </c>
      <c r="AQ46" t="s">
        <v>119</v>
      </c>
      <c r="AR46" t="s">
        <v>121</v>
      </c>
      <c r="AS46" t="s">
        <v>119</v>
      </c>
      <c r="AT46" t="s">
        <v>121</v>
      </c>
      <c r="AU46" t="s">
        <v>200</v>
      </c>
      <c r="AV46" t="s">
        <v>295</v>
      </c>
      <c r="AW46" t="s">
        <v>67</v>
      </c>
      <c r="AX46">
        <v>6253</v>
      </c>
      <c r="AY46" t="s">
        <v>389</v>
      </c>
      <c r="AZ46">
        <v>3</v>
      </c>
      <c r="BA46" t="s">
        <v>312</v>
      </c>
      <c r="BB46">
        <v>1</v>
      </c>
      <c r="BC46">
        <v>1</v>
      </c>
      <c r="BE46" t="s">
        <v>67</v>
      </c>
      <c r="BF46">
        <v>0</v>
      </c>
      <c r="BG46" t="s">
        <v>325</v>
      </c>
      <c r="BI46" t="s">
        <v>119</v>
      </c>
      <c r="BJ46" t="s">
        <v>295</v>
      </c>
      <c r="BK46" t="s">
        <v>67</v>
      </c>
      <c r="BL46">
        <v>0.83761904761904749</v>
      </c>
      <c r="BM46">
        <v>6253</v>
      </c>
      <c r="BN46" t="s">
        <v>121</v>
      </c>
      <c r="BO46" t="s">
        <v>200</v>
      </c>
      <c r="BP46">
        <v>1</v>
      </c>
      <c r="BQ46">
        <v>2265.0859999999998</v>
      </c>
      <c r="BR46">
        <v>4.3994321994398955E-2</v>
      </c>
      <c r="BS46">
        <v>0.38379211336421187</v>
      </c>
      <c r="BT46">
        <v>0.25120459002439643</v>
      </c>
      <c r="BU46">
        <v>16.609000000000002</v>
      </c>
      <c r="BV46">
        <v>0.92711711608300973</v>
      </c>
      <c r="BW46">
        <v>27.460326009696765</v>
      </c>
      <c r="BX46">
        <v>19</v>
      </c>
      <c r="BY46">
        <v>21</v>
      </c>
      <c r="BZ46">
        <v>622</v>
      </c>
    </row>
    <row r="47" spans="1:78" ht="16.5">
      <c r="A47" s="124" t="str">
        <f t="shared" si="1"/>
        <v>미래교통</v>
      </c>
      <c r="B47" s="125" t="str">
        <f t="shared" si="2"/>
        <v>방흥식</v>
      </c>
      <c r="C47" s="126" t="str">
        <f t="shared" si="3"/>
        <v>B</v>
      </c>
      <c r="D47" s="127">
        <f t="shared" si="4"/>
        <v>0.91983499128517521</v>
      </c>
      <c r="E47" s="128">
        <f t="shared" si="5"/>
        <v>5558</v>
      </c>
      <c r="F47" s="129" t="str">
        <f t="shared" si="6"/>
        <v>304</v>
      </c>
      <c r="G47" s="130" t="str">
        <f t="shared" si="7"/>
        <v>70바6002</v>
      </c>
      <c r="H47" s="131">
        <f t="shared" si="8"/>
        <v>2</v>
      </c>
      <c r="I47" s="132">
        <f t="shared" si="9"/>
        <v>3817.0590000000002</v>
      </c>
      <c r="J47" s="133">
        <f t="shared" si="10"/>
        <v>1.7443219559088601E-2</v>
      </c>
      <c r="K47" s="133">
        <f t="shared" si="11"/>
        <v>0.31869672376380992</v>
      </c>
      <c r="L47" s="133">
        <f t="shared" si="12"/>
        <v>0.17788564441890994</v>
      </c>
      <c r="M47" s="134">
        <f t="shared" si="13"/>
        <v>19.71</v>
      </c>
      <c r="N47" s="135">
        <f t="shared" si="14"/>
        <v>2.619818032679086E-2</v>
      </c>
      <c r="O47" s="135">
        <f t="shared" si="15"/>
        <v>7.2568959505210682</v>
      </c>
      <c r="P47" s="217">
        <f t="shared" si="16"/>
        <v>4</v>
      </c>
      <c r="Q47" s="218">
        <f t="shared" si="17"/>
        <v>1</v>
      </c>
      <c r="R47" s="218">
        <f t="shared" si="18"/>
        <v>277</v>
      </c>
      <c r="T47">
        <v>510</v>
      </c>
      <c r="U47">
        <v>5558</v>
      </c>
      <c r="V47" t="s">
        <v>350</v>
      </c>
      <c r="W47">
        <v>3817.0590000000002</v>
      </c>
      <c r="X47">
        <v>1383.2809999999999</v>
      </c>
      <c r="Y47">
        <v>2.7589999999999999</v>
      </c>
      <c r="Z47">
        <v>19.71</v>
      </c>
      <c r="AA47">
        <v>135.64525699999999</v>
      </c>
      <c r="AB47">
        <v>2.3660899999999998</v>
      </c>
      <c r="AC47">
        <v>43.229698999999997</v>
      </c>
      <c r="AD47" s="1">
        <v>679</v>
      </c>
      <c r="AE47">
        <v>1</v>
      </c>
      <c r="AF47">
        <v>277</v>
      </c>
      <c r="AG47">
        <v>93</v>
      </c>
      <c r="AH47">
        <v>28.14001</v>
      </c>
      <c r="AI47">
        <v>29792</v>
      </c>
      <c r="AJ47">
        <v>21120.1</v>
      </c>
      <c r="AK47">
        <v>4</v>
      </c>
      <c r="AL47">
        <v>220</v>
      </c>
      <c r="AM47">
        <v>0.91983499128517521</v>
      </c>
      <c r="AN47" t="s">
        <v>68</v>
      </c>
      <c r="AO47">
        <v>3655.422</v>
      </c>
      <c r="AP47" t="s">
        <v>535</v>
      </c>
      <c r="AQ47" t="s">
        <v>119</v>
      </c>
      <c r="AR47" t="s">
        <v>91</v>
      </c>
      <c r="AS47" t="s">
        <v>119</v>
      </c>
      <c r="AT47" t="s">
        <v>91</v>
      </c>
      <c r="AU47" t="s">
        <v>342</v>
      </c>
      <c r="AV47" t="s">
        <v>350</v>
      </c>
      <c r="AW47" t="s">
        <v>68</v>
      </c>
      <c r="AX47">
        <v>5558</v>
      </c>
      <c r="AY47" t="s">
        <v>376</v>
      </c>
      <c r="AZ47">
        <v>7</v>
      </c>
      <c r="BA47" t="s">
        <v>382</v>
      </c>
      <c r="BB47">
        <v>2</v>
      </c>
      <c r="BC47">
        <v>1</v>
      </c>
      <c r="BE47" t="s">
        <v>68</v>
      </c>
      <c r="BF47">
        <v>0</v>
      </c>
      <c r="BG47" t="s">
        <v>325</v>
      </c>
      <c r="BI47" t="s">
        <v>119</v>
      </c>
      <c r="BJ47" t="s">
        <v>350</v>
      </c>
      <c r="BK47" t="s">
        <v>68</v>
      </c>
      <c r="BL47">
        <v>0.91983499128517521</v>
      </c>
      <c r="BM47">
        <v>5558</v>
      </c>
      <c r="BN47" t="s">
        <v>91</v>
      </c>
      <c r="BO47" t="s">
        <v>342</v>
      </c>
      <c r="BP47">
        <v>2</v>
      </c>
      <c r="BQ47">
        <v>3817.0590000000002</v>
      </c>
      <c r="BR47">
        <v>1.7443219559088601E-2</v>
      </c>
      <c r="BS47">
        <v>0.31869672376380992</v>
      </c>
      <c r="BT47">
        <v>0.17788564441890994</v>
      </c>
      <c r="BU47">
        <v>19.71</v>
      </c>
      <c r="BV47">
        <v>2.619818032679086E-2</v>
      </c>
      <c r="BW47">
        <v>7.2568959505210682</v>
      </c>
      <c r="BX47">
        <v>4</v>
      </c>
      <c r="BY47">
        <v>1</v>
      </c>
      <c r="BZ47">
        <v>277</v>
      </c>
    </row>
    <row r="48" spans="1:78" ht="16.5">
      <c r="A48" s="107" t="str">
        <f t="shared" si="1"/>
        <v>미래교통</v>
      </c>
      <c r="B48" s="108" t="str">
        <f t="shared" si="2"/>
        <v>변창희</v>
      </c>
      <c r="C48" s="109" t="str">
        <f t="shared" si="3"/>
        <v>A</v>
      </c>
      <c r="D48" s="110">
        <f t="shared" si="4"/>
        <v>0.97333333333333327</v>
      </c>
      <c r="E48" s="111">
        <f t="shared" si="5"/>
        <v>3924</v>
      </c>
      <c r="F48" s="112" t="str">
        <f t="shared" si="6"/>
        <v>111</v>
      </c>
      <c r="G48" s="113" t="str">
        <f t="shared" si="7"/>
        <v>70바5924</v>
      </c>
      <c r="H48" s="114">
        <f t="shared" si="8"/>
        <v>1</v>
      </c>
      <c r="I48" s="115">
        <f t="shared" si="9"/>
        <v>3802.1689999999999</v>
      </c>
      <c r="J48" s="116">
        <f t="shared" si="10"/>
        <v>1.0532896800500159E-3</v>
      </c>
      <c r="K48" s="116">
        <f t="shared" si="11"/>
        <v>0.25656126509865618</v>
      </c>
      <c r="L48" s="116">
        <f t="shared" si="12"/>
        <v>0.12729576197165354</v>
      </c>
      <c r="M48" s="117">
        <f t="shared" si="13"/>
        <v>18.928000000000001</v>
      </c>
      <c r="N48" s="118">
        <f t="shared" si="14"/>
        <v>5.2601554533741136E-2</v>
      </c>
      <c r="O48" s="118">
        <f t="shared" si="15"/>
        <v>20.935418704428972</v>
      </c>
      <c r="P48" s="219">
        <f t="shared" si="16"/>
        <v>1</v>
      </c>
      <c r="Q48" s="220">
        <f t="shared" si="17"/>
        <v>2</v>
      </c>
      <c r="R48" s="220">
        <f t="shared" si="18"/>
        <v>796</v>
      </c>
      <c r="T48">
        <v>510</v>
      </c>
      <c r="U48">
        <v>3924</v>
      </c>
      <c r="V48" t="s">
        <v>247</v>
      </c>
      <c r="W48">
        <v>3802.1689999999999</v>
      </c>
      <c r="X48">
        <v>1302.008</v>
      </c>
      <c r="Y48">
        <v>2.92</v>
      </c>
      <c r="Z48">
        <v>18.928000000000001</v>
      </c>
      <c r="AA48">
        <v>113.63635499999999</v>
      </c>
      <c r="AB48">
        <v>0.11969200000000001</v>
      </c>
      <c r="AC48">
        <v>29.154686999999999</v>
      </c>
      <c r="AD48" s="1">
        <v>484</v>
      </c>
      <c r="AE48">
        <v>2</v>
      </c>
      <c r="AF48">
        <v>796</v>
      </c>
      <c r="AG48">
        <v>93</v>
      </c>
      <c r="AH48">
        <v>33.459088999999999</v>
      </c>
      <c r="AI48">
        <v>24218.9</v>
      </c>
      <c r="AJ48">
        <v>5768</v>
      </c>
      <c r="AK48">
        <v>1</v>
      </c>
      <c r="AL48">
        <v>4</v>
      </c>
      <c r="AM48">
        <v>0.97333333333333327</v>
      </c>
      <c r="AN48" t="s">
        <v>66</v>
      </c>
      <c r="AO48">
        <v>3802.1689999999999</v>
      </c>
      <c r="AP48" t="s">
        <v>536</v>
      </c>
      <c r="AQ48" t="s">
        <v>119</v>
      </c>
      <c r="AR48" t="s">
        <v>120</v>
      </c>
      <c r="AS48" t="s">
        <v>119</v>
      </c>
      <c r="AT48" t="s">
        <v>120</v>
      </c>
      <c r="AU48" t="s">
        <v>178</v>
      </c>
      <c r="AV48" t="s">
        <v>247</v>
      </c>
      <c r="AW48" t="s">
        <v>66</v>
      </c>
      <c r="AX48">
        <v>3924</v>
      </c>
      <c r="AY48" t="s">
        <v>374</v>
      </c>
      <c r="AZ48">
        <v>5</v>
      </c>
      <c r="BA48" t="s">
        <v>401</v>
      </c>
      <c r="BB48">
        <v>1</v>
      </c>
      <c r="BC48">
        <v>1</v>
      </c>
      <c r="BE48" t="s">
        <v>71</v>
      </c>
      <c r="BF48">
        <v>-1</v>
      </c>
      <c r="BG48" t="s">
        <v>338</v>
      </c>
      <c r="BI48" t="s">
        <v>119</v>
      </c>
      <c r="BJ48" t="s">
        <v>247</v>
      </c>
      <c r="BK48" t="s">
        <v>66</v>
      </c>
      <c r="BL48">
        <v>0.97333333333333327</v>
      </c>
      <c r="BM48">
        <v>3924</v>
      </c>
      <c r="BN48" t="s">
        <v>120</v>
      </c>
      <c r="BO48" t="s">
        <v>178</v>
      </c>
      <c r="BP48">
        <v>1</v>
      </c>
      <c r="BQ48">
        <v>3802.1689999999999</v>
      </c>
      <c r="BR48">
        <v>1.0532896800500159E-3</v>
      </c>
      <c r="BS48">
        <v>0.25656126509865618</v>
      </c>
      <c r="BT48">
        <v>0.12729576197165354</v>
      </c>
      <c r="BU48">
        <v>18.928000000000001</v>
      </c>
      <c r="BV48">
        <v>5.2601554533741136E-2</v>
      </c>
      <c r="BW48">
        <v>20.935418704428972</v>
      </c>
      <c r="BX48">
        <v>1</v>
      </c>
      <c r="BY48">
        <v>2</v>
      </c>
      <c r="BZ48">
        <v>796</v>
      </c>
    </row>
    <row r="49" spans="1:78" ht="16.5">
      <c r="A49" s="124" t="str">
        <f t="shared" si="1"/>
        <v>미래교통</v>
      </c>
      <c r="B49" s="125" t="str">
        <f t="shared" si="2"/>
        <v>서영호</v>
      </c>
      <c r="C49" s="126" t="str">
        <f t="shared" si="3"/>
        <v>S</v>
      </c>
      <c r="D49" s="127">
        <f t="shared" si="4"/>
        <v>1.0110427062131044</v>
      </c>
      <c r="E49" s="128">
        <f t="shared" si="5"/>
        <v>6530</v>
      </c>
      <c r="F49" s="129" t="str">
        <f t="shared" si="6"/>
        <v>111</v>
      </c>
      <c r="G49" s="130" t="str">
        <f t="shared" si="7"/>
        <v>70바6094</v>
      </c>
      <c r="H49" s="131">
        <f t="shared" si="8"/>
        <v>3</v>
      </c>
      <c r="I49" s="132">
        <f t="shared" si="9"/>
        <v>3836.6949999999997</v>
      </c>
      <c r="J49" s="133">
        <f t="shared" si="10"/>
        <v>1.815913110038175E-2</v>
      </c>
      <c r="K49" s="133">
        <f t="shared" si="11"/>
        <v>0.26428098466372968</v>
      </c>
      <c r="L49" s="133">
        <f t="shared" si="12"/>
        <v>0.14804408481779241</v>
      </c>
      <c r="M49" s="134">
        <f t="shared" si="13"/>
        <v>17.893999999999998</v>
      </c>
      <c r="N49" s="135">
        <f t="shared" si="14"/>
        <v>0.1824486960782653</v>
      </c>
      <c r="O49" s="135">
        <f t="shared" si="15"/>
        <v>3.6229098221255538</v>
      </c>
      <c r="P49" s="217">
        <f t="shared" si="16"/>
        <v>3</v>
      </c>
      <c r="Q49" s="218">
        <f t="shared" si="17"/>
        <v>7</v>
      </c>
      <c r="R49" s="218">
        <f t="shared" si="18"/>
        <v>139</v>
      </c>
      <c r="T49">
        <v>510</v>
      </c>
      <c r="U49">
        <v>6530</v>
      </c>
      <c r="V49" t="s">
        <v>248</v>
      </c>
      <c r="W49">
        <v>3836.6950000000002</v>
      </c>
      <c r="X49">
        <v>1352.7329999999999</v>
      </c>
      <c r="Y49">
        <v>2.8359999999999999</v>
      </c>
      <c r="Z49">
        <v>17.893999999999998</v>
      </c>
      <c r="AA49">
        <v>122.371604</v>
      </c>
      <c r="AB49">
        <v>2.222162</v>
      </c>
      <c r="AC49">
        <v>32.340488000000001</v>
      </c>
      <c r="AD49" s="1">
        <v>568</v>
      </c>
      <c r="AE49">
        <v>7</v>
      </c>
      <c r="AF49">
        <v>139</v>
      </c>
      <c r="AG49">
        <v>113</v>
      </c>
      <c r="AH49">
        <v>31.352820999999999</v>
      </c>
      <c r="AI49">
        <v>17691.8</v>
      </c>
      <c r="AJ49">
        <v>9049.9</v>
      </c>
      <c r="AK49">
        <v>3</v>
      </c>
      <c r="AL49">
        <v>1989</v>
      </c>
      <c r="AM49">
        <v>1.0110427062131044</v>
      </c>
      <c r="AN49" t="s">
        <v>71</v>
      </c>
      <c r="AO49">
        <v>3338.366</v>
      </c>
      <c r="AP49" t="s">
        <v>537</v>
      </c>
      <c r="AQ49" t="s">
        <v>119</v>
      </c>
      <c r="AR49" t="s">
        <v>120</v>
      </c>
      <c r="AS49" t="s">
        <v>119</v>
      </c>
      <c r="AT49" t="s">
        <v>120</v>
      </c>
      <c r="AU49" t="s">
        <v>185</v>
      </c>
      <c r="AV49" t="s">
        <v>248</v>
      </c>
      <c r="AW49" t="s">
        <v>71</v>
      </c>
      <c r="AX49">
        <v>6530</v>
      </c>
      <c r="AY49" t="s">
        <v>419</v>
      </c>
      <c r="AZ49">
        <v>5</v>
      </c>
      <c r="BA49" t="s">
        <v>425</v>
      </c>
      <c r="BB49">
        <v>3</v>
      </c>
      <c r="BC49">
        <v>1</v>
      </c>
      <c r="BE49" t="s">
        <v>71</v>
      </c>
      <c r="BF49">
        <v>0</v>
      </c>
      <c r="BG49" t="s">
        <v>325</v>
      </c>
      <c r="BI49" t="s">
        <v>119</v>
      </c>
      <c r="BJ49" t="s">
        <v>248</v>
      </c>
      <c r="BK49" t="s">
        <v>71</v>
      </c>
      <c r="BL49">
        <v>1.0110427062131044</v>
      </c>
      <c r="BM49">
        <v>6530</v>
      </c>
      <c r="BN49" t="s">
        <v>120</v>
      </c>
      <c r="BO49" t="s">
        <v>185</v>
      </c>
      <c r="BP49">
        <v>3</v>
      </c>
      <c r="BQ49">
        <v>3836.6949999999997</v>
      </c>
      <c r="BR49">
        <v>1.815913110038175E-2</v>
      </c>
      <c r="BS49">
        <v>0.26428098466372968</v>
      </c>
      <c r="BT49">
        <v>0.14804408481779238</v>
      </c>
      <c r="BU49">
        <v>17.893999999999998</v>
      </c>
      <c r="BV49">
        <v>0.1824486960782653</v>
      </c>
      <c r="BW49">
        <v>3.6229098221255538</v>
      </c>
      <c r="BX49">
        <v>3</v>
      </c>
      <c r="BY49">
        <v>7</v>
      </c>
      <c r="BZ49">
        <v>139</v>
      </c>
    </row>
    <row r="50" spans="1:78" ht="16.5">
      <c r="A50" s="107" t="str">
        <f t="shared" si="1"/>
        <v>미래교통</v>
      </c>
      <c r="B50" s="108" t="str">
        <f t="shared" si="2"/>
        <v>송원태</v>
      </c>
      <c r="C50" s="109" t="str">
        <f t="shared" si="3"/>
        <v>B</v>
      </c>
      <c r="D50" s="110">
        <f t="shared" si="4"/>
        <v>0.93694959852930171</v>
      </c>
      <c r="E50" s="111">
        <f t="shared" si="5"/>
        <v>6125</v>
      </c>
      <c r="F50" s="112" t="str">
        <f t="shared" si="6"/>
        <v>111</v>
      </c>
      <c r="G50" s="113" t="str">
        <f t="shared" si="7"/>
        <v>70바6092</v>
      </c>
      <c r="H50" s="114">
        <f t="shared" si="8"/>
        <v>2</v>
      </c>
      <c r="I50" s="115">
        <f t="shared" si="9"/>
        <v>4326.4690000000001</v>
      </c>
      <c r="J50" s="116">
        <f t="shared" si="10"/>
        <v>1.7255825411167165E-2</v>
      </c>
      <c r="K50" s="116">
        <f t="shared" si="11"/>
        <v>0.33020608009654112</v>
      </c>
      <c r="L50" s="116">
        <f t="shared" si="12"/>
        <v>0.14191711531967524</v>
      </c>
      <c r="M50" s="117">
        <f t="shared" si="13"/>
        <v>18.088999999999999</v>
      </c>
      <c r="N50" s="118">
        <f t="shared" si="14"/>
        <v>0</v>
      </c>
      <c r="O50" s="118">
        <f t="shared" si="15"/>
        <v>21.77295156858861</v>
      </c>
      <c r="P50" s="219">
        <f t="shared" si="16"/>
        <v>49</v>
      </c>
      <c r="Q50" s="220">
        <f t="shared" si="17"/>
        <v>0</v>
      </c>
      <c r="R50" s="220">
        <f t="shared" si="18"/>
        <v>942</v>
      </c>
      <c r="T50">
        <v>510</v>
      </c>
      <c r="U50">
        <v>6125</v>
      </c>
      <c r="V50" t="s">
        <v>249</v>
      </c>
      <c r="W50">
        <v>4326.4690000000001</v>
      </c>
      <c r="X50">
        <v>1597.749</v>
      </c>
      <c r="Y50">
        <v>2.7080000000000002</v>
      </c>
      <c r="Z50">
        <v>18.088999999999999</v>
      </c>
      <c r="AA50">
        <v>152.427481</v>
      </c>
      <c r="AB50">
        <v>2.6302620000000001</v>
      </c>
      <c r="AC50">
        <v>50.332481000000001</v>
      </c>
      <c r="AD50" s="1">
        <v>614</v>
      </c>
      <c r="AE50">
        <v>0</v>
      </c>
      <c r="AF50">
        <v>942</v>
      </c>
      <c r="AG50">
        <v>92</v>
      </c>
      <c r="AH50">
        <v>28.383785</v>
      </c>
      <c r="AI50">
        <v>41537.300000000003</v>
      </c>
      <c r="AJ50">
        <v>15401.9</v>
      </c>
      <c r="AK50">
        <v>49</v>
      </c>
      <c r="AL50">
        <v>38904</v>
      </c>
      <c r="AM50">
        <v>0.93694959852930171</v>
      </c>
      <c r="AN50" t="s">
        <v>68</v>
      </c>
      <c r="AO50">
        <v>4198.2060000000001</v>
      </c>
      <c r="AP50" t="s">
        <v>538</v>
      </c>
      <c r="AQ50" t="s">
        <v>119</v>
      </c>
      <c r="AR50" t="s">
        <v>120</v>
      </c>
      <c r="AS50" t="s">
        <v>119</v>
      </c>
      <c r="AT50" t="s">
        <v>120</v>
      </c>
      <c r="AU50" t="s">
        <v>183</v>
      </c>
      <c r="AV50" t="s">
        <v>249</v>
      </c>
      <c r="AW50" t="s">
        <v>68</v>
      </c>
      <c r="AX50">
        <v>6125</v>
      </c>
      <c r="AY50" t="s">
        <v>380</v>
      </c>
      <c r="AZ50">
        <v>4</v>
      </c>
      <c r="BA50" t="s">
        <v>334</v>
      </c>
      <c r="BB50">
        <v>2</v>
      </c>
      <c r="BC50">
        <v>1</v>
      </c>
      <c r="BE50" t="s">
        <v>66</v>
      </c>
      <c r="BF50">
        <v>-1</v>
      </c>
      <c r="BG50" t="s">
        <v>338</v>
      </c>
      <c r="BI50" t="s">
        <v>119</v>
      </c>
      <c r="BJ50" t="s">
        <v>249</v>
      </c>
      <c r="BK50" t="s">
        <v>68</v>
      </c>
      <c r="BL50">
        <v>0.93694959852930171</v>
      </c>
      <c r="BM50">
        <v>6125</v>
      </c>
      <c r="BN50" t="s">
        <v>120</v>
      </c>
      <c r="BO50" t="s">
        <v>183</v>
      </c>
      <c r="BP50">
        <v>2</v>
      </c>
      <c r="BQ50">
        <v>4326.4690000000001</v>
      </c>
      <c r="BR50">
        <v>1.7255825411167165E-2</v>
      </c>
      <c r="BS50">
        <v>0.33020608009654112</v>
      </c>
      <c r="BT50">
        <v>0.14191711531967524</v>
      </c>
      <c r="BU50">
        <v>18.088999999999999</v>
      </c>
      <c r="BV50">
        <v>0</v>
      </c>
      <c r="BW50">
        <v>21.77295156858861</v>
      </c>
      <c r="BX50">
        <v>49</v>
      </c>
      <c r="BY50">
        <v>0</v>
      </c>
      <c r="BZ50">
        <v>942</v>
      </c>
    </row>
    <row r="51" spans="1:78" ht="16.5">
      <c r="A51" s="124" t="str">
        <f t="shared" si="1"/>
        <v>미래교통</v>
      </c>
      <c r="B51" s="125" t="str">
        <f t="shared" si="2"/>
        <v>신동호</v>
      </c>
      <c r="C51" s="126" t="str">
        <f t="shared" si="3"/>
        <v>C</v>
      </c>
      <c r="D51" s="127">
        <f t="shared" si="4"/>
        <v>0.87518518518518518</v>
      </c>
      <c r="E51" s="128">
        <f t="shared" si="5"/>
        <v>2960</v>
      </c>
      <c r="F51" s="129" t="str">
        <f t="shared" si="6"/>
        <v>117</v>
      </c>
      <c r="G51" s="130" t="str">
        <f t="shared" si="7"/>
        <v>75아1244</v>
      </c>
      <c r="H51" s="131">
        <f t="shared" si="8"/>
        <v>1</v>
      </c>
      <c r="I51" s="132">
        <f t="shared" si="9"/>
        <v>4110.2269999999999</v>
      </c>
      <c r="J51" s="133">
        <f t="shared" si="10"/>
        <v>1.579950571787268E-2</v>
      </c>
      <c r="K51" s="133">
        <f t="shared" si="11"/>
        <v>0.19292534287419752</v>
      </c>
      <c r="L51" s="133">
        <f t="shared" si="12"/>
        <v>5.6931162196151214E-2</v>
      </c>
      <c r="M51" s="134">
        <f t="shared" si="13"/>
        <v>24.681999999999999</v>
      </c>
      <c r="N51" s="135">
        <f t="shared" si="14"/>
        <v>4.865911298816343E-2</v>
      </c>
      <c r="O51" s="135">
        <f t="shared" si="15"/>
        <v>2.6519216578549067</v>
      </c>
      <c r="P51" s="217">
        <f t="shared" si="16"/>
        <v>12</v>
      </c>
      <c r="Q51" s="218">
        <f t="shared" si="17"/>
        <v>2</v>
      </c>
      <c r="R51" s="218">
        <f t="shared" si="18"/>
        <v>109</v>
      </c>
      <c r="T51">
        <v>510</v>
      </c>
      <c r="U51">
        <v>2960</v>
      </c>
      <c r="V51" t="s">
        <v>250</v>
      </c>
      <c r="W51">
        <v>4110.2269999999999</v>
      </c>
      <c r="X51">
        <v>1739.2950000000001</v>
      </c>
      <c r="Y51">
        <v>2.363</v>
      </c>
      <c r="Z51">
        <v>24.681999999999999</v>
      </c>
      <c r="AA51">
        <v>95.729134000000002</v>
      </c>
      <c r="AB51">
        <v>1.512473</v>
      </c>
      <c r="AC51">
        <v>18.468575999999999</v>
      </c>
      <c r="AD51" s="1">
        <v>234</v>
      </c>
      <c r="AE51">
        <v>2</v>
      </c>
      <c r="AF51">
        <v>109</v>
      </c>
      <c r="AG51">
        <v>94</v>
      </c>
      <c r="AH51">
        <v>42.936008999999999</v>
      </c>
      <c r="AI51">
        <v>37777.1</v>
      </c>
      <c r="AJ51">
        <v>20253.7</v>
      </c>
      <c r="AK51">
        <v>12</v>
      </c>
      <c r="AL51">
        <v>2181</v>
      </c>
      <c r="AM51">
        <v>0.87518518518518518</v>
      </c>
      <c r="AN51" t="s">
        <v>69</v>
      </c>
      <c r="AO51">
        <v>4110.2269999999999</v>
      </c>
      <c r="AP51" t="s">
        <v>539</v>
      </c>
      <c r="AQ51" t="s">
        <v>119</v>
      </c>
      <c r="AR51" t="s">
        <v>122</v>
      </c>
      <c r="AS51" t="s">
        <v>119</v>
      </c>
      <c r="AT51" t="s">
        <v>122</v>
      </c>
      <c r="AU51" t="s">
        <v>212</v>
      </c>
      <c r="AV51" t="s">
        <v>250</v>
      </c>
      <c r="AW51" t="s">
        <v>69</v>
      </c>
      <c r="AX51">
        <v>2960</v>
      </c>
      <c r="AY51" t="s">
        <v>460</v>
      </c>
      <c r="AZ51">
        <v>1</v>
      </c>
      <c r="BA51" t="s">
        <v>461</v>
      </c>
      <c r="BB51">
        <v>1</v>
      </c>
      <c r="BC51">
        <v>1</v>
      </c>
      <c r="BE51" t="s">
        <v>69</v>
      </c>
      <c r="BF51">
        <v>0</v>
      </c>
      <c r="BG51" t="s">
        <v>325</v>
      </c>
      <c r="BI51" t="s">
        <v>119</v>
      </c>
      <c r="BJ51" t="s">
        <v>250</v>
      </c>
      <c r="BK51" t="s">
        <v>69</v>
      </c>
      <c r="BL51">
        <v>0.87518518518518518</v>
      </c>
      <c r="BM51">
        <v>2960</v>
      </c>
      <c r="BN51" t="s">
        <v>122</v>
      </c>
      <c r="BO51" t="s">
        <v>212</v>
      </c>
      <c r="BP51">
        <v>1</v>
      </c>
      <c r="BQ51">
        <v>4110.2269999999999</v>
      </c>
      <c r="BR51">
        <v>1.579950571787268E-2</v>
      </c>
      <c r="BS51">
        <v>0.19292534287419752</v>
      </c>
      <c r="BT51">
        <v>5.6931162196151214E-2</v>
      </c>
      <c r="BU51">
        <v>24.681999999999999</v>
      </c>
      <c r="BV51">
        <v>4.865911298816343E-2</v>
      </c>
      <c r="BW51">
        <v>2.6519216578549067</v>
      </c>
      <c r="BX51">
        <v>12</v>
      </c>
      <c r="BY51">
        <v>2</v>
      </c>
      <c r="BZ51">
        <v>109</v>
      </c>
    </row>
    <row r="52" spans="1:78" ht="16.5">
      <c r="A52" s="107" t="str">
        <f t="shared" si="1"/>
        <v>미래교통</v>
      </c>
      <c r="B52" s="108" t="str">
        <f t="shared" si="2"/>
        <v>신동화</v>
      </c>
      <c r="C52" s="109" t="str">
        <f t="shared" si="3"/>
        <v>A</v>
      </c>
      <c r="D52" s="110">
        <f t="shared" si="4"/>
        <v>0.95407980434045414</v>
      </c>
      <c r="E52" s="111">
        <f t="shared" si="5"/>
        <v>3151</v>
      </c>
      <c r="F52" s="112" t="str">
        <f t="shared" si="6"/>
        <v>111</v>
      </c>
      <c r="G52" s="113" t="str">
        <f t="shared" si="7"/>
        <v>70바5077</v>
      </c>
      <c r="H52" s="114">
        <f t="shared" si="8"/>
        <v>2</v>
      </c>
      <c r="I52" s="115">
        <f t="shared" si="9"/>
        <v>3437.7730000000001</v>
      </c>
      <c r="J52" s="116">
        <f t="shared" si="10"/>
        <v>1.7491688723512248E-2</v>
      </c>
      <c r="K52" s="116">
        <f t="shared" si="11"/>
        <v>0.30905613878832933</v>
      </c>
      <c r="L52" s="116">
        <f t="shared" si="12"/>
        <v>0.18325817324180507</v>
      </c>
      <c r="M52" s="117">
        <f t="shared" si="13"/>
        <v>19.829999999999998</v>
      </c>
      <c r="N52" s="118">
        <f t="shared" si="14"/>
        <v>0.20362019249089452</v>
      </c>
      <c r="O52" s="118">
        <f t="shared" si="15"/>
        <v>24.434423098907345</v>
      </c>
      <c r="P52" s="219">
        <f t="shared" si="16"/>
        <v>23</v>
      </c>
      <c r="Q52" s="220">
        <f t="shared" si="17"/>
        <v>7</v>
      </c>
      <c r="R52" s="220">
        <f t="shared" si="18"/>
        <v>840</v>
      </c>
      <c r="T52">
        <v>510</v>
      </c>
      <c r="U52">
        <v>3151</v>
      </c>
      <c r="V52" t="s">
        <v>351</v>
      </c>
      <c r="W52">
        <v>3437.8679999999999</v>
      </c>
      <c r="X52">
        <v>1265.6610000000001</v>
      </c>
      <c r="Y52">
        <v>2.7160000000000002</v>
      </c>
      <c r="Z52">
        <v>19.829999999999998</v>
      </c>
      <c r="AA52">
        <v>117.165817</v>
      </c>
      <c r="AB52">
        <v>2.0494279999999998</v>
      </c>
      <c r="AC52">
        <v>36.210814999999997</v>
      </c>
      <c r="AD52" s="1">
        <v>630</v>
      </c>
      <c r="AE52">
        <v>7</v>
      </c>
      <c r="AF52">
        <v>840</v>
      </c>
      <c r="AG52">
        <v>91</v>
      </c>
      <c r="AH52">
        <v>29.341902000000001</v>
      </c>
      <c r="AI52">
        <v>36179.5</v>
      </c>
      <c r="AJ52">
        <v>16754.599999999999</v>
      </c>
      <c r="AK52">
        <v>23</v>
      </c>
      <c r="AL52">
        <v>19460</v>
      </c>
      <c r="AM52">
        <v>0.95407980434045414</v>
      </c>
      <c r="AN52" t="s">
        <v>66</v>
      </c>
      <c r="AO52">
        <v>2972.386</v>
      </c>
      <c r="AP52" t="s">
        <v>540</v>
      </c>
      <c r="AQ52" t="s">
        <v>119</v>
      </c>
      <c r="AR52" t="s">
        <v>120</v>
      </c>
      <c r="AS52" t="s">
        <v>119</v>
      </c>
      <c r="AT52" t="s">
        <v>120</v>
      </c>
      <c r="AU52" t="s">
        <v>321</v>
      </c>
      <c r="AV52" t="s">
        <v>351</v>
      </c>
      <c r="AW52" t="s">
        <v>66</v>
      </c>
      <c r="AX52">
        <v>3151</v>
      </c>
      <c r="AY52" t="s">
        <v>374</v>
      </c>
      <c r="AZ52">
        <v>9</v>
      </c>
      <c r="BA52" t="s">
        <v>541</v>
      </c>
      <c r="BB52">
        <v>2</v>
      </c>
      <c r="BC52">
        <v>1</v>
      </c>
      <c r="BE52" t="s">
        <v>68</v>
      </c>
      <c r="BF52">
        <v>1</v>
      </c>
      <c r="BG52" t="s">
        <v>319</v>
      </c>
      <c r="BI52" t="s">
        <v>119</v>
      </c>
      <c r="BJ52" t="s">
        <v>351</v>
      </c>
      <c r="BK52" t="s">
        <v>66</v>
      </c>
      <c r="BL52">
        <v>0.95407980434045414</v>
      </c>
      <c r="BM52">
        <v>3151</v>
      </c>
      <c r="BN52" t="s">
        <v>120</v>
      </c>
      <c r="BO52" t="s">
        <v>321</v>
      </c>
      <c r="BP52">
        <v>2</v>
      </c>
      <c r="BQ52">
        <v>3437.7730000000001</v>
      </c>
      <c r="BR52">
        <v>1.7491688723512248E-2</v>
      </c>
      <c r="BS52">
        <v>0.30905613878832933</v>
      </c>
      <c r="BT52">
        <v>0.18325310919441934</v>
      </c>
      <c r="BU52">
        <v>19.829999999999998</v>
      </c>
      <c r="BV52">
        <v>0.20362019249089452</v>
      </c>
      <c r="BW52">
        <v>24.434423098907345</v>
      </c>
      <c r="BX52">
        <v>23</v>
      </c>
      <c r="BY52">
        <v>7</v>
      </c>
      <c r="BZ52">
        <v>840</v>
      </c>
    </row>
    <row r="53" spans="1:78" ht="16.5">
      <c r="A53" s="124" t="str">
        <f t="shared" si="1"/>
        <v>미래교통</v>
      </c>
      <c r="B53" s="125" t="str">
        <f t="shared" si="2"/>
        <v>신수호</v>
      </c>
      <c r="C53" s="126" t="str">
        <f t="shared" si="3"/>
        <v>F</v>
      </c>
      <c r="D53" s="127">
        <f t="shared" si="4"/>
        <v>0.7601267940575146</v>
      </c>
      <c r="E53" s="128">
        <f t="shared" si="5"/>
        <v>2018</v>
      </c>
      <c r="F53" s="129" t="str">
        <f t="shared" si="6"/>
        <v>111-2</v>
      </c>
      <c r="G53" s="130" t="str">
        <f t="shared" si="7"/>
        <v>72바1547</v>
      </c>
      <c r="H53" s="131">
        <f t="shared" si="8"/>
        <v>2</v>
      </c>
      <c r="I53" s="132">
        <f t="shared" si="9"/>
        <v>1698.6980000000001</v>
      </c>
      <c r="J53" s="133">
        <f t="shared" si="10"/>
        <v>2.2599353285201122E-2</v>
      </c>
      <c r="K53" s="133">
        <f t="shared" si="11"/>
        <v>0.41955956964359475</v>
      </c>
      <c r="L53" s="133">
        <f t="shared" si="12"/>
        <v>0.20957227241098769</v>
      </c>
      <c r="M53" s="134">
        <f t="shared" si="13"/>
        <v>19.72</v>
      </c>
      <c r="N53" s="135">
        <f t="shared" si="14"/>
        <v>0.58868615845783057</v>
      </c>
      <c r="O53" s="135">
        <f t="shared" si="15"/>
        <v>38.79441784237104</v>
      </c>
      <c r="P53" s="217">
        <f t="shared" si="16"/>
        <v>28</v>
      </c>
      <c r="Q53" s="218">
        <f t="shared" si="17"/>
        <v>10</v>
      </c>
      <c r="R53" s="218">
        <f t="shared" si="18"/>
        <v>659</v>
      </c>
      <c r="T53">
        <v>510</v>
      </c>
      <c r="U53">
        <v>2018</v>
      </c>
      <c r="V53" t="s">
        <v>352</v>
      </c>
      <c r="W53">
        <v>1698.6980000000001</v>
      </c>
      <c r="X53">
        <v>978.20799999999997</v>
      </c>
      <c r="Y53">
        <v>1.7370000000000001</v>
      </c>
      <c r="Z53">
        <v>19.72</v>
      </c>
      <c r="AA53">
        <v>100.40747500000001</v>
      </c>
      <c r="AB53">
        <v>2.2691439999999998</v>
      </c>
      <c r="AC53">
        <v>42.126916999999999</v>
      </c>
      <c r="AD53" s="1">
        <v>356</v>
      </c>
      <c r="AE53">
        <v>10</v>
      </c>
      <c r="AF53">
        <v>659</v>
      </c>
      <c r="AG53">
        <v>91</v>
      </c>
      <c r="AH53">
        <v>16.918043000000001</v>
      </c>
      <c r="AI53">
        <v>2959.1</v>
      </c>
      <c r="AJ53">
        <v>779.4</v>
      </c>
      <c r="AK53">
        <v>28</v>
      </c>
      <c r="AL53">
        <v>9804</v>
      </c>
      <c r="AM53">
        <v>0.7601267940575146</v>
      </c>
      <c r="AN53" t="s">
        <v>70</v>
      </c>
      <c r="AO53">
        <v>1450.903</v>
      </c>
      <c r="AP53" t="s">
        <v>542</v>
      </c>
      <c r="AQ53" t="s">
        <v>119</v>
      </c>
      <c r="AR53" t="s">
        <v>121</v>
      </c>
      <c r="AS53" t="s">
        <v>119</v>
      </c>
      <c r="AT53" t="s">
        <v>121</v>
      </c>
      <c r="AU53" t="s">
        <v>340</v>
      </c>
      <c r="AV53" t="s">
        <v>352</v>
      </c>
      <c r="AW53" t="s">
        <v>70</v>
      </c>
      <c r="AX53">
        <v>2018</v>
      </c>
      <c r="AY53" t="s">
        <v>372</v>
      </c>
      <c r="AZ53">
        <v>6</v>
      </c>
      <c r="BA53" t="s">
        <v>543</v>
      </c>
      <c r="BB53">
        <v>2</v>
      </c>
      <c r="BC53">
        <v>1</v>
      </c>
      <c r="BE53" t="s">
        <v>70</v>
      </c>
      <c r="BF53">
        <v>0</v>
      </c>
      <c r="BG53" t="s">
        <v>325</v>
      </c>
      <c r="BI53" t="s">
        <v>119</v>
      </c>
      <c r="BJ53" t="s">
        <v>352</v>
      </c>
      <c r="BK53" t="s">
        <v>70</v>
      </c>
      <c r="BL53">
        <v>0.7601267940575146</v>
      </c>
      <c r="BM53">
        <v>2018</v>
      </c>
      <c r="BN53" t="s">
        <v>121</v>
      </c>
      <c r="BO53" t="s">
        <v>340</v>
      </c>
      <c r="BP53">
        <v>2</v>
      </c>
      <c r="BQ53">
        <v>1698.6980000000001</v>
      </c>
      <c r="BR53">
        <v>2.2599353285201122E-2</v>
      </c>
      <c r="BS53">
        <v>0.41955956964359475</v>
      </c>
      <c r="BT53">
        <v>0.20957227241098769</v>
      </c>
      <c r="BU53">
        <v>19.72</v>
      </c>
      <c r="BV53">
        <v>0.58868615845783057</v>
      </c>
      <c r="BW53">
        <v>38.79441784237104</v>
      </c>
      <c r="BX53">
        <v>28</v>
      </c>
      <c r="BY53">
        <v>10</v>
      </c>
      <c r="BZ53">
        <v>659</v>
      </c>
    </row>
    <row r="54" spans="1:78" ht="16.5">
      <c r="A54" s="107" t="str">
        <f t="shared" si="1"/>
        <v>미래교통</v>
      </c>
      <c r="B54" s="108" t="str">
        <f t="shared" si="2"/>
        <v>신현봉</v>
      </c>
      <c r="C54" s="109" t="str">
        <f t="shared" si="3"/>
        <v>F</v>
      </c>
      <c r="D54" s="110">
        <f t="shared" si="4"/>
        <v>0.77310344827586208</v>
      </c>
      <c r="E54" s="111">
        <f t="shared" si="5"/>
        <v>8026</v>
      </c>
      <c r="F54" s="112" t="str">
        <f t="shared" si="6"/>
        <v>111</v>
      </c>
      <c r="G54" s="113" t="str">
        <f t="shared" si="7"/>
        <v>72바1607</v>
      </c>
      <c r="H54" s="114">
        <f t="shared" si="8"/>
        <v>1</v>
      </c>
      <c r="I54" s="115">
        <f t="shared" si="9"/>
        <v>3734.6120000000001</v>
      </c>
      <c r="J54" s="116">
        <f t="shared" si="10"/>
        <v>3.2767590662384306E-2</v>
      </c>
      <c r="K54" s="116">
        <f t="shared" si="11"/>
        <v>0.32053100978746957</v>
      </c>
      <c r="L54" s="116">
        <f t="shared" si="12"/>
        <v>0.17913507480830673</v>
      </c>
      <c r="M54" s="117">
        <f t="shared" si="13"/>
        <v>25.66</v>
      </c>
      <c r="N54" s="118">
        <f t="shared" si="14"/>
        <v>0.13388271659813655</v>
      </c>
      <c r="O54" s="118">
        <f t="shared" si="15"/>
        <v>38.129797687149292</v>
      </c>
      <c r="P54" s="219">
        <f t="shared" si="16"/>
        <v>35</v>
      </c>
      <c r="Q54" s="220">
        <f t="shared" si="17"/>
        <v>5</v>
      </c>
      <c r="R54" s="220">
        <f t="shared" si="18"/>
        <v>1424</v>
      </c>
      <c r="T54">
        <v>510</v>
      </c>
      <c r="U54">
        <v>8026</v>
      </c>
      <c r="V54" t="s">
        <v>315</v>
      </c>
      <c r="W54">
        <v>3734.6129999999998</v>
      </c>
      <c r="X54">
        <v>1665.75</v>
      </c>
      <c r="Y54">
        <v>2.242</v>
      </c>
      <c r="Z54">
        <v>25.66</v>
      </c>
      <c r="AA54">
        <v>125.47053099999999</v>
      </c>
      <c r="AB54">
        <v>4.1113670000000004</v>
      </c>
      <c r="AC54">
        <v>40.217196000000001</v>
      </c>
      <c r="AD54" s="1">
        <v>669</v>
      </c>
      <c r="AE54">
        <v>5</v>
      </c>
      <c r="AF54">
        <v>1424</v>
      </c>
      <c r="AG54">
        <v>93</v>
      </c>
      <c r="AH54">
        <v>29.764861</v>
      </c>
      <c r="AI54">
        <v>44348.1</v>
      </c>
      <c r="AJ54">
        <v>23952.9</v>
      </c>
      <c r="AK54">
        <v>35</v>
      </c>
      <c r="AL54">
        <v>19021</v>
      </c>
      <c r="AM54">
        <v>0.77310344827586208</v>
      </c>
      <c r="AN54" t="s">
        <v>70</v>
      </c>
      <c r="AO54">
        <v>3734.6120000000001</v>
      </c>
      <c r="AP54" t="s">
        <v>544</v>
      </c>
      <c r="AQ54" t="s">
        <v>119</v>
      </c>
      <c r="AR54" t="s">
        <v>120</v>
      </c>
      <c r="AS54" t="s">
        <v>119</v>
      </c>
      <c r="AT54" t="s">
        <v>120</v>
      </c>
      <c r="AU54" t="s">
        <v>314</v>
      </c>
      <c r="AV54" t="s">
        <v>315</v>
      </c>
      <c r="AW54" t="s">
        <v>70</v>
      </c>
      <c r="AX54">
        <v>8026</v>
      </c>
      <c r="AY54" t="s">
        <v>373</v>
      </c>
      <c r="AZ54">
        <v>3</v>
      </c>
      <c r="BA54" t="s">
        <v>545</v>
      </c>
      <c r="BB54">
        <v>1</v>
      </c>
      <c r="BC54">
        <v>1</v>
      </c>
      <c r="BE54" t="s">
        <v>67</v>
      </c>
      <c r="BF54">
        <v>-1</v>
      </c>
      <c r="BG54" t="s">
        <v>338</v>
      </c>
      <c r="BI54" t="s">
        <v>119</v>
      </c>
      <c r="BJ54" t="s">
        <v>315</v>
      </c>
      <c r="BK54" t="s">
        <v>70</v>
      </c>
      <c r="BL54">
        <v>0.77310344827586208</v>
      </c>
      <c r="BM54">
        <v>8026</v>
      </c>
      <c r="BN54" t="s">
        <v>120</v>
      </c>
      <c r="BO54" t="s">
        <v>314</v>
      </c>
      <c r="BP54">
        <v>1</v>
      </c>
      <c r="BQ54">
        <v>3734.6120000000001</v>
      </c>
      <c r="BR54">
        <v>3.2767590662384306E-2</v>
      </c>
      <c r="BS54">
        <v>0.32053100978746957</v>
      </c>
      <c r="BT54">
        <v>0.17913502684213867</v>
      </c>
      <c r="BU54">
        <v>25.66</v>
      </c>
      <c r="BV54">
        <v>0.13388271659813655</v>
      </c>
      <c r="BW54">
        <v>38.129797687149292</v>
      </c>
      <c r="BX54">
        <v>35</v>
      </c>
      <c r="BY54">
        <v>5</v>
      </c>
      <c r="BZ54">
        <v>1424</v>
      </c>
    </row>
    <row r="55" spans="1:78" ht="16.5">
      <c r="A55" s="124" t="str">
        <f t="shared" si="1"/>
        <v>미래교통</v>
      </c>
      <c r="B55" s="125" t="str">
        <f t="shared" si="2"/>
        <v>심동규</v>
      </c>
      <c r="C55" s="126" t="str">
        <f t="shared" si="3"/>
        <v>C</v>
      </c>
      <c r="D55" s="127">
        <f t="shared" si="4"/>
        <v>0.86874196229868128</v>
      </c>
      <c r="E55" s="128">
        <f t="shared" si="5"/>
        <v>9346</v>
      </c>
      <c r="F55" s="129" t="str">
        <f t="shared" si="6"/>
        <v>111-2</v>
      </c>
      <c r="G55" s="130" t="str">
        <f t="shared" si="7"/>
        <v>72바1548</v>
      </c>
      <c r="H55" s="131">
        <f t="shared" si="8"/>
        <v>6</v>
      </c>
      <c r="I55" s="132">
        <f t="shared" si="9"/>
        <v>2517.0860000000002</v>
      </c>
      <c r="J55" s="133">
        <f t="shared" si="10"/>
        <v>1.5594880261584431E-2</v>
      </c>
      <c r="K55" s="133">
        <f t="shared" si="11"/>
        <v>0.45833556781373186</v>
      </c>
      <c r="L55" s="133">
        <f t="shared" si="12"/>
        <v>0.25386498514552142</v>
      </c>
      <c r="M55" s="134">
        <f t="shared" si="13"/>
        <v>19.234999999999999</v>
      </c>
      <c r="N55" s="135">
        <f t="shared" si="14"/>
        <v>1.231582870033046</v>
      </c>
      <c r="O55" s="135">
        <f t="shared" si="15"/>
        <v>41.277890385946286</v>
      </c>
      <c r="P55" s="217">
        <f t="shared" si="16"/>
        <v>56</v>
      </c>
      <c r="Q55" s="218">
        <f t="shared" si="17"/>
        <v>31</v>
      </c>
      <c r="R55" s="218">
        <f t="shared" si="18"/>
        <v>1039</v>
      </c>
      <c r="T55">
        <v>510</v>
      </c>
      <c r="U55">
        <v>9346</v>
      </c>
      <c r="V55" t="s">
        <v>251</v>
      </c>
      <c r="W55">
        <v>2517.0859999999998</v>
      </c>
      <c r="X55">
        <v>1193.183</v>
      </c>
      <c r="Y55">
        <v>2.11</v>
      </c>
      <c r="Z55">
        <v>19.234999999999999</v>
      </c>
      <c r="AA55">
        <v>149.94164499999999</v>
      </c>
      <c r="AB55">
        <v>2.3383219999999998</v>
      </c>
      <c r="AC55">
        <v>68.723589000000004</v>
      </c>
      <c r="AD55" s="1">
        <v>639</v>
      </c>
      <c r="AE55">
        <v>31</v>
      </c>
      <c r="AF55">
        <v>1039</v>
      </c>
      <c r="AG55">
        <v>91</v>
      </c>
      <c r="AH55">
        <v>16.787103999999999</v>
      </c>
      <c r="AI55">
        <v>12050.7</v>
      </c>
      <c r="AJ55">
        <v>5444.6</v>
      </c>
      <c r="AK55">
        <v>56</v>
      </c>
      <c r="AL55">
        <v>55331</v>
      </c>
      <c r="AM55">
        <v>0.86874196229868128</v>
      </c>
      <c r="AN55" t="s">
        <v>69</v>
      </c>
      <c r="AO55">
        <v>1492.5540000000001</v>
      </c>
      <c r="AP55" t="s">
        <v>546</v>
      </c>
      <c r="AQ55" t="s">
        <v>119</v>
      </c>
      <c r="AR55" t="s">
        <v>121</v>
      </c>
      <c r="AS55" t="s">
        <v>119</v>
      </c>
      <c r="AT55" t="s">
        <v>121</v>
      </c>
      <c r="AU55" t="s">
        <v>208</v>
      </c>
      <c r="AV55" t="s">
        <v>251</v>
      </c>
      <c r="AW55" t="s">
        <v>69</v>
      </c>
      <c r="AX55">
        <v>9346</v>
      </c>
      <c r="AY55" t="s">
        <v>388</v>
      </c>
      <c r="AZ55">
        <v>4</v>
      </c>
      <c r="BA55" t="s">
        <v>290</v>
      </c>
      <c r="BB55">
        <v>6</v>
      </c>
      <c r="BC55">
        <v>1</v>
      </c>
      <c r="BE55" t="s">
        <v>68</v>
      </c>
      <c r="BF55">
        <v>-1</v>
      </c>
      <c r="BG55" t="s">
        <v>338</v>
      </c>
      <c r="BI55" t="s">
        <v>119</v>
      </c>
      <c r="BJ55" t="s">
        <v>251</v>
      </c>
      <c r="BK55" t="s">
        <v>69</v>
      </c>
      <c r="BL55">
        <v>0.86874196229868128</v>
      </c>
      <c r="BM55">
        <v>9346</v>
      </c>
      <c r="BN55" t="s">
        <v>121</v>
      </c>
      <c r="BO55" t="s">
        <v>208</v>
      </c>
      <c r="BP55">
        <v>6</v>
      </c>
      <c r="BQ55">
        <v>2517.0860000000002</v>
      </c>
      <c r="BR55">
        <v>1.5594880261584431E-2</v>
      </c>
      <c r="BS55">
        <v>0.45833556781373186</v>
      </c>
      <c r="BT55">
        <v>0.25386498514552147</v>
      </c>
      <c r="BU55">
        <v>19.234999999999999</v>
      </c>
      <c r="BV55">
        <v>1.231582870033046</v>
      </c>
      <c r="BW55">
        <v>41.277890385946286</v>
      </c>
      <c r="BX55">
        <v>56</v>
      </c>
      <c r="BY55">
        <v>31</v>
      </c>
      <c r="BZ55">
        <v>1039</v>
      </c>
    </row>
    <row r="56" spans="1:78" ht="16.5">
      <c r="A56" s="107" t="str">
        <f t="shared" si="1"/>
        <v>미래교통</v>
      </c>
      <c r="B56" s="108" t="str">
        <f t="shared" si="2"/>
        <v>안치구</v>
      </c>
      <c r="C56" s="109" t="str">
        <f t="shared" si="3"/>
        <v>B</v>
      </c>
      <c r="D56" s="110">
        <f t="shared" si="4"/>
        <v>0.9458996813972933</v>
      </c>
      <c r="E56" s="111">
        <f t="shared" si="5"/>
        <v>2238</v>
      </c>
      <c r="F56" s="112" t="str">
        <f t="shared" si="6"/>
        <v>111</v>
      </c>
      <c r="G56" s="113" t="str">
        <f t="shared" si="7"/>
        <v>70바5076</v>
      </c>
      <c r="H56" s="114">
        <f t="shared" si="8"/>
        <v>14</v>
      </c>
      <c r="I56" s="115">
        <f t="shared" si="9"/>
        <v>4116.32</v>
      </c>
      <c r="J56" s="116">
        <f t="shared" si="10"/>
        <v>4.9166467125895029E-2</v>
      </c>
      <c r="K56" s="116">
        <f t="shared" si="11"/>
        <v>0.30709080296412633</v>
      </c>
      <c r="L56" s="116">
        <f t="shared" si="12"/>
        <v>0.14065961829984064</v>
      </c>
      <c r="M56" s="117">
        <f t="shared" si="13"/>
        <v>19.335999999999999</v>
      </c>
      <c r="N56" s="118">
        <f t="shared" si="14"/>
        <v>0.12146771873906792</v>
      </c>
      <c r="O56" s="118">
        <f t="shared" si="15"/>
        <v>14.187429548723133</v>
      </c>
      <c r="P56" s="219">
        <f t="shared" si="16"/>
        <v>31</v>
      </c>
      <c r="Q56" s="220">
        <f t="shared" si="17"/>
        <v>5</v>
      </c>
      <c r="R56" s="220">
        <f t="shared" si="18"/>
        <v>584</v>
      </c>
      <c r="T56">
        <v>510</v>
      </c>
      <c r="U56">
        <v>2238</v>
      </c>
      <c r="V56" t="s">
        <v>252</v>
      </c>
      <c r="W56">
        <v>4116.32</v>
      </c>
      <c r="X56">
        <v>1533.7190000000001</v>
      </c>
      <c r="Y56">
        <v>2.6840000000000002</v>
      </c>
      <c r="Z56">
        <v>19.335999999999999</v>
      </c>
      <c r="AA56">
        <v>149.514139</v>
      </c>
      <c r="AB56">
        <v>7.3510819999999999</v>
      </c>
      <c r="AC56">
        <v>45.914417</v>
      </c>
      <c r="AD56" s="1">
        <v>579</v>
      </c>
      <c r="AE56">
        <v>5</v>
      </c>
      <c r="AF56">
        <v>584</v>
      </c>
      <c r="AG56">
        <v>93</v>
      </c>
      <c r="AH56">
        <v>27.531309</v>
      </c>
      <c r="AI56">
        <v>40039.800000000003</v>
      </c>
      <c r="AJ56">
        <v>20082.2</v>
      </c>
      <c r="AK56">
        <v>31</v>
      </c>
      <c r="AL56">
        <v>17694</v>
      </c>
      <c r="AM56">
        <v>0.9458996813972933</v>
      </c>
      <c r="AN56" t="s">
        <v>68</v>
      </c>
      <c r="AO56">
        <v>593.90200000000004</v>
      </c>
      <c r="AP56" t="s">
        <v>547</v>
      </c>
      <c r="AQ56" t="s">
        <v>119</v>
      </c>
      <c r="AR56" t="s">
        <v>120</v>
      </c>
      <c r="AS56" t="s">
        <v>119</v>
      </c>
      <c r="AT56" t="s">
        <v>120</v>
      </c>
      <c r="AU56" t="s">
        <v>285</v>
      </c>
      <c r="AV56" t="s">
        <v>252</v>
      </c>
      <c r="AW56" t="s">
        <v>68</v>
      </c>
      <c r="AX56">
        <v>2238</v>
      </c>
      <c r="AY56" t="s">
        <v>380</v>
      </c>
      <c r="AZ56">
        <v>2</v>
      </c>
      <c r="BA56" t="s">
        <v>333</v>
      </c>
      <c r="BB56">
        <v>14</v>
      </c>
      <c r="BC56">
        <v>1</v>
      </c>
      <c r="BE56" t="s">
        <v>68</v>
      </c>
      <c r="BF56">
        <v>0</v>
      </c>
      <c r="BG56" t="s">
        <v>325</v>
      </c>
      <c r="BI56" t="s">
        <v>119</v>
      </c>
      <c r="BJ56" t="s">
        <v>252</v>
      </c>
      <c r="BK56" t="s">
        <v>68</v>
      </c>
      <c r="BL56">
        <v>0.9458996813972933</v>
      </c>
      <c r="BM56">
        <v>2238</v>
      </c>
      <c r="BN56" t="s">
        <v>120</v>
      </c>
      <c r="BO56" t="s">
        <v>285</v>
      </c>
      <c r="BP56">
        <v>14</v>
      </c>
      <c r="BQ56">
        <v>4116.32</v>
      </c>
      <c r="BR56">
        <v>4.9166467125895029E-2</v>
      </c>
      <c r="BS56">
        <v>0.30709080296412633</v>
      </c>
      <c r="BT56">
        <v>0.14065961829984064</v>
      </c>
      <c r="BU56">
        <v>19.335999999999999</v>
      </c>
      <c r="BV56">
        <v>0.12146771873906792</v>
      </c>
      <c r="BW56">
        <v>14.187429548723133</v>
      </c>
      <c r="BX56">
        <v>31</v>
      </c>
      <c r="BY56">
        <v>5</v>
      </c>
      <c r="BZ56">
        <v>584</v>
      </c>
    </row>
    <row r="57" spans="1:78" ht="16.5">
      <c r="A57" s="124" t="str">
        <f t="shared" si="1"/>
        <v>미래교통</v>
      </c>
      <c r="B57" s="125" t="str">
        <f t="shared" si="2"/>
        <v>양종국</v>
      </c>
      <c r="C57" s="126" t="str">
        <f t="shared" si="3"/>
        <v>D</v>
      </c>
      <c r="D57" s="127">
        <f t="shared" si="4"/>
        <v>0.8244371043247406</v>
      </c>
      <c r="E57" s="128">
        <f t="shared" si="5"/>
        <v>75</v>
      </c>
      <c r="F57" s="129" t="str">
        <f t="shared" si="6"/>
        <v>304</v>
      </c>
      <c r="G57" s="130" t="str">
        <f t="shared" si="7"/>
        <v>70바5930</v>
      </c>
      <c r="H57" s="131">
        <f t="shared" si="8"/>
        <v>14</v>
      </c>
      <c r="I57" s="132">
        <f t="shared" si="9"/>
        <v>2848.0879999999997</v>
      </c>
      <c r="J57" s="133">
        <f t="shared" si="10"/>
        <v>6.2557302636853419E-3</v>
      </c>
      <c r="K57" s="133">
        <f t="shared" si="11"/>
        <v>0.35707533629183252</v>
      </c>
      <c r="L57" s="133">
        <f t="shared" si="12"/>
        <v>0.20118760375381661</v>
      </c>
      <c r="M57" s="134">
        <f t="shared" si="13"/>
        <v>20.675999999999998</v>
      </c>
      <c r="N57" s="135">
        <f t="shared" si="14"/>
        <v>0.35111274651625934</v>
      </c>
      <c r="O57" s="135">
        <f t="shared" si="15"/>
        <v>42.870866349635271</v>
      </c>
      <c r="P57" s="217">
        <f t="shared" si="16"/>
        <v>5</v>
      </c>
      <c r="Q57" s="218">
        <f t="shared" si="17"/>
        <v>10</v>
      </c>
      <c r="R57" s="218">
        <f t="shared" si="18"/>
        <v>1221</v>
      </c>
      <c r="T57">
        <v>510</v>
      </c>
      <c r="U57">
        <v>75</v>
      </c>
      <c r="V57" t="s">
        <v>296</v>
      </c>
      <c r="W57">
        <v>2848.0880000000002</v>
      </c>
      <c r="X57">
        <v>1280.95</v>
      </c>
      <c r="Y57">
        <v>2.2229999999999999</v>
      </c>
      <c r="Z57">
        <v>20.675999999999998</v>
      </c>
      <c r="AA57">
        <v>122.461642</v>
      </c>
      <c r="AB57">
        <v>0.76608699999999996</v>
      </c>
      <c r="AC57">
        <v>43.728031999999999</v>
      </c>
      <c r="AD57" s="1">
        <v>573</v>
      </c>
      <c r="AE57">
        <v>10</v>
      </c>
      <c r="AF57">
        <v>1221</v>
      </c>
      <c r="AG57">
        <v>93</v>
      </c>
      <c r="AH57">
        <v>23.256979999999999</v>
      </c>
      <c r="AI57">
        <v>16862.900000000001</v>
      </c>
      <c r="AJ57">
        <v>9282.2000000000007</v>
      </c>
      <c r="AK57">
        <v>5</v>
      </c>
      <c r="AL57">
        <v>618</v>
      </c>
      <c r="AM57">
        <v>0.8244371043247406</v>
      </c>
      <c r="AN57" t="s">
        <v>67</v>
      </c>
      <c r="AO57">
        <v>404.63099999999997</v>
      </c>
      <c r="AP57" t="s">
        <v>548</v>
      </c>
      <c r="AQ57" t="s">
        <v>119</v>
      </c>
      <c r="AR57" t="s">
        <v>91</v>
      </c>
      <c r="AS57" t="s">
        <v>119</v>
      </c>
      <c r="AT57" t="s">
        <v>91</v>
      </c>
      <c r="AU57" t="s">
        <v>215</v>
      </c>
      <c r="AV57" t="s">
        <v>296</v>
      </c>
      <c r="AW57" t="s">
        <v>67</v>
      </c>
      <c r="AX57">
        <v>75</v>
      </c>
      <c r="AY57" t="s">
        <v>400</v>
      </c>
      <c r="AZ57">
        <v>1</v>
      </c>
      <c r="BA57" t="s">
        <v>549</v>
      </c>
      <c r="BB57">
        <v>14</v>
      </c>
      <c r="BC57">
        <v>1</v>
      </c>
      <c r="BE57" t="s">
        <v>69</v>
      </c>
      <c r="BF57">
        <v>-1</v>
      </c>
      <c r="BG57" t="s">
        <v>338</v>
      </c>
      <c r="BI57" t="s">
        <v>119</v>
      </c>
      <c r="BJ57" t="s">
        <v>296</v>
      </c>
      <c r="BK57" t="s">
        <v>67</v>
      </c>
      <c r="BL57">
        <v>0.8244371043247406</v>
      </c>
      <c r="BM57">
        <v>75</v>
      </c>
      <c r="BN57" t="s">
        <v>91</v>
      </c>
      <c r="BO57" t="s">
        <v>215</v>
      </c>
      <c r="BP57">
        <v>14</v>
      </c>
      <c r="BQ57">
        <v>2848.0879999999997</v>
      </c>
      <c r="BR57">
        <v>6.2557302636853419E-3</v>
      </c>
      <c r="BS57">
        <v>0.35707533629183252</v>
      </c>
      <c r="BT57">
        <v>0.20118760375381659</v>
      </c>
      <c r="BU57">
        <v>20.675999999999998</v>
      </c>
      <c r="BV57">
        <v>0.35111274651625934</v>
      </c>
      <c r="BW57">
        <v>42.870866349635271</v>
      </c>
      <c r="BX57">
        <v>5</v>
      </c>
      <c r="BY57">
        <v>10</v>
      </c>
      <c r="BZ57">
        <v>1221</v>
      </c>
    </row>
    <row r="58" spans="1:78" ht="16.5">
      <c r="A58" s="107" t="str">
        <f t="shared" si="1"/>
        <v>미래교통</v>
      </c>
      <c r="B58" s="108" t="str">
        <f t="shared" si="2"/>
        <v>양호진</v>
      </c>
      <c r="C58" s="109" t="str">
        <f t="shared" si="3"/>
        <v>D</v>
      </c>
      <c r="D58" s="110">
        <f t="shared" si="4"/>
        <v>0.84563532989911139</v>
      </c>
      <c r="E58" s="111">
        <f t="shared" si="5"/>
        <v>2408</v>
      </c>
      <c r="F58" s="112" t="str">
        <f t="shared" si="6"/>
        <v>111-2</v>
      </c>
      <c r="G58" s="113" t="str">
        <f t="shared" si="7"/>
        <v>70바5029</v>
      </c>
      <c r="H58" s="114">
        <f t="shared" si="8"/>
        <v>2</v>
      </c>
      <c r="I58" s="115">
        <f t="shared" si="9"/>
        <v>2110.078</v>
      </c>
      <c r="J58" s="116">
        <f t="shared" si="10"/>
        <v>1.8912881741845196E-2</v>
      </c>
      <c r="K58" s="116">
        <f t="shared" si="11"/>
        <v>0.45267407679158389</v>
      </c>
      <c r="L58" s="116">
        <f t="shared" si="12"/>
        <v>9.9996303454185101E-2</v>
      </c>
      <c r="M58" s="117">
        <f t="shared" si="13"/>
        <v>16.93</v>
      </c>
      <c r="N58" s="118">
        <f t="shared" si="14"/>
        <v>0.90044064721778061</v>
      </c>
      <c r="O58" s="118">
        <f t="shared" si="15"/>
        <v>17.72446326628684</v>
      </c>
      <c r="P58" s="219">
        <f t="shared" si="16"/>
        <v>46</v>
      </c>
      <c r="Q58" s="220">
        <f t="shared" si="17"/>
        <v>19</v>
      </c>
      <c r="R58" s="220">
        <f t="shared" si="18"/>
        <v>374</v>
      </c>
      <c r="T58">
        <v>510</v>
      </c>
      <c r="U58">
        <v>2408</v>
      </c>
      <c r="V58" t="s">
        <v>353</v>
      </c>
      <c r="W58">
        <v>2110.078</v>
      </c>
      <c r="X58">
        <v>1244.3900000000001</v>
      </c>
      <c r="Y58">
        <v>1.696</v>
      </c>
      <c r="Z58">
        <v>16.93</v>
      </c>
      <c r="AA58">
        <v>150.58720500000001</v>
      </c>
      <c r="AB58">
        <v>2.8480379999999998</v>
      </c>
      <c r="AC58">
        <v>68.166923999999995</v>
      </c>
      <c r="AD58" s="1">
        <v>211</v>
      </c>
      <c r="AE58">
        <v>19</v>
      </c>
      <c r="AF58">
        <v>374</v>
      </c>
      <c r="AG58">
        <v>90</v>
      </c>
      <c r="AH58">
        <v>14.012332000000001</v>
      </c>
      <c r="AI58">
        <v>1871.4</v>
      </c>
      <c r="AJ58">
        <v>171.4</v>
      </c>
      <c r="AK58">
        <v>46</v>
      </c>
      <c r="AL58">
        <v>41852</v>
      </c>
      <c r="AM58">
        <v>0.84563532989911139</v>
      </c>
      <c r="AN58" t="s">
        <v>67</v>
      </c>
      <c r="AO58">
        <v>2000.047</v>
      </c>
      <c r="AP58" t="s">
        <v>550</v>
      </c>
      <c r="AQ58" t="s">
        <v>119</v>
      </c>
      <c r="AR58" t="s">
        <v>121</v>
      </c>
      <c r="AS58" t="s">
        <v>119</v>
      </c>
      <c r="AT58" t="s">
        <v>121</v>
      </c>
      <c r="AU58" t="s">
        <v>195</v>
      </c>
      <c r="AV58" t="s">
        <v>353</v>
      </c>
      <c r="AW58" t="s">
        <v>67</v>
      </c>
      <c r="AX58">
        <v>2408</v>
      </c>
      <c r="AY58" t="s">
        <v>389</v>
      </c>
      <c r="AZ58">
        <v>1</v>
      </c>
      <c r="BA58" t="s">
        <v>196</v>
      </c>
      <c r="BB58">
        <v>2</v>
      </c>
      <c r="BC58">
        <v>1</v>
      </c>
      <c r="BE58" t="s">
        <v>67</v>
      </c>
      <c r="BF58">
        <v>0</v>
      </c>
      <c r="BG58" t="s">
        <v>325</v>
      </c>
      <c r="BI58" t="s">
        <v>119</v>
      </c>
      <c r="BJ58" t="s">
        <v>353</v>
      </c>
      <c r="BK58" t="s">
        <v>67</v>
      </c>
      <c r="BL58">
        <v>0.84563532989911139</v>
      </c>
      <c r="BM58">
        <v>2408</v>
      </c>
      <c r="BN58" t="s">
        <v>121</v>
      </c>
      <c r="BO58" t="s">
        <v>195</v>
      </c>
      <c r="BP58">
        <v>2</v>
      </c>
      <c r="BQ58">
        <v>2110.078</v>
      </c>
      <c r="BR58">
        <v>1.8912881741845196E-2</v>
      </c>
      <c r="BS58">
        <v>0.45267407679158389</v>
      </c>
      <c r="BT58">
        <v>9.9996303454185101E-2</v>
      </c>
      <c r="BU58">
        <v>16.93</v>
      </c>
      <c r="BV58">
        <v>0.90044064721778061</v>
      </c>
      <c r="BW58">
        <v>17.72446326628684</v>
      </c>
      <c r="BX58">
        <v>46</v>
      </c>
      <c r="BY58">
        <v>19</v>
      </c>
      <c r="BZ58">
        <v>374</v>
      </c>
    </row>
    <row r="59" spans="1:78" ht="16.5">
      <c r="A59" s="124" t="str">
        <f t="shared" si="1"/>
        <v>미래교통</v>
      </c>
      <c r="B59" s="125" t="str">
        <f t="shared" si="2"/>
        <v>염두현</v>
      </c>
      <c r="C59" s="126" t="str">
        <f t="shared" si="3"/>
        <v>A</v>
      </c>
      <c r="D59" s="127">
        <f t="shared" si="4"/>
        <v>0.97023755436608106</v>
      </c>
      <c r="E59" s="128">
        <f t="shared" si="5"/>
        <v>5115</v>
      </c>
      <c r="F59" s="129" t="str">
        <f t="shared" si="6"/>
        <v>111</v>
      </c>
      <c r="G59" s="130" t="str">
        <f t="shared" si="7"/>
        <v>70바5079</v>
      </c>
      <c r="H59" s="131">
        <f t="shared" si="8"/>
        <v>2</v>
      </c>
      <c r="I59" s="132">
        <f t="shared" si="9"/>
        <v>4124.9560000000001</v>
      </c>
      <c r="J59" s="133">
        <f t="shared" si="10"/>
        <v>2.9783094885426024E-2</v>
      </c>
      <c r="K59" s="133">
        <f t="shared" si="11"/>
        <v>0.30442109837204767</v>
      </c>
      <c r="L59" s="133">
        <f t="shared" si="12"/>
        <v>8.7273658191747983E-2</v>
      </c>
      <c r="M59" s="134">
        <f t="shared" si="13"/>
        <v>18.385000000000002</v>
      </c>
      <c r="N59" s="135">
        <f t="shared" si="14"/>
        <v>2.4242682831041105E-2</v>
      </c>
      <c r="O59" s="135">
        <f t="shared" si="15"/>
        <v>20.945677966019517</v>
      </c>
      <c r="P59" s="217">
        <f t="shared" si="16"/>
        <v>31</v>
      </c>
      <c r="Q59" s="218">
        <f t="shared" si="17"/>
        <v>1</v>
      </c>
      <c r="R59" s="218">
        <f t="shared" si="18"/>
        <v>864</v>
      </c>
      <c r="T59">
        <v>510</v>
      </c>
      <c r="U59">
        <v>5115</v>
      </c>
      <c r="V59" t="s">
        <v>354</v>
      </c>
      <c r="W59">
        <v>4124.9560000000001</v>
      </c>
      <c r="X59">
        <v>1442.7670000000001</v>
      </c>
      <c r="Y59">
        <v>2.859</v>
      </c>
      <c r="Z59">
        <v>18.385000000000002</v>
      </c>
      <c r="AA59">
        <v>144.98275000000001</v>
      </c>
      <c r="AB59">
        <v>4.3180350000000001</v>
      </c>
      <c r="AC59">
        <v>44.135807999999997</v>
      </c>
      <c r="AD59" s="1">
        <v>360</v>
      </c>
      <c r="AE59">
        <v>1</v>
      </c>
      <c r="AF59">
        <v>864</v>
      </c>
      <c r="AG59">
        <v>91</v>
      </c>
      <c r="AH59">
        <v>28.451357000000002</v>
      </c>
      <c r="AI59">
        <v>35301.599999999999</v>
      </c>
      <c r="AJ59">
        <v>9616.2000000000007</v>
      </c>
      <c r="AK59">
        <v>31</v>
      </c>
      <c r="AL59">
        <v>18794</v>
      </c>
      <c r="AM59">
        <v>0.97023755436608106</v>
      </c>
      <c r="AN59" t="s">
        <v>66</v>
      </c>
      <c r="AO59">
        <v>3624.8910000000001</v>
      </c>
      <c r="AP59" t="s">
        <v>551</v>
      </c>
      <c r="AQ59" t="s">
        <v>119</v>
      </c>
      <c r="AR59" t="s">
        <v>120</v>
      </c>
      <c r="AS59" t="s">
        <v>119</v>
      </c>
      <c r="AT59" t="s">
        <v>120</v>
      </c>
      <c r="AU59" t="s">
        <v>324</v>
      </c>
      <c r="AV59" t="s">
        <v>354</v>
      </c>
      <c r="AW59" t="s">
        <v>66</v>
      </c>
      <c r="AX59">
        <v>5115</v>
      </c>
      <c r="AY59" t="s">
        <v>374</v>
      </c>
      <c r="AZ59">
        <v>6</v>
      </c>
      <c r="BA59" t="s">
        <v>390</v>
      </c>
      <c r="BB59">
        <v>2</v>
      </c>
      <c r="BC59">
        <v>1</v>
      </c>
      <c r="BE59" t="s">
        <v>68</v>
      </c>
      <c r="BF59">
        <v>1</v>
      </c>
      <c r="BG59" t="s">
        <v>319</v>
      </c>
      <c r="BI59" t="s">
        <v>119</v>
      </c>
      <c r="BJ59" t="s">
        <v>354</v>
      </c>
      <c r="BK59" t="s">
        <v>66</v>
      </c>
      <c r="BL59">
        <v>0.97023755436608106</v>
      </c>
      <c r="BM59">
        <v>5115</v>
      </c>
      <c r="BN59" t="s">
        <v>120</v>
      </c>
      <c r="BO59" t="s">
        <v>324</v>
      </c>
      <c r="BP59">
        <v>2</v>
      </c>
      <c r="BQ59">
        <v>4124.9560000000001</v>
      </c>
      <c r="BR59">
        <v>2.9783094885426024E-2</v>
      </c>
      <c r="BS59">
        <v>0.30442109837204767</v>
      </c>
      <c r="BT59">
        <v>8.7273658191747983E-2</v>
      </c>
      <c r="BU59">
        <v>18.385000000000002</v>
      </c>
      <c r="BV59">
        <v>2.4242682831041105E-2</v>
      </c>
      <c r="BW59">
        <v>20.945677966019517</v>
      </c>
      <c r="BX59">
        <v>31</v>
      </c>
      <c r="BY59">
        <v>1</v>
      </c>
      <c r="BZ59">
        <v>864</v>
      </c>
    </row>
    <row r="60" spans="1:78" ht="16.5">
      <c r="A60" s="107" t="str">
        <f t="shared" si="1"/>
        <v>미래교통</v>
      </c>
      <c r="B60" s="108" t="str">
        <f t="shared" si="2"/>
        <v>오영욱</v>
      </c>
      <c r="C60" s="109" t="str">
        <f t="shared" si="3"/>
        <v>B</v>
      </c>
      <c r="D60" s="110">
        <f t="shared" si="4"/>
        <v>0.94443260276110697</v>
      </c>
      <c r="E60" s="111">
        <f t="shared" si="5"/>
        <v>4636</v>
      </c>
      <c r="F60" s="112" t="str">
        <f t="shared" si="6"/>
        <v>111-2</v>
      </c>
      <c r="G60" s="113" t="str">
        <f t="shared" si="7"/>
        <v>70바5027</v>
      </c>
      <c r="H60" s="114">
        <f t="shared" si="8"/>
        <v>16</v>
      </c>
      <c r="I60" s="115">
        <f t="shared" si="9"/>
        <v>2513.4889999999996</v>
      </c>
      <c r="J60" s="116">
        <f t="shared" si="10"/>
        <v>4.7622571992650096E-2</v>
      </c>
      <c r="K60" s="116">
        <f t="shared" si="11"/>
        <v>0.35466477963566628</v>
      </c>
      <c r="L60" s="116">
        <f t="shared" si="12"/>
        <v>0.26417461942343895</v>
      </c>
      <c r="M60" s="117">
        <f t="shared" si="13"/>
        <v>15.795</v>
      </c>
      <c r="N60" s="118">
        <f t="shared" si="14"/>
        <v>0.23871200550310748</v>
      </c>
      <c r="O60" s="118">
        <f t="shared" si="15"/>
        <v>17.266835064724773</v>
      </c>
      <c r="P60" s="219">
        <f t="shared" si="16"/>
        <v>10</v>
      </c>
      <c r="Q60" s="220">
        <f t="shared" si="17"/>
        <v>6</v>
      </c>
      <c r="R60" s="220">
        <f t="shared" si="18"/>
        <v>434</v>
      </c>
      <c r="T60">
        <v>510</v>
      </c>
      <c r="U60">
        <v>4636</v>
      </c>
      <c r="V60" t="s">
        <v>297</v>
      </c>
      <c r="W60">
        <v>2513.489</v>
      </c>
      <c r="X60">
        <v>1116.5889999999999</v>
      </c>
      <c r="Y60">
        <v>2.2509999999999999</v>
      </c>
      <c r="Z60">
        <v>15.795</v>
      </c>
      <c r="AA60">
        <v>130.96552199999999</v>
      </c>
      <c r="AB60">
        <v>6.2369149999999998</v>
      </c>
      <c r="AC60">
        <v>46.448858000000001</v>
      </c>
      <c r="AD60" s="1">
        <v>664</v>
      </c>
      <c r="AE60">
        <v>6</v>
      </c>
      <c r="AF60">
        <v>434</v>
      </c>
      <c r="AG60">
        <v>93</v>
      </c>
      <c r="AH60">
        <v>19.191990000000001</v>
      </c>
      <c r="AI60">
        <v>7117</v>
      </c>
      <c r="AJ60">
        <v>4002.6</v>
      </c>
      <c r="AK60">
        <v>10</v>
      </c>
      <c r="AL60">
        <v>6837</v>
      </c>
      <c r="AM60">
        <v>0.94443260276110697</v>
      </c>
      <c r="AN60" t="s">
        <v>68</v>
      </c>
      <c r="AO60">
        <v>276.57100000000003</v>
      </c>
      <c r="AP60" t="s">
        <v>552</v>
      </c>
      <c r="AQ60" t="s">
        <v>119</v>
      </c>
      <c r="AR60" t="s">
        <v>121</v>
      </c>
      <c r="AS60" t="s">
        <v>119</v>
      </c>
      <c r="AT60" t="s">
        <v>121</v>
      </c>
      <c r="AU60" t="s">
        <v>191</v>
      </c>
      <c r="AV60" t="s">
        <v>297</v>
      </c>
      <c r="AW60" t="s">
        <v>68</v>
      </c>
      <c r="AX60">
        <v>4636</v>
      </c>
      <c r="AY60" t="s">
        <v>386</v>
      </c>
      <c r="AZ60">
        <v>2</v>
      </c>
      <c r="BA60" t="s">
        <v>287</v>
      </c>
      <c r="BB60">
        <v>16</v>
      </c>
      <c r="BC60">
        <v>1</v>
      </c>
      <c r="BE60" t="s">
        <v>71</v>
      </c>
      <c r="BF60">
        <v>-2</v>
      </c>
      <c r="BG60" t="s">
        <v>338</v>
      </c>
      <c r="BI60" t="s">
        <v>119</v>
      </c>
      <c r="BJ60" t="s">
        <v>297</v>
      </c>
      <c r="BK60" t="s">
        <v>68</v>
      </c>
      <c r="BL60">
        <v>0.94443260276110697</v>
      </c>
      <c r="BM60">
        <v>4636</v>
      </c>
      <c r="BN60" t="s">
        <v>121</v>
      </c>
      <c r="BO60" t="s">
        <v>191</v>
      </c>
      <c r="BP60">
        <v>16</v>
      </c>
      <c r="BQ60">
        <v>2513.4889999999996</v>
      </c>
      <c r="BR60">
        <v>4.7622571992650096E-2</v>
      </c>
      <c r="BS60">
        <v>0.35466477963566628</v>
      </c>
      <c r="BT60">
        <v>0.26417461942343889</v>
      </c>
      <c r="BU60">
        <v>15.795</v>
      </c>
      <c r="BV60">
        <v>0.23871200550310748</v>
      </c>
      <c r="BW60">
        <v>17.266835064724773</v>
      </c>
      <c r="BX60">
        <v>10</v>
      </c>
      <c r="BY60">
        <v>6</v>
      </c>
      <c r="BZ60">
        <v>434</v>
      </c>
    </row>
    <row r="61" spans="1:78" ht="16.5">
      <c r="A61" s="124" t="str">
        <f t="shared" si="1"/>
        <v>미래교통</v>
      </c>
      <c r="B61" s="125" t="str">
        <f t="shared" si="2"/>
        <v>오한호</v>
      </c>
      <c r="C61" s="126" t="str">
        <f t="shared" si="3"/>
        <v>D</v>
      </c>
      <c r="D61" s="127">
        <f t="shared" si="4"/>
        <v>0.82381782147416549</v>
      </c>
      <c r="E61" s="128">
        <f t="shared" si="5"/>
        <v>8157</v>
      </c>
      <c r="F61" s="129" t="str">
        <f t="shared" si="6"/>
        <v>111-2</v>
      </c>
      <c r="G61" s="130" t="str">
        <f t="shared" si="7"/>
        <v>70바6045</v>
      </c>
      <c r="H61" s="131">
        <f t="shared" si="8"/>
        <v>2</v>
      </c>
      <c r="I61" s="132">
        <f t="shared" si="9"/>
        <v>2227.4769999999999</v>
      </c>
      <c r="J61" s="133">
        <f t="shared" si="10"/>
        <v>1.7138794664145807E-2</v>
      </c>
      <c r="K61" s="133">
        <f t="shared" si="11"/>
        <v>0.41188541522400718</v>
      </c>
      <c r="L61" s="133">
        <f t="shared" si="12"/>
        <v>0.2576906518002206</v>
      </c>
      <c r="M61" s="134">
        <f t="shared" si="13"/>
        <v>17.029</v>
      </c>
      <c r="N61" s="135">
        <f t="shared" si="14"/>
        <v>0.67340762665562881</v>
      </c>
      <c r="O61" s="135">
        <f t="shared" si="15"/>
        <v>20.920530268101533</v>
      </c>
      <c r="P61" s="217">
        <f t="shared" si="16"/>
        <v>12</v>
      </c>
      <c r="Q61" s="218">
        <f t="shared" si="17"/>
        <v>15</v>
      </c>
      <c r="R61" s="218">
        <f t="shared" si="18"/>
        <v>466</v>
      </c>
      <c r="T61">
        <v>510</v>
      </c>
      <c r="U61">
        <v>8157</v>
      </c>
      <c r="V61" t="s">
        <v>253</v>
      </c>
      <c r="W61">
        <v>2227.4769999999999</v>
      </c>
      <c r="X61">
        <v>1287.796</v>
      </c>
      <c r="Y61">
        <v>1.73</v>
      </c>
      <c r="Z61">
        <v>17.029</v>
      </c>
      <c r="AA61">
        <v>143.629412</v>
      </c>
      <c r="AB61">
        <v>2.4616349999999998</v>
      </c>
      <c r="AC61">
        <v>59.158859999999997</v>
      </c>
      <c r="AD61" s="1">
        <v>574</v>
      </c>
      <c r="AE61">
        <v>15</v>
      </c>
      <c r="AF61">
        <v>466</v>
      </c>
      <c r="AG61">
        <v>90</v>
      </c>
      <c r="AH61">
        <v>15.508501000000001</v>
      </c>
      <c r="AI61">
        <v>752.2</v>
      </c>
      <c r="AJ61">
        <v>29.9</v>
      </c>
      <c r="AK61">
        <v>12</v>
      </c>
      <c r="AL61">
        <v>3604</v>
      </c>
      <c r="AM61">
        <v>0.82381782147416549</v>
      </c>
      <c r="AN61" t="s">
        <v>67</v>
      </c>
      <c r="AO61">
        <v>1986.319</v>
      </c>
      <c r="AP61" t="s">
        <v>553</v>
      </c>
      <c r="AQ61" t="s">
        <v>119</v>
      </c>
      <c r="AR61" t="s">
        <v>121</v>
      </c>
      <c r="AS61" t="s">
        <v>119</v>
      </c>
      <c r="AT61" t="s">
        <v>121</v>
      </c>
      <c r="AU61" t="s">
        <v>201</v>
      </c>
      <c r="AV61" t="s">
        <v>253</v>
      </c>
      <c r="AW61" t="s">
        <v>67</v>
      </c>
      <c r="AX61">
        <v>8157</v>
      </c>
      <c r="AY61" t="s">
        <v>389</v>
      </c>
      <c r="AZ61">
        <v>7</v>
      </c>
      <c r="BA61" t="s">
        <v>337</v>
      </c>
      <c r="BB61">
        <v>2</v>
      </c>
      <c r="BC61">
        <v>1</v>
      </c>
      <c r="BE61" t="s">
        <v>67</v>
      </c>
      <c r="BF61">
        <v>0</v>
      </c>
      <c r="BG61" t="s">
        <v>325</v>
      </c>
      <c r="BI61" t="s">
        <v>119</v>
      </c>
      <c r="BJ61" t="s">
        <v>253</v>
      </c>
      <c r="BK61" t="s">
        <v>67</v>
      </c>
      <c r="BL61">
        <v>0.82381782147416549</v>
      </c>
      <c r="BM61">
        <v>8157</v>
      </c>
      <c r="BN61" t="s">
        <v>121</v>
      </c>
      <c r="BO61" t="s">
        <v>201</v>
      </c>
      <c r="BP61">
        <v>2</v>
      </c>
      <c r="BQ61">
        <v>2227.4769999999999</v>
      </c>
      <c r="BR61">
        <v>1.7138794664145807E-2</v>
      </c>
      <c r="BS61">
        <v>0.41188541522400718</v>
      </c>
      <c r="BT61">
        <v>0.2576906518002206</v>
      </c>
      <c r="BU61">
        <v>17.029</v>
      </c>
      <c r="BV61">
        <v>0.67340762665562881</v>
      </c>
      <c r="BW61">
        <v>20.920530268101533</v>
      </c>
      <c r="BX61">
        <v>12</v>
      </c>
      <c r="BY61">
        <v>15</v>
      </c>
      <c r="BZ61">
        <v>466</v>
      </c>
    </row>
    <row r="62" spans="1:78" ht="16.5">
      <c r="A62" s="107" t="str">
        <f t="shared" si="1"/>
        <v>미래교통</v>
      </c>
      <c r="B62" s="108" t="str">
        <f t="shared" si="2"/>
        <v>유상우</v>
      </c>
      <c r="C62" s="109" t="str">
        <f t="shared" si="3"/>
        <v>F</v>
      </c>
      <c r="D62" s="110">
        <f t="shared" si="4"/>
        <v>0.78311557952989286</v>
      </c>
      <c r="E62" s="111">
        <f t="shared" si="5"/>
        <v>9363</v>
      </c>
      <c r="F62" s="112" t="str">
        <f t="shared" si="6"/>
        <v>111-2</v>
      </c>
      <c r="G62" s="113" t="str">
        <f t="shared" si="7"/>
        <v>70바6046</v>
      </c>
      <c r="H62" s="114">
        <f t="shared" si="8"/>
        <v>2</v>
      </c>
      <c r="I62" s="115">
        <f t="shared" si="9"/>
        <v>1223.557</v>
      </c>
      <c r="J62" s="116">
        <f t="shared" si="10"/>
        <v>3.1945242229102E-2</v>
      </c>
      <c r="K62" s="116">
        <f t="shared" si="11"/>
        <v>0.41101569834816926</v>
      </c>
      <c r="L62" s="116">
        <f t="shared" si="12"/>
        <v>0.14302562120113735</v>
      </c>
      <c r="M62" s="117">
        <f t="shared" si="13"/>
        <v>20.963999999999999</v>
      </c>
      <c r="N62" s="118">
        <f t="shared" si="14"/>
        <v>1.0624760432084488</v>
      </c>
      <c r="O62" s="118">
        <f t="shared" si="15"/>
        <v>34.080962309071012</v>
      </c>
      <c r="P62" s="219">
        <f t="shared" si="16"/>
        <v>16</v>
      </c>
      <c r="Q62" s="220">
        <f t="shared" si="17"/>
        <v>13</v>
      </c>
      <c r="R62" s="220">
        <f t="shared" si="18"/>
        <v>417</v>
      </c>
      <c r="T62">
        <v>510</v>
      </c>
      <c r="U62">
        <v>9363</v>
      </c>
      <c r="V62" t="s">
        <v>316</v>
      </c>
      <c r="W62">
        <v>1223.557</v>
      </c>
      <c r="X62">
        <v>699.375</v>
      </c>
      <c r="Y62">
        <v>1.75</v>
      </c>
      <c r="Z62">
        <v>20.963999999999999</v>
      </c>
      <c r="AA62">
        <v>70.110816</v>
      </c>
      <c r="AB62">
        <v>2.2397070000000001</v>
      </c>
      <c r="AC62">
        <v>28.816645999999999</v>
      </c>
      <c r="AD62" s="1">
        <v>175</v>
      </c>
      <c r="AE62">
        <v>13</v>
      </c>
      <c r="AF62">
        <v>417</v>
      </c>
      <c r="AG62">
        <v>92</v>
      </c>
      <c r="AH62">
        <v>17.451758000000002</v>
      </c>
      <c r="AI62">
        <v>2331.1</v>
      </c>
      <c r="AJ62">
        <v>1139.5999999999999</v>
      </c>
      <c r="AK62">
        <v>16</v>
      </c>
      <c r="AL62">
        <v>7241</v>
      </c>
      <c r="AM62">
        <v>0.78311557952989286</v>
      </c>
      <c r="AN62" t="s">
        <v>70</v>
      </c>
      <c r="AO62">
        <v>979.30100000000004</v>
      </c>
      <c r="AP62" t="s">
        <v>554</v>
      </c>
      <c r="AQ62" t="s">
        <v>119</v>
      </c>
      <c r="AR62" t="s">
        <v>121</v>
      </c>
      <c r="AS62" t="s">
        <v>119</v>
      </c>
      <c r="AT62" t="s">
        <v>121</v>
      </c>
      <c r="AU62" t="s">
        <v>202</v>
      </c>
      <c r="AV62" t="s">
        <v>316</v>
      </c>
      <c r="AW62" t="s">
        <v>70</v>
      </c>
      <c r="AX62">
        <v>9363</v>
      </c>
      <c r="AY62" t="s">
        <v>372</v>
      </c>
      <c r="AZ62">
        <v>4</v>
      </c>
      <c r="BA62" t="s">
        <v>403</v>
      </c>
      <c r="BB62">
        <v>2</v>
      </c>
      <c r="BC62">
        <v>1</v>
      </c>
      <c r="BE62" t="s">
        <v>67</v>
      </c>
      <c r="BF62">
        <v>-1</v>
      </c>
      <c r="BG62" t="s">
        <v>338</v>
      </c>
      <c r="BI62" t="s">
        <v>119</v>
      </c>
      <c r="BJ62" t="s">
        <v>316</v>
      </c>
      <c r="BK62" t="s">
        <v>70</v>
      </c>
      <c r="BL62">
        <v>0.78311557952989286</v>
      </c>
      <c r="BM62">
        <v>9363</v>
      </c>
      <c r="BN62" t="s">
        <v>121</v>
      </c>
      <c r="BO62" t="s">
        <v>202</v>
      </c>
      <c r="BP62">
        <v>2</v>
      </c>
      <c r="BQ62">
        <v>1223.557</v>
      </c>
      <c r="BR62">
        <v>3.1945242229102E-2</v>
      </c>
      <c r="BS62">
        <v>0.41101569834816926</v>
      </c>
      <c r="BT62">
        <v>0.14302562120113735</v>
      </c>
      <c r="BU62">
        <v>20.963999999999999</v>
      </c>
      <c r="BV62">
        <v>1.0624760432084488</v>
      </c>
      <c r="BW62">
        <v>34.080962309071012</v>
      </c>
      <c r="BX62">
        <v>16</v>
      </c>
      <c r="BY62">
        <v>13</v>
      </c>
      <c r="BZ62">
        <v>417</v>
      </c>
    </row>
    <row r="63" spans="1:78" ht="16.5">
      <c r="A63" s="124" t="str">
        <f t="shared" si="1"/>
        <v>미래교통</v>
      </c>
      <c r="B63" s="125" t="str">
        <f t="shared" si="2"/>
        <v>이동석</v>
      </c>
      <c r="C63" s="126" t="str">
        <f t="shared" si="3"/>
        <v>B</v>
      </c>
      <c r="D63" s="127">
        <f t="shared" si="4"/>
        <v>0.92493322029976177</v>
      </c>
      <c r="E63" s="128">
        <f t="shared" si="5"/>
        <v>5929</v>
      </c>
      <c r="F63" s="129" t="str">
        <f t="shared" si="6"/>
        <v>304</v>
      </c>
      <c r="G63" s="130" t="str">
        <f t="shared" si="7"/>
        <v>70바6002</v>
      </c>
      <c r="H63" s="131">
        <f t="shared" si="8"/>
        <v>10</v>
      </c>
      <c r="I63" s="132">
        <f t="shared" si="9"/>
        <v>2235.799</v>
      </c>
      <c r="J63" s="133">
        <f t="shared" si="10"/>
        <v>1.6846418094346911E-2</v>
      </c>
      <c r="K63" s="133">
        <f t="shared" si="11"/>
        <v>0.40423200094408351</v>
      </c>
      <c r="L63" s="133">
        <f t="shared" si="12"/>
        <v>0.22408096613335993</v>
      </c>
      <c r="M63" s="134">
        <f t="shared" si="13"/>
        <v>14.404999999999999</v>
      </c>
      <c r="N63" s="135">
        <f t="shared" si="14"/>
        <v>0.22363369873588815</v>
      </c>
      <c r="O63" s="135">
        <f t="shared" si="15"/>
        <v>29.877462151114656</v>
      </c>
      <c r="P63" s="217">
        <f t="shared" si="16"/>
        <v>16</v>
      </c>
      <c r="Q63" s="218">
        <f t="shared" si="17"/>
        <v>5</v>
      </c>
      <c r="R63" s="218">
        <f t="shared" si="18"/>
        <v>668</v>
      </c>
      <c r="T63">
        <v>510</v>
      </c>
      <c r="U63">
        <v>5929</v>
      </c>
      <c r="V63" t="s">
        <v>298</v>
      </c>
      <c r="W63">
        <v>2235.799</v>
      </c>
      <c r="X63">
        <v>1084.72</v>
      </c>
      <c r="Y63">
        <v>2.0609999999999999</v>
      </c>
      <c r="Z63">
        <v>14.404999999999999</v>
      </c>
      <c r="AA63">
        <v>138.504695</v>
      </c>
      <c r="AB63">
        <v>2.3333080000000002</v>
      </c>
      <c r="AC63">
        <v>55.988030000000002</v>
      </c>
      <c r="AD63" s="1">
        <v>501</v>
      </c>
      <c r="AE63">
        <v>5</v>
      </c>
      <c r="AF63">
        <v>668</v>
      </c>
      <c r="AG63">
        <v>92</v>
      </c>
      <c r="AH63">
        <v>16.142405</v>
      </c>
      <c r="AI63">
        <v>7368.4</v>
      </c>
      <c r="AJ63">
        <v>3789.1</v>
      </c>
      <c r="AK63">
        <v>16</v>
      </c>
      <c r="AL63">
        <v>5581</v>
      </c>
      <c r="AM63">
        <v>0.92493322029976177</v>
      </c>
      <c r="AN63" t="s">
        <v>68</v>
      </c>
      <c r="AO63">
        <v>404.62799999999999</v>
      </c>
      <c r="AP63" t="s">
        <v>555</v>
      </c>
      <c r="AQ63" t="s">
        <v>119</v>
      </c>
      <c r="AR63" t="s">
        <v>91</v>
      </c>
      <c r="AS63" t="s">
        <v>119</v>
      </c>
      <c r="AT63" t="s">
        <v>91</v>
      </c>
      <c r="AU63" t="s">
        <v>342</v>
      </c>
      <c r="AV63" t="s">
        <v>298</v>
      </c>
      <c r="AW63" t="s">
        <v>68</v>
      </c>
      <c r="AX63">
        <v>5929</v>
      </c>
      <c r="AY63" t="s">
        <v>376</v>
      </c>
      <c r="AZ63">
        <v>5</v>
      </c>
      <c r="BA63" t="s">
        <v>417</v>
      </c>
      <c r="BB63">
        <v>10</v>
      </c>
      <c r="BC63">
        <v>1</v>
      </c>
      <c r="BE63" t="s">
        <v>68</v>
      </c>
      <c r="BF63">
        <v>0</v>
      </c>
      <c r="BG63" t="s">
        <v>325</v>
      </c>
      <c r="BI63" t="s">
        <v>119</v>
      </c>
      <c r="BJ63" t="s">
        <v>298</v>
      </c>
      <c r="BK63" t="s">
        <v>68</v>
      </c>
      <c r="BL63">
        <v>0.92493322029976177</v>
      </c>
      <c r="BM63">
        <v>5929</v>
      </c>
      <c r="BN63" t="s">
        <v>91</v>
      </c>
      <c r="BO63" t="s">
        <v>342</v>
      </c>
      <c r="BP63">
        <v>10</v>
      </c>
      <c r="BQ63">
        <v>2235.799</v>
      </c>
      <c r="BR63">
        <v>1.6846418094346911E-2</v>
      </c>
      <c r="BS63">
        <v>0.40423200094408351</v>
      </c>
      <c r="BT63">
        <v>0.22408096613335993</v>
      </c>
      <c r="BU63">
        <v>14.404999999999999</v>
      </c>
      <c r="BV63">
        <v>0.22363369873588815</v>
      </c>
      <c r="BW63">
        <v>29.877462151114656</v>
      </c>
      <c r="BX63">
        <v>16</v>
      </c>
      <c r="BY63">
        <v>5</v>
      </c>
      <c r="BZ63">
        <v>668</v>
      </c>
    </row>
    <row r="64" spans="1:78" ht="16.5">
      <c r="A64" s="107" t="str">
        <f t="shared" si="1"/>
        <v>미래교통</v>
      </c>
      <c r="B64" s="108" t="str">
        <f t="shared" si="2"/>
        <v>이동현</v>
      </c>
      <c r="C64" s="109" t="str">
        <f t="shared" si="3"/>
        <v>D</v>
      </c>
      <c r="D64" s="110">
        <f t="shared" si="4"/>
        <v>0.84566666666666668</v>
      </c>
      <c r="E64" s="111">
        <f t="shared" si="5"/>
        <v>6037</v>
      </c>
      <c r="F64" s="112" t="str">
        <f t="shared" si="6"/>
        <v>111</v>
      </c>
      <c r="G64" s="113" t="str">
        <f t="shared" si="7"/>
        <v>70바6093</v>
      </c>
      <c r="H64" s="114">
        <f t="shared" si="8"/>
        <v>1</v>
      </c>
      <c r="I64" s="115">
        <f t="shared" si="9"/>
        <v>2122.2649999999999</v>
      </c>
      <c r="J64" s="116">
        <f t="shared" si="10"/>
        <v>1.0995444210138282E-2</v>
      </c>
      <c r="K64" s="116">
        <f t="shared" si="11"/>
        <v>0.48244898225604926</v>
      </c>
      <c r="L64" s="116">
        <f t="shared" si="12"/>
        <v>0.15125349567561075</v>
      </c>
      <c r="M64" s="117">
        <f t="shared" si="13"/>
        <v>23.696999999999999</v>
      </c>
      <c r="N64" s="118">
        <f t="shared" si="14"/>
        <v>0.2355973452891133</v>
      </c>
      <c r="O64" s="118">
        <f t="shared" si="15"/>
        <v>49.758159325060731</v>
      </c>
      <c r="P64" s="219">
        <f t="shared" si="16"/>
        <v>38</v>
      </c>
      <c r="Q64" s="220">
        <f t="shared" si="17"/>
        <v>5</v>
      </c>
      <c r="R64" s="220">
        <f t="shared" si="18"/>
        <v>1056</v>
      </c>
      <c r="T64">
        <v>510</v>
      </c>
      <c r="U64">
        <v>6037</v>
      </c>
      <c r="V64" t="s">
        <v>254</v>
      </c>
      <c r="W64">
        <v>2131.9229999999998</v>
      </c>
      <c r="X64">
        <v>839.35</v>
      </c>
      <c r="Y64">
        <v>2.54</v>
      </c>
      <c r="Z64">
        <v>23.696999999999999</v>
      </c>
      <c r="AA64">
        <v>92.840541999999999</v>
      </c>
      <c r="AB64">
        <v>1.020823</v>
      </c>
      <c r="AC64">
        <v>44.790824999999998</v>
      </c>
      <c r="AD64" s="1">
        <v>321</v>
      </c>
      <c r="AE64">
        <v>5</v>
      </c>
      <c r="AF64">
        <v>1056</v>
      </c>
      <c r="AG64">
        <v>94</v>
      </c>
      <c r="AH64">
        <v>22.963276</v>
      </c>
      <c r="AI64">
        <v>34661.1</v>
      </c>
      <c r="AJ64">
        <v>18804.900000000001</v>
      </c>
      <c r="AK64">
        <v>38</v>
      </c>
      <c r="AL64">
        <v>80107</v>
      </c>
      <c r="AM64">
        <v>0.84566666666666668</v>
      </c>
      <c r="AN64" t="s">
        <v>67</v>
      </c>
      <c r="AO64">
        <v>2122.2649999999999</v>
      </c>
      <c r="AP64" t="s">
        <v>556</v>
      </c>
      <c r="AQ64" t="s">
        <v>119</v>
      </c>
      <c r="AR64" t="s">
        <v>120</v>
      </c>
      <c r="AS64" t="s">
        <v>119</v>
      </c>
      <c r="AT64" t="s">
        <v>120</v>
      </c>
      <c r="AU64" t="s">
        <v>184</v>
      </c>
      <c r="AV64" t="s">
        <v>254</v>
      </c>
      <c r="AW64" t="s">
        <v>67</v>
      </c>
      <c r="AX64">
        <v>6037</v>
      </c>
      <c r="AY64" t="s">
        <v>383</v>
      </c>
      <c r="AZ64">
        <v>1</v>
      </c>
      <c r="BA64" t="s">
        <v>173</v>
      </c>
      <c r="BB64">
        <v>1</v>
      </c>
      <c r="BC64">
        <v>1</v>
      </c>
      <c r="BE64" t="s">
        <v>71</v>
      </c>
      <c r="BF64">
        <v>-4</v>
      </c>
      <c r="BG64" t="s">
        <v>338</v>
      </c>
      <c r="BI64" t="s">
        <v>119</v>
      </c>
      <c r="BJ64" t="s">
        <v>254</v>
      </c>
      <c r="BK64" t="s">
        <v>67</v>
      </c>
      <c r="BL64">
        <v>0.84566666666666668</v>
      </c>
      <c r="BM64">
        <v>6037</v>
      </c>
      <c r="BN64" t="s">
        <v>120</v>
      </c>
      <c r="BO64" t="s">
        <v>184</v>
      </c>
      <c r="BP64">
        <v>1</v>
      </c>
      <c r="BQ64">
        <v>2122.2649999999999</v>
      </c>
      <c r="BR64">
        <v>1.0995444210138282E-2</v>
      </c>
      <c r="BS64">
        <v>0.48244898225604926</v>
      </c>
      <c r="BT64">
        <v>0.15056828975530545</v>
      </c>
      <c r="BU64">
        <v>23.696999999999999</v>
      </c>
      <c r="BV64">
        <v>0.2355973452891133</v>
      </c>
      <c r="BW64">
        <v>49.758159325060731</v>
      </c>
      <c r="BX64">
        <v>38</v>
      </c>
      <c r="BY64">
        <v>5</v>
      </c>
      <c r="BZ64">
        <v>1056</v>
      </c>
    </row>
    <row r="65" spans="1:78" ht="16.5">
      <c r="A65" s="124" t="str">
        <f t="shared" si="1"/>
        <v>미래교통</v>
      </c>
      <c r="B65" s="125" t="str">
        <f t="shared" si="2"/>
        <v>이병덕</v>
      </c>
      <c r="C65" s="126" t="str">
        <f t="shared" si="3"/>
        <v>D</v>
      </c>
      <c r="D65" s="127">
        <f t="shared" si="4"/>
        <v>0.81095238095238098</v>
      </c>
      <c r="E65" s="128">
        <f t="shared" si="5"/>
        <v>7026</v>
      </c>
      <c r="F65" s="129" t="str">
        <f t="shared" si="6"/>
        <v>111-2</v>
      </c>
      <c r="G65" s="130" t="str">
        <f t="shared" si="7"/>
        <v>70바5092</v>
      </c>
      <c r="H65" s="131">
        <f t="shared" si="8"/>
        <v>1</v>
      </c>
      <c r="I65" s="132">
        <f t="shared" si="9"/>
        <v>2056.3539999999998</v>
      </c>
      <c r="J65" s="133">
        <f t="shared" si="10"/>
        <v>1.9594492648525683E-2</v>
      </c>
      <c r="K65" s="133">
        <f t="shared" si="11"/>
        <v>0.42901108705008711</v>
      </c>
      <c r="L65" s="133">
        <f t="shared" si="12"/>
        <v>0.21688872635742681</v>
      </c>
      <c r="M65" s="134">
        <f t="shared" si="13"/>
        <v>18.442</v>
      </c>
      <c r="N65" s="135">
        <f t="shared" si="14"/>
        <v>0.38903807418372521</v>
      </c>
      <c r="O65" s="135">
        <f t="shared" si="15"/>
        <v>22.02928095065344</v>
      </c>
      <c r="P65" s="217">
        <f t="shared" si="16"/>
        <v>38</v>
      </c>
      <c r="Q65" s="218">
        <f t="shared" si="17"/>
        <v>8</v>
      </c>
      <c r="R65" s="218">
        <f t="shared" si="18"/>
        <v>453</v>
      </c>
      <c r="T65">
        <v>510</v>
      </c>
      <c r="U65">
        <v>7026</v>
      </c>
      <c r="V65" t="s">
        <v>255</v>
      </c>
      <c r="W65">
        <v>2056.3539999999998</v>
      </c>
      <c r="X65">
        <v>1207.4110000000001</v>
      </c>
      <c r="Y65">
        <v>1.7030000000000001</v>
      </c>
      <c r="Z65">
        <v>18.442</v>
      </c>
      <c r="AA65">
        <v>131.65413599999999</v>
      </c>
      <c r="AB65">
        <v>2.5796960000000002</v>
      </c>
      <c r="AC65">
        <v>56.481084000000003</v>
      </c>
      <c r="AD65" s="1">
        <v>446</v>
      </c>
      <c r="AE65">
        <v>8</v>
      </c>
      <c r="AF65">
        <v>453</v>
      </c>
      <c r="AG65">
        <v>86</v>
      </c>
      <c r="AH65">
        <v>15.619363999999999</v>
      </c>
      <c r="AI65">
        <v>1150.7</v>
      </c>
      <c r="AJ65">
        <v>88.8</v>
      </c>
      <c r="AK65">
        <v>38</v>
      </c>
      <c r="AL65">
        <v>12479</v>
      </c>
      <c r="AM65">
        <v>0.81095238095238098</v>
      </c>
      <c r="AN65" t="s">
        <v>67</v>
      </c>
      <c r="AO65">
        <v>2056.3539999999998</v>
      </c>
      <c r="AP65" t="s">
        <v>557</v>
      </c>
      <c r="AQ65" t="s">
        <v>119</v>
      </c>
      <c r="AR65" t="s">
        <v>121</v>
      </c>
      <c r="AS65" t="s">
        <v>119</v>
      </c>
      <c r="AT65" t="s">
        <v>121</v>
      </c>
      <c r="AU65" t="s">
        <v>198</v>
      </c>
      <c r="AV65" t="s">
        <v>255</v>
      </c>
      <c r="AW65" t="s">
        <v>67</v>
      </c>
      <c r="AX65">
        <v>7026</v>
      </c>
      <c r="AY65" t="s">
        <v>389</v>
      </c>
      <c r="AZ65">
        <v>11</v>
      </c>
      <c r="BA65" t="s">
        <v>462</v>
      </c>
      <c r="BB65">
        <v>1</v>
      </c>
      <c r="BC65">
        <v>1</v>
      </c>
      <c r="BE65" t="s">
        <v>67</v>
      </c>
      <c r="BF65">
        <v>0</v>
      </c>
      <c r="BG65" t="s">
        <v>325</v>
      </c>
      <c r="BI65" t="s">
        <v>119</v>
      </c>
      <c r="BJ65" t="s">
        <v>255</v>
      </c>
      <c r="BK65" t="s">
        <v>67</v>
      </c>
      <c r="BL65">
        <v>0.81095238095238098</v>
      </c>
      <c r="BM65">
        <v>7026</v>
      </c>
      <c r="BN65" t="s">
        <v>121</v>
      </c>
      <c r="BO65" t="s">
        <v>198</v>
      </c>
      <c r="BP65">
        <v>1</v>
      </c>
      <c r="BQ65">
        <v>2056.3539999999998</v>
      </c>
      <c r="BR65">
        <v>1.9594492648525683E-2</v>
      </c>
      <c r="BS65">
        <v>0.42901108705008711</v>
      </c>
      <c r="BT65">
        <v>0.21688872635742681</v>
      </c>
      <c r="BU65">
        <v>18.442</v>
      </c>
      <c r="BV65">
        <v>0.38903807418372521</v>
      </c>
      <c r="BW65">
        <v>22.02928095065344</v>
      </c>
      <c r="BX65">
        <v>38</v>
      </c>
      <c r="BY65">
        <v>8</v>
      </c>
      <c r="BZ65">
        <v>453</v>
      </c>
    </row>
    <row r="66" spans="1:78" ht="16.5">
      <c r="A66" s="107" t="str">
        <f t="shared" si="1"/>
        <v>미래교통</v>
      </c>
      <c r="B66" s="108" t="str">
        <f t="shared" si="2"/>
        <v>이상택</v>
      </c>
      <c r="C66" s="109" t="str">
        <f t="shared" si="3"/>
        <v>S</v>
      </c>
      <c r="D66" s="110">
        <f t="shared" si="4"/>
        <v>1.0109999999999999</v>
      </c>
      <c r="E66" s="111">
        <f t="shared" si="5"/>
        <v>7090</v>
      </c>
      <c r="F66" s="112" t="str">
        <f t="shared" si="6"/>
        <v>111-2</v>
      </c>
      <c r="G66" s="113" t="str">
        <f t="shared" si="7"/>
        <v>70바5028</v>
      </c>
      <c r="H66" s="114">
        <f t="shared" si="8"/>
        <v>1</v>
      </c>
      <c r="I66" s="115">
        <f t="shared" si="9"/>
        <v>2420.163</v>
      </c>
      <c r="J66" s="116">
        <f t="shared" si="10"/>
        <v>1.8139408497936459E-2</v>
      </c>
      <c r="K66" s="116">
        <f t="shared" si="11"/>
        <v>0.37532191616147725</v>
      </c>
      <c r="L66" s="116">
        <f t="shared" si="12"/>
        <v>9.0489772796295123E-2</v>
      </c>
      <c r="M66" s="117">
        <f t="shared" si="13"/>
        <v>11.949</v>
      </c>
      <c r="N66" s="118">
        <f t="shared" si="14"/>
        <v>0.20659765478606193</v>
      </c>
      <c r="O66" s="118">
        <f t="shared" si="15"/>
        <v>10.412521801217521</v>
      </c>
      <c r="P66" s="219">
        <f t="shared" si="16"/>
        <v>2</v>
      </c>
      <c r="Q66" s="220">
        <f t="shared" si="17"/>
        <v>5</v>
      </c>
      <c r="R66" s="220">
        <f t="shared" si="18"/>
        <v>252</v>
      </c>
      <c r="T66">
        <v>510</v>
      </c>
      <c r="U66">
        <v>7090</v>
      </c>
      <c r="V66" t="s">
        <v>256</v>
      </c>
      <c r="W66">
        <v>2420.163</v>
      </c>
      <c r="X66">
        <v>1196.94</v>
      </c>
      <c r="Y66">
        <v>2.0219999999999998</v>
      </c>
      <c r="Z66">
        <v>11.949</v>
      </c>
      <c r="AA66">
        <v>159.33496400000001</v>
      </c>
      <c r="AB66">
        <v>2.8902420000000002</v>
      </c>
      <c r="AC66">
        <v>59.801904</v>
      </c>
      <c r="AD66" s="1">
        <v>219</v>
      </c>
      <c r="AE66">
        <v>5</v>
      </c>
      <c r="AF66">
        <v>252</v>
      </c>
      <c r="AG66">
        <v>90</v>
      </c>
      <c r="AH66">
        <v>15.189152</v>
      </c>
      <c r="AI66">
        <v>842.8</v>
      </c>
      <c r="AJ66">
        <v>6.4</v>
      </c>
      <c r="AK66">
        <v>2</v>
      </c>
      <c r="AL66">
        <v>409</v>
      </c>
      <c r="AM66">
        <v>1.0109999999999999</v>
      </c>
      <c r="AN66" t="s">
        <v>71</v>
      </c>
      <c r="AO66">
        <v>2420.163</v>
      </c>
      <c r="AP66" t="s">
        <v>558</v>
      </c>
      <c r="AQ66" t="s">
        <v>119</v>
      </c>
      <c r="AR66" t="s">
        <v>121</v>
      </c>
      <c r="AS66" t="s">
        <v>119</v>
      </c>
      <c r="AT66" t="s">
        <v>121</v>
      </c>
      <c r="AU66" t="s">
        <v>193</v>
      </c>
      <c r="AV66" t="s">
        <v>256</v>
      </c>
      <c r="AW66" t="s">
        <v>71</v>
      </c>
      <c r="AX66">
        <v>7090</v>
      </c>
      <c r="AY66" t="s">
        <v>384</v>
      </c>
      <c r="AZ66">
        <v>2</v>
      </c>
      <c r="BA66" t="s">
        <v>407</v>
      </c>
      <c r="BB66">
        <v>1</v>
      </c>
      <c r="BC66">
        <v>1</v>
      </c>
      <c r="BE66" t="s">
        <v>71</v>
      </c>
      <c r="BF66">
        <v>0</v>
      </c>
      <c r="BG66" t="s">
        <v>325</v>
      </c>
      <c r="BI66" t="s">
        <v>119</v>
      </c>
      <c r="BJ66" t="s">
        <v>256</v>
      </c>
      <c r="BK66" t="s">
        <v>71</v>
      </c>
      <c r="BL66">
        <v>1.0109999999999999</v>
      </c>
      <c r="BM66">
        <v>7090</v>
      </c>
      <c r="BN66" t="s">
        <v>121</v>
      </c>
      <c r="BO66" t="s">
        <v>193</v>
      </c>
      <c r="BP66">
        <v>1</v>
      </c>
      <c r="BQ66">
        <v>2420.163</v>
      </c>
      <c r="BR66">
        <v>1.8139408497936459E-2</v>
      </c>
      <c r="BS66">
        <v>0.37532191616147725</v>
      </c>
      <c r="BT66">
        <v>9.0489772796295123E-2</v>
      </c>
      <c r="BU66">
        <v>11.949</v>
      </c>
      <c r="BV66">
        <v>0.20659765478606193</v>
      </c>
      <c r="BW66">
        <v>10.412521801217521</v>
      </c>
      <c r="BX66">
        <v>2</v>
      </c>
      <c r="BY66">
        <v>5</v>
      </c>
      <c r="BZ66">
        <v>252</v>
      </c>
    </row>
    <row r="67" spans="1:78" ht="16.5">
      <c r="A67" s="124" t="str">
        <f t="shared" si="1"/>
        <v>미래교통</v>
      </c>
      <c r="B67" s="125" t="str">
        <f t="shared" si="2"/>
        <v>이석찬</v>
      </c>
      <c r="C67" s="126" t="str">
        <f t="shared" si="3"/>
        <v>D</v>
      </c>
      <c r="D67" s="127">
        <f t="shared" si="4"/>
        <v>0.8292857142857144</v>
      </c>
      <c r="E67" s="128">
        <f t="shared" si="5"/>
        <v>3126</v>
      </c>
      <c r="F67" s="129" t="str">
        <f t="shared" si="6"/>
        <v>111</v>
      </c>
      <c r="G67" s="130" t="str">
        <f t="shared" si="7"/>
        <v>70바5931</v>
      </c>
      <c r="H67" s="131">
        <f t="shared" si="8"/>
        <v>1</v>
      </c>
      <c r="I67" s="132">
        <f t="shared" si="9"/>
        <v>3935.9740000000002</v>
      </c>
      <c r="J67" s="133">
        <f t="shared" si="10"/>
        <v>9.373588594233534E-2</v>
      </c>
      <c r="K67" s="133">
        <f t="shared" si="11"/>
        <v>0.29075402689892377</v>
      </c>
      <c r="L67" s="133">
        <f t="shared" si="12"/>
        <v>9.527501960124736E-2</v>
      </c>
      <c r="M67" s="134">
        <f t="shared" si="13"/>
        <v>26.538</v>
      </c>
      <c r="N67" s="135">
        <f t="shared" si="14"/>
        <v>2.5406671893665963E-2</v>
      </c>
      <c r="O67" s="135">
        <f t="shared" si="15"/>
        <v>21.316197718785745</v>
      </c>
      <c r="P67" s="217">
        <f t="shared" si="16"/>
        <v>15</v>
      </c>
      <c r="Q67" s="218">
        <f t="shared" si="17"/>
        <v>1</v>
      </c>
      <c r="R67" s="218">
        <f t="shared" si="18"/>
        <v>839</v>
      </c>
      <c r="T67">
        <v>510</v>
      </c>
      <c r="U67">
        <v>3126</v>
      </c>
      <c r="V67" t="s">
        <v>257</v>
      </c>
      <c r="W67">
        <v>3935.9740000000002</v>
      </c>
      <c r="X67">
        <v>1694.855</v>
      </c>
      <c r="Y67">
        <v>2.3220000000000001</v>
      </c>
      <c r="Z67">
        <v>26.538</v>
      </c>
      <c r="AA67">
        <v>140.40301500000001</v>
      </c>
      <c r="AB67">
        <v>13.160800999999999</v>
      </c>
      <c r="AC67">
        <v>40.822741999999998</v>
      </c>
      <c r="AD67" s="1">
        <v>375</v>
      </c>
      <c r="AE67">
        <v>1</v>
      </c>
      <c r="AF67">
        <v>839</v>
      </c>
      <c r="AG67">
        <v>92</v>
      </c>
      <c r="AH67">
        <v>28.0334</v>
      </c>
      <c r="AI67">
        <v>29257.8</v>
      </c>
      <c r="AJ67">
        <v>16080.1</v>
      </c>
      <c r="AK67">
        <v>15</v>
      </c>
      <c r="AL67">
        <v>23121</v>
      </c>
      <c r="AM67">
        <v>0.8292857142857144</v>
      </c>
      <c r="AN67" t="s">
        <v>67</v>
      </c>
      <c r="AO67">
        <v>3935.9740000000002</v>
      </c>
      <c r="AP67" t="s">
        <v>559</v>
      </c>
      <c r="AQ67" t="s">
        <v>119</v>
      </c>
      <c r="AR67" t="s">
        <v>120</v>
      </c>
      <c r="AS67" t="s">
        <v>119</v>
      </c>
      <c r="AT67" t="s">
        <v>120</v>
      </c>
      <c r="AU67" t="s">
        <v>179</v>
      </c>
      <c r="AV67" t="s">
        <v>257</v>
      </c>
      <c r="AW67" t="s">
        <v>67</v>
      </c>
      <c r="AX67">
        <v>3126</v>
      </c>
      <c r="AY67" t="s">
        <v>383</v>
      </c>
      <c r="AZ67">
        <v>8</v>
      </c>
      <c r="BA67" t="s">
        <v>391</v>
      </c>
      <c r="BB67">
        <v>1</v>
      </c>
      <c r="BC67">
        <v>1</v>
      </c>
      <c r="BE67" t="s">
        <v>69</v>
      </c>
      <c r="BF67">
        <v>-1</v>
      </c>
      <c r="BG67" t="s">
        <v>338</v>
      </c>
      <c r="BI67" t="s">
        <v>119</v>
      </c>
      <c r="BJ67" t="s">
        <v>257</v>
      </c>
      <c r="BK67" t="s">
        <v>67</v>
      </c>
      <c r="BL67">
        <v>0.8292857142857144</v>
      </c>
      <c r="BM67">
        <v>3126</v>
      </c>
      <c r="BN67" t="s">
        <v>120</v>
      </c>
      <c r="BO67" t="s">
        <v>179</v>
      </c>
      <c r="BP67">
        <v>1</v>
      </c>
      <c r="BQ67">
        <v>3935.9740000000002</v>
      </c>
      <c r="BR67">
        <v>9.373588594233534E-2</v>
      </c>
      <c r="BS67">
        <v>0.29075402689892377</v>
      </c>
      <c r="BT67">
        <v>9.527501960124736E-2</v>
      </c>
      <c r="BU67">
        <v>26.538</v>
      </c>
      <c r="BV67">
        <v>2.5406671893665963E-2</v>
      </c>
      <c r="BW67">
        <v>21.316197718785745</v>
      </c>
      <c r="BX67">
        <v>15</v>
      </c>
      <c r="BY67">
        <v>1</v>
      </c>
      <c r="BZ67">
        <v>839</v>
      </c>
    </row>
    <row r="68" spans="1:78" ht="16.5">
      <c r="A68" s="107" t="str">
        <f t="shared" si="1"/>
        <v>미래교통</v>
      </c>
      <c r="B68" s="108" t="str">
        <f t="shared" si="2"/>
        <v>이신행</v>
      </c>
      <c r="C68" s="109" t="str">
        <f t="shared" si="3"/>
        <v>B</v>
      </c>
      <c r="D68" s="110">
        <f t="shared" si="4"/>
        <v>0.91037995369833968</v>
      </c>
      <c r="E68" s="111">
        <f t="shared" si="5"/>
        <v>1284</v>
      </c>
      <c r="F68" s="112" t="str">
        <f t="shared" si="6"/>
        <v>111</v>
      </c>
      <c r="G68" s="113" t="str">
        <f t="shared" si="7"/>
        <v>70바5905</v>
      </c>
      <c r="H68" s="114">
        <f t="shared" si="8"/>
        <v>4</v>
      </c>
      <c r="I68" s="115">
        <f t="shared" si="9"/>
        <v>1571.6219999999998</v>
      </c>
      <c r="J68" s="116">
        <f t="shared" si="10"/>
        <v>2.8429203159070871E-2</v>
      </c>
      <c r="K68" s="116">
        <f t="shared" si="11"/>
        <v>0.28085864698584606</v>
      </c>
      <c r="L68" s="116">
        <f t="shared" si="12"/>
        <v>0.16288904074898419</v>
      </c>
      <c r="M68" s="117">
        <f t="shared" si="13"/>
        <v>21.111999999999998</v>
      </c>
      <c r="N68" s="118">
        <f t="shared" si="14"/>
        <v>0.25451412617028779</v>
      </c>
      <c r="O68" s="118">
        <f t="shared" si="15"/>
        <v>15.079961975589551</v>
      </c>
      <c r="P68" s="219">
        <f t="shared" si="16"/>
        <v>6</v>
      </c>
      <c r="Q68" s="220">
        <f t="shared" si="17"/>
        <v>4</v>
      </c>
      <c r="R68" s="220">
        <f t="shared" si="18"/>
        <v>237</v>
      </c>
      <c r="T68">
        <v>510</v>
      </c>
      <c r="U68">
        <v>1284</v>
      </c>
      <c r="V68" t="s">
        <v>299</v>
      </c>
      <c r="W68">
        <v>1571.6220000000001</v>
      </c>
      <c r="X68">
        <v>587.84400000000005</v>
      </c>
      <c r="Y68">
        <v>2.6739999999999999</v>
      </c>
      <c r="Z68">
        <v>21.111999999999998</v>
      </c>
      <c r="AA68">
        <v>51.423600999999998</v>
      </c>
      <c r="AB68">
        <v>1.461932</v>
      </c>
      <c r="AC68">
        <v>14.442762999999999</v>
      </c>
      <c r="AD68" s="1">
        <v>256</v>
      </c>
      <c r="AE68">
        <v>4</v>
      </c>
      <c r="AF68">
        <v>237</v>
      </c>
      <c r="AG68">
        <v>91</v>
      </c>
      <c r="AH68">
        <v>30.562270000000002</v>
      </c>
      <c r="AI68">
        <v>12883.3</v>
      </c>
      <c r="AJ68">
        <v>5467.9</v>
      </c>
      <c r="AK68">
        <v>6</v>
      </c>
      <c r="AL68">
        <v>1723</v>
      </c>
      <c r="AM68">
        <v>0.91037995369833968</v>
      </c>
      <c r="AN68" t="s">
        <v>68</v>
      </c>
      <c r="AO68">
        <v>614.75699999999995</v>
      </c>
      <c r="AP68" t="s">
        <v>560</v>
      </c>
      <c r="AQ68" t="s">
        <v>119</v>
      </c>
      <c r="AR68" t="s">
        <v>120</v>
      </c>
      <c r="AS68" t="s">
        <v>119</v>
      </c>
      <c r="AT68" t="s">
        <v>120</v>
      </c>
      <c r="AU68" t="s">
        <v>176</v>
      </c>
      <c r="AV68" t="s">
        <v>299</v>
      </c>
      <c r="AW68" t="s">
        <v>68</v>
      </c>
      <c r="AX68">
        <v>1284</v>
      </c>
      <c r="AY68" t="s">
        <v>380</v>
      </c>
      <c r="AZ68">
        <v>8</v>
      </c>
      <c r="BA68" t="s">
        <v>359</v>
      </c>
      <c r="BB68">
        <v>4</v>
      </c>
      <c r="BC68">
        <v>1</v>
      </c>
      <c r="BE68" t="s">
        <v>68</v>
      </c>
      <c r="BF68">
        <v>0</v>
      </c>
      <c r="BG68" t="s">
        <v>325</v>
      </c>
      <c r="BI68" t="s">
        <v>119</v>
      </c>
      <c r="BJ68" t="s">
        <v>299</v>
      </c>
      <c r="BK68" t="s">
        <v>68</v>
      </c>
      <c r="BL68">
        <v>0.91037995369833968</v>
      </c>
      <c r="BM68">
        <v>1284</v>
      </c>
      <c r="BN68" t="s">
        <v>120</v>
      </c>
      <c r="BO68" t="s">
        <v>176</v>
      </c>
      <c r="BP68">
        <v>4</v>
      </c>
      <c r="BQ68">
        <v>1571.6219999999998</v>
      </c>
      <c r="BR68">
        <v>2.8429203159070871E-2</v>
      </c>
      <c r="BS68">
        <v>0.28085864698584606</v>
      </c>
      <c r="BT68">
        <v>0.16288904074898417</v>
      </c>
      <c r="BU68">
        <v>21.111999999999998</v>
      </c>
      <c r="BV68">
        <v>0.25451412617028779</v>
      </c>
      <c r="BW68">
        <v>15.079961975589551</v>
      </c>
      <c r="BX68">
        <v>6</v>
      </c>
      <c r="BY68">
        <v>4</v>
      </c>
      <c r="BZ68">
        <v>237</v>
      </c>
    </row>
    <row r="69" spans="1:78" ht="16.5">
      <c r="A69" s="124" t="str">
        <f t="shared" si="1"/>
        <v>미래교통</v>
      </c>
      <c r="B69" s="125" t="str">
        <f t="shared" si="2"/>
        <v>이용남</v>
      </c>
      <c r="C69" s="126" t="str">
        <f t="shared" si="3"/>
        <v>C</v>
      </c>
      <c r="D69" s="127">
        <f t="shared" si="4"/>
        <v>0.87071377382364945</v>
      </c>
      <c r="E69" s="128">
        <f t="shared" si="5"/>
        <v>7049</v>
      </c>
      <c r="F69" s="129" t="str">
        <f t="shared" si="6"/>
        <v>111</v>
      </c>
      <c r="G69" s="130" t="str">
        <f t="shared" si="7"/>
        <v>70바5924</v>
      </c>
      <c r="H69" s="131">
        <f t="shared" si="8"/>
        <v>18</v>
      </c>
      <c r="I69" s="132">
        <f t="shared" si="9"/>
        <v>2928.1009999999997</v>
      </c>
      <c r="J69" s="133">
        <f t="shared" si="10"/>
        <v>3.4749920649509408E-2</v>
      </c>
      <c r="K69" s="133">
        <f t="shared" si="11"/>
        <v>0.34665888522350619</v>
      </c>
      <c r="L69" s="133">
        <f t="shared" si="12"/>
        <v>0.17827253909615826</v>
      </c>
      <c r="M69" s="134">
        <f t="shared" si="13"/>
        <v>17.635000000000002</v>
      </c>
      <c r="N69" s="135">
        <f t="shared" si="14"/>
        <v>3.4151827413057133E-2</v>
      </c>
      <c r="O69" s="135">
        <f t="shared" si="15"/>
        <v>19.09087152389894</v>
      </c>
      <c r="P69" s="217">
        <f t="shared" si="16"/>
        <v>15</v>
      </c>
      <c r="Q69" s="218">
        <f t="shared" si="17"/>
        <v>1</v>
      </c>
      <c r="R69" s="218">
        <f t="shared" si="18"/>
        <v>559</v>
      </c>
      <c r="T69">
        <v>510</v>
      </c>
      <c r="U69">
        <v>7049</v>
      </c>
      <c r="V69" t="s">
        <v>300</v>
      </c>
      <c r="W69">
        <v>2928.1010000000001</v>
      </c>
      <c r="X69">
        <v>1305.6969999999999</v>
      </c>
      <c r="Y69">
        <v>2.2429999999999999</v>
      </c>
      <c r="Z69">
        <v>17.635000000000002</v>
      </c>
      <c r="AA69">
        <v>141.57442399999999</v>
      </c>
      <c r="AB69">
        <v>4.9196999999999997</v>
      </c>
      <c r="AC69">
        <v>49.078032</v>
      </c>
      <c r="AD69" s="1">
        <v>522</v>
      </c>
      <c r="AE69">
        <v>1</v>
      </c>
      <c r="AF69">
        <v>559</v>
      </c>
      <c r="AG69">
        <v>92</v>
      </c>
      <c r="AH69">
        <v>20.682414999999999</v>
      </c>
      <c r="AI69">
        <v>22159.8</v>
      </c>
      <c r="AJ69">
        <v>12100.5</v>
      </c>
      <c r="AK69">
        <v>15</v>
      </c>
      <c r="AL69">
        <v>7780</v>
      </c>
      <c r="AM69">
        <v>0.87071377382364945</v>
      </c>
      <c r="AN69" t="s">
        <v>69</v>
      </c>
      <c r="AO69">
        <v>248.166</v>
      </c>
      <c r="AP69" t="s">
        <v>561</v>
      </c>
      <c r="AQ69" t="s">
        <v>119</v>
      </c>
      <c r="AR69" t="s">
        <v>120</v>
      </c>
      <c r="AS69" t="s">
        <v>119</v>
      </c>
      <c r="AT69" t="s">
        <v>120</v>
      </c>
      <c r="AU69" t="s">
        <v>178</v>
      </c>
      <c r="AV69" t="s">
        <v>300</v>
      </c>
      <c r="AW69" t="s">
        <v>69</v>
      </c>
      <c r="AX69">
        <v>7049</v>
      </c>
      <c r="AY69" t="s">
        <v>378</v>
      </c>
      <c r="AZ69">
        <v>4</v>
      </c>
      <c r="BA69" t="s">
        <v>327</v>
      </c>
      <c r="BB69">
        <v>18</v>
      </c>
      <c r="BC69">
        <v>1</v>
      </c>
      <c r="BE69" t="s">
        <v>69</v>
      </c>
      <c r="BF69">
        <v>0</v>
      </c>
      <c r="BG69" t="s">
        <v>325</v>
      </c>
      <c r="BI69" t="s">
        <v>119</v>
      </c>
      <c r="BJ69" t="s">
        <v>300</v>
      </c>
      <c r="BK69" t="s">
        <v>69</v>
      </c>
      <c r="BL69">
        <v>0.87071377382364945</v>
      </c>
      <c r="BM69">
        <v>7049</v>
      </c>
      <c r="BN69" t="s">
        <v>120</v>
      </c>
      <c r="BO69" t="s">
        <v>178</v>
      </c>
      <c r="BP69">
        <v>18</v>
      </c>
      <c r="BQ69">
        <v>2928.1009999999997</v>
      </c>
      <c r="BR69">
        <v>3.4749920649509408E-2</v>
      </c>
      <c r="BS69">
        <v>0.34665888522350619</v>
      </c>
      <c r="BT69">
        <v>0.17827253909615823</v>
      </c>
      <c r="BU69">
        <v>17.635000000000002</v>
      </c>
      <c r="BV69">
        <v>3.4151827413057133E-2</v>
      </c>
      <c r="BW69">
        <v>19.09087152389894</v>
      </c>
      <c r="BX69">
        <v>15</v>
      </c>
      <c r="BY69">
        <v>1</v>
      </c>
      <c r="BZ69">
        <v>559</v>
      </c>
    </row>
    <row r="70" spans="1:78" ht="16.5">
      <c r="A70" s="107" t="str">
        <f t="shared" si="1"/>
        <v>미래교통</v>
      </c>
      <c r="B70" s="108" t="str">
        <f t="shared" si="2"/>
        <v>이은성</v>
      </c>
      <c r="C70" s="109" t="str">
        <f t="shared" si="3"/>
        <v>D</v>
      </c>
      <c r="D70" s="110">
        <f t="shared" si="4"/>
        <v>0.80134961428182727</v>
      </c>
      <c r="E70" s="111">
        <f t="shared" si="5"/>
        <v>2740</v>
      </c>
      <c r="F70" s="112" t="str">
        <f t="shared" si="6"/>
        <v>111-2</v>
      </c>
      <c r="G70" s="113" t="str">
        <f t="shared" si="7"/>
        <v>72바1548</v>
      </c>
      <c r="H70" s="114">
        <f t="shared" si="8"/>
        <v>11</v>
      </c>
      <c r="I70" s="115">
        <f t="shared" si="9"/>
        <v>2215.9810000000002</v>
      </c>
      <c r="J70" s="116">
        <f t="shared" si="10"/>
        <v>2.3881978919256221E-2</v>
      </c>
      <c r="K70" s="116">
        <f t="shared" si="11"/>
        <v>0.38829460931206966</v>
      </c>
      <c r="L70" s="116">
        <f t="shared" si="12"/>
        <v>0.16019992951203099</v>
      </c>
      <c r="M70" s="117">
        <f t="shared" si="13"/>
        <v>21.193999999999999</v>
      </c>
      <c r="N70" s="118">
        <f t="shared" si="14"/>
        <v>0.20169463835142876</v>
      </c>
      <c r="O70" s="118">
        <f t="shared" si="15"/>
        <v>58.491445121914339</v>
      </c>
      <c r="P70" s="219">
        <f t="shared" si="16"/>
        <v>13</v>
      </c>
      <c r="Q70" s="220">
        <f t="shared" si="17"/>
        <v>12</v>
      </c>
      <c r="R70" s="220">
        <f t="shared" si="18"/>
        <v>1633</v>
      </c>
      <c r="T70">
        <v>510</v>
      </c>
      <c r="U70">
        <v>2740</v>
      </c>
      <c r="V70" t="s">
        <v>258</v>
      </c>
      <c r="W70">
        <v>2294.5929999999998</v>
      </c>
      <c r="X70">
        <v>1181.752</v>
      </c>
      <c r="Y70">
        <v>1.9419999999999999</v>
      </c>
      <c r="Z70">
        <v>21.193999999999999</v>
      </c>
      <c r="AA70">
        <v>116.276922</v>
      </c>
      <c r="AB70">
        <v>2.776923</v>
      </c>
      <c r="AC70">
        <v>45.149701999999998</v>
      </c>
      <c r="AD70" s="1">
        <v>355</v>
      </c>
      <c r="AE70">
        <v>12</v>
      </c>
      <c r="AF70">
        <v>1633</v>
      </c>
      <c r="AG70">
        <v>91</v>
      </c>
      <c r="AH70">
        <v>19.733864000000001</v>
      </c>
      <c r="AI70">
        <v>9072.2999999999993</v>
      </c>
      <c r="AJ70">
        <v>3863.1</v>
      </c>
      <c r="AK70">
        <v>13</v>
      </c>
      <c r="AL70">
        <v>3938</v>
      </c>
      <c r="AM70">
        <v>0.80134961428182727</v>
      </c>
      <c r="AN70" t="s">
        <v>67</v>
      </c>
      <c r="AO70">
        <v>359.17</v>
      </c>
      <c r="AP70" t="s">
        <v>562</v>
      </c>
      <c r="AQ70" t="s">
        <v>119</v>
      </c>
      <c r="AR70" t="s">
        <v>121</v>
      </c>
      <c r="AS70" t="s">
        <v>119</v>
      </c>
      <c r="AT70" t="s">
        <v>121</v>
      </c>
      <c r="AU70" t="s">
        <v>208</v>
      </c>
      <c r="AV70" t="s">
        <v>258</v>
      </c>
      <c r="AW70" t="s">
        <v>67</v>
      </c>
      <c r="AX70">
        <v>2740</v>
      </c>
      <c r="AY70" t="s">
        <v>389</v>
      </c>
      <c r="AZ70">
        <v>12</v>
      </c>
      <c r="BA70" t="s">
        <v>466</v>
      </c>
      <c r="BB70">
        <v>11</v>
      </c>
      <c r="BC70">
        <v>1</v>
      </c>
      <c r="BE70" t="s">
        <v>70</v>
      </c>
      <c r="BF70">
        <v>1</v>
      </c>
      <c r="BG70" t="s">
        <v>319</v>
      </c>
      <c r="BI70" t="s">
        <v>119</v>
      </c>
      <c r="BJ70" t="s">
        <v>258</v>
      </c>
      <c r="BK70" t="s">
        <v>67</v>
      </c>
      <c r="BL70">
        <v>0.80134961428182727</v>
      </c>
      <c r="BM70">
        <v>2740</v>
      </c>
      <c r="BN70" t="s">
        <v>121</v>
      </c>
      <c r="BO70" t="s">
        <v>208</v>
      </c>
      <c r="BP70">
        <v>11</v>
      </c>
      <c r="BQ70">
        <v>2215.9810000000002</v>
      </c>
      <c r="BR70">
        <v>2.3881978919256221E-2</v>
      </c>
      <c r="BS70">
        <v>0.38829460931206966</v>
      </c>
      <c r="BT70">
        <v>0.15471153272061758</v>
      </c>
      <c r="BU70">
        <v>21.193999999999999</v>
      </c>
      <c r="BV70">
        <v>0.20169463835142876</v>
      </c>
      <c r="BW70">
        <v>58.491445121914339</v>
      </c>
      <c r="BX70">
        <v>13</v>
      </c>
      <c r="BY70">
        <v>12</v>
      </c>
      <c r="BZ70">
        <v>1633</v>
      </c>
    </row>
    <row r="71" spans="1:78" ht="16.5">
      <c r="A71" s="124" t="str">
        <f t="shared" ref="A71:A105" si="19">BI71</f>
        <v>미래교통</v>
      </c>
      <c r="B71" s="125" t="str">
        <f t="shared" ref="B71:B105" si="20">IF(BJ71="NULL", E71, BJ71)</f>
        <v>이인수</v>
      </c>
      <c r="C71" s="126" t="str">
        <f t="shared" ref="C71:C105" si="21">BK71</f>
        <v>C</v>
      </c>
      <c r="D71" s="127">
        <f t="shared" ref="D71:D105" si="22">BL71</f>
        <v>0.85915967734790888</v>
      </c>
      <c r="E71" s="128">
        <f t="shared" ref="E71:E105" si="23">U71</f>
        <v>8930</v>
      </c>
      <c r="F71" s="129" t="str">
        <f t="shared" ref="F71:F105" si="24">BN71</f>
        <v>111</v>
      </c>
      <c r="G71" s="130" t="str">
        <f t="shared" ref="G71:G105" si="25">BO71</f>
        <v>70바5077</v>
      </c>
      <c r="H71" s="131">
        <f t="shared" ref="H71:H105" si="26">BP71</f>
        <v>2</v>
      </c>
      <c r="I71" s="132">
        <f t="shared" ref="I71:I105" si="27">BQ71</f>
        <v>3908.6779999999999</v>
      </c>
      <c r="J71" s="133">
        <f t="shared" ref="J71:J105" si="28">AB71/AA71</f>
        <v>3.6525446392756573E-2</v>
      </c>
      <c r="K71" s="133">
        <f t="shared" ref="K71:K105" si="29">AC71/AA71</f>
        <v>0.30009595413941059</v>
      </c>
      <c r="L71" s="133">
        <f t="shared" ref="L71:L105" si="30">AD71/I71</f>
        <v>0.12510623796588002</v>
      </c>
      <c r="M71" s="134">
        <f t="shared" ref="M71:M105" si="31">Z71</f>
        <v>21.977</v>
      </c>
      <c r="N71" s="135">
        <f t="shared" ref="N71:N105" si="32">BV71</f>
        <v>0.28142507517887122</v>
      </c>
      <c r="O71" s="135">
        <f t="shared" ref="O71:O105" si="33">BW71</f>
        <v>11.12908251843718</v>
      </c>
      <c r="P71" s="217">
        <f t="shared" ref="P71:P105" si="34">AK71</f>
        <v>45</v>
      </c>
      <c r="Q71" s="218">
        <f t="shared" ref="Q71:Q105" si="35">AE71</f>
        <v>11</v>
      </c>
      <c r="R71" s="218">
        <f t="shared" ref="R71:R105" si="36">AF71</f>
        <v>435</v>
      </c>
      <c r="T71">
        <v>510</v>
      </c>
      <c r="U71">
        <v>8930</v>
      </c>
      <c r="V71" t="s">
        <v>355</v>
      </c>
      <c r="W71">
        <v>3908.6779999999999</v>
      </c>
      <c r="X71">
        <v>1586.9780000000001</v>
      </c>
      <c r="Y71">
        <v>2.4630000000000001</v>
      </c>
      <c r="Z71">
        <v>21.977</v>
      </c>
      <c r="AA71">
        <v>138.19831099999999</v>
      </c>
      <c r="AB71">
        <v>5.0477550000000004</v>
      </c>
      <c r="AC71">
        <v>41.472754000000002</v>
      </c>
      <c r="AD71" s="1">
        <v>489</v>
      </c>
      <c r="AE71">
        <v>11</v>
      </c>
      <c r="AF71">
        <v>435</v>
      </c>
      <c r="AG71">
        <v>92</v>
      </c>
      <c r="AH71">
        <v>28.283109</v>
      </c>
      <c r="AI71">
        <v>30516.5</v>
      </c>
      <c r="AJ71">
        <v>15505.6</v>
      </c>
      <c r="AK71">
        <v>45</v>
      </c>
      <c r="AL71">
        <v>15599</v>
      </c>
      <c r="AM71">
        <v>0.85915967734790888</v>
      </c>
      <c r="AN71" t="s">
        <v>69</v>
      </c>
      <c r="AO71">
        <v>3517.4609999999998</v>
      </c>
      <c r="AP71" t="s">
        <v>563</v>
      </c>
      <c r="AQ71" t="s">
        <v>119</v>
      </c>
      <c r="AR71" t="s">
        <v>120</v>
      </c>
      <c r="AS71" t="s">
        <v>119</v>
      </c>
      <c r="AT71" t="s">
        <v>120</v>
      </c>
      <c r="AU71" t="s">
        <v>321</v>
      </c>
      <c r="AV71" t="s">
        <v>355</v>
      </c>
      <c r="AW71" t="s">
        <v>69</v>
      </c>
      <c r="AX71">
        <v>8930</v>
      </c>
      <c r="AY71" t="s">
        <v>378</v>
      </c>
      <c r="AZ71">
        <v>7</v>
      </c>
      <c r="BA71" t="s">
        <v>379</v>
      </c>
      <c r="BB71">
        <v>2</v>
      </c>
      <c r="BC71">
        <v>1</v>
      </c>
      <c r="BE71" t="s">
        <v>69</v>
      </c>
      <c r="BF71">
        <v>0</v>
      </c>
      <c r="BG71" t="s">
        <v>325</v>
      </c>
      <c r="BI71" t="s">
        <v>119</v>
      </c>
      <c r="BJ71" t="s">
        <v>355</v>
      </c>
      <c r="BK71" t="s">
        <v>69</v>
      </c>
      <c r="BL71">
        <v>0.85915967734790888</v>
      </c>
      <c r="BM71">
        <v>8930</v>
      </c>
      <c r="BN71" t="s">
        <v>120</v>
      </c>
      <c r="BO71" t="s">
        <v>321</v>
      </c>
      <c r="BP71">
        <v>2</v>
      </c>
      <c r="BQ71">
        <v>3908.6779999999999</v>
      </c>
      <c r="BR71">
        <v>3.6525446392756573E-2</v>
      </c>
      <c r="BS71">
        <v>0.30009595413941059</v>
      </c>
      <c r="BT71">
        <v>0.12510623796588002</v>
      </c>
      <c r="BU71">
        <v>21.977</v>
      </c>
      <c r="BV71">
        <v>0.28142507517887122</v>
      </c>
      <c r="BW71">
        <v>11.12908251843718</v>
      </c>
      <c r="BX71">
        <v>45</v>
      </c>
      <c r="BY71">
        <v>11</v>
      </c>
      <c r="BZ71">
        <v>435</v>
      </c>
    </row>
    <row r="72" spans="1:78" ht="16.5">
      <c r="A72" s="107" t="str">
        <f t="shared" si="19"/>
        <v>미래교통</v>
      </c>
      <c r="B72" s="108" t="str">
        <f t="shared" si="20"/>
        <v>이정구</v>
      </c>
      <c r="C72" s="109" t="str">
        <f t="shared" si="21"/>
        <v>B</v>
      </c>
      <c r="D72" s="110">
        <f t="shared" si="22"/>
        <v>0.90103448275862075</v>
      </c>
      <c r="E72" s="111">
        <f t="shared" si="23"/>
        <v>5120</v>
      </c>
      <c r="F72" s="112" t="str">
        <f t="shared" si="24"/>
        <v>111</v>
      </c>
      <c r="G72" s="113" t="str">
        <f t="shared" si="25"/>
        <v>70바5907</v>
      </c>
      <c r="H72" s="114">
        <f t="shared" si="26"/>
        <v>1</v>
      </c>
      <c r="I72" s="115">
        <f t="shared" si="27"/>
        <v>4051.971</v>
      </c>
      <c r="J72" s="116">
        <f t="shared" si="28"/>
        <v>1.8173289504159841E-2</v>
      </c>
      <c r="K72" s="116">
        <f t="shared" si="29"/>
        <v>0.26369082160187474</v>
      </c>
      <c r="L72" s="116">
        <f t="shared" si="30"/>
        <v>0.22877755048098813</v>
      </c>
      <c r="M72" s="117">
        <f t="shared" si="31"/>
        <v>21.914999999999999</v>
      </c>
      <c r="N72" s="118">
        <f t="shared" si="32"/>
        <v>0.14807608445371401</v>
      </c>
      <c r="O72" s="118">
        <f t="shared" si="33"/>
        <v>17.102787754403966</v>
      </c>
      <c r="P72" s="219">
        <f t="shared" si="34"/>
        <v>11</v>
      </c>
      <c r="Q72" s="220">
        <f t="shared" si="35"/>
        <v>6</v>
      </c>
      <c r="R72" s="220">
        <f t="shared" si="36"/>
        <v>693</v>
      </c>
      <c r="T72">
        <v>510</v>
      </c>
      <c r="U72">
        <v>5120</v>
      </c>
      <c r="V72" t="s">
        <v>356</v>
      </c>
      <c r="W72">
        <v>4052.1289999999999</v>
      </c>
      <c r="X72">
        <v>1551.05</v>
      </c>
      <c r="Y72">
        <v>2.613</v>
      </c>
      <c r="Z72">
        <v>21.914999999999999</v>
      </c>
      <c r="AA72">
        <v>129.96579399999999</v>
      </c>
      <c r="AB72">
        <v>2.3619059999999998</v>
      </c>
      <c r="AC72">
        <v>34.270786999999999</v>
      </c>
      <c r="AD72" s="1">
        <v>927</v>
      </c>
      <c r="AE72">
        <v>6</v>
      </c>
      <c r="AF72">
        <v>693</v>
      </c>
      <c r="AG72">
        <v>91</v>
      </c>
      <c r="AH72">
        <v>31.178426000000002</v>
      </c>
      <c r="AI72">
        <v>21793.9</v>
      </c>
      <c r="AJ72">
        <v>8510.7999999999993</v>
      </c>
      <c r="AK72">
        <v>11</v>
      </c>
      <c r="AL72">
        <v>5652</v>
      </c>
      <c r="AM72">
        <v>0.90103448275862075</v>
      </c>
      <c r="AN72" t="s">
        <v>68</v>
      </c>
      <c r="AO72">
        <v>4051.971</v>
      </c>
      <c r="AP72" t="s">
        <v>564</v>
      </c>
      <c r="AQ72" t="s">
        <v>119</v>
      </c>
      <c r="AR72" t="s">
        <v>120</v>
      </c>
      <c r="AS72" t="s">
        <v>119</v>
      </c>
      <c r="AT72" t="s">
        <v>120</v>
      </c>
      <c r="AU72" t="s">
        <v>328</v>
      </c>
      <c r="AV72" t="s">
        <v>356</v>
      </c>
      <c r="AW72" t="s">
        <v>68</v>
      </c>
      <c r="AX72">
        <v>5120</v>
      </c>
      <c r="AY72" t="s">
        <v>380</v>
      </c>
      <c r="AZ72">
        <v>11</v>
      </c>
      <c r="BA72" t="s">
        <v>458</v>
      </c>
      <c r="BB72">
        <v>1</v>
      </c>
      <c r="BC72">
        <v>1</v>
      </c>
      <c r="BE72" t="s">
        <v>69</v>
      </c>
      <c r="BF72">
        <v>1</v>
      </c>
      <c r="BG72" t="s">
        <v>319</v>
      </c>
      <c r="BI72" t="s">
        <v>119</v>
      </c>
      <c r="BJ72" t="s">
        <v>356</v>
      </c>
      <c r="BK72" t="s">
        <v>68</v>
      </c>
      <c r="BL72">
        <v>0.90103448275862075</v>
      </c>
      <c r="BM72">
        <v>5120</v>
      </c>
      <c r="BN72" t="s">
        <v>120</v>
      </c>
      <c r="BO72" t="s">
        <v>328</v>
      </c>
      <c r="BP72">
        <v>1</v>
      </c>
      <c r="BQ72">
        <v>4051.971</v>
      </c>
      <c r="BR72">
        <v>1.8173289504159841E-2</v>
      </c>
      <c r="BS72">
        <v>0.26369082160187474</v>
      </c>
      <c r="BT72">
        <v>0.22876863002140357</v>
      </c>
      <c r="BU72">
        <v>21.914999999999999</v>
      </c>
      <c r="BV72">
        <v>0.14807608445371401</v>
      </c>
      <c r="BW72">
        <v>17.102787754403966</v>
      </c>
      <c r="BX72">
        <v>11</v>
      </c>
      <c r="BY72">
        <v>6</v>
      </c>
      <c r="BZ72">
        <v>693</v>
      </c>
    </row>
    <row r="73" spans="1:78" ht="16.5">
      <c r="A73" s="124" t="str">
        <f t="shared" si="19"/>
        <v>미래교통</v>
      </c>
      <c r="B73" s="125" t="str">
        <f t="shared" si="20"/>
        <v>이제용</v>
      </c>
      <c r="C73" s="126" t="str">
        <f t="shared" si="21"/>
        <v>B</v>
      </c>
      <c r="D73" s="127">
        <f t="shared" si="22"/>
        <v>0.94797564777980869</v>
      </c>
      <c r="E73" s="128">
        <f t="shared" si="23"/>
        <v>3778</v>
      </c>
      <c r="F73" s="129" t="str">
        <f t="shared" si="24"/>
        <v>111</v>
      </c>
      <c r="G73" s="130" t="str">
        <f t="shared" si="25"/>
        <v>70바5080</v>
      </c>
      <c r="H73" s="131">
        <f t="shared" si="26"/>
        <v>2</v>
      </c>
      <c r="I73" s="132">
        <f t="shared" si="27"/>
        <v>4138.9449999999997</v>
      </c>
      <c r="J73" s="133">
        <f t="shared" si="28"/>
        <v>1.787455247921118E-2</v>
      </c>
      <c r="K73" s="133">
        <f t="shared" si="29"/>
        <v>0.29545648272061814</v>
      </c>
      <c r="L73" s="133">
        <f t="shared" si="30"/>
        <v>0.15752806572689418</v>
      </c>
      <c r="M73" s="134">
        <f t="shared" si="31"/>
        <v>19.850000000000001</v>
      </c>
      <c r="N73" s="135">
        <f t="shared" si="32"/>
        <v>0</v>
      </c>
      <c r="O73" s="135">
        <f t="shared" si="33"/>
        <v>5.5811323900172631</v>
      </c>
      <c r="P73" s="217">
        <f t="shared" si="34"/>
        <v>31</v>
      </c>
      <c r="Q73" s="218">
        <f t="shared" si="35"/>
        <v>0</v>
      </c>
      <c r="R73" s="218">
        <f t="shared" si="36"/>
        <v>231</v>
      </c>
      <c r="T73">
        <v>510</v>
      </c>
      <c r="U73">
        <v>3778</v>
      </c>
      <c r="V73" t="s">
        <v>259</v>
      </c>
      <c r="W73">
        <v>4138.9449999999997</v>
      </c>
      <c r="X73">
        <v>1561.22</v>
      </c>
      <c r="Y73">
        <v>2.6509999999999998</v>
      </c>
      <c r="Z73">
        <v>19.850000000000001</v>
      </c>
      <c r="AA73">
        <v>141.97608600000001</v>
      </c>
      <c r="AB73">
        <v>2.5377589999999999</v>
      </c>
      <c r="AC73">
        <v>41.947755000000001</v>
      </c>
      <c r="AD73" s="1">
        <v>652</v>
      </c>
      <c r="AE73">
        <v>0</v>
      </c>
      <c r="AF73">
        <v>231</v>
      </c>
      <c r="AG73">
        <v>105</v>
      </c>
      <c r="AH73">
        <v>29.152408999999999</v>
      </c>
      <c r="AI73">
        <v>33187.9</v>
      </c>
      <c r="AJ73">
        <v>13829.3</v>
      </c>
      <c r="AK73">
        <v>31</v>
      </c>
      <c r="AL73">
        <v>17895</v>
      </c>
      <c r="AM73">
        <v>0.94797564777980869</v>
      </c>
      <c r="AN73" t="s">
        <v>68</v>
      </c>
      <c r="AO73">
        <v>3888.7660000000001</v>
      </c>
      <c r="AP73" t="s">
        <v>565</v>
      </c>
      <c r="AQ73" t="s">
        <v>119</v>
      </c>
      <c r="AR73" t="s">
        <v>120</v>
      </c>
      <c r="AS73" t="s">
        <v>119</v>
      </c>
      <c r="AT73" t="s">
        <v>120</v>
      </c>
      <c r="AU73" t="s">
        <v>175</v>
      </c>
      <c r="AV73" t="s">
        <v>259</v>
      </c>
      <c r="AW73" t="s">
        <v>68</v>
      </c>
      <c r="AX73">
        <v>3778</v>
      </c>
      <c r="AY73" t="s">
        <v>380</v>
      </c>
      <c r="AZ73">
        <v>1</v>
      </c>
      <c r="BA73" t="s">
        <v>331</v>
      </c>
      <c r="BB73">
        <v>2</v>
      </c>
      <c r="BC73">
        <v>1</v>
      </c>
      <c r="BE73" t="s">
        <v>66</v>
      </c>
      <c r="BF73">
        <v>-1</v>
      </c>
      <c r="BG73" t="s">
        <v>338</v>
      </c>
      <c r="BI73" t="s">
        <v>119</v>
      </c>
      <c r="BJ73" t="s">
        <v>259</v>
      </c>
      <c r="BK73" t="s">
        <v>68</v>
      </c>
      <c r="BL73">
        <v>0.94797564777980869</v>
      </c>
      <c r="BM73">
        <v>3778</v>
      </c>
      <c r="BN73" t="s">
        <v>120</v>
      </c>
      <c r="BO73" t="s">
        <v>175</v>
      </c>
      <c r="BP73">
        <v>2</v>
      </c>
      <c r="BQ73">
        <v>4138.9449999999997</v>
      </c>
      <c r="BR73">
        <v>1.787455247921118E-2</v>
      </c>
      <c r="BS73">
        <v>0.29545648272061814</v>
      </c>
      <c r="BT73">
        <v>0.15752806572689418</v>
      </c>
      <c r="BU73">
        <v>19.850000000000001</v>
      </c>
      <c r="BV73">
        <v>0</v>
      </c>
      <c r="BW73">
        <v>5.5811323900172631</v>
      </c>
      <c r="BX73">
        <v>31</v>
      </c>
      <c r="BY73">
        <v>0</v>
      </c>
      <c r="BZ73">
        <v>231</v>
      </c>
    </row>
    <row r="74" spans="1:78" ht="16.5">
      <c r="A74" s="107" t="str">
        <f t="shared" si="19"/>
        <v>미래교통</v>
      </c>
      <c r="B74" s="108" t="str">
        <f t="shared" si="20"/>
        <v>이지만</v>
      </c>
      <c r="C74" s="109" t="str">
        <f t="shared" si="21"/>
        <v>A</v>
      </c>
      <c r="D74" s="110">
        <f t="shared" si="22"/>
        <v>0.99111086537043747</v>
      </c>
      <c r="E74" s="111">
        <f t="shared" si="23"/>
        <v>2200</v>
      </c>
      <c r="F74" s="112" t="str">
        <f t="shared" si="24"/>
        <v>111</v>
      </c>
      <c r="G74" s="113" t="str">
        <f t="shared" si="25"/>
        <v>70바5924</v>
      </c>
      <c r="H74" s="114">
        <f t="shared" si="26"/>
        <v>11</v>
      </c>
      <c r="I74" s="115">
        <f t="shared" si="27"/>
        <v>3792.2080000000005</v>
      </c>
      <c r="J74" s="116">
        <f t="shared" si="28"/>
        <v>1.0469157278795042E-2</v>
      </c>
      <c r="K74" s="116">
        <f t="shared" si="29"/>
        <v>0.26284048867551368</v>
      </c>
      <c r="L74" s="116">
        <f t="shared" si="30"/>
        <v>0.19540067422462057</v>
      </c>
      <c r="M74" s="117">
        <f t="shared" si="31"/>
        <v>18.7</v>
      </c>
      <c r="N74" s="118">
        <f t="shared" si="32"/>
        <v>7.9109584706324121E-2</v>
      </c>
      <c r="O74" s="118">
        <f t="shared" si="33"/>
        <v>5.8541092682679841</v>
      </c>
      <c r="P74" s="219">
        <f t="shared" si="34"/>
        <v>9</v>
      </c>
      <c r="Q74" s="220">
        <f t="shared" si="35"/>
        <v>3</v>
      </c>
      <c r="R74" s="220">
        <f t="shared" si="36"/>
        <v>222</v>
      </c>
      <c r="T74">
        <v>510</v>
      </c>
      <c r="U74">
        <v>2200</v>
      </c>
      <c r="V74" t="s">
        <v>260</v>
      </c>
      <c r="W74">
        <v>3792.25</v>
      </c>
      <c r="X74">
        <v>1312.925</v>
      </c>
      <c r="Y74">
        <v>2.8879999999999999</v>
      </c>
      <c r="Z74">
        <v>18.7</v>
      </c>
      <c r="AA74">
        <v>118.308854</v>
      </c>
      <c r="AB74">
        <v>1.238594</v>
      </c>
      <c r="AC74">
        <v>31.096357000000001</v>
      </c>
      <c r="AD74" s="1">
        <v>741</v>
      </c>
      <c r="AE74">
        <v>3</v>
      </c>
      <c r="AF74">
        <v>222</v>
      </c>
      <c r="AG74">
        <v>93</v>
      </c>
      <c r="AH74">
        <v>32.053812999999998</v>
      </c>
      <c r="AI74">
        <v>27370.6</v>
      </c>
      <c r="AJ74">
        <v>13570.3</v>
      </c>
      <c r="AK74">
        <v>9</v>
      </c>
      <c r="AL74">
        <v>1898</v>
      </c>
      <c r="AM74">
        <v>0.99111086537043747</v>
      </c>
      <c r="AN74" t="s">
        <v>66</v>
      </c>
      <c r="AO74">
        <v>733.84900000000005</v>
      </c>
      <c r="AP74" t="s">
        <v>566</v>
      </c>
      <c r="AQ74" t="s">
        <v>119</v>
      </c>
      <c r="AR74" t="s">
        <v>120</v>
      </c>
      <c r="AS74" t="s">
        <v>119</v>
      </c>
      <c r="AT74" t="s">
        <v>120</v>
      </c>
      <c r="AU74" t="s">
        <v>178</v>
      </c>
      <c r="AV74" t="s">
        <v>260</v>
      </c>
      <c r="AW74" t="s">
        <v>66</v>
      </c>
      <c r="AX74">
        <v>2200</v>
      </c>
      <c r="AY74" t="s">
        <v>374</v>
      </c>
      <c r="AZ74">
        <v>2</v>
      </c>
      <c r="BA74" t="s">
        <v>410</v>
      </c>
      <c r="BB74">
        <v>11</v>
      </c>
      <c r="BC74">
        <v>1</v>
      </c>
      <c r="BE74" t="s">
        <v>71</v>
      </c>
      <c r="BF74">
        <v>-1</v>
      </c>
      <c r="BG74" t="s">
        <v>338</v>
      </c>
      <c r="BI74" t="s">
        <v>119</v>
      </c>
      <c r="BJ74" t="s">
        <v>260</v>
      </c>
      <c r="BK74" t="s">
        <v>66</v>
      </c>
      <c r="BL74">
        <v>0.99111086537043747</v>
      </c>
      <c r="BM74">
        <v>2200</v>
      </c>
      <c r="BN74" t="s">
        <v>120</v>
      </c>
      <c r="BO74" t="s">
        <v>178</v>
      </c>
      <c r="BP74">
        <v>11</v>
      </c>
      <c r="BQ74">
        <v>3792.2080000000005</v>
      </c>
      <c r="BR74">
        <v>1.0469157278795042E-2</v>
      </c>
      <c r="BS74">
        <v>0.26284048867551368</v>
      </c>
      <c r="BT74">
        <v>0.1953985101193223</v>
      </c>
      <c r="BU74">
        <v>18.7</v>
      </c>
      <c r="BV74">
        <v>7.9109584706324121E-2</v>
      </c>
      <c r="BW74">
        <v>5.8541092682679841</v>
      </c>
      <c r="BX74">
        <v>9</v>
      </c>
      <c r="BY74">
        <v>3</v>
      </c>
      <c r="BZ74">
        <v>222</v>
      </c>
    </row>
    <row r="75" spans="1:78" ht="16.5">
      <c r="A75" s="124" t="str">
        <f t="shared" si="19"/>
        <v>미래교통</v>
      </c>
      <c r="B75" s="125" t="str">
        <f t="shared" si="20"/>
        <v>이창규</v>
      </c>
      <c r="C75" s="126" t="str">
        <f t="shared" si="21"/>
        <v>D</v>
      </c>
      <c r="D75" s="127">
        <f t="shared" si="22"/>
        <v>0.83599999999999997</v>
      </c>
      <c r="E75" s="128">
        <f t="shared" si="23"/>
        <v>2020</v>
      </c>
      <c r="F75" s="129" t="str">
        <f t="shared" si="24"/>
        <v>111-2</v>
      </c>
      <c r="G75" s="130" t="str">
        <f t="shared" si="25"/>
        <v>70바5027</v>
      </c>
      <c r="H75" s="131">
        <f t="shared" si="26"/>
        <v>1</v>
      </c>
      <c r="I75" s="132">
        <f t="shared" si="27"/>
        <v>405.98500000000001</v>
      </c>
      <c r="J75" s="133">
        <f t="shared" si="28"/>
        <v>3.2170092213845591E-2</v>
      </c>
      <c r="K75" s="133">
        <f t="shared" si="29"/>
        <v>0.40046147862911635</v>
      </c>
      <c r="L75" s="133">
        <f t="shared" si="30"/>
        <v>0.13547298545512765</v>
      </c>
      <c r="M75" s="134">
        <f t="shared" si="31"/>
        <v>19.687000000000001</v>
      </c>
      <c r="N75" s="135">
        <f t="shared" si="32"/>
        <v>3.202088747121199</v>
      </c>
      <c r="O75" s="135">
        <f t="shared" si="33"/>
        <v>53.450250625023088</v>
      </c>
      <c r="P75" s="217">
        <f t="shared" si="34"/>
        <v>7</v>
      </c>
      <c r="Q75" s="218">
        <f t="shared" si="35"/>
        <v>13</v>
      </c>
      <c r="R75" s="218">
        <f t="shared" si="36"/>
        <v>217</v>
      </c>
      <c r="T75">
        <v>510</v>
      </c>
      <c r="U75">
        <v>2020</v>
      </c>
      <c r="V75" t="s">
        <v>464</v>
      </c>
      <c r="W75">
        <v>405.98500000000001</v>
      </c>
      <c r="X75">
        <v>242.828</v>
      </c>
      <c r="Y75">
        <v>1.6719999999999999</v>
      </c>
      <c r="Z75">
        <v>19.687000000000001</v>
      </c>
      <c r="AA75">
        <v>24.548048999999999</v>
      </c>
      <c r="AB75">
        <v>0.789713</v>
      </c>
      <c r="AC75">
        <v>9.8305480000000003</v>
      </c>
      <c r="AD75" s="1">
        <v>55</v>
      </c>
      <c r="AE75">
        <v>13</v>
      </c>
      <c r="AF75">
        <v>217</v>
      </c>
      <c r="AG75">
        <v>88</v>
      </c>
      <c r="AH75">
        <v>16.538381000000001</v>
      </c>
      <c r="AI75">
        <v>414.1</v>
      </c>
      <c r="AJ75">
        <v>2.1</v>
      </c>
      <c r="AK75">
        <v>7</v>
      </c>
      <c r="AL75">
        <v>535</v>
      </c>
      <c r="AM75">
        <v>0.83599999999999997</v>
      </c>
      <c r="AN75" t="s">
        <v>67</v>
      </c>
      <c r="AO75">
        <v>405.98500000000001</v>
      </c>
      <c r="AP75" t="s">
        <v>567</v>
      </c>
      <c r="AQ75" t="s">
        <v>119</v>
      </c>
      <c r="AR75" t="s">
        <v>121</v>
      </c>
      <c r="AS75" t="s">
        <v>119</v>
      </c>
      <c r="AT75" t="s">
        <v>121</v>
      </c>
      <c r="AU75" t="s">
        <v>191</v>
      </c>
      <c r="AV75" t="s">
        <v>464</v>
      </c>
      <c r="AW75" t="s">
        <v>67</v>
      </c>
      <c r="AX75">
        <v>2020</v>
      </c>
      <c r="AY75" t="s">
        <v>389</v>
      </c>
      <c r="AZ75">
        <v>5</v>
      </c>
      <c r="BA75" t="s">
        <v>339</v>
      </c>
      <c r="BB75">
        <v>1</v>
      </c>
      <c r="BC75">
        <v>1</v>
      </c>
      <c r="BE75" t="s">
        <v>67</v>
      </c>
      <c r="BF75">
        <v>0</v>
      </c>
      <c r="BG75" t="s">
        <v>325</v>
      </c>
      <c r="BI75" t="s">
        <v>119</v>
      </c>
      <c r="BJ75" t="s">
        <v>464</v>
      </c>
      <c r="BK75" t="s">
        <v>67</v>
      </c>
      <c r="BL75">
        <v>0.83599999999999997</v>
      </c>
      <c r="BM75">
        <v>2020</v>
      </c>
      <c r="BN75" t="s">
        <v>121</v>
      </c>
      <c r="BO75" t="s">
        <v>191</v>
      </c>
      <c r="BP75">
        <v>1</v>
      </c>
      <c r="BQ75">
        <v>405.98500000000001</v>
      </c>
      <c r="BR75">
        <v>3.2170092213845591E-2</v>
      </c>
      <c r="BS75">
        <v>0.40046147862911635</v>
      </c>
      <c r="BT75">
        <v>0.13547298545512765</v>
      </c>
      <c r="BU75">
        <v>19.687000000000001</v>
      </c>
      <c r="BV75">
        <v>3.202088747121199</v>
      </c>
      <c r="BW75">
        <v>53.450250625023088</v>
      </c>
      <c r="BX75">
        <v>7</v>
      </c>
      <c r="BY75">
        <v>13</v>
      </c>
      <c r="BZ75">
        <v>217</v>
      </c>
    </row>
    <row r="76" spans="1:78" ht="16.5">
      <c r="A76" s="107" t="str">
        <f t="shared" si="19"/>
        <v>미래교통</v>
      </c>
      <c r="B76" s="108" t="str">
        <f t="shared" si="20"/>
        <v>이창신</v>
      </c>
      <c r="C76" s="109" t="str">
        <f t="shared" si="21"/>
        <v>D</v>
      </c>
      <c r="D76" s="110">
        <f t="shared" si="22"/>
        <v>0.83000000000000007</v>
      </c>
      <c r="E76" s="111">
        <f t="shared" si="23"/>
        <v>4818</v>
      </c>
      <c r="F76" s="112" t="str">
        <f t="shared" si="24"/>
        <v>111</v>
      </c>
      <c r="G76" s="113" t="str">
        <f t="shared" si="25"/>
        <v>70바5078</v>
      </c>
      <c r="H76" s="114">
        <f t="shared" si="26"/>
        <v>1</v>
      </c>
      <c r="I76" s="115">
        <f t="shared" si="27"/>
        <v>4473.4459999999999</v>
      </c>
      <c r="J76" s="116">
        <f t="shared" si="28"/>
        <v>1.7309615633916909E-2</v>
      </c>
      <c r="K76" s="116">
        <f t="shared" si="29"/>
        <v>0.29898178582365131</v>
      </c>
      <c r="L76" s="116">
        <f t="shared" si="30"/>
        <v>0.15066684609582859</v>
      </c>
      <c r="M76" s="117">
        <f t="shared" si="31"/>
        <v>24.026</v>
      </c>
      <c r="N76" s="118">
        <f t="shared" si="32"/>
        <v>0.13412478880934295</v>
      </c>
      <c r="O76" s="118">
        <f t="shared" si="33"/>
        <v>23.225942595484554</v>
      </c>
      <c r="P76" s="219">
        <f t="shared" si="34"/>
        <v>30</v>
      </c>
      <c r="Q76" s="220">
        <f t="shared" si="35"/>
        <v>6</v>
      </c>
      <c r="R76" s="220">
        <f t="shared" si="36"/>
        <v>1039</v>
      </c>
      <c r="T76">
        <v>510</v>
      </c>
      <c r="U76">
        <v>4818</v>
      </c>
      <c r="V76" t="s">
        <v>261</v>
      </c>
      <c r="W76">
        <v>4473.4459999999999</v>
      </c>
      <c r="X76">
        <v>1858.663</v>
      </c>
      <c r="Y76">
        <v>2.407</v>
      </c>
      <c r="Z76">
        <v>24.026</v>
      </c>
      <c r="AA76">
        <v>149.818578</v>
      </c>
      <c r="AB76">
        <v>2.593302</v>
      </c>
      <c r="AC76">
        <v>44.793025999999998</v>
      </c>
      <c r="AD76" s="1">
        <v>674</v>
      </c>
      <c r="AE76">
        <v>6</v>
      </c>
      <c r="AF76">
        <v>1039</v>
      </c>
      <c r="AG76">
        <v>93</v>
      </c>
      <c r="AH76">
        <v>29.859086999999999</v>
      </c>
      <c r="AI76">
        <v>41515.199999999997</v>
      </c>
      <c r="AJ76">
        <v>22239.599999999999</v>
      </c>
      <c r="AK76">
        <v>30</v>
      </c>
      <c r="AL76">
        <v>20929</v>
      </c>
      <c r="AM76">
        <v>0.83000000000000007</v>
      </c>
      <c r="AN76" t="s">
        <v>67</v>
      </c>
      <c r="AO76">
        <v>4473.4459999999999</v>
      </c>
      <c r="AP76" t="s">
        <v>568</v>
      </c>
      <c r="AQ76" t="s">
        <v>119</v>
      </c>
      <c r="AR76" t="s">
        <v>120</v>
      </c>
      <c r="AS76" t="s">
        <v>119</v>
      </c>
      <c r="AT76" t="s">
        <v>120</v>
      </c>
      <c r="AU76" t="s">
        <v>174</v>
      </c>
      <c r="AV76" t="s">
        <v>261</v>
      </c>
      <c r="AW76" t="s">
        <v>67</v>
      </c>
      <c r="AX76">
        <v>4818</v>
      </c>
      <c r="AY76" t="s">
        <v>383</v>
      </c>
      <c r="AZ76">
        <v>7</v>
      </c>
      <c r="BA76" t="s">
        <v>457</v>
      </c>
      <c r="BB76">
        <v>1</v>
      </c>
      <c r="BC76">
        <v>1</v>
      </c>
      <c r="BE76" t="s">
        <v>69</v>
      </c>
      <c r="BF76">
        <v>-1</v>
      </c>
      <c r="BG76" t="s">
        <v>338</v>
      </c>
      <c r="BI76" t="s">
        <v>119</v>
      </c>
      <c r="BJ76" t="s">
        <v>261</v>
      </c>
      <c r="BK76" t="s">
        <v>67</v>
      </c>
      <c r="BL76">
        <v>0.83000000000000007</v>
      </c>
      <c r="BM76">
        <v>4818</v>
      </c>
      <c r="BN76" t="s">
        <v>120</v>
      </c>
      <c r="BO76" t="s">
        <v>174</v>
      </c>
      <c r="BP76">
        <v>1</v>
      </c>
      <c r="BQ76">
        <v>4473.4459999999999</v>
      </c>
      <c r="BR76">
        <v>1.7309615633916909E-2</v>
      </c>
      <c r="BS76">
        <v>0.29898178582365131</v>
      </c>
      <c r="BT76">
        <v>0.15066684609582859</v>
      </c>
      <c r="BU76">
        <v>24.026</v>
      </c>
      <c r="BV76">
        <v>0.13412478880934295</v>
      </c>
      <c r="BW76">
        <v>23.225942595484554</v>
      </c>
      <c r="BX76">
        <v>30</v>
      </c>
      <c r="BY76">
        <v>6</v>
      </c>
      <c r="BZ76">
        <v>1039</v>
      </c>
    </row>
    <row r="77" spans="1:78" ht="16.5">
      <c r="A77" s="124" t="str">
        <f t="shared" si="19"/>
        <v>미래교통</v>
      </c>
      <c r="B77" s="125" t="str">
        <f t="shared" si="20"/>
        <v>임대성</v>
      </c>
      <c r="C77" s="126" t="str">
        <f t="shared" si="21"/>
        <v>D</v>
      </c>
      <c r="D77" s="127">
        <f t="shared" si="22"/>
        <v>0.81454545454545446</v>
      </c>
      <c r="E77" s="128">
        <f t="shared" si="23"/>
        <v>7566</v>
      </c>
      <c r="F77" s="129" t="str">
        <f t="shared" si="24"/>
        <v>111-2</v>
      </c>
      <c r="G77" s="130" t="str">
        <f t="shared" si="25"/>
        <v>70바5072</v>
      </c>
      <c r="H77" s="131">
        <f t="shared" si="26"/>
        <v>1</v>
      </c>
      <c r="I77" s="132">
        <f t="shared" si="27"/>
        <v>2486.587</v>
      </c>
      <c r="J77" s="133">
        <f t="shared" si="28"/>
        <v>8.0851928085565981E-3</v>
      </c>
      <c r="K77" s="133">
        <f t="shared" si="29"/>
        <v>0.44637320537095337</v>
      </c>
      <c r="L77" s="133">
        <f t="shared" si="30"/>
        <v>0.20429608937873478</v>
      </c>
      <c r="M77" s="134">
        <f t="shared" si="31"/>
        <v>17.131</v>
      </c>
      <c r="N77" s="135">
        <f t="shared" si="32"/>
        <v>3.9411450313220491</v>
      </c>
      <c r="O77" s="135">
        <f t="shared" si="33"/>
        <v>50.470785860297667</v>
      </c>
      <c r="P77" s="217">
        <f t="shared" si="34"/>
        <v>46</v>
      </c>
      <c r="Q77" s="218">
        <f t="shared" si="35"/>
        <v>98</v>
      </c>
      <c r="R77" s="218">
        <f t="shared" si="36"/>
        <v>1255</v>
      </c>
      <c r="T77">
        <v>510</v>
      </c>
      <c r="U77">
        <v>7566</v>
      </c>
      <c r="V77" t="s">
        <v>262</v>
      </c>
      <c r="W77">
        <v>2486.587</v>
      </c>
      <c r="X77">
        <v>1387.9760000000001</v>
      </c>
      <c r="Y77">
        <v>1.792</v>
      </c>
      <c r="Z77">
        <v>17.131</v>
      </c>
      <c r="AA77">
        <v>170.74830900000001</v>
      </c>
      <c r="AB77">
        <v>1.380533</v>
      </c>
      <c r="AC77">
        <v>76.217470000000006</v>
      </c>
      <c r="AD77" s="1">
        <v>508</v>
      </c>
      <c r="AE77">
        <v>98</v>
      </c>
      <c r="AF77">
        <v>1255</v>
      </c>
      <c r="AG77">
        <v>90</v>
      </c>
      <c r="AH77">
        <v>14.562879000000001</v>
      </c>
      <c r="AI77">
        <v>1902.4</v>
      </c>
      <c r="AJ77">
        <v>39.299999999999997</v>
      </c>
      <c r="AK77">
        <v>46</v>
      </c>
      <c r="AL77">
        <v>32378</v>
      </c>
      <c r="AM77">
        <v>0.81454545454545446</v>
      </c>
      <c r="AN77" t="s">
        <v>67</v>
      </c>
      <c r="AO77">
        <v>2486.587</v>
      </c>
      <c r="AP77" t="s">
        <v>569</v>
      </c>
      <c r="AQ77" t="s">
        <v>119</v>
      </c>
      <c r="AR77" t="s">
        <v>121</v>
      </c>
      <c r="AS77" t="s">
        <v>119</v>
      </c>
      <c r="AT77" t="s">
        <v>121</v>
      </c>
      <c r="AU77" t="s">
        <v>197</v>
      </c>
      <c r="AV77" t="s">
        <v>262</v>
      </c>
      <c r="AW77" t="s">
        <v>67</v>
      </c>
      <c r="AX77">
        <v>7566</v>
      </c>
      <c r="AY77" t="s">
        <v>389</v>
      </c>
      <c r="AZ77">
        <v>10</v>
      </c>
      <c r="BA77" t="s">
        <v>411</v>
      </c>
      <c r="BB77">
        <v>1</v>
      </c>
      <c r="BC77">
        <v>1</v>
      </c>
      <c r="BE77" t="s">
        <v>67</v>
      </c>
      <c r="BF77">
        <v>0</v>
      </c>
      <c r="BG77" t="s">
        <v>325</v>
      </c>
      <c r="BI77" t="s">
        <v>119</v>
      </c>
      <c r="BJ77" t="s">
        <v>262</v>
      </c>
      <c r="BK77" t="s">
        <v>67</v>
      </c>
      <c r="BL77">
        <v>0.81454545454545446</v>
      </c>
      <c r="BM77">
        <v>7566</v>
      </c>
      <c r="BN77" t="s">
        <v>121</v>
      </c>
      <c r="BO77" t="s">
        <v>197</v>
      </c>
      <c r="BP77">
        <v>1</v>
      </c>
      <c r="BQ77">
        <v>2486.587</v>
      </c>
      <c r="BR77">
        <v>8.0851928085565981E-3</v>
      </c>
      <c r="BS77">
        <v>0.44637320537095337</v>
      </c>
      <c r="BT77">
        <v>0.20429608937873478</v>
      </c>
      <c r="BU77">
        <v>17.131</v>
      </c>
      <c r="BV77">
        <v>3.9411450313220491</v>
      </c>
      <c r="BW77">
        <v>50.470785860297667</v>
      </c>
      <c r="BX77">
        <v>46</v>
      </c>
      <c r="BY77">
        <v>98</v>
      </c>
      <c r="BZ77">
        <v>1255</v>
      </c>
    </row>
    <row r="78" spans="1:78" ht="16.5">
      <c r="A78" s="107" t="str">
        <f t="shared" si="19"/>
        <v>미래교통</v>
      </c>
      <c r="B78" s="108" t="str">
        <f t="shared" si="20"/>
        <v>장동운</v>
      </c>
      <c r="C78" s="109" t="str">
        <f t="shared" si="21"/>
        <v>A</v>
      </c>
      <c r="D78" s="110">
        <f t="shared" si="22"/>
        <v>0.96707374313352001</v>
      </c>
      <c r="E78" s="111">
        <f t="shared" si="23"/>
        <v>3902</v>
      </c>
      <c r="F78" s="112" t="str">
        <f t="shared" si="24"/>
        <v>111</v>
      </c>
      <c r="G78" s="113" t="str">
        <f t="shared" si="25"/>
        <v>70바5924</v>
      </c>
      <c r="H78" s="114">
        <f t="shared" si="26"/>
        <v>2</v>
      </c>
      <c r="I78" s="115">
        <f t="shared" si="27"/>
        <v>3845.223</v>
      </c>
      <c r="J78" s="116">
        <f t="shared" si="28"/>
        <v>1.7848961312582366E-2</v>
      </c>
      <c r="K78" s="116">
        <f t="shared" si="29"/>
        <v>0.25340776590325303</v>
      </c>
      <c r="L78" s="116">
        <f t="shared" si="30"/>
        <v>0.14901606486801935</v>
      </c>
      <c r="M78" s="117">
        <f t="shared" si="31"/>
        <v>18.105</v>
      </c>
      <c r="N78" s="118">
        <f t="shared" si="32"/>
        <v>0.20805035234627484</v>
      </c>
      <c r="O78" s="118">
        <f t="shared" si="33"/>
        <v>10.87063091009286</v>
      </c>
      <c r="P78" s="219">
        <f t="shared" si="34"/>
        <v>9</v>
      </c>
      <c r="Q78" s="220">
        <f t="shared" si="35"/>
        <v>8</v>
      </c>
      <c r="R78" s="220">
        <f t="shared" si="36"/>
        <v>418</v>
      </c>
      <c r="T78">
        <v>510</v>
      </c>
      <c r="U78">
        <v>3902</v>
      </c>
      <c r="V78" t="s">
        <v>263</v>
      </c>
      <c r="W78">
        <v>3845.223</v>
      </c>
      <c r="X78">
        <v>1327.87</v>
      </c>
      <c r="Y78">
        <v>2.8959999999999999</v>
      </c>
      <c r="Z78">
        <v>18.105</v>
      </c>
      <c r="AA78">
        <v>122.056066</v>
      </c>
      <c r="AB78">
        <v>2.1785739999999998</v>
      </c>
      <c r="AC78">
        <v>30.929955</v>
      </c>
      <c r="AD78" s="1">
        <v>573</v>
      </c>
      <c r="AE78">
        <v>8</v>
      </c>
      <c r="AF78">
        <v>418</v>
      </c>
      <c r="AG78">
        <v>97</v>
      </c>
      <c r="AH78">
        <v>31.503743</v>
      </c>
      <c r="AI78">
        <v>25763.7</v>
      </c>
      <c r="AJ78">
        <v>5173.3</v>
      </c>
      <c r="AK78">
        <v>9</v>
      </c>
      <c r="AL78">
        <v>1373</v>
      </c>
      <c r="AM78">
        <v>0.96707374313352001</v>
      </c>
      <c r="AN78" t="s">
        <v>66</v>
      </c>
      <c r="AO78">
        <v>3630.9319999999998</v>
      </c>
      <c r="AP78" t="s">
        <v>570</v>
      </c>
      <c r="AQ78" t="s">
        <v>119</v>
      </c>
      <c r="AR78" t="s">
        <v>120</v>
      </c>
      <c r="AS78" t="s">
        <v>119</v>
      </c>
      <c r="AT78" t="s">
        <v>120</v>
      </c>
      <c r="AU78" t="s">
        <v>178</v>
      </c>
      <c r="AV78" t="s">
        <v>263</v>
      </c>
      <c r="AW78" t="s">
        <v>66</v>
      </c>
      <c r="AX78">
        <v>3902</v>
      </c>
      <c r="AY78" t="s">
        <v>374</v>
      </c>
      <c r="AZ78">
        <v>7</v>
      </c>
      <c r="BA78" t="s">
        <v>412</v>
      </c>
      <c r="BB78">
        <v>2</v>
      </c>
      <c r="BC78">
        <v>1</v>
      </c>
      <c r="BE78" t="s">
        <v>66</v>
      </c>
      <c r="BF78">
        <v>0</v>
      </c>
      <c r="BG78" t="s">
        <v>325</v>
      </c>
      <c r="BI78" t="s">
        <v>119</v>
      </c>
      <c r="BJ78" t="s">
        <v>263</v>
      </c>
      <c r="BK78" t="s">
        <v>66</v>
      </c>
      <c r="BL78">
        <v>0.96707374313352001</v>
      </c>
      <c r="BM78">
        <v>3902</v>
      </c>
      <c r="BN78" t="s">
        <v>120</v>
      </c>
      <c r="BO78" t="s">
        <v>178</v>
      </c>
      <c r="BP78">
        <v>2</v>
      </c>
      <c r="BQ78">
        <v>3845.223</v>
      </c>
      <c r="BR78">
        <v>1.7848961312582366E-2</v>
      </c>
      <c r="BS78">
        <v>0.25340776590325303</v>
      </c>
      <c r="BT78">
        <v>0.14901606486801935</v>
      </c>
      <c r="BU78">
        <v>18.105</v>
      </c>
      <c r="BV78">
        <v>0.20805035234627484</v>
      </c>
      <c r="BW78">
        <v>10.87063091009286</v>
      </c>
      <c r="BX78">
        <v>9</v>
      </c>
      <c r="BY78">
        <v>8</v>
      </c>
      <c r="BZ78">
        <v>418</v>
      </c>
    </row>
    <row r="79" spans="1:78" ht="16.5">
      <c r="A79" s="124" t="str">
        <f t="shared" si="19"/>
        <v>미래교통</v>
      </c>
      <c r="B79" s="125" t="str">
        <f t="shared" si="20"/>
        <v>장만수</v>
      </c>
      <c r="C79" s="126" t="str">
        <f t="shared" si="21"/>
        <v>S</v>
      </c>
      <c r="D79" s="127">
        <f t="shared" si="22"/>
        <v>1.011725795988148</v>
      </c>
      <c r="E79" s="128">
        <f t="shared" si="23"/>
        <v>1663</v>
      </c>
      <c r="F79" s="129" t="str">
        <f t="shared" si="24"/>
        <v>111</v>
      </c>
      <c r="G79" s="130" t="str">
        <f t="shared" si="25"/>
        <v>70바6004</v>
      </c>
      <c r="H79" s="131">
        <f t="shared" si="26"/>
        <v>14</v>
      </c>
      <c r="I79" s="132">
        <f t="shared" si="27"/>
        <v>3864.8319999999999</v>
      </c>
      <c r="J79" s="133">
        <f t="shared" si="28"/>
        <v>4.3079004177177622E-3</v>
      </c>
      <c r="K79" s="133">
        <f t="shared" si="29"/>
        <v>0.27608186088763231</v>
      </c>
      <c r="L79" s="133">
        <f t="shared" si="30"/>
        <v>0.13195916407233227</v>
      </c>
      <c r="M79" s="134">
        <f t="shared" si="31"/>
        <v>17.21</v>
      </c>
      <c r="N79" s="135">
        <f t="shared" si="32"/>
        <v>0.41398953434457181</v>
      </c>
      <c r="O79" s="135">
        <f t="shared" si="33"/>
        <v>11.979822150096046</v>
      </c>
      <c r="P79" s="217">
        <f t="shared" si="34"/>
        <v>2</v>
      </c>
      <c r="Q79" s="218">
        <f t="shared" si="35"/>
        <v>16</v>
      </c>
      <c r="R79" s="218">
        <f t="shared" si="36"/>
        <v>463</v>
      </c>
      <c r="T79">
        <v>510</v>
      </c>
      <c r="U79">
        <v>1663</v>
      </c>
      <c r="V79" t="s">
        <v>430</v>
      </c>
      <c r="W79">
        <v>3912.8180000000002</v>
      </c>
      <c r="X79">
        <v>1357.386</v>
      </c>
      <c r="Y79">
        <v>2.883</v>
      </c>
      <c r="Z79">
        <v>17.21</v>
      </c>
      <c r="AA79">
        <v>131.72913600000001</v>
      </c>
      <c r="AB79">
        <v>0.56747599999999998</v>
      </c>
      <c r="AC79">
        <v>36.368025000000003</v>
      </c>
      <c r="AD79" s="1">
        <v>510</v>
      </c>
      <c r="AE79">
        <v>16</v>
      </c>
      <c r="AF79">
        <v>463</v>
      </c>
      <c r="AG79">
        <v>92</v>
      </c>
      <c r="AH79">
        <v>29.703512</v>
      </c>
      <c r="AI79">
        <v>29085.9</v>
      </c>
      <c r="AJ79">
        <v>10110.799999999999</v>
      </c>
      <c r="AK79">
        <v>2</v>
      </c>
      <c r="AL79">
        <v>708</v>
      </c>
      <c r="AM79">
        <v>1.011725795988148</v>
      </c>
      <c r="AN79" t="s">
        <v>71</v>
      </c>
      <c r="AO79">
        <v>478.00099999999998</v>
      </c>
      <c r="AP79" t="s">
        <v>571</v>
      </c>
      <c r="AQ79" t="s">
        <v>119</v>
      </c>
      <c r="AR79" t="s">
        <v>120</v>
      </c>
      <c r="AS79" t="s">
        <v>119</v>
      </c>
      <c r="AT79" t="s">
        <v>120</v>
      </c>
      <c r="AU79" t="s">
        <v>286</v>
      </c>
      <c r="AV79" t="s">
        <v>430</v>
      </c>
      <c r="AW79" t="s">
        <v>71</v>
      </c>
      <c r="AX79">
        <v>1663</v>
      </c>
      <c r="AY79" t="s">
        <v>419</v>
      </c>
      <c r="AZ79">
        <v>4</v>
      </c>
      <c r="BA79" t="s">
        <v>429</v>
      </c>
      <c r="BB79">
        <v>14</v>
      </c>
      <c r="BC79">
        <v>1</v>
      </c>
      <c r="BE79" t="s">
        <v>71</v>
      </c>
      <c r="BF79">
        <v>0</v>
      </c>
      <c r="BG79" t="s">
        <v>325</v>
      </c>
      <c r="BI79" t="s">
        <v>119</v>
      </c>
      <c r="BJ79" t="s">
        <v>430</v>
      </c>
      <c r="BK79" t="s">
        <v>71</v>
      </c>
      <c r="BL79">
        <v>1.011725795988148</v>
      </c>
      <c r="BM79">
        <v>1663</v>
      </c>
      <c r="BN79" t="s">
        <v>120</v>
      </c>
      <c r="BO79" t="s">
        <v>286</v>
      </c>
      <c r="BP79">
        <v>14</v>
      </c>
      <c r="BQ79">
        <v>3864.8319999999999</v>
      </c>
      <c r="BR79">
        <v>4.3079004177177622E-3</v>
      </c>
      <c r="BS79">
        <v>0.27608186088763231</v>
      </c>
      <c r="BT79">
        <v>0.13034084386240299</v>
      </c>
      <c r="BU79">
        <v>17.21</v>
      </c>
      <c r="BV79">
        <v>0.41398953434457181</v>
      </c>
      <c r="BW79">
        <v>11.979822150096046</v>
      </c>
      <c r="BX79">
        <v>2</v>
      </c>
      <c r="BY79">
        <v>16</v>
      </c>
      <c r="BZ79">
        <v>463</v>
      </c>
    </row>
    <row r="80" spans="1:78" ht="16.5">
      <c r="A80" s="107" t="str">
        <f t="shared" si="19"/>
        <v>미래교통</v>
      </c>
      <c r="B80" s="108" t="str">
        <f t="shared" si="20"/>
        <v>장진우</v>
      </c>
      <c r="C80" s="109" t="str">
        <f t="shared" si="21"/>
        <v>B</v>
      </c>
      <c r="D80" s="110">
        <f t="shared" si="22"/>
        <v>0.90048136992276251</v>
      </c>
      <c r="E80" s="111">
        <f t="shared" si="23"/>
        <v>3827</v>
      </c>
      <c r="F80" s="112" t="str">
        <f t="shared" si="24"/>
        <v>111-2</v>
      </c>
      <c r="G80" s="113" t="str">
        <f t="shared" si="25"/>
        <v>72바1548</v>
      </c>
      <c r="H80" s="114">
        <f t="shared" si="26"/>
        <v>10</v>
      </c>
      <c r="I80" s="115">
        <f t="shared" si="27"/>
        <v>2025.2029999999997</v>
      </c>
      <c r="J80" s="116">
        <f t="shared" si="28"/>
        <v>3.3611750268615327E-2</v>
      </c>
      <c r="K80" s="116">
        <f t="shared" si="29"/>
        <v>0.41499958182291224</v>
      </c>
      <c r="L80" s="116">
        <f t="shared" si="30"/>
        <v>0.15603374081511831</v>
      </c>
      <c r="M80" s="117">
        <f t="shared" si="31"/>
        <v>16.190000000000001</v>
      </c>
      <c r="N80" s="118">
        <f t="shared" si="32"/>
        <v>2.1726217075522802</v>
      </c>
      <c r="O80" s="118">
        <f t="shared" si="33"/>
        <v>41.67483457213919</v>
      </c>
      <c r="P80" s="219">
        <f t="shared" si="34"/>
        <v>23</v>
      </c>
      <c r="Q80" s="220">
        <f t="shared" si="35"/>
        <v>44</v>
      </c>
      <c r="R80" s="220">
        <f t="shared" si="36"/>
        <v>851</v>
      </c>
      <c r="T80">
        <v>510</v>
      </c>
      <c r="U80">
        <v>3827</v>
      </c>
      <c r="V80" t="s">
        <v>264</v>
      </c>
      <c r="W80">
        <v>2064.59</v>
      </c>
      <c r="X80">
        <v>1086.4259999999999</v>
      </c>
      <c r="Y80">
        <v>1.9</v>
      </c>
      <c r="Z80">
        <v>16.190000000000001</v>
      </c>
      <c r="AA80">
        <v>135.94719000000001</v>
      </c>
      <c r="AB80">
        <v>4.5694229999999996</v>
      </c>
      <c r="AC80">
        <v>56.418027000000002</v>
      </c>
      <c r="AD80" s="1">
        <v>316</v>
      </c>
      <c r="AE80">
        <v>44</v>
      </c>
      <c r="AF80">
        <v>851</v>
      </c>
      <c r="AG80">
        <v>90</v>
      </c>
      <c r="AH80">
        <v>15.186705</v>
      </c>
      <c r="AI80">
        <v>652.4</v>
      </c>
      <c r="AJ80">
        <v>22.5</v>
      </c>
      <c r="AK80">
        <v>23</v>
      </c>
      <c r="AL80">
        <v>11343</v>
      </c>
      <c r="AM80">
        <v>0.90048136992276251</v>
      </c>
      <c r="AN80" t="s">
        <v>68</v>
      </c>
      <c r="AO80">
        <v>647.72299999999996</v>
      </c>
      <c r="AP80" t="s">
        <v>572</v>
      </c>
      <c r="AQ80" t="s">
        <v>119</v>
      </c>
      <c r="AR80" t="s">
        <v>121</v>
      </c>
      <c r="AS80" t="s">
        <v>119</v>
      </c>
      <c r="AT80" t="s">
        <v>121</v>
      </c>
      <c r="AU80" t="s">
        <v>208</v>
      </c>
      <c r="AV80" t="s">
        <v>264</v>
      </c>
      <c r="AW80" t="s">
        <v>68</v>
      </c>
      <c r="AX80">
        <v>3827</v>
      </c>
      <c r="AY80" t="s">
        <v>386</v>
      </c>
      <c r="AZ80">
        <v>7</v>
      </c>
      <c r="BA80" t="s">
        <v>573</v>
      </c>
      <c r="BB80">
        <v>10</v>
      </c>
      <c r="BC80">
        <v>1</v>
      </c>
      <c r="BE80" t="s">
        <v>69</v>
      </c>
      <c r="BF80">
        <v>1</v>
      </c>
      <c r="BG80" t="s">
        <v>319</v>
      </c>
      <c r="BI80" t="s">
        <v>119</v>
      </c>
      <c r="BJ80" t="s">
        <v>264</v>
      </c>
      <c r="BK80" t="s">
        <v>68</v>
      </c>
      <c r="BL80">
        <v>0.90048136992276251</v>
      </c>
      <c r="BM80">
        <v>3827</v>
      </c>
      <c r="BN80" t="s">
        <v>121</v>
      </c>
      <c r="BO80" t="s">
        <v>208</v>
      </c>
      <c r="BP80">
        <v>10</v>
      </c>
      <c r="BQ80">
        <v>2025.2029999999997</v>
      </c>
      <c r="BR80">
        <v>3.3611750268615327E-2</v>
      </c>
      <c r="BS80">
        <v>0.41499958182291224</v>
      </c>
      <c r="BT80">
        <v>0.15305702342838043</v>
      </c>
      <c r="BU80">
        <v>16.190000000000001</v>
      </c>
      <c r="BV80">
        <v>2.1726217075522802</v>
      </c>
      <c r="BW80">
        <v>41.67483457213919</v>
      </c>
      <c r="BX80">
        <v>23</v>
      </c>
      <c r="BY80">
        <v>44</v>
      </c>
      <c r="BZ80">
        <v>851</v>
      </c>
    </row>
    <row r="81" spans="1:78" ht="16.5">
      <c r="A81" s="124" t="str">
        <f t="shared" si="19"/>
        <v>미래교통</v>
      </c>
      <c r="B81" s="125" t="str">
        <f t="shared" si="20"/>
        <v>전용춘</v>
      </c>
      <c r="C81" s="126" t="str">
        <f t="shared" si="21"/>
        <v>C</v>
      </c>
      <c r="D81" s="127">
        <f t="shared" si="22"/>
        <v>0.89704940537658251</v>
      </c>
      <c r="E81" s="128">
        <f t="shared" si="23"/>
        <v>8777</v>
      </c>
      <c r="F81" s="129" t="str">
        <f t="shared" si="24"/>
        <v>304</v>
      </c>
      <c r="G81" s="130" t="str">
        <f t="shared" si="25"/>
        <v>70바5998</v>
      </c>
      <c r="H81" s="131">
        <f t="shared" si="26"/>
        <v>7</v>
      </c>
      <c r="I81" s="132">
        <f t="shared" si="27"/>
        <v>3039.7269999999999</v>
      </c>
      <c r="J81" s="133">
        <f t="shared" si="28"/>
        <v>2.7250506654412435E-2</v>
      </c>
      <c r="K81" s="133">
        <f t="shared" si="29"/>
        <v>0.36710143613768881</v>
      </c>
      <c r="L81" s="133">
        <f t="shared" si="30"/>
        <v>7.6322643447914895E-2</v>
      </c>
      <c r="M81" s="134">
        <f t="shared" si="31"/>
        <v>18.253</v>
      </c>
      <c r="N81" s="135">
        <f t="shared" si="32"/>
        <v>3.2897691141342632E-2</v>
      </c>
      <c r="O81" s="135">
        <f t="shared" si="33"/>
        <v>26.976106735900956</v>
      </c>
      <c r="P81" s="217">
        <f t="shared" si="34"/>
        <v>14</v>
      </c>
      <c r="Q81" s="218">
        <f t="shared" si="35"/>
        <v>1</v>
      </c>
      <c r="R81" s="218">
        <f t="shared" si="36"/>
        <v>820</v>
      </c>
      <c r="T81">
        <v>510</v>
      </c>
      <c r="U81">
        <v>8777</v>
      </c>
      <c r="V81" t="s">
        <v>301</v>
      </c>
      <c r="W81">
        <v>3039.7269999999999</v>
      </c>
      <c r="X81">
        <v>1218.2380000000001</v>
      </c>
      <c r="Y81">
        <v>2.4950000000000001</v>
      </c>
      <c r="Z81">
        <v>18.253</v>
      </c>
      <c r="AA81">
        <v>133.51359099999999</v>
      </c>
      <c r="AB81">
        <v>3.6383130000000001</v>
      </c>
      <c r="AC81">
        <v>49.013030999999998</v>
      </c>
      <c r="AD81" s="1">
        <v>232</v>
      </c>
      <c r="AE81">
        <v>1</v>
      </c>
      <c r="AF81">
        <v>820</v>
      </c>
      <c r="AG81">
        <v>109</v>
      </c>
      <c r="AH81">
        <v>22.767171999999999</v>
      </c>
      <c r="AI81">
        <v>26263</v>
      </c>
      <c r="AJ81">
        <v>15884.6</v>
      </c>
      <c r="AK81">
        <v>14</v>
      </c>
      <c r="AL81">
        <v>6428</v>
      </c>
      <c r="AM81">
        <v>0.89704940537658251</v>
      </c>
      <c r="AN81" t="s">
        <v>69</v>
      </c>
      <c r="AO81">
        <v>1135.673</v>
      </c>
      <c r="AP81" t="s">
        <v>574</v>
      </c>
      <c r="AQ81" t="s">
        <v>119</v>
      </c>
      <c r="AR81" t="s">
        <v>91</v>
      </c>
      <c r="AS81" t="s">
        <v>119</v>
      </c>
      <c r="AT81" t="s">
        <v>91</v>
      </c>
      <c r="AU81" t="s">
        <v>216</v>
      </c>
      <c r="AV81" t="s">
        <v>301</v>
      </c>
      <c r="AW81" t="s">
        <v>69</v>
      </c>
      <c r="AX81">
        <v>8777</v>
      </c>
      <c r="AY81" t="s">
        <v>377</v>
      </c>
      <c r="AZ81">
        <v>2</v>
      </c>
      <c r="BA81" t="s">
        <v>415</v>
      </c>
      <c r="BB81">
        <v>7</v>
      </c>
      <c r="BC81">
        <v>1</v>
      </c>
      <c r="BE81" t="s">
        <v>69</v>
      </c>
      <c r="BF81">
        <v>0</v>
      </c>
      <c r="BG81" t="s">
        <v>325</v>
      </c>
      <c r="BI81" t="s">
        <v>119</v>
      </c>
      <c r="BJ81" t="s">
        <v>301</v>
      </c>
      <c r="BK81" t="s">
        <v>69</v>
      </c>
      <c r="BL81">
        <v>0.89704940537658251</v>
      </c>
      <c r="BM81">
        <v>8777</v>
      </c>
      <c r="BN81" t="s">
        <v>91</v>
      </c>
      <c r="BO81" t="s">
        <v>216</v>
      </c>
      <c r="BP81">
        <v>7</v>
      </c>
      <c r="BQ81">
        <v>3039.7269999999999</v>
      </c>
      <c r="BR81">
        <v>2.7250506654412435E-2</v>
      </c>
      <c r="BS81">
        <v>0.36710143613768881</v>
      </c>
      <c r="BT81">
        <v>7.6322643447914895E-2</v>
      </c>
      <c r="BU81">
        <v>18.253</v>
      </c>
      <c r="BV81">
        <v>3.2897691141342632E-2</v>
      </c>
      <c r="BW81">
        <v>26.976106735900956</v>
      </c>
      <c r="BX81">
        <v>14</v>
      </c>
      <c r="BY81">
        <v>1</v>
      </c>
      <c r="BZ81">
        <v>820</v>
      </c>
    </row>
    <row r="82" spans="1:78" ht="16.5">
      <c r="A82" s="107" t="str">
        <f t="shared" si="19"/>
        <v>미래교통</v>
      </c>
      <c r="B82" s="108" t="str">
        <f t="shared" si="20"/>
        <v>전우홍</v>
      </c>
      <c r="C82" s="109" t="str">
        <f t="shared" si="21"/>
        <v>C</v>
      </c>
      <c r="D82" s="110">
        <f t="shared" si="22"/>
        <v>0.86022182519497925</v>
      </c>
      <c r="E82" s="111">
        <f t="shared" si="23"/>
        <v>7042</v>
      </c>
      <c r="F82" s="112" t="str">
        <f t="shared" si="24"/>
        <v>111</v>
      </c>
      <c r="G82" s="113" t="str">
        <f t="shared" si="25"/>
        <v>70바6067</v>
      </c>
      <c r="H82" s="114">
        <f t="shared" si="26"/>
        <v>4</v>
      </c>
      <c r="I82" s="115">
        <f t="shared" si="27"/>
        <v>3993.7780000000002</v>
      </c>
      <c r="J82" s="116">
        <f t="shared" si="28"/>
        <v>2.7794068417997243E-2</v>
      </c>
      <c r="K82" s="116">
        <f t="shared" si="29"/>
        <v>0.34205873183322305</v>
      </c>
      <c r="L82" s="116">
        <f t="shared" si="30"/>
        <v>0.12319162457202178</v>
      </c>
      <c r="M82" s="117">
        <f t="shared" si="31"/>
        <v>23.207000000000001</v>
      </c>
      <c r="N82" s="118">
        <f t="shared" si="32"/>
        <v>0.22535053275369837</v>
      </c>
      <c r="O82" s="118">
        <f t="shared" si="33"/>
        <v>35.279877849995664</v>
      </c>
      <c r="P82" s="219">
        <f t="shared" si="34"/>
        <v>42</v>
      </c>
      <c r="Q82" s="220">
        <f t="shared" si="35"/>
        <v>9</v>
      </c>
      <c r="R82" s="220">
        <f t="shared" si="36"/>
        <v>1409</v>
      </c>
      <c r="T82">
        <v>510</v>
      </c>
      <c r="U82">
        <v>7042</v>
      </c>
      <c r="V82" t="s">
        <v>265</v>
      </c>
      <c r="W82">
        <v>3993.7779999999998</v>
      </c>
      <c r="X82">
        <v>1636.934</v>
      </c>
      <c r="Y82">
        <v>2.44</v>
      </c>
      <c r="Z82">
        <v>23.207000000000001</v>
      </c>
      <c r="AA82">
        <v>137.70859100000001</v>
      </c>
      <c r="AB82">
        <v>3.8274819999999998</v>
      </c>
      <c r="AC82">
        <v>47.104425999999997</v>
      </c>
      <c r="AD82" s="1">
        <v>492</v>
      </c>
      <c r="AE82">
        <v>9</v>
      </c>
      <c r="AF82">
        <v>1409</v>
      </c>
      <c r="AG82">
        <v>94</v>
      </c>
      <c r="AH82">
        <v>29.001660999999999</v>
      </c>
      <c r="AI82">
        <v>39446.699999999997</v>
      </c>
      <c r="AJ82">
        <v>20971.8</v>
      </c>
      <c r="AK82">
        <v>42</v>
      </c>
      <c r="AL82">
        <v>26781</v>
      </c>
      <c r="AM82">
        <v>0.86022182519497925</v>
      </c>
      <c r="AN82" t="s">
        <v>69</v>
      </c>
      <c r="AO82">
        <v>2740.8330000000001</v>
      </c>
      <c r="AP82" t="s">
        <v>575</v>
      </c>
      <c r="AQ82" t="s">
        <v>119</v>
      </c>
      <c r="AR82" t="s">
        <v>120</v>
      </c>
      <c r="AS82" t="s">
        <v>119</v>
      </c>
      <c r="AT82" t="s">
        <v>120</v>
      </c>
      <c r="AU82" t="s">
        <v>182</v>
      </c>
      <c r="AV82" t="s">
        <v>265</v>
      </c>
      <c r="AW82" t="s">
        <v>69</v>
      </c>
      <c r="AX82">
        <v>7042</v>
      </c>
      <c r="AY82" t="s">
        <v>378</v>
      </c>
      <c r="AZ82">
        <v>6</v>
      </c>
      <c r="BA82" t="s">
        <v>322</v>
      </c>
      <c r="BB82">
        <v>4</v>
      </c>
      <c r="BC82">
        <v>1</v>
      </c>
      <c r="BE82" t="s">
        <v>67</v>
      </c>
      <c r="BF82">
        <v>1</v>
      </c>
      <c r="BG82" t="s">
        <v>319</v>
      </c>
      <c r="BI82" t="s">
        <v>119</v>
      </c>
      <c r="BJ82" t="s">
        <v>265</v>
      </c>
      <c r="BK82" t="s">
        <v>69</v>
      </c>
      <c r="BL82">
        <v>0.86022182519497925</v>
      </c>
      <c r="BM82">
        <v>7042</v>
      </c>
      <c r="BN82" t="s">
        <v>120</v>
      </c>
      <c r="BO82" t="s">
        <v>182</v>
      </c>
      <c r="BP82">
        <v>4</v>
      </c>
      <c r="BQ82">
        <v>3993.7780000000002</v>
      </c>
      <c r="BR82">
        <v>2.7794068417997243E-2</v>
      </c>
      <c r="BS82">
        <v>0.34205873183322305</v>
      </c>
      <c r="BT82">
        <v>0.12319162457202179</v>
      </c>
      <c r="BU82">
        <v>23.207000000000001</v>
      </c>
      <c r="BV82">
        <v>0.22535053275369837</v>
      </c>
      <c r="BW82">
        <v>35.279877849995664</v>
      </c>
      <c r="BX82">
        <v>42</v>
      </c>
      <c r="BY82">
        <v>9</v>
      </c>
      <c r="BZ82">
        <v>1409</v>
      </c>
    </row>
    <row r="83" spans="1:78" ht="16.5">
      <c r="A83" s="124" t="str">
        <f t="shared" si="19"/>
        <v>미래교통</v>
      </c>
      <c r="B83" s="125" t="str">
        <f t="shared" si="20"/>
        <v>전윤호</v>
      </c>
      <c r="C83" s="126" t="str">
        <f t="shared" si="21"/>
        <v>F</v>
      </c>
      <c r="D83" s="127">
        <f t="shared" si="22"/>
        <v>0.79593036804885897</v>
      </c>
      <c r="E83" s="128">
        <f t="shared" si="23"/>
        <v>3455</v>
      </c>
      <c r="F83" s="129" t="str">
        <f t="shared" si="24"/>
        <v>111-2</v>
      </c>
      <c r="G83" s="130" t="str">
        <f t="shared" si="25"/>
        <v>70바6084</v>
      </c>
      <c r="H83" s="131">
        <f t="shared" si="26"/>
        <v>2</v>
      </c>
      <c r="I83" s="132">
        <f t="shared" si="27"/>
        <v>1966.152</v>
      </c>
      <c r="J83" s="133">
        <f t="shared" si="28"/>
        <v>4.2647113508769124E-2</v>
      </c>
      <c r="K83" s="133">
        <f t="shared" si="29"/>
        <v>0.39798817793698421</v>
      </c>
      <c r="L83" s="133">
        <f t="shared" si="30"/>
        <v>0.33822410474876813</v>
      </c>
      <c r="M83" s="134">
        <f t="shared" si="31"/>
        <v>17.792999999999999</v>
      </c>
      <c r="N83" s="135">
        <f t="shared" si="32"/>
        <v>2.0852914728871421</v>
      </c>
      <c r="O83" s="135">
        <f t="shared" si="33"/>
        <v>48.928058461400745</v>
      </c>
      <c r="P83" s="217">
        <f t="shared" si="34"/>
        <v>11</v>
      </c>
      <c r="Q83" s="218">
        <f t="shared" si="35"/>
        <v>41</v>
      </c>
      <c r="R83" s="218">
        <f t="shared" si="36"/>
        <v>962</v>
      </c>
      <c r="T83">
        <v>510</v>
      </c>
      <c r="U83">
        <v>3455</v>
      </c>
      <c r="V83" t="s">
        <v>302</v>
      </c>
      <c r="W83">
        <v>1966.152</v>
      </c>
      <c r="X83">
        <v>1179.7449999999999</v>
      </c>
      <c r="Y83">
        <v>1.667</v>
      </c>
      <c r="Z83">
        <v>17.792999999999999</v>
      </c>
      <c r="AA83">
        <v>130.15664000000001</v>
      </c>
      <c r="AB83">
        <v>5.5508050000000004</v>
      </c>
      <c r="AC83">
        <v>51.800803999999999</v>
      </c>
      <c r="AD83" s="1">
        <v>665</v>
      </c>
      <c r="AE83">
        <v>41</v>
      </c>
      <c r="AF83">
        <v>962</v>
      </c>
      <c r="AG83">
        <v>86</v>
      </c>
      <c r="AH83">
        <v>15.106044000000001</v>
      </c>
      <c r="AI83">
        <v>622.1</v>
      </c>
      <c r="AJ83">
        <v>0</v>
      </c>
      <c r="AK83">
        <v>11</v>
      </c>
      <c r="AL83">
        <v>4692</v>
      </c>
      <c r="AM83">
        <v>0.79593036804885897</v>
      </c>
      <c r="AN83" t="s">
        <v>70</v>
      </c>
      <c r="AO83">
        <v>1907.114</v>
      </c>
      <c r="AP83" t="s">
        <v>576</v>
      </c>
      <c r="AQ83" t="s">
        <v>119</v>
      </c>
      <c r="AR83" t="s">
        <v>121</v>
      </c>
      <c r="AS83" t="s">
        <v>119</v>
      </c>
      <c r="AT83" t="s">
        <v>121</v>
      </c>
      <c r="AU83" t="s">
        <v>289</v>
      </c>
      <c r="AV83" t="s">
        <v>302</v>
      </c>
      <c r="AW83" t="s">
        <v>70</v>
      </c>
      <c r="AX83">
        <v>3455</v>
      </c>
      <c r="AY83" t="s">
        <v>372</v>
      </c>
      <c r="AZ83">
        <v>1</v>
      </c>
      <c r="BA83" t="s">
        <v>406</v>
      </c>
      <c r="BB83">
        <v>2</v>
      </c>
      <c r="BC83">
        <v>1</v>
      </c>
      <c r="BE83" t="s">
        <v>70</v>
      </c>
      <c r="BF83">
        <v>0</v>
      </c>
      <c r="BG83" t="s">
        <v>325</v>
      </c>
      <c r="BI83" t="s">
        <v>119</v>
      </c>
      <c r="BJ83" t="s">
        <v>302</v>
      </c>
      <c r="BK83" t="s">
        <v>70</v>
      </c>
      <c r="BL83">
        <v>0.79593036804885897</v>
      </c>
      <c r="BM83">
        <v>3455</v>
      </c>
      <c r="BN83" t="s">
        <v>121</v>
      </c>
      <c r="BO83" t="s">
        <v>289</v>
      </c>
      <c r="BP83">
        <v>2</v>
      </c>
      <c r="BQ83">
        <v>1966.152</v>
      </c>
      <c r="BR83">
        <v>4.2647113508769124E-2</v>
      </c>
      <c r="BS83">
        <v>0.39798817793698421</v>
      </c>
      <c r="BT83">
        <v>0.33822410474876813</v>
      </c>
      <c r="BU83">
        <v>17.792999999999999</v>
      </c>
      <c r="BV83">
        <v>2.0852914728871421</v>
      </c>
      <c r="BW83">
        <v>48.928058461400745</v>
      </c>
      <c r="BX83">
        <v>11</v>
      </c>
      <c r="BY83">
        <v>41</v>
      </c>
      <c r="BZ83">
        <v>962</v>
      </c>
    </row>
    <row r="84" spans="1:78" ht="16.5">
      <c r="A84" s="107" t="str">
        <f t="shared" si="19"/>
        <v>미래교통</v>
      </c>
      <c r="B84" s="108" t="str">
        <f t="shared" si="20"/>
        <v>전은식</v>
      </c>
      <c r="C84" s="109" t="str">
        <f t="shared" si="21"/>
        <v>D</v>
      </c>
      <c r="D84" s="110">
        <f t="shared" si="22"/>
        <v>0.82148148148148137</v>
      </c>
      <c r="E84" s="111">
        <f t="shared" si="23"/>
        <v>9095</v>
      </c>
      <c r="F84" s="112" t="str">
        <f t="shared" si="24"/>
        <v>117</v>
      </c>
      <c r="G84" s="113" t="str">
        <f t="shared" si="25"/>
        <v>75아1244</v>
      </c>
      <c r="H84" s="114">
        <f t="shared" si="26"/>
        <v>1</v>
      </c>
      <c r="I84" s="115">
        <f t="shared" si="27"/>
        <v>4076.712</v>
      </c>
      <c r="J84" s="116">
        <f t="shared" si="28"/>
        <v>1.3305135737252801E-2</v>
      </c>
      <c r="K84" s="116">
        <f t="shared" si="29"/>
        <v>0.36319867893234309</v>
      </c>
      <c r="L84" s="116">
        <f t="shared" si="30"/>
        <v>9.272178167111142E-2</v>
      </c>
      <c r="M84" s="117">
        <f t="shared" si="31"/>
        <v>25.792000000000002</v>
      </c>
      <c r="N84" s="118">
        <f t="shared" si="32"/>
        <v>0</v>
      </c>
      <c r="O84" s="118">
        <f t="shared" si="33"/>
        <v>3.7775540680823174</v>
      </c>
      <c r="P84" s="219">
        <f t="shared" si="34"/>
        <v>54</v>
      </c>
      <c r="Q84" s="220">
        <f t="shared" si="35"/>
        <v>0</v>
      </c>
      <c r="R84" s="220">
        <f t="shared" si="36"/>
        <v>154</v>
      </c>
      <c r="T84">
        <v>510</v>
      </c>
      <c r="U84">
        <v>9095</v>
      </c>
      <c r="V84" t="s">
        <v>266</v>
      </c>
      <c r="W84">
        <v>4076.712</v>
      </c>
      <c r="X84">
        <v>1837.729</v>
      </c>
      <c r="Y84">
        <v>2.218</v>
      </c>
      <c r="Z84">
        <v>25.792000000000002</v>
      </c>
      <c r="AA84">
        <v>124.053601</v>
      </c>
      <c r="AB84">
        <v>1.65055</v>
      </c>
      <c r="AC84">
        <v>45.056103999999998</v>
      </c>
      <c r="AD84" s="1">
        <v>378</v>
      </c>
      <c r="AE84">
        <v>0</v>
      </c>
      <c r="AF84">
        <v>154</v>
      </c>
      <c r="AG84">
        <v>91</v>
      </c>
      <c r="AH84">
        <v>32.862504000000001</v>
      </c>
      <c r="AI84">
        <v>93695.5</v>
      </c>
      <c r="AJ84">
        <v>49676.800000000003</v>
      </c>
      <c r="AK84">
        <v>54</v>
      </c>
      <c r="AL84">
        <v>88942</v>
      </c>
      <c r="AM84">
        <v>0.82148148148148137</v>
      </c>
      <c r="AN84" t="s">
        <v>67</v>
      </c>
      <c r="AO84">
        <v>4076.712</v>
      </c>
      <c r="AP84" t="s">
        <v>577</v>
      </c>
      <c r="AQ84" t="s">
        <v>119</v>
      </c>
      <c r="AR84" t="s">
        <v>122</v>
      </c>
      <c r="AS84" t="s">
        <v>119</v>
      </c>
      <c r="AT84" t="s">
        <v>122</v>
      </c>
      <c r="AU84" t="s">
        <v>212</v>
      </c>
      <c r="AV84" t="s">
        <v>266</v>
      </c>
      <c r="AW84" t="s">
        <v>67</v>
      </c>
      <c r="AX84">
        <v>9095</v>
      </c>
      <c r="AY84" t="s">
        <v>465</v>
      </c>
      <c r="AZ84">
        <v>1</v>
      </c>
      <c r="BA84" t="s">
        <v>453</v>
      </c>
      <c r="BB84">
        <v>1</v>
      </c>
      <c r="BC84">
        <v>1</v>
      </c>
      <c r="BE84" t="s">
        <v>67</v>
      </c>
      <c r="BF84">
        <v>0</v>
      </c>
      <c r="BG84" t="s">
        <v>325</v>
      </c>
      <c r="BI84" t="s">
        <v>119</v>
      </c>
      <c r="BJ84" t="s">
        <v>266</v>
      </c>
      <c r="BK84" t="s">
        <v>67</v>
      </c>
      <c r="BL84">
        <v>0.82148148148148137</v>
      </c>
      <c r="BM84">
        <v>9095</v>
      </c>
      <c r="BN84" t="s">
        <v>122</v>
      </c>
      <c r="BO84" t="s">
        <v>212</v>
      </c>
      <c r="BP84">
        <v>1</v>
      </c>
      <c r="BQ84">
        <v>4076.712</v>
      </c>
      <c r="BR84">
        <v>1.3305135737252801E-2</v>
      </c>
      <c r="BS84">
        <v>0.36319867893234309</v>
      </c>
      <c r="BT84">
        <v>9.272178167111142E-2</v>
      </c>
      <c r="BU84">
        <v>25.792000000000002</v>
      </c>
      <c r="BV84">
        <v>0</v>
      </c>
      <c r="BW84">
        <v>3.7775540680823174</v>
      </c>
      <c r="BX84">
        <v>54</v>
      </c>
      <c r="BY84">
        <v>0</v>
      </c>
      <c r="BZ84">
        <v>154</v>
      </c>
    </row>
    <row r="85" spans="1:78" ht="16.5">
      <c r="A85" s="124" t="str">
        <f t="shared" si="19"/>
        <v>미래교통</v>
      </c>
      <c r="B85" s="125" t="str">
        <f t="shared" si="20"/>
        <v>전정환</v>
      </c>
      <c r="C85" s="126" t="str">
        <f t="shared" si="21"/>
        <v>A</v>
      </c>
      <c r="D85" s="127">
        <f t="shared" si="22"/>
        <v>0.98295248887500353</v>
      </c>
      <c r="E85" s="128">
        <f t="shared" si="23"/>
        <v>6526</v>
      </c>
      <c r="F85" s="129" t="str">
        <f t="shared" si="24"/>
        <v>111</v>
      </c>
      <c r="G85" s="130" t="str">
        <f t="shared" si="25"/>
        <v>70바5078</v>
      </c>
      <c r="H85" s="131">
        <f t="shared" si="26"/>
        <v>12</v>
      </c>
      <c r="I85" s="132">
        <f t="shared" si="27"/>
        <v>3810.259</v>
      </c>
      <c r="J85" s="133">
        <f t="shared" si="28"/>
        <v>1.5850893822322184E-2</v>
      </c>
      <c r="K85" s="133">
        <f t="shared" si="29"/>
        <v>0.25774419830295425</v>
      </c>
      <c r="L85" s="133">
        <f t="shared" si="30"/>
        <v>0.18791373499806707</v>
      </c>
      <c r="M85" s="134">
        <f t="shared" si="31"/>
        <v>18.640999999999998</v>
      </c>
      <c r="N85" s="135">
        <f t="shared" si="32"/>
        <v>0.3674290907783434</v>
      </c>
      <c r="O85" s="135">
        <f t="shared" si="33"/>
        <v>20.182355057753291</v>
      </c>
      <c r="P85" s="217">
        <f t="shared" si="34"/>
        <v>18</v>
      </c>
      <c r="Q85" s="218">
        <f t="shared" si="35"/>
        <v>14</v>
      </c>
      <c r="R85" s="218">
        <f t="shared" si="36"/>
        <v>769</v>
      </c>
      <c r="T85">
        <v>510</v>
      </c>
      <c r="U85">
        <v>6526</v>
      </c>
      <c r="V85" t="s">
        <v>357</v>
      </c>
      <c r="W85">
        <v>3810.259</v>
      </c>
      <c r="X85">
        <v>1341.098</v>
      </c>
      <c r="Y85">
        <v>2.8410000000000002</v>
      </c>
      <c r="Z85">
        <v>18.640999999999998</v>
      </c>
      <c r="AA85">
        <v>123.02025500000001</v>
      </c>
      <c r="AB85">
        <v>1.949981</v>
      </c>
      <c r="AC85">
        <v>31.707757000000001</v>
      </c>
      <c r="AD85" s="1">
        <v>716</v>
      </c>
      <c r="AE85">
        <v>14</v>
      </c>
      <c r="AF85">
        <v>769</v>
      </c>
      <c r="AG85">
        <v>93</v>
      </c>
      <c r="AH85">
        <v>30.972615000000001</v>
      </c>
      <c r="AI85">
        <v>33265.9</v>
      </c>
      <c r="AJ85">
        <v>12469.6</v>
      </c>
      <c r="AK85">
        <v>18</v>
      </c>
      <c r="AL85">
        <v>10575</v>
      </c>
      <c r="AM85">
        <v>0.98295248887500353</v>
      </c>
      <c r="AN85" t="s">
        <v>66</v>
      </c>
      <c r="AO85">
        <v>835.08900000000006</v>
      </c>
      <c r="AP85" t="s">
        <v>578</v>
      </c>
      <c r="AQ85" t="s">
        <v>119</v>
      </c>
      <c r="AR85" t="s">
        <v>120</v>
      </c>
      <c r="AS85" t="s">
        <v>119</v>
      </c>
      <c r="AT85" t="s">
        <v>120</v>
      </c>
      <c r="AU85" t="s">
        <v>174</v>
      </c>
      <c r="AV85" t="s">
        <v>357</v>
      </c>
      <c r="AW85" t="s">
        <v>66</v>
      </c>
      <c r="AX85">
        <v>6526</v>
      </c>
      <c r="AY85" t="s">
        <v>374</v>
      </c>
      <c r="AZ85">
        <v>4</v>
      </c>
      <c r="BA85" t="s">
        <v>408</v>
      </c>
      <c r="BB85">
        <v>12</v>
      </c>
      <c r="BC85">
        <v>1</v>
      </c>
      <c r="BE85" t="s">
        <v>66</v>
      </c>
      <c r="BF85">
        <v>0</v>
      </c>
      <c r="BG85" t="s">
        <v>325</v>
      </c>
      <c r="BI85" t="s">
        <v>119</v>
      </c>
      <c r="BJ85" t="s">
        <v>357</v>
      </c>
      <c r="BK85" t="s">
        <v>66</v>
      </c>
      <c r="BL85">
        <v>0.98295248887500353</v>
      </c>
      <c r="BM85">
        <v>6526</v>
      </c>
      <c r="BN85" t="s">
        <v>120</v>
      </c>
      <c r="BO85" t="s">
        <v>174</v>
      </c>
      <c r="BP85">
        <v>12</v>
      </c>
      <c r="BQ85">
        <v>3810.259</v>
      </c>
      <c r="BR85">
        <v>1.5850893822322184E-2</v>
      </c>
      <c r="BS85">
        <v>0.25774419830295425</v>
      </c>
      <c r="BT85">
        <v>0.18791373499806707</v>
      </c>
      <c r="BU85">
        <v>18.640999999999998</v>
      </c>
      <c r="BV85">
        <v>0.3674290907783434</v>
      </c>
      <c r="BW85">
        <v>20.182355057753291</v>
      </c>
      <c r="BX85">
        <v>18</v>
      </c>
      <c r="BY85">
        <v>14</v>
      </c>
      <c r="BZ85">
        <v>769</v>
      </c>
    </row>
    <row r="86" spans="1:78" ht="16.5">
      <c r="A86" s="107" t="str">
        <f t="shared" si="19"/>
        <v>미래교통</v>
      </c>
      <c r="B86" s="108" t="str">
        <f t="shared" si="20"/>
        <v>정계수</v>
      </c>
      <c r="C86" s="109" t="str">
        <f t="shared" si="21"/>
        <v>B</v>
      </c>
      <c r="D86" s="110">
        <f t="shared" si="22"/>
        <v>0.91293831788254654</v>
      </c>
      <c r="E86" s="111">
        <f t="shared" si="23"/>
        <v>3615</v>
      </c>
      <c r="F86" s="112" t="str">
        <f t="shared" si="24"/>
        <v>111-2</v>
      </c>
      <c r="G86" s="113" t="str">
        <f t="shared" si="25"/>
        <v>70바5029</v>
      </c>
      <c r="H86" s="114">
        <f t="shared" si="26"/>
        <v>2</v>
      </c>
      <c r="I86" s="115">
        <f t="shared" si="27"/>
        <v>2419.5099999999998</v>
      </c>
      <c r="J86" s="116">
        <f t="shared" si="28"/>
        <v>1.0906128255035664E-2</v>
      </c>
      <c r="K86" s="116">
        <f t="shared" si="29"/>
        <v>0.39535054101117473</v>
      </c>
      <c r="L86" s="116">
        <f t="shared" si="30"/>
        <v>0.25253047104579029</v>
      </c>
      <c r="M86" s="117">
        <f t="shared" si="31"/>
        <v>14.718</v>
      </c>
      <c r="N86" s="118">
        <f t="shared" si="32"/>
        <v>0.33064546127108385</v>
      </c>
      <c r="O86" s="118">
        <f t="shared" si="33"/>
        <v>6.8195626387161044</v>
      </c>
      <c r="P86" s="219">
        <f t="shared" si="34"/>
        <v>12</v>
      </c>
      <c r="Q86" s="220">
        <f t="shared" si="35"/>
        <v>8</v>
      </c>
      <c r="R86" s="220">
        <f t="shared" si="36"/>
        <v>165</v>
      </c>
      <c r="T86">
        <v>510</v>
      </c>
      <c r="U86">
        <v>3615</v>
      </c>
      <c r="V86" t="s">
        <v>267</v>
      </c>
      <c r="W86">
        <v>2419.5100000000002</v>
      </c>
      <c r="X86">
        <v>1246.9349999999999</v>
      </c>
      <c r="Y86">
        <v>1.94</v>
      </c>
      <c r="Z86">
        <v>14.718</v>
      </c>
      <c r="AA86">
        <v>150.14301699999999</v>
      </c>
      <c r="AB86">
        <v>1.6374789999999999</v>
      </c>
      <c r="AC86">
        <v>59.359122999999997</v>
      </c>
      <c r="AD86" s="1">
        <v>611</v>
      </c>
      <c r="AE86">
        <v>8</v>
      </c>
      <c r="AF86">
        <v>165</v>
      </c>
      <c r="AG86">
        <v>105</v>
      </c>
      <c r="AH86">
        <v>16.114702000000001</v>
      </c>
      <c r="AI86">
        <v>2987.7</v>
      </c>
      <c r="AJ86">
        <v>1910.9</v>
      </c>
      <c r="AK86">
        <v>12</v>
      </c>
      <c r="AL86">
        <v>3040</v>
      </c>
      <c r="AM86">
        <v>0.91293831788254654</v>
      </c>
      <c r="AN86" t="s">
        <v>68</v>
      </c>
      <c r="AO86">
        <v>2015.1669999999999</v>
      </c>
      <c r="AP86" t="s">
        <v>579</v>
      </c>
      <c r="AQ86" t="s">
        <v>119</v>
      </c>
      <c r="AR86" t="s">
        <v>121</v>
      </c>
      <c r="AS86" t="s">
        <v>119</v>
      </c>
      <c r="AT86" t="s">
        <v>121</v>
      </c>
      <c r="AU86" t="s">
        <v>195</v>
      </c>
      <c r="AV86" t="s">
        <v>267</v>
      </c>
      <c r="AW86" t="s">
        <v>68</v>
      </c>
      <c r="AX86">
        <v>3615</v>
      </c>
      <c r="AY86" t="s">
        <v>386</v>
      </c>
      <c r="AZ86">
        <v>5</v>
      </c>
      <c r="BA86" t="s">
        <v>580</v>
      </c>
      <c r="BB86">
        <v>2</v>
      </c>
      <c r="BC86">
        <v>1</v>
      </c>
      <c r="BE86" t="s">
        <v>69</v>
      </c>
      <c r="BF86">
        <v>1</v>
      </c>
      <c r="BG86" t="s">
        <v>319</v>
      </c>
      <c r="BI86" t="s">
        <v>119</v>
      </c>
      <c r="BJ86" t="s">
        <v>267</v>
      </c>
      <c r="BK86" t="s">
        <v>68</v>
      </c>
      <c r="BL86">
        <v>0.91293831788254654</v>
      </c>
      <c r="BM86">
        <v>3615</v>
      </c>
      <c r="BN86" t="s">
        <v>121</v>
      </c>
      <c r="BO86" t="s">
        <v>195</v>
      </c>
      <c r="BP86">
        <v>2</v>
      </c>
      <c r="BQ86">
        <v>2419.5099999999998</v>
      </c>
      <c r="BR86">
        <v>1.0906128255035664E-2</v>
      </c>
      <c r="BS86">
        <v>0.39535054101117473</v>
      </c>
      <c r="BT86">
        <v>0.25253047104579024</v>
      </c>
      <c r="BU86">
        <v>14.718</v>
      </c>
      <c r="BV86">
        <v>0.33064546127108385</v>
      </c>
      <c r="BW86">
        <v>6.8195626387161044</v>
      </c>
      <c r="BX86">
        <v>12</v>
      </c>
      <c r="BY86">
        <v>8</v>
      </c>
      <c r="BZ86">
        <v>165</v>
      </c>
    </row>
    <row r="87" spans="1:78" ht="16.5">
      <c r="A87" s="124" t="str">
        <f t="shared" si="19"/>
        <v>미래교통</v>
      </c>
      <c r="B87" s="125" t="str">
        <f t="shared" si="20"/>
        <v>정한샘</v>
      </c>
      <c r="C87" s="126" t="str">
        <f t="shared" si="21"/>
        <v>C</v>
      </c>
      <c r="D87" s="127">
        <f t="shared" si="22"/>
        <v>0.85672769401450466</v>
      </c>
      <c r="E87" s="128">
        <f t="shared" si="23"/>
        <v>7151</v>
      </c>
      <c r="F87" s="129" t="str">
        <f t="shared" si="24"/>
        <v>111-2</v>
      </c>
      <c r="G87" s="130" t="str">
        <f t="shared" si="25"/>
        <v>70바5072</v>
      </c>
      <c r="H87" s="131">
        <f t="shared" si="26"/>
        <v>11</v>
      </c>
      <c r="I87" s="132">
        <f t="shared" si="27"/>
        <v>2135.692</v>
      </c>
      <c r="J87" s="133">
        <f t="shared" si="28"/>
        <v>3.0576145013856297E-2</v>
      </c>
      <c r="K87" s="133">
        <f t="shared" si="29"/>
        <v>0.38496053586297685</v>
      </c>
      <c r="L87" s="133">
        <f t="shared" si="30"/>
        <v>0.15030257171914302</v>
      </c>
      <c r="M87" s="134">
        <f t="shared" si="31"/>
        <v>15.837999999999999</v>
      </c>
      <c r="N87" s="135">
        <f t="shared" si="32"/>
        <v>0.6555252349121502</v>
      </c>
      <c r="O87" s="135">
        <f t="shared" si="33"/>
        <v>10.207464372203482</v>
      </c>
      <c r="P87" s="217">
        <f t="shared" si="34"/>
        <v>17</v>
      </c>
      <c r="Q87" s="218">
        <f t="shared" si="35"/>
        <v>14</v>
      </c>
      <c r="R87" s="218">
        <f t="shared" si="36"/>
        <v>221</v>
      </c>
      <c r="T87">
        <v>510</v>
      </c>
      <c r="U87">
        <v>7151</v>
      </c>
      <c r="V87" t="s">
        <v>362</v>
      </c>
      <c r="W87">
        <v>2169.8249999999998</v>
      </c>
      <c r="X87">
        <v>1134.355</v>
      </c>
      <c r="Y87">
        <v>1.913</v>
      </c>
      <c r="Z87">
        <v>15.837999999999999</v>
      </c>
      <c r="AA87">
        <v>135.40774999999999</v>
      </c>
      <c r="AB87">
        <v>4.1402469999999996</v>
      </c>
      <c r="AC87">
        <v>52.126640000000002</v>
      </c>
      <c r="AD87" s="1">
        <v>321</v>
      </c>
      <c r="AE87">
        <v>14</v>
      </c>
      <c r="AF87">
        <v>221</v>
      </c>
      <c r="AG87">
        <v>91</v>
      </c>
      <c r="AH87">
        <v>16.024377999999999</v>
      </c>
      <c r="AI87">
        <v>7458.1</v>
      </c>
      <c r="AJ87">
        <v>4233.7</v>
      </c>
      <c r="AK87">
        <v>17</v>
      </c>
      <c r="AL87">
        <v>8236</v>
      </c>
      <c r="AM87">
        <v>0.85672769401450466</v>
      </c>
      <c r="AN87" t="s">
        <v>69</v>
      </c>
      <c r="AO87">
        <v>538.78300000000002</v>
      </c>
      <c r="AP87" t="s">
        <v>581</v>
      </c>
      <c r="AQ87" t="s">
        <v>119</v>
      </c>
      <c r="AR87" t="s">
        <v>121</v>
      </c>
      <c r="AS87" t="s">
        <v>119</v>
      </c>
      <c r="AT87" t="s">
        <v>121</v>
      </c>
      <c r="AU87" t="s">
        <v>197</v>
      </c>
      <c r="AV87" t="s">
        <v>362</v>
      </c>
      <c r="AW87" t="s">
        <v>69</v>
      </c>
      <c r="AX87">
        <v>7151</v>
      </c>
      <c r="AY87" t="s">
        <v>388</v>
      </c>
      <c r="AZ87">
        <v>6</v>
      </c>
      <c r="BA87" t="s">
        <v>311</v>
      </c>
      <c r="BB87">
        <v>11</v>
      </c>
      <c r="BC87">
        <v>1</v>
      </c>
      <c r="BE87" t="s">
        <v>67</v>
      </c>
      <c r="BF87">
        <v>1</v>
      </c>
      <c r="BG87" t="s">
        <v>319</v>
      </c>
      <c r="BI87" t="s">
        <v>119</v>
      </c>
      <c r="BJ87" t="s">
        <v>362</v>
      </c>
      <c r="BK87" t="s">
        <v>69</v>
      </c>
      <c r="BL87">
        <v>0.85672769401450466</v>
      </c>
      <c r="BM87">
        <v>7151</v>
      </c>
      <c r="BN87" t="s">
        <v>121</v>
      </c>
      <c r="BO87" t="s">
        <v>197</v>
      </c>
      <c r="BP87">
        <v>11</v>
      </c>
      <c r="BQ87">
        <v>2135.692</v>
      </c>
      <c r="BR87">
        <v>3.0576145013856297E-2</v>
      </c>
      <c r="BS87">
        <v>0.38496053586297685</v>
      </c>
      <c r="BT87">
        <v>0.14793819778092704</v>
      </c>
      <c r="BU87">
        <v>15.837999999999999</v>
      </c>
      <c r="BV87">
        <v>0.6555252349121502</v>
      </c>
      <c r="BW87">
        <v>10.207464372203482</v>
      </c>
      <c r="BX87">
        <v>17</v>
      </c>
      <c r="BY87">
        <v>14</v>
      </c>
      <c r="BZ87">
        <v>221</v>
      </c>
    </row>
    <row r="88" spans="1:78" ht="16.5">
      <c r="A88" s="107" t="str">
        <f t="shared" si="19"/>
        <v>미래교통</v>
      </c>
      <c r="B88" s="108" t="str">
        <f t="shared" si="20"/>
        <v>정해권</v>
      </c>
      <c r="C88" s="109" t="str">
        <f t="shared" si="21"/>
        <v>C</v>
      </c>
      <c r="D88" s="110">
        <f t="shared" si="22"/>
        <v>0.89813856912128487</v>
      </c>
      <c r="E88" s="111">
        <f t="shared" si="23"/>
        <v>9883</v>
      </c>
      <c r="F88" s="112" t="str">
        <f t="shared" si="24"/>
        <v>304</v>
      </c>
      <c r="G88" s="113" t="str">
        <f t="shared" si="25"/>
        <v>70바5930</v>
      </c>
      <c r="H88" s="114">
        <f t="shared" si="26"/>
        <v>3</v>
      </c>
      <c r="I88" s="115">
        <f t="shared" si="27"/>
        <v>3206.8180000000002</v>
      </c>
      <c r="J88" s="116">
        <f t="shared" si="28"/>
        <v>6.5054672391890445E-3</v>
      </c>
      <c r="K88" s="116">
        <f t="shared" si="29"/>
        <v>0.30393971201034792</v>
      </c>
      <c r="L88" s="116">
        <f t="shared" si="30"/>
        <v>0.10914245834967871</v>
      </c>
      <c r="M88" s="117">
        <f t="shared" si="31"/>
        <v>19.468</v>
      </c>
      <c r="N88" s="118">
        <f t="shared" si="32"/>
        <v>0.34301915481327594</v>
      </c>
      <c r="O88" s="118">
        <f t="shared" si="33"/>
        <v>39.416019243998257</v>
      </c>
      <c r="P88" s="219">
        <f t="shared" si="34"/>
        <v>1</v>
      </c>
      <c r="Q88" s="220">
        <f t="shared" si="35"/>
        <v>11</v>
      </c>
      <c r="R88" s="220">
        <f t="shared" si="36"/>
        <v>1264</v>
      </c>
      <c r="T88">
        <v>510</v>
      </c>
      <c r="U88">
        <v>9883</v>
      </c>
      <c r="V88" t="s">
        <v>268</v>
      </c>
      <c r="W88">
        <v>3206.8180000000002</v>
      </c>
      <c r="X88">
        <v>1192.6420000000001</v>
      </c>
      <c r="Y88">
        <v>2.6890000000000001</v>
      </c>
      <c r="Z88">
        <v>19.468</v>
      </c>
      <c r="AA88">
        <v>113.49192499999999</v>
      </c>
      <c r="AB88">
        <v>0.73831800000000003</v>
      </c>
      <c r="AC88">
        <v>34.494703000000001</v>
      </c>
      <c r="AD88" s="1">
        <v>350</v>
      </c>
      <c r="AE88">
        <v>11</v>
      </c>
      <c r="AF88">
        <v>1264</v>
      </c>
      <c r="AG88">
        <v>115</v>
      </c>
      <c r="AH88">
        <v>28.255913</v>
      </c>
      <c r="AI88">
        <v>32894.9</v>
      </c>
      <c r="AJ88">
        <v>18678</v>
      </c>
      <c r="AK88">
        <v>1</v>
      </c>
      <c r="AL88">
        <v>16</v>
      </c>
      <c r="AM88">
        <v>0.89813856912128487</v>
      </c>
      <c r="AN88" t="s">
        <v>69</v>
      </c>
      <c r="AO88">
        <v>3054.1610000000001</v>
      </c>
      <c r="AP88" t="s">
        <v>582</v>
      </c>
      <c r="AQ88" t="s">
        <v>119</v>
      </c>
      <c r="AR88" t="s">
        <v>91</v>
      </c>
      <c r="AS88" t="s">
        <v>119</v>
      </c>
      <c r="AT88" t="s">
        <v>91</v>
      </c>
      <c r="AU88" t="s">
        <v>215</v>
      </c>
      <c r="AV88" t="s">
        <v>268</v>
      </c>
      <c r="AW88" t="s">
        <v>69</v>
      </c>
      <c r="AX88">
        <v>9883</v>
      </c>
      <c r="AY88" t="s">
        <v>377</v>
      </c>
      <c r="AZ88">
        <v>1</v>
      </c>
      <c r="BA88" t="s">
        <v>313</v>
      </c>
      <c r="BB88">
        <v>3</v>
      </c>
      <c r="BC88">
        <v>1</v>
      </c>
      <c r="BE88" t="s">
        <v>68</v>
      </c>
      <c r="BF88">
        <v>-1</v>
      </c>
      <c r="BG88" t="s">
        <v>338</v>
      </c>
      <c r="BI88" t="s">
        <v>119</v>
      </c>
      <c r="BJ88" t="s">
        <v>268</v>
      </c>
      <c r="BK88" t="s">
        <v>69</v>
      </c>
      <c r="BL88">
        <v>0.89813856912128487</v>
      </c>
      <c r="BM88">
        <v>9883</v>
      </c>
      <c r="BN88" t="s">
        <v>91</v>
      </c>
      <c r="BO88" t="s">
        <v>215</v>
      </c>
      <c r="BP88">
        <v>3</v>
      </c>
      <c r="BQ88">
        <v>3206.8180000000002</v>
      </c>
      <c r="BR88">
        <v>6.5054672391890445E-3</v>
      </c>
      <c r="BS88">
        <v>0.30393971201034792</v>
      </c>
      <c r="BT88">
        <v>0.10914245834967871</v>
      </c>
      <c r="BU88">
        <v>19.468</v>
      </c>
      <c r="BV88">
        <v>0.34301915481327594</v>
      </c>
      <c r="BW88">
        <v>39.416019243998257</v>
      </c>
      <c r="BX88">
        <v>1</v>
      </c>
      <c r="BY88">
        <v>11</v>
      </c>
      <c r="BZ88">
        <v>1264</v>
      </c>
    </row>
    <row r="89" spans="1:78" ht="16.5">
      <c r="A89" s="124" t="str">
        <f t="shared" si="19"/>
        <v>미래교통</v>
      </c>
      <c r="B89" s="125" t="str">
        <f t="shared" si="20"/>
        <v>지생규</v>
      </c>
      <c r="C89" s="126" t="str">
        <f t="shared" si="21"/>
        <v>D</v>
      </c>
      <c r="D89" s="127">
        <f t="shared" si="22"/>
        <v>0.81367570145941914</v>
      </c>
      <c r="E89" s="128">
        <f t="shared" si="23"/>
        <v>1641</v>
      </c>
      <c r="F89" s="129" t="str">
        <f t="shared" si="24"/>
        <v>111</v>
      </c>
      <c r="G89" s="130" t="str">
        <f t="shared" si="25"/>
        <v>70바6004</v>
      </c>
      <c r="H89" s="131">
        <f t="shared" si="26"/>
        <v>2</v>
      </c>
      <c r="I89" s="132">
        <f t="shared" si="27"/>
        <v>3796.5740000000001</v>
      </c>
      <c r="J89" s="133">
        <f t="shared" si="28"/>
        <v>1.0954530753014528E-2</v>
      </c>
      <c r="K89" s="133">
        <f t="shared" si="29"/>
        <v>0.27498834785421089</v>
      </c>
      <c r="L89" s="133">
        <f t="shared" si="30"/>
        <v>0.1016706114512716</v>
      </c>
      <c r="M89" s="134">
        <f t="shared" si="31"/>
        <v>25.324000000000002</v>
      </c>
      <c r="N89" s="135">
        <f t="shared" si="32"/>
        <v>1.4223349788519859</v>
      </c>
      <c r="O89" s="135">
        <f t="shared" si="33"/>
        <v>14.671121911491781</v>
      </c>
      <c r="P89" s="217">
        <f t="shared" si="34"/>
        <v>15</v>
      </c>
      <c r="Q89" s="218">
        <f t="shared" si="35"/>
        <v>54</v>
      </c>
      <c r="R89" s="218">
        <f t="shared" si="36"/>
        <v>557</v>
      </c>
      <c r="T89">
        <v>510</v>
      </c>
      <c r="U89">
        <v>1641</v>
      </c>
      <c r="V89" t="s">
        <v>303</v>
      </c>
      <c r="W89">
        <v>3796.5740000000001</v>
      </c>
      <c r="X89">
        <v>1615.2639999999999</v>
      </c>
      <c r="Y89">
        <v>2.35</v>
      </c>
      <c r="Z89">
        <v>25.324000000000002</v>
      </c>
      <c r="AA89">
        <v>123.867743</v>
      </c>
      <c r="AB89">
        <v>1.356913</v>
      </c>
      <c r="AC89">
        <v>34.062185999999997</v>
      </c>
      <c r="AD89" s="1">
        <v>386</v>
      </c>
      <c r="AE89">
        <v>54</v>
      </c>
      <c r="AF89">
        <v>557</v>
      </c>
      <c r="AG89">
        <v>92</v>
      </c>
      <c r="AH89">
        <v>30.650223</v>
      </c>
      <c r="AI89">
        <v>33208.800000000003</v>
      </c>
      <c r="AJ89">
        <v>12132.4</v>
      </c>
      <c r="AK89">
        <v>15</v>
      </c>
      <c r="AL89">
        <v>12546</v>
      </c>
      <c r="AM89">
        <v>0.81367570145941914</v>
      </c>
      <c r="AN89" t="s">
        <v>67</v>
      </c>
      <c r="AO89">
        <v>3609.2530000000002</v>
      </c>
      <c r="AP89" t="s">
        <v>583</v>
      </c>
      <c r="AQ89" t="s">
        <v>119</v>
      </c>
      <c r="AR89" t="s">
        <v>120</v>
      </c>
      <c r="AS89" t="s">
        <v>119</v>
      </c>
      <c r="AT89" t="s">
        <v>120</v>
      </c>
      <c r="AU89" t="s">
        <v>286</v>
      </c>
      <c r="AV89" t="s">
        <v>303</v>
      </c>
      <c r="AW89" t="s">
        <v>67</v>
      </c>
      <c r="AX89">
        <v>1641</v>
      </c>
      <c r="AY89" t="s">
        <v>383</v>
      </c>
      <c r="AZ89">
        <v>11</v>
      </c>
      <c r="BA89" t="s">
        <v>414</v>
      </c>
      <c r="BB89">
        <v>2</v>
      </c>
      <c r="BC89">
        <v>1</v>
      </c>
      <c r="BE89" t="s">
        <v>69</v>
      </c>
      <c r="BF89">
        <v>-1</v>
      </c>
      <c r="BG89" t="s">
        <v>338</v>
      </c>
      <c r="BI89" t="s">
        <v>119</v>
      </c>
      <c r="BJ89" t="s">
        <v>303</v>
      </c>
      <c r="BK89" t="s">
        <v>67</v>
      </c>
      <c r="BL89">
        <v>0.81367570145941914</v>
      </c>
      <c r="BM89">
        <v>1641</v>
      </c>
      <c r="BN89" t="s">
        <v>120</v>
      </c>
      <c r="BO89" t="s">
        <v>286</v>
      </c>
      <c r="BP89">
        <v>2</v>
      </c>
      <c r="BQ89">
        <v>3796.5740000000001</v>
      </c>
      <c r="BR89">
        <v>1.0954530753014528E-2</v>
      </c>
      <c r="BS89">
        <v>0.27498834785421089</v>
      </c>
      <c r="BT89">
        <v>0.1016706114512716</v>
      </c>
      <c r="BU89">
        <v>25.324000000000002</v>
      </c>
      <c r="BV89">
        <v>1.4223349788519859</v>
      </c>
      <c r="BW89">
        <v>14.671121911491781</v>
      </c>
      <c r="BX89">
        <v>15</v>
      </c>
      <c r="BY89">
        <v>54</v>
      </c>
      <c r="BZ89">
        <v>557</v>
      </c>
    </row>
    <row r="90" spans="1:78" ht="16.5">
      <c r="A90" s="107" t="str">
        <f t="shared" si="19"/>
        <v>미래교통</v>
      </c>
      <c r="B90" s="108" t="str">
        <f t="shared" si="20"/>
        <v>채익현</v>
      </c>
      <c r="C90" s="109" t="str">
        <f t="shared" si="21"/>
        <v>B</v>
      </c>
      <c r="D90" s="110">
        <f t="shared" si="22"/>
        <v>0.91866666666666663</v>
      </c>
      <c r="E90" s="111">
        <f t="shared" si="23"/>
        <v>9519</v>
      </c>
      <c r="F90" s="112" t="str">
        <f t="shared" si="24"/>
        <v>111</v>
      </c>
      <c r="G90" s="113" t="str">
        <f t="shared" si="25"/>
        <v>70바6093</v>
      </c>
      <c r="H90" s="114">
        <f t="shared" si="26"/>
        <v>1</v>
      </c>
      <c r="I90" s="115">
        <f t="shared" si="27"/>
        <v>2428.6030000000001</v>
      </c>
      <c r="J90" s="116">
        <f t="shared" si="28"/>
        <v>4.8945206941827434E-2</v>
      </c>
      <c r="K90" s="116">
        <f t="shared" si="29"/>
        <v>0.37722450021537307</v>
      </c>
      <c r="L90" s="116">
        <f t="shared" si="30"/>
        <v>0.16429198185129476</v>
      </c>
      <c r="M90" s="117">
        <f t="shared" si="31"/>
        <v>21.035</v>
      </c>
      <c r="N90" s="118">
        <f t="shared" si="32"/>
        <v>4.1175935301076376E-2</v>
      </c>
      <c r="O90" s="118">
        <f t="shared" si="33"/>
        <v>42.946500519022663</v>
      </c>
      <c r="P90" s="219">
        <f t="shared" si="34"/>
        <v>33</v>
      </c>
      <c r="Q90" s="220">
        <f t="shared" si="35"/>
        <v>1</v>
      </c>
      <c r="R90" s="220">
        <f t="shared" si="36"/>
        <v>1043</v>
      </c>
      <c r="T90">
        <v>510</v>
      </c>
      <c r="U90">
        <v>9519</v>
      </c>
      <c r="V90" t="s">
        <v>269</v>
      </c>
      <c r="W90">
        <v>2428.8000000000002</v>
      </c>
      <c r="X90">
        <v>881.19399999999996</v>
      </c>
      <c r="Y90">
        <v>2.7559999999999998</v>
      </c>
      <c r="Z90">
        <v>21.035</v>
      </c>
      <c r="AA90">
        <v>94.039157000000003</v>
      </c>
      <c r="AB90">
        <v>4.6027659999999999</v>
      </c>
      <c r="AC90">
        <v>35.473874000000002</v>
      </c>
      <c r="AD90" s="1">
        <v>399</v>
      </c>
      <c r="AE90">
        <v>1</v>
      </c>
      <c r="AF90">
        <v>1043</v>
      </c>
      <c r="AG90">
        <v>92</v>
      </c>
      <c r="AH90">
        <v>25.827539000000002</v>
      </c>
      <c r="AI90">
        <v>27368.2</v>
      </c>
      <c r="AJ90">
        <v>13219.1</v>
      </c>
      <c r="AK90">
        <v>33</v>
      </c>
      <c r="AL90">
        <v>36901</v>
      </c>
      <c r="AM90">
        <v>0.91866666666666663</v>
      </c>
      <c r="AN90" t="s">
        <v>68</v>
      </c>
      <c r="AO90">
        <v>2428.6030000000001</v>
      </c>
      <c r="AP90" t="s">
        <v>584</v>
      </c>
      <c r="AQ90" t="s">
        <v>119</v>
      </c>
      <c r="AR90" t="s">
        <v>120</v>
      </c>
      <c r="AS90" t="s">
        <v>119</v>
      </c>
      <c r="AT90" t="s">
        <v>120</v>
      </c>
      <c r="AU90" t="s">
        <v>184</v>
      </c>
      <c r="AV90" t="s">
        <v>269</v>
      </c>
      <c r="AW90" t="s">
        <v>68</v>
      </c>
      <c r="AX90">
        <v>9519</v>
      </c>
      <c r="AY90" t="s">
        <v>380</v>
      </c>
      <c r="AZ90">
        <v>6</v>
      </c>
      <c r="BA90" t="s">
        <v>326</v>
      </c>
      <c r="BB90">
        <v>1</v>
      </c>
      <c r="BC90">
        <v>1</v>
      </c>
      <c r="BE90" t="s">
        <v>68</v>
      </c>
      <c r="BF90">
        <v>0</v>
      </c>
      <c r="BG90" t="s">
        <v>325</v>
      </c>
      <c r="BI90" t="s">
        <v>119</v>
      </c>
      <c r="BJ90" t="s">
        <v>269</v>
      </c>
      <c r="BK90" t="s">
        <v>68</v>
      </c>
      <c r="BL90">
        <v>0.91866666666666663</v>
      </c>
      <c r="BM90">
        <v>9519</v>
      </c>
      <c r="BN90" t="s">
        <v>120</v>
      </c>
      <c r="BO90" t="s">
        <v>184</v>
      </c>
      <c r="BP90">
        <v>1</v>
      </c>
      <c r="BQ90">
        <v>2428.6030000000001</v>
      </c>
      <c r="BR90">
        <v>4.8945206941827434E-2</v>
      </c>
      <c r="BS90">
        <v>0.37722450021537307</v>
      </c>
      <c r="BT90">
        <v>0.16427865612648221</v>
      </c>
      <c r="BU90">
        <v>21.035</v>
      </c>
      <c r="BV90">
        <v>4.1175935301076376E-2</v>
      </c>
      <c r="BW90">
        <v>42.946500519022663</v>
      </c>
      <c r="BX90">
        <v>33</v>
      </c>
      <c r="BY90">
        <v>1</v>
      </c>
      <c r="BZ90">
        <v>1043</v>
      </c>
    </row>
    <row r="91" spans="1:78" ht="16.5">
      <c r="A91" s="124" t="str">
        <f t="shared" si="19"/>
        <v>미래교통</v>
      </c>
      <c r="B91" s="125" t="str">
        <f t="shared" si="20"/>
        <v>천병태</v>
      </c>
      <c r="C91" s="126" t="str">
        <f t="shared" si="21"/>
        <v>D</v>
      </c>
      <c r="D91" s="127">
        <f t="shared" si="22"/>
        <v>0.80047140558683039</v>
      </c>
      <c r="E91" s="128">
        <f t="shared" si="23"/>
        <v>9962</v>
      </c>
      <c r="F91" s="129" t="str">
        <f t="shared" si="24"/>
        <v>111</v>
      </c>
      <c r="G91" s="130" t="str">
        <f t="shared" si="25"/>
        <v>70바5931</v>
      </c>
      <c r="H91" s="131">
        <f t="shared" si="26"/>
        <v>2</v>
      </c>
      <c r="I91" s="132">
        <f t="shared" si="27"/>
        <v>4049.9169999999999</v>
      </c>
      <c r="J91" s="133">
        <f t="shared" si="28"/>
        <v>1.514598846302713E-2</v>
      </c>
      <c r="K91" s="133">
        <f t="shared" si="29"/>
        <v>0.27286187243876397</v>
      </c>
      <c r="L91" s="133">
        <f t="shared" si="30"/>
        <v>0.17901601440227047</v>
      </c>
      <c r="M91" s="134">
        <f t="shared" si="31"/>
        <v>26.361000000000001</v>
      </c>
      <c r="N91" s="135">
        <f t="shared" si="32"/>
        <v>0.19753491244388466</v>
      </c>
      <c r="O91" s="135">
        <f t="shared" si="33"/>
        <v>37.087179811339347</v>
      </c>
      <c r="P91" s="217">
        <f t="shared" si="34"/>
        <v>3</v>
      </c>
      <c r="Q91" s="218">
        <f t="shared" si="35"/>
        <v>8</v>
      </c>
      <c r="R91" s="218">
        <f t="shared" si="36"/>
        <v>1502</v>
      </c>
      <c r="T91">
        <v>510</v>
      </c>
      <c r="U91">
        <v>9962</v>
      </c>
      <c r="V91" t="s">
        <v>270</v>
      </c>
      <c r="W91">
        <v>4049.9169999999999</v>
      </c>
      <c r="X91">
        <v>1803.14</v>
      </c>
      <c r="Y91">
        <v>2.246</v>
      </c>
      <c r="Z91">
        <v>26.361000000000001</v>
      </c>
      <c r="AA91">
        <v>129.45995600000001</v>
      </c>
      <c r="AB91">
        <v>1.960799</v>
      </c>
      <c r="AC91">
        <v>35.324686</v>
      </c>
      <c r="AD91" s="1">
        <v>725</v>
      </c>
      <c r="AE91">
        <v>8</v>
      </c>
      <c r="AF91">
        <v>1502</v>
      </c>
      <c r="AG91">
        <v>93</v>
      </c>
      <c r="AH91">
        <v>31.283162999999998</v>
      </c>
      <c r="AI91">
        <v>20973.9</v>
      </c>
      <c r="AJ91">
        <v>8189.3</v>
      </c>
      <c r="AK91">
        <v>3</v>
      </c>
      <c r="AL91">
        <v>523</v>
      </c>
      <c r="AM91">
        <v>0.80047140558683039</v>
      </c>
      <c r="AN91" t="s">
        <v>67</v>
      </c>
      <c r="AO91">
        <v>3922.4989999999998</v>
      </c>
      <c r="AP91" t="s">
        <v>585</v>
      </c>
      <c r="AQ91" t="s">
        <v>119</v>
      </c>
      <c r="AR91" t="s">
        <v>120</v>
      </c>
      <c r="AS91" t="s">
        <v>119</v>
      </c>
      <c r="AT91" t="s">
        <v>120</v>
      </c>
      <c r="AU91" t="s">
        <v>179</v>
      </c>
      <c r="AV91" t="s">
        <v>270</v>
      </c>
      <c r="AW91" t="s">
        <v>67</v>
      </c>
      <c r="AX91">
        <v>9962</v>
      </c>
      <c r="AY91" t="s">
        <v>383</v>
      </c>
      <c r="AZ91">
        <v>13</v>
      </c>
      <c r="BA91" t="s">
        <v>397</v>
      </c>
      <c r="BB91">
        <v>2</v>
      </c>
      <c r="BC91">
        <v>1</v>
      </c>
      <c r="BE91" t="s">
        <v>67</v>
      </c>
      <c r="BF91">
        <v>0</v>
      </c>
      <c r="BG91" t="s">
        <v>325</v>
      </c>
      <c r="BI91" t="s">
        <v>119</v>
      </c>
      <c r="BJ91" t="s">
        <v>270</v>
      </c>
      <c r="BK91" t="s">
        <v>67</v>
      </c>
      <c r="BL91">
        <v>0.80047140558683039</v>
      </c>
      <c r="BM91">
        <v>9962</v>
      </c>
      <c r="BN91" t="s">
        <v>120</v>
      </c>
      <c r="BO91" t="s">
        <v>179</v>
      </c>
      <c r="BP91">
        <v>2</v>
      </c>
      <c r="BQ91">
        <v>4049.9169999999999</v>
      </c>
      <c r="BR91">
        <v>1.514598846302713E-2</v>
      </c>
      <c r="BS91">
        <v>0.27286187243876397</v>
      </c>
      <c r="BT91">
        <v>0.17901601440227047</v>
      </c>
      <c r="BU91">
        <v>26.361000000000001</v>
      </c>
      <c r="BV91">
        <v>0.19753491244388466</v>
      </c>
      <c r="BW91">
        <v>37.087179811339347</v>
      </c>
      <c r="BX91">
        <v>3</v>
      </c>
      <c r="BY91">
        <v>8</v>
      </c>
      <c r="BZ91">
        <v>1502</v>
      </c>
    </row>
    <row r="92" spans="1:78" ht="16.5">
      <c r="A92" s="107" t="str">
        <f t="shared" si="19"/>
        <v>미래교통</v>
      </c>
      <c r="B92" s="108" t="str">
        <f t="shared" si="20"/>
        <v>천영석</v>
      </c>
      <c r="C92" s="109" t="str">
        <f t="shared" si="21"/>
        <v>B</v>
      </c>
      <c r="D92" s="110">
        <f t="shared" si="22"/>
        <v>0.90833333333333333</v>
      </c>
      <c r="E92" s="111">
        <f t="shared" si="23"/>
        <v>8736</v>
      </c>
      <c r="F92" s="112" t="str">
        <f t="shared" si="24"/>
        <v>304</v>
      </c>
      <c r="G92" s="113" t="str">
        <f t="shared" si="25"/>
        <v>70바5915</v>
      </c>
      <c r="H92" s="114">
        <f t="shared" si="26"/>
        <v>1</v>
      </c>
      <c r="I92" s="115">
        <f t="shared" si="27"/>
        <v>3308.636</v>
      </c>
      <c r="J92" s="116">
        <f t="shared" si="28"/>
        <v>3.2369942804597747E-3</v>
      </c>
      <c r="K92" s="116">
        <f t="shared" si="29"/>
        <v>0.30472637555984505</v>
      </c>
      <c r="L92" s="116">
        <f t="shared" si="30"/>
        <v>0.16472044673394112</v>
      </c>
      <c r="M92" s="117">
        <f t="shared" si="31"/>
        <v>17.661000000000001</v>
      </c>
      <c r="N92" s="118">
        <f t="shared" si="32"/>
        <v>0.21156754626377758</v>
      </c>
      <c r="O92" s="118">
        <f t="shared" si="33"/>
        <v>2.1156754626377756</v>
      </c>
      <c r="P92" s="219">
        <f t="shared" si="34"/>
        <v>0</v>
      </c>
      <c r="Q92" s="220">
        <f t="shared" si="35"/>
        <v>7</v>
      </c>
      <c r="R92" s="220">
        <f t="shared" si="36"/>
        <v>70</v>
      </c>
      <c r="T92">
        <v>510</v>
      </c>
      <c r="U92">
        <v>8736</v>
      </c>
      <c r="V92" t="s">
        <v>271</v>
      </c>
      <c r="W92">
        <v>3308.636</v>
      </c>
      <c r="X92">
        <v>1214.2819999999999</v>
      </c>
      <c r="Y92">
        <v>2.7250000000000001</v>
      </c>
      <c r="Z92">
        <v>17.661000000000001</v>
      </c>
      <c r="AA92">
        <v>121.67831200000001</v>
      </c>
      <c r="AB92">
        <v>0.393872</v>
      </c>
      <c r="AC92">
        <v>37.078591000000003</v>
      </c>
      <c r="AD92" s="1">
        <v>545</v>
      </c>
      <c r="AE92">
        <v>7</v>
      </c>
      <c r="AF92">
        <v>70</v>
      </c>
      <c r="AG92">
        <v>93</v>
      </c>
      <c r="AH92">
        <v>27.191665</v>
      </c>
      <c r="AI92">
        <v>30696.9</v>
      </c>
      <c r="AJ92">
        <v>8702.2000000000007</v>
      </c>
      <c r="AK92">
        <v>0</v>
      </c>
      <c r="AL92">
        <v>0</v>
      </c>
      <c r="AM92">
        <v>0.90833333333333333</v>
      </c>
      <c r="AN92" t="s">
        <v>68</v>
      </c>
      <c r="AO92">
        <v>3308.636</v>
      </c>
      <c r="AP92" t="s">
        <v>586</v>
      </c>
      <c r="AQ92" t="s">
        <v>119</v>
      </c>
      <c r="AR92" t="s">
        <v>91</v>
      </c>
      <c r="AS92" t="s">
        <v>119</v>
      </c>
      <c r="AT92" t="s">
        <v>91</v>
      </c>
      <c r="AU92" t="s">
        <v>213</v>
      </c>
      <c r="AV92" t="s">
        <v>271</v>
      </c>
      <c r="AW92" t="s">
        <v>68</v>
      </c>
      <c r="AX92">
        <v>8736</v>
      </c>
      <c r="AY92" t="s">
        <v>376</v>
      </c>
      <c r="AZ92">
        <v>9</v>
      </c>
      <c r="BA92" t="s">
        <v>587</v>
      </c>
      <c r="BB92">
        <v>1</v>
      </c>
      <c r="BC92">
        <v>1</v>
      </c>
      <c r="BE92" t="s">
        <v>68</v>
      </c>
      <c r="BF92">
        <v>0</v>
      </c>
      <c r="BG92" t="s">
        <v>325</v>
      </c>
      <c r="BI92" t="s">
        <v>119</v>
      </c>
      <c r="BJ92" t="s">
        <v>271</v>
      </c>
      <c r="BK92" t="s">
        <v>68</v>
      </c>
      <c r="BL92">
        <v>0.90833333333333333</v>
      </c>
      <c r="BM92">
        <v>8736</v>
      </c>
      <c r="BN92" t="s">
        <v>91</v>
      </c>
      <c r="BO92" t="s">
        <v>213</v>
      </c>
      <c r="BP92">
        <v>1</v>
      </c>
      <c r="BQ92">
        <v>3308.636</v>
      </c>
      <c r="BR92">
        <v>3.2369942804597747E-3</v>
      </c>
      <c r="BS92">
        <v>0.30472637555984505</v>
      </c>
      <c r="BT92">
        <v>0.16472044673394112</v>
      </c>
      <c r="BU92">
        <v>17.661000000000001</v>
      </c>
      <c r="BV92">
        <v>0.21156754626377758</v>
      </c>
      <c r="BW92">
        <v>2.1156754626377756</v>
      </c>
      <c r="BX92">
        <v>0</v>
      </c>
      <c r="BY92">
        <v>7</v>
      </c>
      <c r="BZ92">
        <v>70</v>
      </c>
    </row>
    <row r="93" spans="1:78" ht="16.5">
      <c r="A93" s="124" t="str">
        <f t="shared" si="19"/>
        <v>미래교통</v>
      </c>
      <c r="B93" s="125" t="str">
        <f t="shared" si="20"/>
        <v>최봉근</v>
      </c>
      <c r="C93" s="126" t="str">
        <f t="shared" si="21"/>
        <v>B</v>
      </c>
      <c r="D93" s="127">
        <f t="shared" si="22"/>
        <v>0.94615030776155151</v>
      </c>
      <c r="E93" s="128">
        <f t="shared" si="23"/>
        <v>5509</v>
      </c>
      <c r="F93" s="129" t="str">
        <f t="shared" si="24"/>
        <v>304</v>
      </c>
      <c r="G93" s="130" t="str">
        <f t="shared" si="25"/>
        <v>70바6003</v>
      </c>
      <c r="H93" s="131">
        <f t="shared" si="26"/>
        <v>2</v>
      </c>
      <c r="I93" s="132">
        <f t="shared" si="27"/>
        <v>3738.98</v>
      </c>
      <c r="J93" s="133">
        <f t="shared" si="28"/>
        <v>2.0788704137598535E-2</v>
      </c>
      <c r="K93" s="133">
        <f t="shared" si="29"/>
        <v>0.30668234893037732</v>
      </c>
      <c r="L93" s="133">
        <f t="shared" si="30"/>
        <v>0.2302767064814468</v>
      </c>
      <c r="M93" s="134">
        <f t="shared" si="31"/>
        <v>17.920000000000002</v>
      </c>
      <c r="N93" s="135">
        <f t="shared" si="32"/>
        <v>5.3490524153646184E-2</v>
      </c>
      <c r="O93" s="135">
        <f t="shared" si="33"/>
        <v>0.88259364853516198</v>
      </c>
      <c r="P93" s="217">
        <f t="shared" si="34"/>
        <v>3</v>
      </c>
      <c r="Q93" s="218">
        <f t="shared" si="35"/>
        <v>2</v>
      </c>
      <c r="R93" s="218">
        <f t="shared" si="36"/>
        <v>33</v>
      </c>
      <c r="T93">
        <v>510</v>
      </c>
      <c r="U93">
        <v>5509</v>
      </c>
      <c r="V93" t="s">
        <v>272</v>
      </c>
      <c r="W93">
        <v>3738.98</v>
      </c>
      <c r="X93">
        <v>1319.47</v>
      </c>
      <c r="Y93">
        <v>2.8340000000000001</v>
      </c>
      <c r="Z93">
        <v>17.920000000000002</v>
      </c>
      <c r="AA93">
        <v>136.77192099999999</v>
      </c>
      <c r="AB93">
        <v>2.8433109999999999</v>
      </c>
      <c r="AC93">
        <v>41.945534000000002</v>
      </c>
      <c r="AD93" s="1">
        <v>861</v>
      </c>
      <c r="AE93">
        <v>2</v>
      </c>
      <c r="AF93">
        <v>33</v>
      </c>
      <c r="AG93">
        <v>107</v>
      </c>
      <c r="AH93">
        <v>27.337336000000001</v>
      </c>
      <c r="AI93">
        <v>24830.2</v>
      </c>
      <c r="AJ93">
        <v>16490.900000000001</v>
      </c>
      <c r="AK93">
        <v>3</v>
      </c>
      <c r="AL93">
        <v>167</v>
      </c>
      <c r="AM93">
        <v>0.94615030776155151</v>
      </c>
      <c r="AN93" t="s">
        <v>68</v>
      </c>
      <c r="AO93">
        <v>3657.0219999999999</v>
      </c>
      <c r="AP93" t="s">
        <v>588</v>
      </c>
      <c r="AQ93" t="s">
        <v>119</v>
      </c>
      <c r="AR93" t="s">
        <v>91</v>
      </c>
      <c r="AS93" t="s">
        <v>119</v>
      </c>
      <c r="AT93" t="s">
        <v>91</v>
      </c>
      <c r="AU93" t="s">
        <v>217</v>
      </c>
      <c r="AV93" t="s">
        <v>272</v>
      </c>
      <c r="AW93" t="s">
        <v>68</v>
      </c>
      <c r="AX93">
        <v>5509</v>
      </c>
      <c r="AY93" t="s">
        <v>376</v>
      </c>
      <c r="AZ93">
        <v>1</v>
      </c>
      <c r="BA93" t="s">
        <v>455</v>
      </c>
      <c r="BB93">
        <v>2</v>
      </c>
      <c r="BC93">
        <v>1</v>
      </c>
      <c r="BE93" t="s">
        <v>68</v>
      </c>
      <c r="BF93">
        <v>0</v>
      </c>
      <c r="BG93" t="s">
        <v>325</v>
      </c>
      <c r="BI93" t="s">
        <v>119</v>
      </c>
      <c r="BJ93" t="s">
        <v>272</v>
      </c>
      <c r="BK93" t="s">
        <v>68</v>
      </c>
      <c r="BL93">
        <v>0.94615030776155151</v>
      </c>
      <c r="BM93">
        <v>5509</v>
      </c>
      <c r="BN93" t="s">
        <v>91</v>
      </c>
      <c r="BO93" t="s">
        <v>217</v>
      </c>
      <c r="BP93">
        <v>2</v>
      </c>
      <c r="BQ93">
        <v>3738.98</v>
      </c>
      <c r="BR93">
        <v>2.0788704137598535E-2</v>
      </c>
      <c r="BS93">
        <v>0.30668234893037732</v>
      </c>
      <c r="BT93">
        <v>0.2302767064814468</v>
      </c>
      <c r="BU93">
        <v>17.920000000000002</v>
      </c>
      <c r="BV93">
        <v>5.3490524153646184E-2</v>
      </c>
      <c r="BW93">
        <v>0.88259364853516198</v>
      </c>
      <c r="BX93">
        <v>3</v>
      </c>
      <c r="BY93">
        <v>2</v>
      </c>
      <c r="BZ93">
        <v>33</v>
      </c>
    </row>
    <row r="94" spans="1:78" ht="16.5">
      <c r="A94" s="107" t="str">
        <f t="shared" si="19"/>
        <v>미래교통</v>
      </c>
      <c r="B94" s="108" t="str">
        <f t="shared" si="20"/>
        <v>최영철</v>
      </c>
      <c r="C94" s="109" t="str">
        <f t="shared" si="21"/>
        <v>D</v>
      </c>
      <c r="D94" s="110">
        <f t="shared" si="22"/>
        <v>0.82150000000000001</v>
      </c>
      <c r="E94" s="111">
        <f t="shared" si="23"/>
        <v>7334</v>
      </c>
      <c r="F94" s="112" t="str">
        <f t="shared" si="24"/>
        <v>111-2</v>
      </c>
      <c r="G94" s="113" t="str">
        <f t="shared" si="25"/>
        <v>70바6053</v>
      </c>
      <c r="H94" s="114">
        <f t="shared" si="26"/>
        <v>1</v>
      </c>
      <c r="I94" s="115">
        <f t="shared" si="27"/>
        <v>537.94600000000003</v>
      </c>
      <c r="J94" s="116">
        <f t="shared" si="28"/>
        <v>4.2578412740406794E-2</v>
      </c>
      <c r="K94" s="116">
        <f t="shared" si="29"/>
        <v>0.3875427981038953</v>
      </c>
      <c r="L94" s="116">
        <f t="shared" si="30"/>
        <v>0.33646499834555882</v>
      </c>
      <c r="M94" s="117">
        <f t="shared" si="31"/>
        <v>22.488</v>
      </c>
      <c r="N94" s="118">
        <f t="shared" si="32"/>
        <v>2.9742762284690283</v>
      </c>
      <c r="O94" s="118">
        <f t="shared" si="33"/>
        <v>40.896298141449137</v>
      </c>
      <c r="P94" s="219">
        <f t="shared" si="34"/>
        <v>9</v>
      </c>
      <c r="Q94" s="220">
        <f t="shared" si="35"/>
        <v>16</v>
      </c>
      <c r="R94" s="220">
        <f t="shared" si="36"/>
        <v>220</v>
      </c>
      <c r="T94">
        <v>510</v>
      </c>
      <c r="U94">
        <v>7334</v>
      </c>
      <c r="V94" t="s">
        <v>424</v>
      </c>
      <c r="W94">
        <v>537.98500000000001</v>
      </c>
      <c r="X94">
        <v>327.50099999999998</v>
      </c>
      <c r="Y94">
        <v>1.643</v>
      </c>
      <c r="Z94">
        <v>22.488</v>
      </c>
      <c r="AA94">
        <v>29.996656000000002</v>
      </c>
      <c r="AB94">
        <v>1.27721</v>
      </c>
      <c r="AC94">
        <v>11.624988</v>
      </c>
      <c r="AD94" s="1">
        <v>181</v>
      </c>
      <c r="AE94">
        <v>16</v>
      </c>
      <c r="AF94">
        <v>220</v>
      </c>
      <c r="AG94">
        <v>90</v>
      </c>
      <c r="AH94">
        <v>17.934832</v>
      </c>
      <c r="AI94">
        <v>749.1</v>
      </c>
      <c r="AJ94">
        <v>88.8</v>
      </c>
      <c r="AK94">
        <v>9</v>
      </c>
      <c r="AL94">
        <v>2948</v>
      </c>
      <c r="AM94">
        <v>0.82150000000000001</v>
      </c>
      <c r="AN94" t="s">
        <v>67</v>
      </c>
      <c r="AO94">
        <v>537.94600000000003</v>
      </c>
      <c r="AP94" t="s">
        <v>589</v>
      </c>
      <c r="AQ94" t="s">
        <v>119</v>
      </c>
      <c r="AR94" t="s">
        <v>121</v>
      </c>
      <c r="AS94" t="s">
        <v>119</v>
      </c>
      <c r="AT94" t="s">
        <v>121</v>
      </c>
      <c r="AU94" t="s">
        <v>203</v>
      </c>
      <c r="AV94" t="s">
        <v>424</v>
      </c>
      <c r="AW94" t="s">
        <v>67</v>
      </c>
      <c r="AX94">
        <v>7334</v>
      </c>
      <c r="AY94" t="s">
        <v>389</v>
      </c>
      <c r="AZ94">
        <v>9</v>
      </c>
      <c r="BA94" t="s">
        <v>392</v>
      </c>
      <c r="BB94">
        <v>1</v>
      </c>
      <c r="BC94">
        <v>1</v>
      </c>
      <c r="BE94" t="s">
        <v>67</v>
      </c>
      <c r="BF94">
        <v>0</v>
      </c>
      <c r="BG94" t="s">
        <v>325</v>
      </c>
      <c r="BI94" t="s">
        <v>119</v>
      </c>
      <c r="BJ94" t="s">
        <v>424</v>
      </c>
      <c r="BK94" t="s">
        <v>67</v>
      </c>
      <c r="BL94">
        <v>0.82150000000000001</v>
      </c>
      <c r="BM94">
        <v>7334</v>
      </c>
      <c r="BN94" t="s">
        <v>121</v>
      </c>
      <c r="BO94" t="s">
        <v>203</v>
      </c>
      <c r="BP94">
        <v>1</v>
      </c>
      <c r="BQ94">
        <v>537.94600000000003</v>
      </c>
      <c r="BR94">
        <v>4.2578412740406794E-2</v>
      </c>
      <c r="BS94">
        <v>0.3875427981038953</v>
      </c>
      <c r="BT94">
        <v>0.33644060708012302</v>
      </c>
      <c r="BU94">
        <v>22.488</v>
      </c>
      <c r="BV94">
        <v>2.9742762284690283</v>
      </c>
      <c r="BW94">
        <v>40.896298141449137</v>
      </c>
      <c r="BX94">
        <v>9</v>
      </c>
      <c r="BY94">
        <v>16</v>
      </c>
      <c r="BZ94">
        <v>220</v>
      </c>
    </row>
    <row r="95" spans="1:78" ht="16.5">
      <c r="A95" s="124" t="str">
        <f t="shared" si="19"/>
        <v>미래교통</v>
      </c>
      <c r="B95" s="125" t="str">
        <f t="shared" si="20"/>
        <v>최원진</v>
      </c>
      <c r="C95" s="126" t="str">
        <f t="shared" si="21"/>
        <v>D</v>
      </c>
      <c r="D95" s="127">
        <f t="shared" si="22"/>
        <v>0.83580645161290323</v>
      </c>
      <c r="E95" s="128">
        <f t="shared" si="23"/>
        <v>7878</v>
      </c>
      <c r="F95" s="129" t="str">
        <f t="shared" si="24"/>
        <v>111</v>
      </c>
      <c r="G95" s="130" t="str">
        <f t="shared" si="25"/>
        <v>70바5076</v>
      </c>
      <c r="H95" s="131">
        <f t="shared" si="26"/>
        <v>1</v>
      </c>
      <c r="I95" s="132">
        <f t="shared" si="27"/>
        <v>4137.2709999999997</v>
      </c>
      <c r="J95" s="133">
        <f t="shared" si="28"/>
        <v>1.1213532871604469E-2</v>
      </c>
      <c r="K95" s="133">
        <f t="shared" si="29"/>
        <v>0.27281260214534409</v>
      </c>
      <c r="L95" s="133">
        <f t="shared" si="30"/>
        <v>0.1558998673280044</v>
      </c>
      <c r="M95" s="134">
        <f t="shared" si="31"/>
        <v>22.286000000000001</v>
      </c>
      <c r="N95" s="135">
        <f t="shared" si="32"/>
        <v>0.14502313239814363</v>
      </c>
      <c r="O95" s="135">
        <f t="shared" si="33"/>
        <v>8.4838532452914013</v>
      </c>
      <c r="P95" s="217">
        <f t="shared" si="34"/>
        <v>7</v>
      </c>
      <c r="Q95" s="218">
        <f t="shared" si="35"/>
        <v>6</v>
      </c>
      <c r="R95" s="218">
        <f t="shared" si="36"/>
        <v>351</v>
      </c>
      <c r="T95">
        <v>510</v>
      </c>
      <c r="U95">
        <v>7878</v>
      </c>
      <c r="V95" t="s">
        <v>304</v>
      </c>
      <c r="W95">
        <v>4137.2709999999997</v>
      </c>
      <c r="X95">
        <v>1597.048</v>
      </c>
      <c r="Y95">
        <v>2.5910000000000002</v>
      </c>
      <c r="Z95">
        <v>22.286000000000001</v>
      </c>
      <c r="AA95">
        <v>127.967164</v>
      </c>
      <c r="AB95">
        <v>1.4349639999999999</v>
      </c>
      <c r="AC95">
        <v>34.911054999999998</v>
      </c>
      <c r="AD95" s="1">
        <v>645</v>
      </c>
      <c r="AE95">
        <v>6</v>
      </c>
      <c r="AF95">
        <v>351</v>
      </c>
      <c r="AG95">
        <v>91</v>
      </c>
      <c r="AH95">
        <v>32.330722999999999</v>
      </c>
      <c r="AI95">
        <v>24599.1</v>
      </c>
      <c r="AJ95">
        <v>11517.2</v>
      </c>
      <c r="AK95">
        <v>7</v>
      </c>
      <c r="AL95">
        <v>3643</v>
      </c>
      <c r="AM95">
        <v>0.83580645161290323</v>
      </c>
      <c r="AN95" t="s">
        <v>67</v>
      </c>
      <c r="AO95">
        <v>4137.2709999999997</v>
      </c>
      <c r="AP95" t="s">
        <v>590</v>
      </c>
      <c r="AQ95" t="s">
        <v>119</v>
      </c>
      <c r="AR95" t="s">
        <v>120</v>
      </c>
      <c r="AS95" t="s">
        <v>119</v>
      </c>
      <c r="AT95" t="s">
        <v>120</v>
      </c>
      <c r="AU95" t="s">
        <v>285</v>
      </c>
      <c r="AV95" t="s">
        <v>304</v>
      </c>
      <c r="AW95" t="s">
        <v>67</v>
      </c>
      <c r="AX95">
        <v>7878</v>
      </c>
      <c r="AY95" t="s">
        <v>383</v>
      </c>
      <c r="AZ95">
        <v>5</v>
      </c>
      <c r="BA95" t="s">
        <v>422</v>
      </c>
      <c r="BB95">
        <v>1</v>
      </c>
      <c r="BC95">
        <v>1</v>
      </c>
      <c r="BE95" t="s">
        <v>69</v>
      </c>
      <c r="BF95">
        <v>-1</v>
      </c>
      <c r="BG95" t="s">
        <v>338</v>
      </c>
      <c r="BI95" t="s">
        <v>119</v>
      </c>
      <c r="BJ95" t="s">
        <v>304</v>
      </c>
      <c r="BK95" t="s">
        <v>67</v>
      </c>
      <c r="BL95">
        <v>0.83580645161290323</v>
      </c>
      <c r="BM95">
        <v>7878</v>
      </c>
      <c r="BN95" t="s">
        <v>120</v>
      </c>
      <c r="BO95" t="s">
        <v>285</v>
      </c>
      <c r="BP95">
        <v>1</v>
      </c>
      <c r="BQ95">
        <v>4137.2709999999997</v>
      </c>
      <c r="BR95">
        <v>1.1213532871604469E-2</v>
      </c>
      <c r="BS95">
        <v>0.27281260214534409</v>
      </c>
      <c r="BT95">
        <v>0.1558998673280044</v>
      </c>
      <c r="BU95">
        <v>22.286000000000001</v>
      </c>
      <c r="BV95">
        <v>0.14502313239814363</v>
      </c>
      <c r="BW95">
        <v>8.4838532452914013</v>
      </c>
      <c r="BX95">
        <v>7</v>
      </c>
      <c r="BY95">
        <v>6</v>
      </c>
      <c r="BZ95">
        <v>351</v>
      </c>
    </row>
    <row r="96" spans="1:78" ht="16.5">
      <c r="A96" s="107" t="str">
        <f t="shared" si="19"/>
        <v>미래교통</v>
      </c>
      <c r="B96" s="108" t="str">
        <f t="shared" si="20"/>
        <v>최익환</v>
      </c>
      <c r="C96" s="109" t="str">
        <f t="shared" si="21"/>
        <v>B</v>
      </c>
      <c r="D96" s="110">
        <f t="shared" si="22"/>
        <v>0.90552693555948915</v>
      </c>
      <c r="E96" s="111">
        <f t="shared" si="23"/>
        <v>6599</v>
      </c>
      <c r="F96" s="112" t="str">
        <f t="shared" si="24"/>
        <v>111</v>
      </c>
      <c r="G96" s="113" t="str">
        <f t="shared" si="25"/>
        <v>70바5078</v>
      </c>
      <c r="H96" s="114">
        <f t="shared" si="26"/>
        <v>14</v>
      </c>
      <c r="I96" s="115">
        <f t="shared" si="27"/>
        <v>3882.1669999999999</v>
      </c>
      <c r="J96" s="116">
        <f t="shared" si="28"/>
        <v>4.856353191348034E-2</v>
      </c>
      <c r="K96" s="116">
        <f t="shared" si="29"/>
        <v>0.30492757816239086</v>
      </c>
      <c r="L96" s="116">
        <f t="shared" si="30"/>
        <v>0.19782765656397575</v>
      </c>
      <c r="M96" s="117">
        <f t="shared" si="31"/>
        <v>21.59</v>
      </c>
      <c r="N96" s="118">
        <f t="shared" si="32"/>
        <v>0.41214095117494948</v>
      </c>
      <c r="O96" s="118">
        <f t="shared" si="33"/>
        <v>22.255611363447272</v>
      </c>
      <c r="P96" s="219">
        <f t="shared" si="34"/>
        <v>25</v>
      </c>
      <c r="Q96" s="220">
        <f t="shared" si="35"/>
        <v>16</v>
      </c>
      <c r="R96" s="220">
        <f t="shared" si="36"/>
        <v>864</v>
      </c>
      <c r="T96">
        <v>510</v>
      </c>
      <c r="U96">
        <v>6599</v>
      </c>
      <c r="V96" t="s">
        <v>273</v>
      </c>
      <c r="W96">
        <v>3882.288</v>
      </c>
      <c r="X96">
        <v>1528.741</v>
      </c>
      <c r="Y96">
        <v>2.54</v>
      </c>
      <c r="Z96">
        <v>21.59</v>
      </c>
      <c r="AA96">
        <v>139.347196</v>
      </c>
      <c r="AB96">
        <v>6.7671919999999997</v>
      </c>
      <c r="AC96">
        <v>42.490803</v>
      </c>
      <c r="AD96" s="1">
        <v>768</v>
      </c>
      <c r="AE96">
        <v>16</v>
      </c>
      <c r="AF96">
        <v>864</v>
      </c>
      <c r="AG96">
        <v>93</v>
      </c>
      <c r="AH96">
        <v>27.860538999999999</v>
      </c>
      <c r="AI96">
        <v>31244.9</v>
      </c>
      <c r="AJ96">
        <v>15557</v>
      </c>
      <c r="AK96">
        <v>25</v>
      </c>
      <c r="AL96">
        <v>11571</v>
      </c>
      <c r="AM96">
        <v>0.90552693555948915</v>
      </c>
      <c r="AN96" t="s">
        <v>68</v>
      </c>
      <c r="AO96">
        <v>743.5</v>
      </c>
      <c r="AP96" t="s">
        <v>591</v>
      </c>
      <c r="AQ96" t="s">
        <v>119</v>
      </c>
      <c r="AR96" t="s">
        <v>120</v>
      </c>
      <c r="AS96" t="s">
        <v>119</v>
      </c>
      <c r="AT96" t="s">
        <v>120</v>
      </c>
      <c r="AU96" t="s">
        <v>174</v>
      </c>
      <c r="AV96" t="s">
        <v>273</v>
      </c>
      <c r="AW96" t="s">
        <v>68</v>
      </c>
      <c r="AX96">
        <v>6599</v>
      </c>
      <c r="AY96" t="s">
        <v>380</v>
      </c>
      <c r="AZ96">
        <v>10</v>
      </c>
      <c r="BA96" t="s">
        <v>459</v>
      </c>
      <c r="BB96">
        <v>14</v>
      </c>
      <c r="BC96">
        <v>1</v>
      </c>
      <c r="BE96" t="s">
        <v>68</v>
      </c>
      <c r="BF96">
        <v>0</v>
      </c>
      <c r="BG96" t="s">
        <v>325</v>
      </c>
      <c r="BI96" t="s">
        <v>119</v>
      </c>
      <c r="BJ96" t="s">
        <v>273</v>
      </c>
      <c r="BK96" t="s">
        <v>68</v>
      </c>
      <c r="BL96">
        <v>0.90552693555948915</v>
      </c>
      <c r="BM96">
        <v>6599</v>
      </c>
      <c r="BN96" t="s">
        <v>120</v>
      </c>
      <c r="BO96" t="s">
        <v>174</v>
      </c>
      <c r="BP96">
        <v>14</v>
      </c>
      <c r="BQ96">
        <v>3882.1669999999999</v>
      </c>
      <c r="BR96">
        <v>4.856353191348034E-2</v>
      </c>
      <c r="BS96">
        <v>0.30492757816239086</v>
      </c>
      <c r="BT96">
        <v>0.19782149083221029</v>
      </c>
      <c r="BU96">
        <v>21.59</v>
      </c>
      <c r="BV96">
        <v>0.41214095117494948</v>
      </c>
      <c r="BW96">
        <v>22.255611363447272</v>
      </c>
      <c r="BX96">
        <v>25</v>
      </c>
      <c r="BY96">
        <v>16</v>
      </c>
      <c r="BZ96">
        <v>864</v>
      </c>
    </row>
    <row r="97" spans="1:78" ht="16.5">
      <c r="A97" s="124" t="str">
        <f t="shared" si="19"/>
        <v>미래교통</v>
      </c>
      <c r="B97" s="125" t="str">
        <f t="shared" si="20"/>
        <v>최재근</v>
      </c>
      <c r="C97" s="126" t="str">
        <f t="shared" si="21"/>
        <v>D</v>
      </c>
      <c r="D97" s="127">
        <f t="shared" si="22"/>
        <v>0.82523809523809522</v>
      </c>
      <c r="E97" s="128">
        <f t="shared" si="23"/>
        <v>5006</v>
      </c>
      <c r="F97" s="129" t="str">
        <f t="shared" si="24"/>
        <v>111-2</v>
      </c>
      <c r="G97" s="130" t="str">
        <f t="shared" si="25"/>
        <v>70바5082</v>
      </c>
      <c r="H97" s="131">
        <f t="shared" si="26"/>
        <v>1</v>
      </c>
      <c r="I97" s="132">
        <f t="shared" si="27"/>
        <v>1223.326</v>
      </c>
      <c r="J97" s="133">
        <f t="shared" si="28"/>
        <v>4.4188889452059503E-2</v>
      </c>
      <c r="K97" s="133">
        <f t="shared" si="29"/>
        <v>0.37543766942513473</v>
      </c>
      <c r="L97" s="133">
        <f t="shared" si="30"/>
        <v>5.3951277092124258E-2</v>
      </c>
      <c r="M97" s="134">
        <f t="shared" si="31"/>
        <v>18.742999999999999</v>
      </c>
      <c r="N97" s="135">
        <f t="shared" si="32"/>
        <v>1.3896541069183521</v>
      </c>
      <c r="O97" s="135">
        <f t="shared" si="33"/>
        <v>21.98923263300216</v>
      </c>
      <c r="P97" s="217">
        <f t="shared" si="34"/>
        <v>3</v>
      </c>
      <c r="Q97" s="218">
        <f t="shared" si="35"/>
        <v>17</v>
      </c>
      <c r="R97" s="218">
        <f t="shared" si="36"/>
        <v>269</v>
      </c>
      <c r="T97">
        <v>510</v>
      </c>
      <c r="U97">
        <v>5006</v>
      </c>
      <c r="V97" t="s">
        <v>274</v>
      </c>
      <c r="W97">
        <v>1223.326</v>
      </c>
      <c r="X97">
        <v>706.05</v>
      </c>
      <c r="Y97">
        <v>1.7330000000000001</v>
      </c>
      <c r="Z97">
        <v>18.742999999999999</v>
      </c>
      <c r="AA97">
        <v>72.308854999999994</v>
      </c>
      <c r="AB97">
        <v>3.1952479999999999</v>
      </c>
      <c r="AC97">
        <v>27.147468</v>
      </c>
      <c r="AD97" s="1">
        <v>66</v>
      </c>
      <c r="AE97">
        <v>17</v>
      </c>
      <c r="AF97">
        <v>269</v>
      </c>
      <c r="AG97">
        <v>90</v>
      </c>
      <c r="AH97">
        <v>16.918066</v>
      </c>
      <c r="AI97">
        <v>603.4</v>
      </c>
      <c r="AJ97">
        <v>17</v>
      </c>
      <c r="AK97">
        <v>3</v>
      </c>
      <c r="AL97">
        <v>581</v>
      </c>
      <c r="AM97">
        <v>0.82523809523809522</v>
      </c>
      <c r="AN97" t="s">
        <v>67</v>
      </c>
      <c r="AO97">
        <v>1223.326</v>
      </c>
      <c r="AP97" t="s">
        <v>592</v>
      </c>
      <c r="AQ97" t="s">
        <v>119</v>
      </c>
      <c r="AR97" t="s">
        <v>121</v>
      </c>
      <c r="AS97" t="s">
        <v>119</v>
      </c>
      <c r="AT97" t="s">
        <v>121</v>
      </c>
      <c r="AU97" t="s">
        <v>336</v>
      </c>
      <c r="AV97" t="s">
        <v>274</v>
      </c>
      <c r="AW97" t="s">
        <v>67</v>
      </c>
      <c r="AX97">
        <v>5006</v>
      </c>
      <c r="AY97" t="s">
        <v>389</v>
      </c>
      <c r="AZ97">
        <v>6</v>
      </c>
      <c r="BA97" t="s">
        <v>335</v>
      </c>
      <c r="BB97">
        <v>1</v>
      </c>
      <c r="BC97">
        <v>1</v>
      </c>
      <c r="BE97" t="s">
        <v>67</v>
      </c>
      <c r="BF97">
        <v>0</v>
      </c>
      <c r="BG97" t="s">
        <v>325</v>
      </c>
      <c r="BI97" t="s">
        <v>119</v>
      </c>
      <c r="BJ97" t="s">
        <v>274</v>
      </c>
      <c r="BK97" t="s">
        <v>67</v>
      </c>
      <c r="BL97">
        <v>0.82523809523809522</v>
      </c>
      <c r="BM97">
        <v>5006</v>
      </c>
      <c r="BN97" t="s">
        <v>121</v>
      </c>
      <c r="BO97" t="s">
        <v>336</v>
      </c>
      <c r="BP97">
        <v>1</v>
      </c>
      <c r="BQ97">
        <v>1223.326</v>
      </c>
      <c r="BR97">
        <v>4.4188889452059503E-2</v>
      </c>
      <c r="BS97">
        <v>0.37543766942513473</v>
      </c>
      <c r="BT97">
        <v>5.3951277092124258E-2</v>
      </c>
      <c r="BU97">
        <v>18.742999999999999</v>
      </c>
      <c r="BV97">
        <v>1.3896541069183521</v>
      </c>
      <c r="BW97">
        <v>21.98923263300216</v>
      </c>
      <c r="BX97">
        <v>3</v>
      </c>
      <c r="BY97">
        <v>17</v>
      </c>
      <c r="BZ97">
        <v>269</v>
      </c>
    </row>
    <row r="98" spans="1:78" ht="16.5">
      <c r="A98" s="107" t="str">
        <f t="shared" si="19"/>
        <v>미래교통</v>
      </c>
      <c r="B98" s="108" t="str">
        <f t="shared" si="20"/>
        <v>최재찬</v>
      </c>
      <c r="C98" s="109" t="str">
        <f t="shared" si="21"/>
        <v>F</v>
      </c>
      <c r="D98" s="110">
        <f t="shared" si="22"/>
        <v>0.79490525005142132</v>
      </c>
      <c r="E98" s="111">
        <f t="shared" si="23"/>
        <v>4591</v>
      </c>
      <c r="F98" s="112" t="str">
        <f t="shared" si="24"/>
        <v>111-2</v>
      </c>
      <c r="G98" s="113" t="str">
        <f t="shared" si="25"/>
        <v>72바1546</v>
      </c>
      <c r="H98" s="114">
        <f t="shared" si="26"/>
        <v>3</v>
      </c>
      <c r="I98" s="115">
        <f t="shared" si="27"/>
        <v>2327.2369999999996</v>
      </c>
      <c r="J98" s="116">
        <f t="shared" si="28"/>
        <v>4.7026935423366695E-2</v>
      </c>
      <c r="K98" s="116">
        <f t="shared" si="29"/>
        <v>0.43484882216482951</v>
      </c>
      <c r="L98" s="116">
        <f t="shared" si="30"/>
        <v>0.18648723787048765</v>
      </c>
      <c r="M98" s="117">
        <f t="shared" si="31"/>
        <v>17.920999999999999</v>
      </c>
      <c r="N98" s="118">
        <f t="shared" si="32"/>
        <v>0.60157173506608919</v>
      </c>
      <c r="O98" s="118">
        <f t="shared" si="33"/>
        <v>76.485549172688479</v>
      </c>
      <c r="P98" s="219">
        <f t="shared" si="34"/>
        <v>44</v>
      </c>
      <c r="Q98" s="220">
        <f t="shared" si="35"/>
        <v>14</v>
      </c>
      <c r="R98" s="220">
        <f t="shared" si="36"/>
        <v>1780</v>
      </c>
      <c r="T98">
        <v>510</v>
      </c>
      <c r="U98">
        <v>4591</v>
      </c>
      <c r="V98" t="s">
        <v>275</v>
      </c>
      <c r="W98">
        <v>2327.2370000000001</v>
      </c>
      <c r="X98">
        <v>1321.61</v>
      </c>
      <c r="Y98">
        <v>1.7609999999999999</v>
      </c>
      <c r="Z98">
        <v>17.920999999999999</v>
      </c>
      <c r="AA98">
        <v>165.418859</v>
      </c>
      <c r="AB98">
        <v>7.7791420000000002</v>
      </c>
      <c r="AC98">
        <v>71.932196000000005</v>
      </c>
      <c r="AD98" s="1">
        <v>434</v>
      </c>
      <c r="AE98">
        <v>14</v>
      </c>
      <c r="AF98">
        <v>1780</v>
      </c>
      <c r="AG98">
        <v>81</v>
      </c>
      <c r="AH98">
        <v>14.068752</v>
      </c>
      <c r="AI98">
        <v>2817.4</v>
      </c>
      <c r="AJ98">
        <v>0</v>
      </c>
      <c r="AK98">
        <v>44</v>
      </c>
      <c r="AL98">
        <v>38759</v>
      </c>
      <c r="AM98">
        <v>0.79490525005142132</v>
      </c>
      <c r="AN98" t="s">
        <v>70</v>
      </c>
      <c r="AO98">
        <v>2107.875</v>
      </c>
      <c r="AP98" t="s">
        <v>593</v>
      </c>
      <c r="AQ98" t="s">
        <v>119</v>
      </c>
      <c r="AR98" t="s">
        <v>121</v>
      </c>
      <c r="AS98" t="s">
        <v>119</v>
      </c>
      <c r="AT98" t="s">
        <v>121</v>
      </c>
      <c r="AU98" t="s">
        <v>206</v>
      </c>
      <c r="AV98" t="s">
        <v>275</v>
      </c>
      <c r="AW98" t="s">
        <v>70</v>
      </c>
      <c r="AX98">
        <v>4591</v>
      </c>
      <c r="AY98" t="s">
        <v>372</v>
      </c>
      <c r="AZ98">
        <v>2</v>
      </c>
      <c r="BA98" t="s">
        <v>413</v>
      </c>
      <c r="BB98">
        <v>3</v>
      </c>
      <c r="BC98">
        <v>1</v>
      </c>
      <c r="BE98" t="s">
        <v>67</v>
      </c>
      <c r="BF98">
        <v>-1</v>
      </c>
      <c r="BG98" t="s">
        <v>338</v>
      </c>
      <c r="BI98" t="s">
        <v>119</v>
      </c>
      <c r="BJ98" t="s">
        <v>275</v>
      </c>
      <c r="BK98" t="s">
        <v>70</v>
      </c>
      <c r="BL98">
        <v>0.79490525005142132</v>
      </c>
      <c r="BM98">
        <v>4591</v>
      </c>
      <c r="BN98" t="s">
        <v>121</v>
      </c>
      <c r="BO98" t="s">
        <v>206</v>
      </c>
      <c r="BP98">
        <v>3</v>
      </c>
      <c r="BQ98">
        <v>2327.2369999999996</v>
      </c>
      <c r="BR98">
        <v>4.7026935423366695E-2</v>
      </c>
      <c r="BS98">
        <v>0.43484882216482951</v>
      </c>
      <c r="BT98">
        <v>0.18648723787048763</v>
      </c>
      <c r="BU98">
        <v>17.920999999999999</v>
      </c>
      <c r="BV98">
        <v>0.60157173506608919</v>
      </c>
      <c r="BW98">
        <v>76.485549172688479</v>
      </c>
      <c r="BX98">
        <v>44</v>
      </c>
      <c r="BY98">
        <v>14</v>
      </c>
      <c r="BZ98">
        <v>1780</v>
      </c>
    </row>
    <row r="99" spans="1:78" ht="16.5">
      <c r="A99" s="124" t="str">
        <f t="shared" si="19"/>
        <v>미래교통</v>
      </c>
      <c r="B99" s="125" t="str">
        <f t="shared" si="20"/>
        <v>편무길</v>
      </c>
      <c r="C99" s="126" t="str">
        <f t="shared" si="21"/>
        <v>C</v>
      </c>
      <c r="D99" s="127">
        <f t="shared" si="22"/>
        <v>0.88</v>
      </c>
      <c r="E99" s="128">
        <f t="shared" si="23"/>
        <v>7389</v>
      </c>
      <c r="F99" s="129" t="str">
        <f t="shared" si="24"/>
        <v>111-2</v>
      </c>
      <c r="G99" s="130" t="str">
        <f t="shared" si="25"/>
        <v>70바6053</v>
      </c>
      <c r="H99" s="131">
        <f t="shared" si="26"/>
        <v>1</v>
      </c>
      <c r="I99" s="132">
        <f t="shared" si="27"/>
        <v>2078.1080000000002</v>
      </c>
      <c r="J99" s="133">
        <f t="shared" si="28"/>
        <v>6.1405612943950395E-2</v>
      </c>
      <c r="K99" s="133">
        <f t="shared" si="29"/>
        <v>0.3977937584823556</v>
      </c>
      <c r="L99" s="133">
        <f t="shared" si="30"/>
        <v>0.25070881782852478</v>
      </c>
      <c r="M99" s="134">
        <f t="shared" si="31"/>
        <v>16.806999999999999</v>
      </c>
      <c r="N99" s="135">
        <f t="shared" si="32"/>
        <v>0.62556902721129026</v>
      </c>
      <c r="O99" s="135">
        <f t="shared" si="33"/>
        <v>29.738589139736721</v>
      </c>
      <c r="P99" s="217">
        <f t="shared" si="34"/>
        <v>19</v>
      </c>
      <c r="Q99" s="218">
        <f t="shared" si="35"/>
        <v>13</v>
      </c>
      <c r="R99" s="218">
        <f t="shared" si="36"/>
        <v>618</v>
      </c>
      <c r="T99">
        <v>510</v>
      </c>
      <c r="U99">
        <v>7389</v>
      </c>
      <c r="V99" t="s">
        <v>276</v>
      </c>
      <c r="W99">
        <v>2078.1080000000002</v>
      </c>
      <c r="X99">
        <v>1180.768</v>
      </c>
      <c r="Y99">
        <v>1.76</v>
      </c>
      <c r="Z99">
        <v>16.806999999999999</v>
      </c>
      <c r="AA99">
        <v>140.368585</v>
      </c>
      <c r="AB99">
        <v>8.6194190000000006</v>
      </c>
      <c r="AC99">
        <v>55.837747</v>
      </c>
      <c r="AD99" s="1">
        <v>521</v>
      </c>
      <c r="AE99">
        <v>13</v>
      </c>
      <c r="AF99">
        <v>618</v>
      </c>
      <c r="AG99">
        <v>89</v>
      </c>
      <c r="AH99">
        <v>14.804651</v>
      </c>
      <c r="AI99">
        <v>911.2</v>
      </c>
      <c r="AJ99">
        <v>38.1</v>
      </c>
      <c r="AK99">
        <v>19</v>
      </c>
      <c r="AL99">
        <v>5176</v>
      </c>
      <c r="AM99">
        <v>0.88</v>
      </c>
      <c r="AN99" t="s">
        <v>69</v>
      </c>
      <c r="AO99">
        <v>2078.1080000000002</v>
      </c>
      <c r="AP99" t="s">
        <v>594</v>
      </c>
      <c r="AQ99" t="s">
        <v>119</v>
      </c>
      <c r="AR99" t="s">
        <v>121</v>
      </c>
      <c r="AS99" t="s">
        <v>119</v>
      </c>
      <c r="AT99" t="s">
        <v>121</v>
      </c>
      <c r="AU99" t="s">
        <v>203</v>
      </c>
      <c r="AV99" t="s">
        <v>276</v>
      </c>
      <c r="AW99" t="s">
        <v>69</v>
      </c>
      <c r="AX99">
        <v>7389</v>
      </c>
      <c r="AY99" t="s">
        <v>388</v>
      </c>
      <c r="AZ99">
        <v>1</v>
      </c>
      <c r="BA99" t="s">
        <v>209</v>
      </c>
      <c r="BB99">
        <v>1</v>
      </c>
      <c r="BC99">
        <v>1</v>
      </c>
      <c r="BE99" t="s">
        <v>69</v>
      </c>
      <c r="BF99">
        <v>0</v>
      </c>
      <c r="BG99" t="s">
        <v>325</v>
      </c>
      <c r="BI99" t="s">
        <v>119</v>
      </c>
      <c r="BJ99" t="s">
        <v>276</v>
      </c>
      <c r="BK99" t="s">
        <v>69</v>
      </c>
      <c r="BL99">
        <v>0.88</v>
      </c>
      <c r="BM99">
        <v>7389</v>
      </c>
      <c r="BN99" t="s">
        <v>121</v>
      </c>
      <c r="BO99" t="s">
        <v>203</v>
      </c>
      <c r="BP99">
        <v>1</v>
      </c>
      <c r="BQ99">
        <v>2078.1080000000002</v>
      </c>
      <c r="BR99">
        <v>6.1405612943950395E-2</v>
      </c>
      <c r="BS99">
        <v>0.3977937584823556</v>
      </c>
      <c r="BT99">
        <v>0.25070881782852478</v>
      </c>
      <c r="BU99">
        <v>16.806999999999999</v>
      </c>
      <c r="BV99">
        <v>0.62556902721129026</v>
      </c>
      <c r="BW99">
        <v>29.738589139736721</v>
      </c>
      <c r="BX99">
        <v>19</v>
      </c>
      <c r="BY99">
        <v>13</v>
      </c>
      <c r="BZ99">
        <v>618</v>
      </c>
    </row>
    <row r="100" spans="1:78" ht="16.5">
      <c r="A100" s="107" t="str">
        <f t="shared" si="19"/>
        <v>미래교통</v>
      </c>
      <c r="B100" s="108" t="str">
        <f t="shared" si="20"/>
        <v>한성철</v>
      </c>
      <c r="C100" s="109" t="str">
        <f t="shared" si="21"/>
        <v>S</v>
      </c>
      <c r="D100" s="110">
        <f t="shared" si="22"/>
        <v>1.1246524419786388</v>
      </c>
      <c r="E100" s="111">
        <f t="shared" si="23"/>
        <v>9941</v>
      </c>
      <c r="F100" s="112" t="str">
        <f t="shared" si="24"/>
        <v>111</v>
      </c>
      <c r="G100" s="113" t="str">
        <f t="shared" si="25"/>
        <v>72바1607</v>
      </c>
      <c r="H100" s="114">
        <f t="shared" si="26"/>
        <v>2</v>
      </c>
      <c r="I100" s="115">
        <f t="shared" si="27"/>
        <v>3685.0889999999999</v>
      </c>
      <c r="J100" s="116">
        <f t="shared" si="28"/>
        <v>6.278099591056286E-3</v>
      </c>
      <c r="K100" s="116">
        <f t="shared" si="29"/>
        <v>0.23299812860280503</v>
      </c>
      <c r="L100" s="116">
        <f t="shared" si="30"/>
        <v>0.1970101671899919</v>
      </c>
      <c r="M100" s="117">
        <f t="shared" si="31"/>
        <v>13.154999999999999</v>
      </c>
      <c r="N100" s="118">
        <f t="shared" si="32"/>
        <v>2.7136386665288139E-2</v>
      </c>
      <c r="O100" s="118">
        <f t="shared" si="33"/>
        <v>4.857413213086577</v>
      </c>
      <c r="P100" s="219">
        <f t="shared" si="34"/>
        <v>7</v>
      </c>
      <c r="Q100" s="220">
        <f t="shared" si="35"/>
        <v>1</v>
      </c>
      <c r="R100" s="220">
        <f t="shared" si="36"/>
        <v>179</v>
      </c>
      <c r="T100">
        <v>510</v>
      </c>
      <c r="U100">
        <v>9941</v>
      </c>
      <c r="V100" t="s">
        <v>317</v>
      </c>
      <c r="W100">
        <v>3685.09</v>
      </c>
      <c r="X100">
        <v>1132.3679999999999</v>
      </c>
      <c r="Y100">
        <v>3.254</v>
      </c>
      <c r="Z100">
        <v>13.154999999999999</v>
      </c>
      <c r="AA100">
        <v>118.21969199999999</v>
      </c>
      <c r="AB100">
        <v>0.74219500000000005</v>
      </c>
      <c r="AC100">
        <v>27.544967</v>
      </c>
      <c r="AD100" s="1">
        <v>726</v>
      </c>
      <c r="AE100">
        <v>1</v>
      </c>
      <c r="AF100">
        <v>179</v>
      </c>
      <c r="AG100">
        <v>91</v>
      </c>
      <c r="AH100">
        <v>31.171541000000001</v>
      </c>
      <c r="AI100">
        <v>17828</v>
      </c>
      <c r="AJ100">
        <v>9302.9</v>
      </c>
      <c r="AK100">
        <v>7</v>
      </c>
      <c r="AL100">
        <v>781</v>
      </c>
      <c r="AM100">
        <v>1.1246524419786388</v>
      </c>
      <c r="AN100" t="s">
        <v>71</v>
      </c>
      <c r="AO100">
        <v>3437.826</v>
      </c>
      <c r="AP100" t="s">
        <v>595</v>
      </c>
      <c r="AQ100" t="s">
        <v>119</v>
      </c>
      <c r="AR100" t="s">
        <v>120</v>
      </c>
      <c r="AS100" t="s">
        <v>119</v>
      </c>
      <c r="AT100" t="s">
        <v>120</v>
      </c>
      <c r="AU100" t="s">
        <v>314</v>
      </c>
      <c r="AV100" t="s">
        <v>317</v>
      </c>
      <c r="AW100" t="s">
        <v>71</v>
      </c>
      <c r="AX100">
        <v>9941</v>
      </c>
      <c r="AY100" t="s">
        <v>419</v>
      </c>
      <c r="AZ100">
        <v>1</v>
      </c>
      <c r="BA100" t="s">
        <v>420</v>
      </c>
      <c r="BB100">
        <v>2</v>
      </c>
      <c r="BC100">
        <v>1</v>
      </c>
      <c r="BE100" t="s">
        <v>71</v>
      </c>
      <c r="BF100">
        <v>0</v>
      </c>
      <c r="BG100" t="s">
        <v>325</v>
      </c>
      <c r="BI100" t="s">
        <v>119</v>
      </c>
      <c r="BJ100" t="s">
        <v>317</v>
      </c>
      <c r="BK100" t="s">
        <v>71</v>
      </c>
      <c r="BL100">
        <v>1.1246524419786388</v>
      </c>
      <c r="BM100">
        <v>9941</v>
      </c>
      <c r="BN100" t="s">
        <v>120</v>
      </c>
      <c r="BO100" t="s">
        <v>314</v>
      </c>
      <c r="BP100">
        <v>2</v>
      </c>
      <c r="BQ100">
        <v>3685.0889999999999</v>
      </c>
      <c r="BR100">
        <v>6.278099591056286E-3</v>
      </c>
      <c r="BS100">
        <v>0.23299812860280503</v>
      </c>
      <c r="BT100">
        <v>0.19701011372856564</v>
      </c>
      <c r="BU100">
        <v>13.154999999999999</v>
      </c>
      <c r="BV100">
        <v>2.7136386665288139E-2</v>
      </c>
      <c r="BW100">
        <v>4.857413213086577</v>
      </c>
      <c r="BX100">
        <v>7</v>
      </c>
      <c r="BY100">
        <v>1</v>
      </c>
      <c r="BZ100">
        <v>179</v>
      </c>
    </row>
    <row r="101" spans="1:78" ht="16.5">
      <c r="A101" s="124" t="str">
        <f t="shared" si="19"/>
        <v>미래교통</v>
      </c>
      <c r="B101" s="125" t="str">
        <f t="shared" si="20"/>
        <v>허재선</v>
      </c>
      <c r="C101" s="126" t="str">
        <f t="shared" si="21"/>
        <v>F</v>
      </c>
      <c r="D101" s="127">
        <f t="shared" si="22"/>
        <v>0.79884486549974321</v>
      </c>
      <c r="E101" s="128">
        <f t="shared" si="23"/>
        <v>4400</v>
      </c>
      <c r="F101" s="129" t="str">
        <f t="shared" si="24"/>
        <v>111</v>
      </c>
      <c r="G101" s="130" t="str">
        <f t="shared" si="25"/>
        <v>70바5931</v>
      </c>
      <c r="H101" s="131">
        <f t="shared" si="26"/>
        <v>14</v>
      </c>
      <c r="I101" s="132">
        <f t="shared" si="27"/>
        <v>2538.989</v>
      </c>
      <c r="J101" s="133">
        <f t="shared" si="28"/>
        <v>3.2517564776242625E-2</v>
      </c>
      <c r="K101" s="133">
        <f t="shared" si="29"/>
        <v>0.3705585218210542</v>
      </c>
      <c r="L101" s="133">
        <f t="shared" si="30"/>
        <v>0.21977251575331755</v>
      </c>
      <c r="M101" s="134">
        <f t="shared" si="31"/>
        <v>22.724</v>
      </c>
      <c r="N101" s="135">
        <f t="shared" si="32"/>
        <v>0.86648662124963916</v>
      </c>
      <c r="O101" s="135">
        <f t="shared" si="33"/>
        <v>29.145459078396954</v>
      </c>
      <c r="P101" s="217">
        <f t="shared" si="34"/>
        <v>34</v>
      </c>
      <c r="Q101" s="218">
        <f t="shared" si="35"/>
        <v>22</v>
      </c>
      <c r="R101" s="218">
        <f t="shared" si="36"/>
        <v>756</v>
      </c>
      <c r="T101">
        <v>510</v>
      </c>
      <c r="U101">
        <v>4400</v>
      </c>
      <c r="V101" t="s">
        <v>277</v>
      </c>
      <c r="W101">
        <v>2573.2660000000001</v>
      </c>
      <c r="X101">
        <v>1275.2829999999999</v>
      </c>
      <c r="Y101">
        <v>2.0179999999999998</v>
      </c>
      <c r="Z101">
        <v>22.724</v>
      </c>
      <c r="AA101">
        <v>120.942759</v>
      </c>
      <c r="AB101">
        <v>3.9327640000000001</v>
      </c>
      <c r="AC101">
        <v>44.816369999999999</v>
      </c>
      <c r="AD101" s="1">
        <v>558</v>
      </c>
      <c r="AE101">
        <v>22</v>
      </c>
      <c r="AF101">
        <v>756</v>
      </c>
      <c r="AG101">
        <v>94</v>
      </c>
      <c r="AH101">
        <v>21.276726</v>
      </c>
      <c r="AI101">
        <v>25900.3</v>
      </c>
      <c r="AJ101">
        <v>15641.7</v>
      </c>
      <c r="AK101">
        <v>34</v>
      </c>
      <c r="AL101">
        <v>14827</v>
      </c>
      <c r="AM101">
        <v>0.79884486549974321</v>
      </c>
      <c r="AN101" t="s">
        <v>70</v>
      </c>
      <c r="AO101">
        <v>375.62299999999999</v>
      </c>
      <c r="AP101" t="s">
        <v>596</v>
      </c>
      <c r="AQ101" t="s">
        <v>119</v>
      </c>
      <c r="AR101" t="s">
        <v>120</v>
      </c>
      <c r="AS101" t="s">
        <v>119</v>
      </c>
      <c r="AT101" t="s">
        <v>120</v>
      </c>
      <c r="AU101" t="s">
        <v>179</v>
      </c>
      <c r="AV101" t="s">
        <v>277</v>
      </c>
      <c r="AW101" t="s">
        <v>70</v>
      </c>
      <c r="AX101">
        <v>4400</v>
      </c>
      <c r="AY101" t="s">
        <v>373</v>
      </c>
      <c r="AZ101">
        <v>1</v>
      </c>
      <c r="BA101" t="s">
        <v>330</v>
      </c>
      <c r="BB101">
        <v>14</v>
      </c>
      <c r="BC101">
        <v>1</v>
      </c>
      <c r="BE101" t="s">
        <v>67</v>
      </c>
      <c r="BF101">
        <v>-1</v>
      </c>
      <c r="BG101" t="s">
        <v>338</v>
      </c>
      <c r="BI101" t="s">
        <v>119</v>
      </c>
      <c r="BJ101" t="s">
        <v>277</v>
      </c>
      <c r="BK101" t="s">
        <v>70</v>
      </c>
      <c r="BL101">
        <v>0.79884486549974321</v>
      </c>
      <c r="BM101">
        <v>4400</v>
      </c>
      <c r="BN101" t="s">
        <v>120</v>
      </c>
      <c r="BO101" t="s">
        <v>179</v>
      </c>
      <c r="BP101">
        <v>14</v>
      </c>
      <c r="BQ101">
        <v>2538.989</v>
      </c>
      <c r="BR101">
        <v>3.2517564776242625E-2</v>
      </c>
      <c r="BS101">
        <v>0.3705585218210542</v>
      </c>
      <c r="BT101">
        <v>0.21684505216328198</v>
      </c>
      <c r="BU101">
        <v>22.724</v>
      </c>
      <c r="BV101">
        <v>0.86648662124963916</v>
      </c>
      <c r="BW101">
        <v>29.145459078396954</v>
      </c>
      <c r="BX101">
        <v>34</v>
      </c>
      <c r="BY101">
        <v>22</v>
      </c>
      <c r="BZ101">
        <v>756</v>
      </c>
    </row>
    <row r="102" spans="1:78" ht="16.5">
      <c r="A102" s="107" t="str">
        <f t="shared" si="19"/>
        <v>미래교통</v>
      </c>
      <c r="B102" s="108" t="str">
        <f t="shared" si="20"/>
        <v>홍인기</v>
      </c>
      <c r="C102" s="109" t="str">
        <f t="shared" si="21"/>
        <v>D</v>
      </c>
      <c r="D102" s="110">
        <f t="shared" si="22"/>
        <v>0.83381176636712817</v>
      </c>
      <c r="E102" s="111">
        <f t="shared" si="23"/>
        <v>9911</v>
      </c>
      <c r="F102" s="112" t="str">
        <f t="shared" si="24"/>
        <v>111</v>
      </c>
      <c r="G102" s="113" t="str">
        <f t="shared" si="25"/>
        <v>70바5907</v>
      </c>
      <c r="H102" s="114">
        <f t="shared" si="26"/>
        <v>14</v>
      </c>
      <c r="I102" s="115">
        <f t="shared" si="27"/>
        <v>3341.5150000000003</v>
      </c>
      <c r="J102" s="116">
        <f t="shared" si="28"/>
        <v>3.81050224342213E-2</v>
      </c>
      <c r="K102" s="116">
        <f t="shared" si="29"/>
        <v>0.34317488854126121</v>
      </c>
      <c r="L102" s="116">
        <f t="shared" si="30"/>
        <v>0.16878571546139998</v>
      </c>
      <c r="M102" s="117">
        <f t="shared" si="31"/>
        <v>24.928999999999998</v>
      </c>
      <c r="N102" s="118">
        <f t="shared" si="32"/>
        <v>0.47882472471319143</v>
      </c>
      <c r="O102" s="118">
        <f t="shared" si="33"/>
        <v>38.15634525058244</v>
      </c>
      <c r="P102" s="219">
        <f t="shared" si="34"/>
        <v>39</v>
      </c>
      <c r="Q102" s="220">
        <f t="shared" si="35"/>
        <v>16</v>
      </c>
      <c r="R102" s="220">
        <f t="shared" si="36"/>
        <v>1275</v>
      </c>
      <c r="T102">
        <v>510</v>
      </c>
      <c r="U102">
        <v>9911</v>
      </c>
      <c r="V102" t="s">
        <v>278</v>
      </c>
      <c r="W102">
        <v>3341.5149999999999</v>
      </c>
      <c r="X102">
        <v>1404.336</v>
      </c>
      <c r="Y102">
        <v>2.379</v>
      </c>
      <c r="Z102">
        <v>24.928999999999998</v>
      </c>
      <c r="AA102">
        <v>120.303039</v>
      </c>
      <c r="AB102">
        <v>4.5841500000000002</v>
      </c>
      <c r="AC102">
        <v>41.284981999999999</v>
      </c>
      <c r="AD102" s="1">
        <v>564</v>
      </c>
      <c r="AE102">
        <v>16</v>
      </c>
      <c r="AF102">
        <v>1275</v>
      </c>
      <c r="AG102">
        <v>93</v>
      </c>
      <c r="AH102">
        <v>27.775815000000001</v>
      </c>
      <c r="AI102">
        <v>37833.9</v>
      </c>
      <c r="AJ102">
        <v>17405.099999999999</v>
      </c>
      <c r="AK102">
        <v>39</v>
      </c>
      <c r="AL102">
        <v>37589</v>
      </c>
      <c r="AM102">
        <v>0.83381176636712817</v>
      </c>
      <c r="AN102" t="s">
        <v>67</v>
      </c>
      <c r="AO102">
        <v>694.05899999999997</v>
      </c>
      <c r="AP102" t="s">
        <v>597</v>
      </c>
      <c r="AQ102" t="s">
        <v>119</v>
      </c>
      <c r="AR102" t="s">
        <v>120</v>
      </c>
      <c r="AS102" t="s">
        <v>119</v>
      </c>
      <c r="AT102" t="s">
        <v>120</v>
      </c>
      <c r="AU102" t="s">
        <v>328</v>
      </c>
      <c r="AV102" t="s">
        <v>278</v>
      </c>
      <c r="AW102" t="s">
        <v>67</v>
      </c>
      <c r="AX102">
        <v>9911</v>
      </c>
      <c r="AY102" t="s">
        <v>383</v>
      </c>
      <c r="AZ102">
        <v>6</v>
      </c>
      <c r="BA102" t="s">
        <v>433</v>
      </c>
      <c r="BB102">
        <v>14</v>
      </c>
      <c r="BC102">
        <v>1</v>
      </c>
      <c r="BE102" t="s">
        <v>67</v>
      </c>
      <c r="BF102">
        <v>0</v>
      </c>
      <c r="BG102" t="s">
        <v>325</v>
      </c>
      <c r="BI102" t="s">
        <v>119</v>
      </c>
      <c r="BJ102" t="s">
        <v>278</v>
      </c>
      <c r="BK102" t="s">
        <v>67</v>
      </c>
      <c r="BL102">
        <v>0.83381176636712817</v>
      </c>
      <c r="BM102">
        <v>9911</v>
      </c>
      <c r="BN102" t="s">
        <v>120</v>
      </c>
      <c r="BO102" t="s">
        <v>328</v>
      </c>
      <c r="BP102">
        <v>14</v>
      </c>
      <c r="BQ102">
        <v>3341.5150000000003</v>
      </c>
      <c r="BR102">
        <v>3.81050224342213E-2</v>
      </c>
      <c r="BS102">
        <v>0.34317488854126121</v>
      </c>
      <c r="BT102">
        <v>0.1687857154614</v>
      </c>
      <c r="BU102">
        <v>24.928999999999998</v>
      </c>
      <c r="BV102">
        <v>0.47882472471319143</v>
      </c>
      <c r="BW102">
        <v>38.15634525058244</v>
      </c>
      <c r="BX102">
        <v>39</v>
      </c>
      <c r="BY102">
        <v>16</v>
      </c>
      <c r="BZ102">
        <v>1275</v>
      </c>
    </row>
    <row r="103" spans="1:78" ht="16.5">
      <c r="A103" s="124" t="str">
        <f t="shared" si="19"/>
        <v>미래교통</v>
      </c>
      <c r="B103" s="125" t="str">
        <f t="shared" si="20"/>
        <v>홍재영</v>
      </c>
      <c r="C103" s="126" t="str">
        <f t="shared" si="21"/>
        <v>C</v>
      </c>
      <c r="D103" s="127">
        <f t="shared" si="22"/>
        <v>0.85901664307942716</v>
      </c>
      <c r="E103" s="128">
        <f t="shared" si="23"/>
        <v>1800</v>
      </c>
      <c r="F103" s="129" t="str">
        <f t="shared" si="24"/>
        <v>111</v>
      </c>
      <c r="G103" s="130" t="str">
        <f t="shared" si="25"/>
        <v>70바5924</v>
      </c>
      <c r="H103" s="131">
        <f t="shared" si="26"/>
        <v>13</v>
      </c>
      <c r="I103" s="132">
        <f t="shared" si="27"/>
        <v>3587.453</v>
      </c>
      <c r="J103" s="133">
        <f t="shared" si="28"/>
        <v>2.5411134628525428E-2</v>
      </c>
      <c r="K103" s="133">
        <f t="shared" si="29"/>
        <v>0.27944199508939593</v>
      </c>
      <c r="L103" s="133">
        <f t="shared" si="30"/>
        <v>0.10369473830040421</v>
      </c>
      <c r="M103" s="134">
        <f t="shared" si="31"/>
        <v>21.585999999999999</v>
      </c>
      <c r="N103" s="135">
        <f t="shared" si="32"/>
        <v>0.11149971860258517</v>
      </c>
      <c r="O103" s="135">
        <f t="shared" si="33"/>
        <v>14.885212433445121</v>
      </c>
      <c r="P103" s="217">
        <f t="shared" si="34"/>
        <v>13</v>
      </c>
      <c r="Q103" s="218">
        <f t="shared" si="35"/>
        <v>4</v>
      </c>
      <c r="R103" s="218">
        <f t="shared" si="36"/>
        <v>534</v>
      </c>
      <c r="T103">
        <v>510</v>
      </c>
      <c r="U103">
        <v>1800</v>
      </c>
      <c r="V103" t="s">
        <v>279</v>
      </c>
      <c r="W103">
        <v>3587.453</v>
      </c>
      <c r="X103">
        <v>1446.7539999999999</v>
      </c>
      <c r="Y103">
        <v>2.48</v>
      </c>
      <c r="Z103">
        <v>21.585999999999999</v>
      </c>
      <c r="AA103">
        <v>123.87274499999999</v>
      </c>
      <c r="AB103">
        <v>3.1477469999999999</v>
      </c>
      <c r="AC103">
        <v>34.615246999999997</v>
      </c>
      <c r="AD103" s="1">
        <v>372</v>
      </c>
      <c r="AE103">
        <v>4</v>
      </c>
      <c r="AF103">
        <v>534</v>
      </c>
      <c r="AG103">
        <v>92</v>
      </c>
      <c r="AH103">
        <v>28.960792999999999</v>
      </c>
      <c r="AI103">
        <v>22361.7</v>
      </c>
      <c r="AJ103">
        <v>10218.6</v>
      </c>
      <c r="AK103">
        <v>13</v>
      </c>
      <c r="AL103">
        <v>14616</v>
      </c>
      <c r="AM103">
        <v>0.85901664307942716</v>
      </c>
      <c r="AN103" t="s">
        <v>69</v>
      </c>
      <c r="AO103">
        <v>745.91899999999998</v>
      </c>
      <c r="AP103" t="s">
        <v>598</v>
      </c>
      <c r="AQ103" t="s">
        <v>119</v>
      </c>
      <c r="AR103" t="s">
        <v>120</v>
      </c>
      <c r="AS103" t="s">
        <v>119</v>
      </c>
      <c r="AT103" t="s">
        <v>120</v>
      </c>
      <c r="AU103" t="s">
        <v>178</v>
      </c>
      <c r="AV103" t="s">
        <v>279</v>
      </c>
      <c r="AW103" t="s">
        <v>69</v>
      </c>
      <c r="AX103">
        <v>1800</v>
      </c>
      <c r="AY103" t="s">
        <v>378</v>
      </c>
      <c r="AZ103">
        <v>8</v>
      </c>
      <c r="BA103" t="s">
        <v>409</v>
      </c>
      <c r="BB103">
        <v>13</v>
      </c>
      <c r="BC103">
        <v>1</v>
      </c>
      <c r="BE103" t="s">
        <v>69</v>
      </c>
      <c r="BF103">
        <v>0</v>
      </c>
      <c r="BG103" t="s">
        <v>325</v>
      </c>
      <c r="BI103" t="s">
        <v>119</v>
      </c>
      <c r="BJ103" t="s">
        <v>279</v>
      </c>
      <c r="BK103" t="s">
        <v>69</v>
      </c>
      <c r="BL103">
        <v>0.85901664307942716</v>
      </c>
      <c r="BM103">
        <v>1800</v>
      </c>
      <c r="BN103" t="s">
        <v>120</v>
      </c>
      <c r="BO103" t="s">
        <v>178</v>
      </c>
      <c r="BP103">
        <v>13</v>
      </c>
      <c r="BQ103">
        <v>3587.453</v>
      </c>
      <c r="BR103">
        <v>2.5411134628525428E-2</v>
      </c>
      <c r="BS103">
        <v>0.27944199508939593</v>
      </c>
      <c r="BT103">
        <v>0.10369473830040421</v>
      </c>
      <c r="BU103">
        <v>21.585999999999999</v>
      </c>
      <c r="BV103">
        <v>0.11149971860258517</v>
      </c>
      <c r="BW103">
        <v>14.885212433445121</v>
      </c>
      <c r="BX103">
        <v>13</v>
      </c>
      <c r="BY103">
        <v>4</v>
      </c>
      <c r="BZ103">
        <v>534</v>
      </c>
    </row>
    <row r="104" spans="1:78" ht="16.5">
      <c r="A104" s="107" t="str">
        <f t="shared" si="19"/>
        <v>미래교통</v>
      </c>
      <c r="B104" s="108" t="str">
        <f t="shared" si="20"/>
        <v>홍재웅</v>
      </c>
      <c r="C104" s="109" t="str">
        <f t="shared" si="21"/>
        <v>C</v>
      </c>
      <c r="D104" s="110">
        <f t="shared" si="22"/>
        <v>0.88321428571428573</v>
      </c>
      <c r="E104" s="111">
        <f t="shared" si="23"/>
        <v>2876</v>
      </c>
      <c r="F104" s="112" t="str">
        <f t="shared" si="24"/>
        <v>111</v>
      </c>
      <c r="G104" s="113" t="str">
        <f t="shared" si="25"/>
        <v>72바1606</v>
      </c>
      <c r="H104" s="114">
        <f t="shared" si="26"/>
        <v>1</v>
      </c>
      <c r="I104" s="115">
        <f t="shared" si="27"/>
        <v>3957.0940000000001</v>
      </c>
      <c r="J104" s="116">
        <f t="shared" si="28"/>
        <v>5.4663810638434826E-2</v>
      </c>
      <c r="K104" s="116">
        <f t="shared" si="29"/>
        <v>0.36234099122951624</v>
      </c>
      <c r="L104" s="116">
        <f t="shared" si="30"/>
        <v>0.16249298096027034</v>
      </c>
      <c r="M104" s="117">
        <f t="shared" si="31"/>
        <v>23.077000000000002</v>
      </c>
      <c r="N104" s="118">
        <f t="shared" si="32"/>
        <v>0.4548792624082218</v>
      </c>
      <c r="O104" s="118">
        <f t="shared" si="33"/>
        <v>55.520541083936848</v>
      </c>
      <c r="P104" s="219">
        <f t="shared" si="34"/>
        <v>55</v>
      </c>
      <c r="Q104" s="220">
        <f t="shared" si="35"/>
        <v>18</v>
      </c>
      <c r="R104" s="220">
        <f t="shared" si="36"/>
        <v>2197</v>
      </c>
      <c r="T104">
        <v>510</v>
      </c>
      <c r="U104">
        <v>2876</v>
      </c>
      <c r="V104" t="s">
        <v>280</v>
      </c>
      <c r="W104">
        <v>3957.0940000000001</v>
      </c>
      <c r="X104">
        <v>1600.377</v>
      </c>
      <c r="Y104">
        <v>2.4729999999999999</v>
      </c>
      <c r="Z104">
        <v>23.077000000000002</v>
      </c>
      <c r="AA104">
        <v>145.12414899999999</v>
      </c>
      <c r="AB104">
        <v>7.933039</v>
      </c>
      <c r="AC104">
        <v>52.584428000000003</v>
      </c>
      <c r="AD104" s="1">
        <v>643</v>
      </c>
      <c r="AE104">
        <v>18</v>
      </c>
      <c r="AF104">
        <v>2197</v>
      </c>
      <c r="AG104">
        <v>93</v>
      </c>
      <c r="AH104">
        <v>27.266957000000001</v>
      </c>
      <c r="AI104">
        <v>40701</v>
      </c>
      <c r="AJ104">
        <v>22152.400000000001</v>
      </c>
      <c r="AK104">
        <v>55</v>
      </c>
      <c r="AL104">
        <v>46279</v>
      </c>
      <c r="AM104">
        <v>0.88321428571428573</v>
      </c>
      <c r="AN104" t="s">
        <v>69</v>
      </c>
      <c r="AO104">
        <v>3957.0940000000001</v>
      </c>
      <c r="AP104" t="s">
        <v>599</v>
      </c>
      <c r="AQ104" t="s">
        <v>119</v>
      </c>
      <c r="AR104" t="s">
        <v>120</v>
      </c>
      <c r="AS104" t="s">
        <v>119</v>
      </c>
      <c r="AT104" t="s">
        <v>120</v>
      </c>
      <c r="AU104" t="s">
        <v>188</v>
      </c>
      <c r="AV104" t="s">
        <v>280</v>
      </c>
      <c r="AW104" t="s">
        <v>69</v>
      </c>
      <c r="AX104">
        <v>2876</v>
      </c>
      <c r="AY104" t="s">
        <v>378</v>
      </c>
      <c r="AZ104">
        <v>2</v>
      </c>
      <c r="BA104" t="s">
        <v>177</v>
      </c>
      <c r="BB104">
        <v>1</v>
      </c>
      <c r="BC104">
        <v>1</v>
      </c>
      <c r="BE104" t="s">
        <v>69</v>
      </c>
      <c r="BF104">
        <v>0</v>
      </c>
      <c r="BG104" t="s">
        <v>325</v>
      </c>
      <c r="BI104" t="s">
        <v>119</v>
      </c>
      <c r="BJ104" t="s">
        <v>280</v>
      </c>
      <c r="BK104" t="s">
        <v>69</v>
      </c>
      <c r="BL104">
        <v>0.88321428571428573</v>
      </c>
      <c r="BM104">
        <v>2876</v>
      </c>
      <c r="BN104" t="s">
        <v>120</v>
      </c>
      <c r="BO104" t="s">
        <v>188</v>
      </c>
      <c r="BP104">
        <v>1</v>
      </c>
      <c r="BQ104">
        <v>3957.0940000000001</v>
      </c>
      <c r="BR104">
        <v>5.4663810638434826E-2</v>
      </c>
      <c r="BS104">
        <v>0.36234099122951624</v>
      </c>
      <c r="BT104">
        <v>0.16249298096027034</v>
      </c>
      <c r="BU104">
        <v>23.077000000000002</v>
      </c>
      <c r="BV104">
        <v>0.4548792624082218</v>
      </c>
      <c r="BW104">
        <v>55.520541083936848</v>
      </c>
      <c r="BX104">
        <v>55</v>
      </c>
      <c r="BY104">
        <v>18</v>
      </c>
      <c r="BZ104">
        <v>2197</v>
      </c>
    </row>
    <row r="105" spans="1:78" ht="16.5">
      <c r="A105" s="124" t="str">
        <f t="shared" si="19"/>
        <v>미래교통</v>
      </c>
      <c r="B105" s="125" t="str">
        <f t="shared" si="20"/>
        <v>황재훈</v>
      </c>
      <c r="C105" s="126" t="str">
        <f t="shared" si="21"/>
        <v>C</v>
      </c>
      <c r="D105" s="127">
        <f t="shared" si="22"/>
        <v>0.85285714285714287</v>
      </c>
      <c r="E105" s="128">
        <f t="shared" si="23"/>
        <v>558</v>
      </c>
      <c r="F105" s="129" t="str">
        <f t="shared" si="24"/>
        <v>111</v>
      </c>
      <c r="G105" s="130" t="str">
        <f t="shared" si="25"/>
        <v>72바1606</v>
      </c>
      <c r="H105" s="131">
        <f t="shared" si="26"/>
        <v>1</v>
      </c>
      <c r="I105" s="132">
        <f t="shared" si="27"/>
        <v>3759.6289999999999</v>
      </c>
      <c r="J105" s="133">
        <f t="shared" si="28"/>
        <v>2.2527393595928979E-2</v>
      </c>
      <c r="K105" s="133">
        <f t="shared" si="29"/>
        <v>0.34502118311817775</v>
      </c>
      <c r="L105" s="133">
        <f t="shared" si="30"/>
        <v>0.20533940981942633</v>
      </c>
      <c r="M105" s="134">
        <f t="shared" si="31"/>
        <v>22.677</v>
      </c>
      <c r="N105" s="135">
        <f t="shared" si="32"/>
        <v>0.79795107442782254</v>
      </c>
      <c r="O105" s="135">
        <f t="shared" si="33"/>
        <v>39.977348828833911</v>
      </c>
      <c r="P105" s="217">
        <f t="shared" si="34"/>
        <v>43</v>
      </c>
      <c r="Q105" s="218">
        <f t="shared" si="35"/>
        <v>30</v>
      </c>
      <c r="R105" s="218">
        <f t="shared" si="36"/>
        <v>1503</v>
      </c>
      <c r="T105">
        <v>510</v>
      </c>
      <c r="U105">
        <v>558</v>
      </c>
      <c r="V105" t="s">
        <v>281</v>
      </c>
      <c r="W105">
        <v>3759.6289999999999</v>
      </c>
      <c r="X105">
        <v>1574.3140000000001</v>
      </c>
      <c r="Y105">
        <v>2.3879999999999999</v>
      </c>
      <c r="Z105">
        <v>22.677</v>
      </c>
      <c r="AA105">
        <v>133.36775900000001</v>
      </c>
      <c r="AB105">
        <v>3.0044279999999999</v>
      </c>
      <c r="AC105">
        <v>46.014702</v>
      </c>
      <c r="AD105" s="1">
        <v>772</v>
      </c>
      <c r="AE105">
        <v>30</v>
      </c>
      <c r="AF105">
        <v>1503</v>
      </c>
      <c r="AG105">
        <v>97</v>
      </c>
      <c r="AH105">
        <v>28.189938999999999</v>
      </c>
      <c r="AI105">
        <v>40334.1</v>
      </c>
      <c r="AJ105">
        <v>20902.8</v>
      </c>
      <c r="AK105">
        <v>43</v>
      </c>
      <c r="AL105">
        <v>22129</v>
      </c>
      <c r="AM105">
        <v>0.85285714285714287</v>
      </c>
      <c r="AN105" t="s">
        <v>69</v>
      </c>
      <c r="AO105">
        <v>3759.6289999999999</v>
      </c>
      <c r="AP105" t="s">
        <v>600</v>
      </c>
      <c r="AQ105" t="s">
        <v>119</v>
      </c>
      <c r="AR105" t="s">
        <v>120</v>
      </c>
      <c r="AS105" t="s">
        <v>119</v>
      </c>
      <c r="AT105" t="s">
        <v>120</v>
      </c>
      <c r="AU105" t="s">
        <v>188</v>
      </c>
      <c r="AV105" t="s">
        <v>281</v>
      </c>
      <c r="AW105" t="s">
        <v>69</v>
      </c>
      <c r="AX105">
        <v>558</v>
      </c>
      <c r="AY105" t="s">
        <v>378</v>
      </c>
      <c r="AZ105">
        <v>10</v>
      </c>
      <c r="BA105" t="s">
        <v>396</v>
      </c>
      <c r="BB105">
        <v>1</v>
      </c>
      <c r="BC105">
        <v>1</v>
      </c>
      <c r="BE105" t="s">
        <v>67</v>
      </c>
      <c r="BF105">
        <v>1</v>
      </c>
      <c r="BG105" t="s">
        <v>319</v>
      </c>
      <c r="BI105" t="s">
        <v>119</v>
      </c>
      <c r="BJ105" t="s">
        <v>281</v>
      </c>
      <c r="BK105" t="s">
        <v>69</v>
      </c>
      <c r="BL105">
        <v>0.85285714285714287</v>
      </c>
      <c r="BM105">
        <v>558</v>
      </c>
      <c r="BN105" t="s">
        <v>120</v>
      </c>
      <c r="BO105" t="s">
        <v>188</v>
      </c>
      <c r="BP105">
        <v>1</v>
      </c>
      <c r="BQ105">
        <v>3759.6289999999999</v>
      </c>
      <c r="BR105">
        <v>2.2527393595928979E-2</v>
      </c>
      <c r="BS105">
        <v>0.34502118311817775</v>
      </c>
      <c r="BT105">
        <v>0.20533940981942633</v>
      </c>
      <c r="BU105">
        <v>22.677</v>
      </c>
      <c r="BV105">
        <v>0.79795107442782254</v>
      </c>
      <c r="BW105">
        <v>39.977348828833911</v>
      </c>
      <c r="BX105">
        <v>43</v>
      </c>
      <c r="BY105">
        <v>30</v>
      </c>
      <c r="BZ105">
        <v>1503</v>
      </c>
    </row>
  </sheetData>
  <sortState xmlns:xlrd2="http://schemas.microsoft.com/office/spreadsheetml/2017/richdata2" ref="T4:AN87">
    <sortCondition ref="AB4:AB87"/>
    <sortCondition descending="1" ref="AD4:AD87"/>
  </sortState>
  <phoneticPr fontId="3" type="noConversion"/>
  <conditionalFormatting sqref="C5:D105">
    <cfRule type="containsText" dxfId="17" priority="1" operator="containsText" text="F">
      <formula>NOT(ISERROR(SEARCH("F",C5)))</formula>
    </cfRule>
    <cfRule type="containsText" dxfId="16" priority="2" operator="containsText" text="D">
      <formula>NOT(ISERROR(SEARCH("D",C5)))</formula>
    </cfRule>
    <cfRule type="containsText" dxfId="15" priority="3" operator="containsText" text="C">
      <formula>NOT(ISERROR(SEARCH("C",C5)))</formula>
    </cfRule>
    <cfRule type="containsText" dxfId="14" priority="4" operator="containsText" text="B">
      <formula>NOT(ISERROR(SEARCH("B",C5)))</formula>
    </cfRule>
    <cfRule type="containsText" dxfId="13" priority="5" operator="containsText" text="A">
      <formula>NOT(ISERROR(SEARCH("A",C5)))</formula>
    </cfRule>
    <cfRule type="containsText" dxfId="12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 codeName="Sheet7">
    <tabColor theme="1"/>
  </sheetPr>
  <dimension ref="A1"/>
  <sheetViews>
    <sheetView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 codeName="Sheet8">
    <tabColor rgb="FFFF0000"/>
  </sheetPr>
  <dimension ref="A1:R48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>
      <c r="A1" s="239"/>
      <c r="B1" s="240"/>
      <c r="C1" s="241"/>
      <c r="D1" s="242"/>
      <c r="E1" s="242"/>
      <c r="F1" s="243"/>
      <c r="G1" s="242"/>
      <c r="H1" s="242"/>
      <c r="I1" s="242"/>
      <c r="J1" s="242"/>
      <c r="K1" s="242"/>
      <c r="L1" s="242"/>
      <c r="M1" s="242"/>
      <c r="N1" s="242"/>
      <c r="O1" s="242"/>
      <c r="P1" s="242"/>
      <c r="Q1" s="242"/>
      <c r="R1" s="242"/>
    </row>
    <row r="2" spans="1:18" ht="41.25">
      <c r="A2" s="264" t="s">
        <v>602</v>
      </c>
      <c r="B2" s="265"/>
      <c r="C2" s="266"/>
      <c r="D2" s="267"/>
      <c r="E2" s="264"/>
      <c r="F2" s="268"/>
      <c r="G2" s="264"/>
      <c r="H2" s="264"/>
      <c r="I2" s="264"/>
      <c r="J2" s="264"/>
      <c r="K2" s="244"/>
      <c r="L2" s="244"/>
      <c r="M2" s="244"/>
      <c r="N2" s="244"/>
      <c r="O2" s="244"/>
      <c r="P2" s="244"/>
      <c r="Q2" s="244"/>
      <c r="R2" s="244"/>
    </row>
    <row r="3" spans="1:18">
      <c r="A3" s="244"/>
      <c r="B3" s="244"/>
      <c r="C3" s="244"/>
      <c r="D3" s="244"/>
      <c r="E3" s="244"/>
      <c r="F3" s="244"/>
      <c r="G3" s="244"/>
      <c r="H3" s="244"/>
      <c r="I3" s="244"/>
      <c r="J3" s="244"/>
      <c r="K3" s="244"/>
      <c r="L3" s="244"/>
      <c r="M3" s="244"/>
      <c r="N3" s="244"/>
      <c r="O3" s="244"/>
      <c r="P3" s="244"/>
      <c r="Q3" s="244"/>
      <c r="R3" s="244"/>
    </row>
    <row r="4" spans="1:18" ht="26.25">
      <c r="A4" s="269" t="s">
        <v>603</v>
      </c>
      <c r="B4" s="270"/>
      <c r="C4" s="271"/>
      <c r="D4" s="272"/>
      <c r="E4" s="273"/>
      <c r="F4" s="274"/>
      <c r="G4" s="244"/>
      <c r="H4" s="273"/>
      <c r="I4" s="244"/>
      <c r="J4" s="244"/>
      <c r="K4" s="244"/>
      <c r="L4" s="244"/>
      <c r="M4" s="244"/>
      <c r="N4" s="244"/>
      <c r="O4" s="244"/>
      <c r="P4" s="244"/>
      <c r="Q4" s="244"/>
      <c r="R4" s="244"/>
    </row>
    <row r="5" spans="1:18" ht="26.25">
      <c r="A5" s="247"/>
      <c r="B5" s="244"/>
      <c r="C5" s="244"/>
      <c r="D5" s="244"/>
      <c r="E5" s="244"/>
      <c r="F5" s="244"/>
      <c r="G5" s="244"/>
      <c r="H5" s="244"/>
      <c r="I5" s="244"/>
      <c r="J5" s="244"/>
      <c r="K5" s="244"/>
      <c r="L5" s="244"/>
      <c r="M5" s="244"/>
      <c r="N5" s="244"/>
      <c r="O5" s="244"/>
      <c r="P5" s="244"/>
      <c r="Q5" s="244"/>
      <c r="R5" s="244"/>
    </row>
    <row r="6" spans="1:18" ht="17.25">
      <c r="A6" s="248" t="s">
        <v>604</v>
      </c>
      <c r="B6" s="244"/>
      <c r="C6" s="244"/>
      <c r="D6" s="244"/>
      <c r="E6" s="244"/>
      <c r="F6" s="244"/>
      <c r="G6" s="244"/>
      <c r="H6" s="244"/>
      <c r="I6" s="244"/>
      <c r="J6" s="244"/>
      <c r="K6" s="244"/>
      <c r="L6" s="244"/>
      <c r="M6" s="244"/>
      <c r="N6" s="244"/>
      <c r="O6" s="244"/>
      <c r="P6" s="244"/>
      <c r="Q6" s="244"/>
      <c r="R6" s="244"/>
    </row>
    <row r="7" spans="1:18" ht="17.25">
      <c r="A7" s="248"/>
      <c r="B7" s="244"/>
      <c r="C7" s="244"/>
      <c r="D7" s="244"/>
      <c r="E7" s="244"/>
      <c r="F7" s="244"/>
      <c r="G7" s="244"/>
      <c r="H7" s="244"/>
      <c r="I7" s="244"/>
      <c r="J7" s="244"/>
      <c r="K7" s="244"/>
      <c r="L7" s="244"/>
      <c r="M7" s="244"/>
      <c r="N7" s="244"/>
      <c r="O7" s="244"/>
      <c r="P7" s="244"/>
      <c r="Q7" s="244"/>
      <c r="R7" s="244"/>
    </row>
    <row r="8" spans="1:18" ht="17.25">
      <c r="A8" s="245" t="s">
        <v>169</v>
      </c>
      <c r="B8" s="246"/>
      <c r="C8" s="246"/>
      <c r="D8" s="246"/>
      <c r="E8" s="246"/>
      <c r="F8" s="246"/>
      <c r="G8" s="246"/>
      <c r="H8" s="246"/>
      <c r="I8" s="246"/>
      <c r="J8" s="246"/>
      <c r="K8" s="246"/>
      <c r="L8" s="246"/>
      <c r="M8" s="246"/>
      <c r="N8" s="246"/>
      <c r="O8" s="246"/>
      <c r="P8" s="246"/>
      <c r="Q8" s="246"/>
      <c r="R8" s="246"/>
    </row>
    <row r="9" spans="1:18">
      <c r="A9" s="246"/>
      <c r="B9" s="246"/>
      <c r="C9" s="246"/>
      <c r="D9" s="246"/>
      <c r="E9" s="246"/>
      <c r="F9" s="246"/>
      <c r="G9" s="246"/>
      <c r="H9" s="246"/>
      <c r="I9" s="246"/>
      <c r="J9" s="246"/>
      <c r="K9" s="246"/>
      <c r="L9" s="246"/>
      <c r="M9" s="246"/>
      <c r="N9" s="246"/>
      <c r="O9" s="246"/>
      <c r="P9" s="246"/>
      <c r="Q9" s="246"/>
      <c r="R9" s="246"/>
    </row>
    <row r="10" spans="1:18">
      <c r="A10" s="246" t="s">
        <v>601</v>
      </c>
      <c r="B10" s="246"/>
      <c r="C10" s="246"/>
      <c r="D10" s="246"/>
      <c r="E10" s="246"/>
      <c r="F10" s="246"/>
      <c r="G10" s="246"/>
      <c r="H10" s="246"/>
      <c r="I10" s="246"/>
      <c r="J10" s="246"/>
      <c r="K10" s="246"/>
      <c r="L10" s="246"/>
      <c r="M10" s="246"/>
      <c r="N10" s="246"/>
      <c r="O10" s="246"/>
      <c r="P10" s="246"/>
      <c r="Q10" s="246"/>
      <c r="R10" s="246"/>
    </row>
    <row r="11" spans="1:18">
      <c r="A11" s="246"/>
      <c r="B11" s="246"/>
      <c r="C11" s="246"/>
      <c r="D11" s="246"/>
      <c r="E11" s="246"/>
      <c r="F11" s="246"/>
      <c r="G11" s="246"/>
      <c r="H11" s="246"/>
      <c r="I11" s="246"/>
      <c r="J11" s="246"/>
      <c r="K11" s="246"/>
      <c r="L11" s="246"/>
      <c r="M11" s="246"/>
      <c r="N11" s="246"/>
      <c r="O11" s="246"/>
      <c r="P11" s="246"/>
      <c r="Q11" s="246"/>
      <c r="R11" s="246"/>
    </row>
    <row r="12" spans="1:18">
      <c r="A12" s="244"/>
      <c r="B12" s="244"/>
      <c r="C12" s="244"/>
      <c r="D12" s="244"/>
      <c r="E12" s="244"/>
      <c r="F12" s="244"/>
      <c r="G12" s="244"/>
      <c r="H12" s="244"/>
      <c r="I12" s="244"/>
      <c r="J12" s="244"/>
      <c r="K12" s="244"/>
      <c r="L12" s="244"/>
      <c r="M12" s="244"/>
      <c r="N12" s="244"/>
      <c r="O12" s="244"/>
      <c r="P12" s="244"/>
      <c r="Q12" s="244"/>
      <c r="R12" s="244"/>
    </row>
    <row r="13" spans="1:18" ht="37.5" customHeight="1">
      <c r="A13" s="275" t="s">
        <v>0</v>
      </c>
      <c r="B13" s="225" t="s">
        <v>74</v>
      </c>
      <c r="C13" s="226" t="s">
        <v>65</v>
      </c>
      <c r="D13" s="226" t="s">
        <v>157</v>
      </c>
      <c r="E13" s="227" t="s">
        <v>143</v>
      </c>
      <c r="F13" s="225" t="s">
        <v>148</v>
      </c>
      <c r="G13" s="227" t="s">
        <v>146</v>
      </c>
      <c r="H13" s="227" t="s">
        <v>150</v>
      </c>
      <c r="I13" s="228" t="s">
        <v>152</v>
      </c>
      <c r="J13" s="227" t="s">
        <v>11</v>
      </c>
      <c r="K13" s="227" t="s">
        <v>12</v>
      </c>
      <c r="L13" s="227" t="s">
        <v>13</v>
      </c>
      <c r="M13" s="227" t="s">
        <v>107</v>
      </c>
      <c r="N13" s="227" t="s">
        <v>6</v>
      </c>
      <c r="O13" s="227" t="s">
        <v>7</v>
      </c>
      <c r="P13" s="227" t="s">
        <v>160</v>
      </c>
      <c r="Q13" s="303" t="s">
        <v>162</v>
      </c>
      <c r="R13" s="303" t="s">
        <v>163</v>
      </c>
    </row>
    <row r="14" spans="1:18" ht="16.5">
      <c r="A14" s="276" t="s">
        <v>119</v>
      </c>
      <c r="B14" s="230" t="s">
        <v>221</v>
      </c>
      <c r="C14" s="231" t="s">
        <v>67</v>
      </c>
      <c r="D14" s="232">
        <v>0.83899999999999997</v>
      </c>
      <c r="E14" s="233">
        <v>7022</v>
      </c>
      <c r="F14" s="234" t="s">
        <v>120</v>
      </c>
      <c r="G14" s="238" t="s">
        <v>187</v>
      </c>
      <c r="H14" s="235">
        <v>1</v>
      </c>
      <c r="I14" s="236">
        <v>3670.1790000000001</v>
      </c>
      <c r="J14" s="304">
        <v>2.4856602086514853E-2</v>
      </c>
      <c r="K14" s="304">
        <v>0.35646257660612618</v>
      </c>
      <c r="L14" s="304">
        <v>0.18663939824188411</v>
      </c>
      <c r="M14" s="305">
        <v>19.579999999999998</v>
      </c>
      <c r="N14" s="237">
        <v>0.35420615724737131</v>
      </c>
      <c r="O14" s="237">
        <v>54.248035313808941</v>
      </c>
      <c r="P14" s="306">
        <v>43</v>
      </c>
      <c r="Q14" s="307">
        <v>13</v>
      </c>
      <c r="R14" s="307">
        <v>1991</v>
      </c>
    </row>
    <row r="15" spans="1:18" ht="16.5">
      <c r="A15" s="276" t="s">
        <v>119</v>
      </c>
      <c r="B15" s="230" t="s">
        <v>227</v>
      </c>
      <c r="C15" s="231" t="s">
        <v>67</v>
      </c>
      <c r="D15" s="232">
        <v>0.81166666666666665</v>
      </c>
      <c r="E15" s="233">
        <v>2279</v>
      </c>
      <c r="F15" s="234" t="s">
        <v>120</v>
      </c>
      <c r="G15" s="238" t="s">
        <v>187</v>
      </c>
      <c r="H15" s="235">
        <v>1</v>
      </c>
      <c r="I15" s="236">
        <v>4172.3109999999997</v>
      </c>
      <c r="J15" s="304">
        <v>8.8297208633165217E-2</v>
      </c>
      <c r="K15" s="304">
        <v>0.29432614729539042</v>
      </c>
      <c r="L15" s="304">
        <v>0.18550865802940911</v>
      </c>
      <c r="M15" s="305">
        <v>21.783999999999999</v>
      </c>
      <c r="N15" s="237">
        <v>0.43141558718897038</v>
      </c>
      <c r="O15" s="237">
        <v>10.330006559913679</v>
      </c>
      <c r="P15" s="306">
        <v>24</v>
      </c>
      <c r="Q15" s="307">
        <v>18</v>
      </c>
      <c r="R15" s="307">
        <v>431</v>
      </c>
    </row>
    <row r="16" spans="1:18" ht="16.5">
      <c r="A16" s="276" t="s">
        <v>119</v>
      </c>
      <c r="B16" s="230" t="s">
        <v>234</v>
      </c>
      <c r="C16" s="231" t="s">
        <v>70</v>
      </c>
      <c r="D16" s="232">
        <v>0.79464285714285721</v>
      </c>
      <c r="E16" s="233">
        <v>9768</v>
      </c>
      <c r="F16" s="234" t="s">
        <v>120</v>
      </c>
      <c r="G16" s="238" t="s">
        <v>171</v>
      </c>
      <c r="H16" s="235">
        <v>1</v>
      </c>
      <c r="I16" s="236">
        <v>3953.828</v>
      </c>
      <c r="J16" s="304">
        <v>5.6521987255932209E-2</v>
      </c>
      <c r="K16" s="304">
        <v>0.27815371324545635</v>
      </c>
      <c r="L16" s="304">
        <v>5.3871842680055883E-2</v>
      </c>
      <c r="M16" s="305">
        <v>28.788</v>
      </c>
      <c r="N16" s="237">
        <v>5.058388984042806E-2</v>
      </c>
      <c r="O16" s="237">
        <v>18.412535901915813</v>
      </c>
      <c r="P16" s="306">
        <v>25</v>
      </c>
      <c r="Q16" s="307">
        <v>2</v>
      </c>
      <c r="R16" s="307">
        <v>728</v>
      </c>
    </row>
    <row r="17" spans="1:18" ht="16.5">
      <c r="A17" s="276" t="s">
        <v>119</v>
      </c>
      <c r="B17" s="230" t="s">
        <v>346</v>
      </c>
      <c r="C17" s="231" t="s">
        <v>67</v>
      </c>
      <c r="D17" s="232">
        <v>0.8435889633420236</v>
      </c>
      <c r="E17" s="233">
        <v>6767</v>
      </c>
      <c r="F17" s="234" t="s">
        <v>120</v>
      </c>
      <c r="G17" s="238" t="s">
        <v>328</v>
      </c>
      <c r="H17" s="235">
        <v>2</v>
      </c>
      <c r="I17" s="236">
        <v>4094.3070000000002</v>
      </c>
      <c r="J17" s="304">
        <v>1.5961198269364537E-2</v>
      </c>
      <c r="K17" s="304">
        <v>0.28201506676858273</v>
      </c>
      <c r="L17" s="304">
        <v>0.11308385033169228</v>
      </c>
      <c r="M17" s="305">
        <v>24.405999999999999</v>
      </c>
      <c r="N17" s="237">
        <v>2.4424157739026408E-2</v>
      </c>
      <c r="O17" s="237">
        <v>38.639017543139779</v>
      </c>
      <c r="P17" s="306">
        <v>20</v>
      </c>
      <c r="Q17" s="307">
        <v>1</v>
      </c>
      <c r="R17" s="307">
        <v>1582</v>
      </c>
    </row>
    <row r="18" spans="1:18" ht="16.5">
      <c r="A18" s="276" t="s">
        <v>119</v>
      </c>
      <c r="B18" s="230" t="s">
        <v>347</v>
      </c>
      <c r="C18" s="231" t="s">
        <v>67</v>
      </c>
      <c r="D18" s="232">
        <v>0.83706687864706564</v>
      </c>
      <c r="E18" s="233">
        <v>6502</v>
      </c>
      <c r="F18" s="234" t="s">
        <v>121</v>
      </c>
      <c r="G18" s="238" t="s">
        <v>336</v>
      </c>
      <c r="H18" s="235">
        <v>3</v>
      </c>
      <c r="I18" s="236">
        <v>2399.2489999999998</v>
      </c>
      <c r="J18" s="304">
        <v>2.4335146349046745E-2</v>
      </c>
      <c r="K18" s="304">
        <v>0.39153528333426946</v>
      </c>
      <c r="L18" s="304">
        <v>0.13004069189984033</v>
      </c>
      <c r="M18" s="305">
        <v>17.285</v>
      </c>
      <c r="N18" s="237">
        <v>1.8755869024015432</v>
      </c>
      <c r="O18" s="237">
        <v>25.174544201122938</v>
      </c>
      <c r="P18" s="306">
        <v>23</v>
      </c>
      <c r="Q18" s="307">
        <v>45</v>
      </c>
      <c r="R18" s="307">
        <v>604</v>
      </c>
    </row>
    <row r="19" spans="1:18" ht="16.5">
      <c r="A19" s="276" t="s">
        <v>119</v>
      </c>
      <c r="B19" s="230" t="s">
        <v>238</v>
      </c>
      <c r="C19" s="231" t="s">
        <v>67</v>
      </c>
      <c r="D19" s="232">
        <v>0.79999999999999993</v>
      </c>
      <c r="E19" s="233">
        <v>9374</v>
      </c>
      <c r="F19" s="234" t="s">
        <v>121</v>
      </c>
      <c r="G19" s="238" t="s">
        <v>202</v>
      </c>
      <c r="H19" s="235">
        <v>1</v>
      </c>
      <c r="I19" s="236">
        <v>984.87900000000002</v>
      </c>
      <c r="J19" s="304">
        <v>1.0518271937761036E-2</v>
      </c>
      <c r="K19" s="304">
        <v>0.44151668773907005</v>
      </c>
      <c r="L19" s="304">
        <v>0.19190174630589138</v>
      </c>
      <c r="M19" s="305">
        <v>17.826000000000001</v>
      </c>
      <c r="N19" s="237">
        <v>1.0153531550576262</v>
      </c>
      <c r="O19" s="237">
        <v>50.869193068387077</v>
      </c>
      <c r="P19" s="306">
        <v>19</v>
      </c>
      <c r="Q19" s="307">
        <v>10</v>
      </c>
      <c r="R19" s="307">
        <v>501</v>
      </c>
    </row>
    <row r="20" spans="1:18" ht="16.5">
      <c r="A20" s="276" t="s">
        <v>119</v>
      </c>
      <c r="B20" s="230" t="s">
        <v>240</v>
      </c>
      <c r="C20" s="231" t="s">
        <v>67</v>
      </c>
      <c r="D20" s="232">
        <v>0.81928571428571439</v>
      </c>
      <c r="E20" s="233">
        <v>3131</v>
      </c>
      <c r="F20" s="234" t="s">
        <v>120</v>
      </c>
      <c r="G20" s="238" t="s">
        <v>171</v>
      </c>
      <c r="H20" s="235">
        <v>1</v>
      </c>
      <c r="I20" s="236">
        <v>3791.4360000000001</v>
      </c>
      <c r="J20" s="304">
        <v>1.7641340015909283E-2</v>
      </c>
      <c r="K20" s="304">
        <v>0.37141200371238342</v>
      </c>
      <c r="L20" s="304">
        <v>0.13715120075876264</v>
      </c>
      <c r="M20" s="305">
        <v>28.646999999999998</v>
      </c>
      <c r="N20" s="237">
        <v>0.18462661640602662</v>
      </c>
      <c r="O20" s="237">
        <v>50.930570897148201</v>
      </c>
      <c r="P20" s="306">
        <v>34</v>
      </c>
      <c r="Q20" s="307">
        <v>7</v>
      </c>
      <c r="R20" s="307">
        <v>1931</v>
      </c>
    </row>
    <row r="21" spans="1:18" ht="16.5">
      <c r="A21" s="276" t="s">
        <v>119</v>
      </c>
      <c r="B21" s="230" t="s">
        <v>294</v>
      </c>
      <c r="C21" s="231" t="s">
        <v>67</v>
      </c>
      <c r="D21" s="232">
        <v>0.84239919046846634</v>
      </c>
      <c r="E21" s="233">
        <v>1544</v>
      </c>
      <c r="F21" s="234" t="s">
        <v>121</v>
      </c>
      <c r="G21" s="238" t="s">
        <v>191</v>
      </c>
      <c r="H21" s="235">
        <v>3</v>
      </c>
      <c r="I21" s="236">
        <v>1817.4070000000002</v>
      </c>
      <c r="J21" s="304">
        <v>3.8754672523525283E-2</v>
      </c>
      <c r="K21" s="304">
        <v>0.36119411969805792</v>
      </c>
      <c r="L21" s="304">
        <v>0.18487878609469427</v>
      </c>
      <c r="M21" s="305">
        <v>18.542000000000002</v>
      </c>
      <c r="N21" s="237">
        <v>1.1554924130918389</v>
      </c>
      <c r="O21" s="237">
        <v>18.762995850681765</v>
      </c>
      <c r="P21" s="306">
        <v>12</v>
      </c>
      <c r="Q21" s="307">
        <v>21</v>
      </c>
      <c r="R21" s="307">
        <v>341</v>
      </c>
    </row>
    <row r="22" spans="1:18" ht="16.5">
      <c r="A22" s="276" t="s">
        <v>119</v>
      </c>
      <c r="B22" s="230" t="s">
        <v>242</v>
      </c>
      <c r="C22" s="231" t="s">
        <v>67</v>
      </c>
      <c r="D22" s="232">
        <v>0.82373331038944864</v>
      </c>
      <c r="E22" s="233">
        <v>8644</v>
      </c>
      <c r="F22" s="234" t="s">
        <v>121</v>
      </c>
      <c r="G22" s="238" t="s">
        <v>199</v>
      </c>
      <c r="H22" s="235">
        <v>2</v>
      </c>
      <c r="I22" s="236">
        <v>1936.6089999999999</v>
      </c>
      <c r="J22" s="304">
        <v>1.2108787330136128E-2</v>
      </c>
      <c r="K22" s="304">
        <v>0.45136086679525461</v>
      </c>
      <c r="L22" s="304">
        <v>0.11308426223362589</v>
      </c>
      <c r="M22" s="305">
        <v>18.959</v>
      </c>
      <c r="N22" s="237">
        <v>0.20654659768698794</v>
      </c>
      <c r="O22" s="237">
        <v>35.990744646957644</v>
      </c>
      <c r="P22" s="306">
        <v>41</v>
      </c>
      <c r="Q22" s="307">
        <v>4</v>
      </c>
      <c r="R22" s="307">
        <v>697</v>
      </c>
    </row>
    <row r="23" spans="1:18" ht="16.5">
      <c r="A23" s="276" t="s">
        <v>119</v>
      </c>
      <c r="B23" s="230" t="s">
        <v>349</v>
      </c>
      <c r="C23" s="231" t="s">
        <v>70</v>
      </c>
      <c r="D23" s="232">
        <v>0.78110852372471729</v>
      </c>
      <c r="E23" s="233">
        <v>3958</v>
      </c>
      <c r="F23" s="234" t="s">
        <v>121</v>
      </c>
      <c r="G23" s="238" t="s">
        <v>206</v>
      </c>
      <c r="H23" s="235">
        <v>3</v>
      </c>
      <c r="I23" s="236">
        <v>2110.6910000000003</v>
      </c>
      <c r="J23" s="304">
        <v>3.2663767843760419E-2</v>
      </c>
      <c r="K23" s="304">
        <v>0.44417152181311637</v>
      </c>
      <c r="L23" s="304">
        <v>0.20751497969148494</v>
      </c>
      <c r="M23" s="305">
        <v>19.244</v>
      </c>
      <c r="N23" s="237">
        <v>0.80542343715873133</v>
      </c>
      <c r="O23" s="237">
        <v>41.787263033764766</v>
      </c>
      <c r="P23" s="306">
        <v>36</v>
      </c>
      <c r="Q23" s="307">
        <v>17</v>
      </c>
      <c r="R23" s="307">
        <v>882</v>
      </c>
    </row>
    <row r="24" spans="1:18" ht="16.5">
      <c r="A24" s="276" t="s">
        <v>119</v>
      </c>
      <c r="B24" s="230" t="s">
        <v>245</v>
      </c>
      <c r="C24" s="231" t="s">
        <v>67</v>
      </c>
      <c r="D24" s="232">
        <v>0.8169335029077599</v>
      </c>
      <c r="E24" s="233">
        <v>1969</v>
      </c>
      <c r="F24" s="234" t="s">
        <v>120</v>
      </c>
      <c r="G24" s="238" t="s">
        <v>180</v>
      </c>
      <c r="H24" s="235">
        <v>10</v>
      </c>
      <c r="I24" s="236">
        <v>3901.6140000000005</v>
      </c>
      <c r="J24" s="304">
        <v>3.5134371789841419E-2</v>
      </c>
      <c r="K24" s="304">
        <v>0.3370007301504469</v>
      </c>
      <c r="L24" s="304">
        <v>0.16377837479566149</v>
      </c>
      <c r="M24" s="305">
        <v>25.462</v>
      </c>
      <c r="N24" s="237">
        <v>0.1281520929543517</v>
      </c>
      <c r="O24" s="237">
        <v>37.830497840124622</v>
      </c>
      <c r="P24" s="306">
        <v>43</v>
      </c>
      <c r="Q24" s="307">
        <v>5</v>
      </c>
      <c r="R24" s="307">
        <v>1476</v>
      </c>
    </row>
    <row r="25" spans="1:18" ht="16.5">
      <c r="A25" s="276" t="s">
        <v>119</v>
      </c>
      <c r="B25" s="230" t="s">
        <v>295</v>
      </c>
      <c r="C25" s="231" t="s">
        <v>67</v>
      </c>
      <c r="D25" s="232">
        <v>0.83761904761904749</v>
      </c>
      <c r="E25" s="233">
        <v>6253</v>
      </c>
      <c r="F25" s="234" t="s">
        <v>121</v>
      </c>
      <c r="G25" s="238" t="s">
        <v>200</v>
      </c>
      <c r="H25" s="235">
        <v>1</v>
      </c>
      <c r="I25" s="236">
        <v>2265.0859999999998</v>
      </c>
      <c r="J25" s="304">
        <v>4.3994321994398955E-2</v>
      </c>
      <c r="K25" s="304">
        <v>0.38379211336421187</v>
      </c>
      <c r="L25" s="304">
        <v>0.25120459002439643</v>
      </c>
      <c r="M25" s="305">
        <v>16.609000000000002</v>
      </c>
      <c r="N25" s="237">
        <v>0.92711711608300973</v>
      </c>
      <c r="O25" s="237">
        <v>27.460326009696765</v>
      </c>
      <c r="P25" s="306">
        <v>19</v>
      </c>
      <c r="Q25" s="307">
        <v>21</v>
      </c>
      <c r="R25" s="307">
        <v>622</v>
      </c>
    </row>
    <row r="26" spans="1:18" ht="16.5" customHeight="1">
      <c r="A26" s="276" t="s">
        <v>119</v>
      </c>
      <c r="B26" s="230" t="s">
        <v>352</v>
      </c>
      <c r="C26" s="231" t="s">
        <v>70</v>
      </c>
      <c r="D26" s="232">
        <v>0.7601267940575146</v>
      </c>
      <c r="E26" s="233">
        <v>2018</v>
      </c>
      <c r="F26" s="234" t="s">
        <v>121</v>
      </c>
      <c r="G26" s="238" t="s">
        <v>340</v>
      </c>
      <c r="H26" s="235">
        <v>2</v>
      </c>
      <c r="I26" s="236">
        <v>1698.6980000000001</v>
      </c>
      <c r="J26" s="304">
        <v>2.2599353285201122E-2</v>
      </c>
      <c r="K26" s="304">
        <v>0.41955956964359475</v>
      </c>
      <c r="L26" s="304">
        <v>0.20957227241098769</v>
      </c>
      <c r="M26" s="305">
        <v>19.72</v>
      </c>
      <c r="N26" s="237">
        <v>0.58868615845783057</v>
      </c>
      <c r="O26" s="237">
        <v>38.79441784237104</v>
      </c>
      <c r="P26" s="306">
        <v>28</v>
      </c>
      <c r="Q26" s="307">
        <v>10</v>
      </c>
      <c r="R26" s="307">
        <v>659</v>
      </c>
    </row>
    <row r="27" spans="1:18" ht="16.5">
      <c r="A27" s="276" t="s">
        <v>119</v>
      </c>
      <c r="B27" s="230" t="s">
        <v>315</v>
      </c>
      <c r="C27" s="231" t="s">
        <v>70</v>
      </c>
      <c r="D27" s="232">
        <v>0.77310344827586208</v>
      </c>
      <c r="E27" s="233">
        <v>8026</v>
      </c>
      <c r="F27" s="234" t="s">
        <v>120</v>
      </c>
      <c r="G27" s="238" t="s">
        <v>314</v>
      </c>
      <c r="H27" s="235">
        <v>1</v>
      </c>
      <c r="I27" s="236">
        <v>3734.6120000000001</v>
      </c>
      <c r="J27" s="304">
        <v>3.2767590662384306E-2</v>
      </c>
      <c r="K27" s="304">
        <v>0.32053100978746957</v>
      </c>
      <c r="L27" s="304">
        <v>0.17913502684213867</v>
      </c>
      <c r="M27" s="305">
        <v>25.66</v>
      </c>
      <c r="N27" s="237">
        <v>0.13388271659813655</v>
      </c>
      <c r="O27" s="237">
        <v>38.129797687149292</v>
      </c>
      <c r="P27" s="306">
        <v>35</v>
      </c>
      <c r="Q27" s="307">
        <v>5</v>
      </c>
      <c r="R27" s="307">
        <v>1424</v>
      </c>
    </row>
    <row r="28" spans="1:18" ht="16.5">
      <c r="A28" s="276" t="s">
        <v>119</v>
      </c>
      <c r="B28" s="230" t="s">
        <v>296</v>
      </c>
      <c r="C28" s="231" t="s">
        <v>67</v>
      </c>
      <c r="D28" s="232">
        <v>0.8244371043247406</v>
      </c>
      <c r="E28" s="233">
        <v>75</v>
      </c>
      <c r="F28" s="234" t="s">
        <v>91</v>
      </c>
      <c r="G28" s="238" t="s">
        <v>215</v>
      </c>
      <c r="H28" s="235">
        <v>14</v>
      </c>
      <c r="I28" s="236">
        <v>2848.0879999999997</v>
      </c>
      <c r="J28" s="304">
        <v>6.2557302636853419E-3</v>
      </c>
      <c r="K28" s="304">
        <v>0.35707533629183252</v>
      </c>
      <c r="L28" s="304">
        <v>0.20118760375381659</v>
      </c>
      <c r="M28" s="305">
        <v>20.675999999999998</v>
      </c>
      <c r="N28" s="237">
        <v>0.35111274651625934</v>
      </c>
      <c r="O28" s="237">
        <v>42.870866349635271</v>
      </c>
      <c r="P28" s="306">
        <v>5</v>
      </c>
      <c r="Q28" s="307">
        <v>10</v>
      </c>
      <c r="R28" s="307">
        <v>1221</v>
      </c>
    </row>
    <row r="29" spans="1:18" ht="16.5">
      <c r="A29" s="276" t="s">
        <v>119</v>
      </c>
      <c r="B29" s="230" t="s">
        <v>353</v>
      </c>
      <c r="C29" s="231" t="s">
        <v>67</v>
      </c>
      <c r="D29" s="232">
        <v>0.84563532989911139</v>
      </c>
      <c r="E29" s="233">
        <v>2408</v>
      </c>
      <c r="F29" s="234" t="s">
        <v>121</v>
      </c>
      <c r="G29" s="238" t="s">
        <v>195</v>
      </c>
      <c r="H29" s="235">
        <v>2</v>
      </c>
      <c r="I29" s="236">
        <v>2110.078</v>
      </c>
      <c r="J29" s="304">
        <v>1.8912881741845196E-2</v>
      </c>
      <c r="K29" s="304">
        <v>0.45267407679158389</v>
      </c>
      <c r="L29" s="304">
        <v>9.9996303454185101E-2</v>
      </c>
      <c r="M29" s="305">
        <v>16.93</v>
      </c>
      <c r="N29" s="237">
        <v>0.90044064721778061</v>
      </c>
      <c r="O29" s="237">
        <v>17.72446326628684</v>
      </c>
      <c r="P29" s="306">
        <v>46</v>
      </c>
      <c r="Q29" s="307">
        <v>19</v>
      </c>
      <c r="R29" s="307">
        <v>374</v>
      </c>
    </row>
    <row r="30" spans="1:18" ht="16.5">
      <c r="A30" s="276" t="s">
        <v>119</v>
      </c>
      <c r="B30" s="230" t="s">
        <v>253</v>
      </c>
      <c r="C30" s="231" t="s">
        <v>67</v>
      </c>
      <c r="D30" s="232">
        <v>0.82381782147416549</v>
      </c>
      <c r="E30" s="233">
        <v>8157</v>
      </c>
      <c r="F30" s="234" t="s">
        <v>121</v>
      </c>
      <c r="G30" s="238" t="s">
        <v>201</v>
      </c>
      <c r="H30" s="235">
        <v>2</v>
      </c>
      <c r="I30" s="236">
        <v>2227.4769999999999</v>
      </c>
      <c r="J30" s="304">
        <v>1.7138794664145807E-2</v>
      </c>
      <c r="K30" s="304">
        <v>0.41188541522400718</v>
      </c>
      <c r="L30" s="304">
        <v>0.2576906518002206</v>
      </c>
      <c r="M30" s="305">
        <v>17.029</v>
      </c>
      <c r="N30" s="237">
        <v>0.67340762665562881</v>
      </c>
      <c r="O30" s="237">
        <v>20.920530268101533</v>
      </c>
      <c r="P30" s="306">
        <v>12</v>
      </c>
      <c r="Q30" s="307">
        <v>15</v>
      </c>
      <c r="R30" s="307">
        <v>466</v>
      </c>
    </row>
    <row r="31" spans="1:18" ht="16.5">
      <c r="A31" s="276" t="s">
        <v>119</v>
      </c>
      <c r="B31" s="230" t="s">
        <v>316</v>
      </c>
      <c r="C31" s="231" t="s">
        <v>70</v>
      </c>
      <c r="D31" s="232">
        <v>0.78311557952989286</v>
      </c>
      <c r="E31" s="233">
        <v>9363</v>
      </c>
      <c r="F31" s="234" t="s">
        <v>121</v>
      </c>
      <c r="G31" s="238" t="s">
        <v>202</v>
      </c>
      <c r="H31" s="235">
        <v>2</v>
      </c>
      <c r="I31" s="236">
        <v>1223.557</v>
      </c>
      <c r="J31" s="304">
        <v>3.1945242229102E-2</v>
      </c>
      <c r="K31" s="304">
        <v>0.41101569834816926</v>
      </c>
      <c r="L31" s="304">
        <v>0.14302562120113735</v>
      </c>
      <c r="M31" s="305">
        <v>20.963999999999999</v>
      </c>
      <c r="N31" s="237">
        <v>1.0624760432084488</v>
      </c>
      <c r="O31" s="237">
        <v>34.080962309071012</v>
      </c>
      <c r="P31" s="306">
        <v>16</v>
      </c>
      <c r="Q31" s="307">
        <v>13</v>
      </c>
      <c r="R31" s="307">
        <v>417</v>
      </c>
    </row>
    <row r="32" spans="1:18" ht="16.5">
      <c r="A32" s="276" t="s">
        <v>119</v>
      </c>
      <c r="B32" s="230" t="s">
        <v>254</v>
      </c>
      <c r="C32" s="231" t="s">
        <v>67</v>
      </c>
      <c r="D32" s="232">
        <v>0.84566666666666668</v>
      </c>
      <c r="E32" s="233">
        <v>6037</v>
      </c>
      <c r="F32" s="234" t="s">
        <v>120</v>
      </c>
      <c r="G32" s="238" t="s">
        <v>184</v>
      </c>
      <c r="H32" s="235">
        <v>1</v>
      </c>
      <c r="I32" s="236">
        <v>2122.2649999999999</v>
      </c>
      <c r="J32" s="304">
        <v>1.0995444210138282E-2</v>
      </c>
      <c r="K32" s="304">
        <v>0.48244898225604926</v>
      </c>
      <c r="L32" s="304">
        <v>0.15056828975530545</v>
      </c>
      <c r="M32" s="305">
        <v>23.696999999999999</v>
      </c>
      <c r="N32" s="237">
        <v>0.2355973452891133</v>
      </c>
      <c r="O32" s="237">
        <v>49.758159325060731</v>
      </c>
      <c r="P32" s="306">
        <v>38</v>
      </c>
      <c r="Q32" s="307">
        <v>5</v>
      </c>
      <c r="R32" s="307">
        <v>1056</v>
      </c>
    </row>
    <row r="33" spans="1:18" ht="16.5">
      <c r="A33" s="276" t="s">
        <v>119</v>
      </c>
      <c r="B33" s="230" t="s">
        <v>255</v>
      </c>
      <c r="C33" s="231" t="s">
        <v>67</v>
      </c>
      <c r="D33" s="232">
        <v>0.81095238095238098</v>
      </c>
      <c r="E33" s="233">
        <v>7026</v>
      </c>
      <c r="F33" s="234" t="s">
        <v>121</v>
      </c>
      <c r="G33" s="238" t="s">
        <v>198</v>
      </c>
      <c r="H33" s="235">
        <v>1</v>
      </c>
      <c r="I33" s="236">
        <v>2056.3539999999998</v>
      </c>
      <c r="J33" s="304">
        <v>1.9594492648525683E-2</v>
      </c>
      <c r="K33" s="304">
        <v>0.42901108705008711</v>
      </c>
      <c r="L33" s="304">
        <v>0.21688872635742681</v>
      </c>
      <c r="M33" s="305">
        <v>18.442</v>
      </c>
      <c r="N33" s="237">
        <v>0.38903807418372521</v>
      </c>
      <c r="O33" s="237">
        <v>22.02928095065344</v>
      </c>
      <c r="P33" s="306">
        <v>38</v>
      </c>
      <c r="Q33" s="307">
        <v>8</v>
      </c>
      <c r="R33" s="307">
        <v>453</v>
      </c>
    </row>
    <row r="34" spans="1:18" ht="16.5">
      <c r="A34" s="276" t="s">
        <v>119</v>
      </c>
      <c r="B34" s="230" t="s">
        <v>257</v>
      </c>
      <c r="C34" s="231" t="s">
        <v>67</v>
      </c>
      <c r="D34" s="232">
        <v>0.8292857142857144</v>
      </c>
      <c r="E34" s="233">
        <v>3126</v>
      </c>
      <c r="F34" s="234" t="s">
        <v>120</v>
      </c>
      <c r="G34" s="238" t="s">
        <v>179</v>
      </c>
      <c r="H34" s="235">
        <v>1</v>
      </c>
      <c r="I34" s="236">
        <v>3935.9740000000002</v>
      </c>
      <c r="J34" s="304">
        <v>9.373588594233534E-2</v>
      </c>
      <c r="K34" s="304">
        <v>0.29075402689892377</v>
      </c>
      <c r="L34" s="304">
        <v>9.527501960124736E-2</v>
      </c>
      <c r="M34" s="305">
        <v>26.538</v>
      </c>
      <c r="N34" s="237">
        <v>2.5406671893665963E-2</v>
      </c>
      <c r="O34" s="237">
        <v>21.316197718785745</v>
      </c>
      <c r="P34" s="306">
        <v>15</v>
      </c>
      <c r="Q34" s="307">
        <v>1</v>
      </c>
      <c r="R34" s="307">
        <v>839</v>
      </c>
    </row>
    <row r="35" spans="1:18" ht="16.5">
      <c r="A35" s="276" t="s">
        <v>119</v>
      </c>
      <c r="B35" s="230" t="s">
        <v>258</v>
      </c>
      <c r="C35" s="231" t="s">
        <v>67</v>
      </c>
      <c r="D35" s="232">
        <v>0.80134961428182727</v>
      </c>
      <c r="E35" s="233">
        <v>2740</v>
      </c>
      <c r="F35" s="234" t="s">
        <v>121</v>
      </c>
      <c r="G35" s="238" t="s">
        <v>208</v>
      </c>
      <c r="H35" s="235">
        <v>11</v>
      </c>
      <c r="I35" s="236">
        <v>2215.9810000000002</v>
      </c>
      <c r="J35" s="304">
        <v>2.3881978919256221E-2</v>
      </c>
      <c r="K35" s="304">
        <v>0.38829460931206966</v>
      </c>
      <c r="L35" s="304">
        <v>0.15471153272061758</v>
      </c>
      <c r="M35" s="305">
        <v>21.193999999999999</v>
      </c>
      <c r="N35" s="237">
        <v>0.20169463835142876</v>
      </c>
      <c r="O35" s="237">
        <v>58.491445121914339</v>
      </c>
      <c r="P35" s="306">
        <v>13</v>
      </c>
      <c r="Q35" s="307">
        <v>12</v>
      </c>
      <c r="R35" s="307">
        <v>1633</v>
      </c>
    </row>
    <row r="36" spans="1:18" ht="16.5">
      <c r="A36" s="276" t="s">
        <v>119</v>
      </c>
      <c r="B36" s="230" t="s">
        <v>464</v>
      </c>
      <c r="C36" s="231" t="s">
        <v>67</v>
      </c>
      <c r="D36" s="232">
        <v>0.83599999999999997</v>
      </c>
      <c r="E36" s="233">
        <v>2020</v>
      </c>
      <c r="F36" s="234" t="s">
        <v>121</v>
      </c>
      <c r="G36" s="238" t="s">
        <v>191</v>
      </c>
      <c r="H36" s="235">
        <v>1</v>
      </c>
      <c r="I36" s="236">
        <v>405.98500000000001</v>
      </c>
      <c r="J36" s="304">
        <v>3.2170092213845591E-2</v>
      </c>
      <c r="K36" s="304">
        <v>0.40046147862911635</v>
      </c>
      <c r="L36" s="304">
        <v>0.13547298545512765</v>
      </c>
      <c r="M36" s="305">
        <v>19.687000000000001</v>
      </c>
      <c r="N36" s="237">
        <v>3.202088747121199</v>
      </c>
      <c r="O36" s="237">
        <v>53.450250625023088</v>
      </c>
      <c r="P36" s="306">
        <v>7</v>
      </c>
      <c r="Q36" s="307">
        <v>13</v>
      </c>
      <c r="R36" s="307">
        <v>217</v>
      </c>
    </row>
    <row r="37" spans="1:18" ht="16.5">
      <c r="A37" s="276" t="s">
        <v>119</v>
      </c>
      <c r="B37" s="230" t="s">
        <v>261</v>
      </c>
      <c r="C37" s="231" t="s">
        <v>67</v>
      </c>
      <c r="D37" s="232">
        <v>0.83000000000000007</v>
      </c>
      <c r="E37" s="233">
        <v>4818</v>
      </c>
      <c r="F37" s="234" t="s">
        <v>120</v>
      </c>
      <c r="G37" s="238" t="s">
        <v>174</v>
      </c>
      <c r="H37" s="235">
        <v>1</v>
      </c>
      <c r="I37" s="236">
        <v>4473.4459999999999</v>
      </c>
      <c r="J37" s="304">
        <v>1.7309615633916909E-2</v>
      </c>
      <c r="K37" s="304">
        <v>0.29898178582365131</v>
      </c>
      <c r="L37" s="304">
        <v>0.15066684609582859</v>
      </c>
      <c r="M37" s="305">
        <v>24.026</v>
      </c>
      <c r="N37" s="237">
        <v>0.13412478880934295</v>
      </c>
      <c r="O37" s="237">
        <v>23.225942595484554</v>
      </c>
      <c r="P37" s="306">
        <v>30</v>
      </c>
      <c r="Q37" s="307">
        <v>6</v>
      </c>
      <c r="R37" s="307">
        <v>1039</v>
      </c>
    </row>
    <row r="38" spans="1:18" ht="16.5">
      <c r="A38" s="276" t="s">
        <v>119</v>
      </c>
      <c r="B38" s="230" t="s">
        <v>262</v>
      </c>
      <c r="C38" s="231" t="s">
        <v>67</v>
      </c>
      <c r="D38" s="232">
        <v>0.81454545454545446</v>
      </c>
      <c r="E38" s="233">
        <v>7566</v>
      </c>
      <c r="F38" s="234" t="s">
        <v>121</v>
      </c>
      <c r="G38" s="238" t="s">
        <v>197</v>
      </c>
      <c r="H38" s="235">
        <v>1</v>
      </c>
      <c r="I38" s="236">
        <v>2486.587</v>
      </c>
      <c r="J38" s="304">
        <v>8.0851928085565981E-3</v>
      </c>
      <c r="K38" s="304">
        <v>0.44637320537095337</v>
      </c>
      <c r="L38" s="304">
        <v>0.20429608937873478</v>
      </c>
      <c r="M38" s="305">
        <v>17.131</v>
      </c>
      <c r="N38" s="237">
        <v>3.9411450313220491</v>
      </c>
      <c r="O38" s="237">
        <v>50.470785860297667</v>
      </c>
      <c r="P38" s="306">
        <v>46</v>
      </c>
      <c r="Q38" s="307">
        <v>98</v>
      </c>
      <c r="R38" s="307">
        <v>1255</v>
      </c>
    </row>
    <row r="39" spans="1:18" ht="16.5">
      <c r="A39" s="276" t="s">
        <v>119</v>
      </c>
      <c r="B39" s="230" t="s">
        <v>302</v>
      </c>
      <c r="C39" s="231" t="s">
        <v>70</v>
      </c>
      <c r="D39" s="232">
        <v>0.79593036804885897</v>
      </c>
      <c r="E39" s="233">
        <v>3455</v>
      </c>
      <c r="F39" s="234" t="s">
        <v>121</v>
      </c>
      <c r="G39" s="238" t="s">
        <v>289</v>
      </c>
      <c r="H39" s="235">
        <v>2</v>
      </c>
      <c r="I39" s="236">
        <v>1966.152</v>
      </c>
      <c r="J39" s="304">
        <v>4.2647113508769124E-2</v>
      </c>
      <c r="K39" s="304">
        <v>0.39798817793698421</v>
      </c>
      <c r="L39" s="304">
        <v>0.33822410474876813</v>
      </c>
      <c r="M39" s="305">
        <v>17.792999999999999</v>
      </c>
      <c r="N39" s="237">
        <v>2.0852914728871421</v>
      </c>
      <c r="O39" s="237">
        <v>48.928058461400745</v>
      </c>
      <c r="P39" s="306">
        <v>11</v>
      </c>
      <c r="Q39" s="307">
        <v>41</v>
      </c>
      <c r="R39" s="307">
        <v>962</v>
      </c>
    </row>
    <row r="40" spans="1:18" ht="16.5">
      <c r="A40" s="276" t="s">
        <v>119</v>
      </c>
      <c r="B40" s="230" t="s">
        <v>266</v>
      </c>
      <c r="C40" s="231" t="s">
        <v>67</v>
      </c>
      <c r="D40" s="232">
        <v>0.82148148148148137</v>
      </c>
      <c r="E40" s="233">
        <v>9095</v>
      </c>
      <c r="F40" s="234" t="s">
        <v>122</v>
      </c>
      <c r="G40" s="238" t="s">
        <v>212</v>
      </c>
      <c r="H40" s="235">
        <v>1</v>
      </c>
      <c r="I40" s="236">
        <v>4076.712</v>
      </c>
      <c r="J40" s="304">
        <v>1.3305135737252801E-2</v>
      </c>
      <c r="K40" s="304">
        <v>0.36319867893234309</v>
      </c>
      <c r="L40" s="304">
        <v>9.272178167111142E-2</v>
      </c>
      <c r="M40" s="305">
        <v>25.792000000000002</v>
      </c>
      <c r="N40" s="237">
        <v>0</v>
      </c>
      <c r="O40" s="237">
        <v>3.7775540680823174</v>
      </c>
      <c r="P40" s="306">
        <v>54</v>
      </c>
      <c r="Q40" s="307">
        <v>0</v>
      </c>
      <c r="R40" s="307">
        <v>154</v>
      </c>
    </row>
    <row r="41" spans="1:18" ht="16.5">
      <c r="A41" s="276" t="s">
        <v>119</v>
      </c>
      <c r="B41" s="230" t="s">
        <v>303</v>
      </c>
      <c r="C41" s="231" t="s">
        <v>67</v>
      </c>
      <c r="D41" s="232">
        <v>0.81367570145941914</v>
      </c>
      <c r="E41" s="233">
        <v>1641</v>
      </c>
      <c r="F41" s="234" t="s">
        <v>120</v>
      </c>
      <c r="G41" s="238" t="s">
        <v>286</v>
      </c>
      <c r="H41" s="235">
        <v>2</v>
      </c>
      <c r="I41" s="236">
        <v>3796.5740000000001</v>
      </c>
      <c r="J41" s="304">
        <v>1.0954530753014528E-2</v>
      </c>
      <c r="K41" s="304">
        <v>0.27498834785421089</v>
      </c>
      <c r="L41" s="304">
        <v>0.1016706114512716</v>
      </c>
      <c r="M41" s="305">
        <v>25.324000000000002</v>
      </c>
      <c r="N41" s="237">
        <v>1.4223349788519859</v>
      </c>
      <c r="O41" s="237">
        <v>14.671121911491781</v>
      </c>
      <c r="P41" s="306">
        <v>15</v>
      </c>
      <c r="Q41" s="307">
        <v>54</v>
      </c>
      <c r="R41" s="307">
        <v>557</v>
      </c>
    </row>
    <row r="42" spans="1:18" ht="16.5">
      <c r="A42" s="276" t="s">
        <v>119</v>
      </c>
      <c r="B42" s="230" t="s">
        <v>270</v>
      </c>
      <c r="C42" s="231" t="s">
        <v>67</v>
      </c>
      <c r="D42" s="232">
        <v>0.80047140558683039</v>
      </c>
      <c r="E42" s="233">
        <v>9962</v>
      </c>
      <c r="F42" s="234" t="s">
        <v>120</v>
      </c>
      <c r="G42" s="238" t="s">
        <v>179</v>
      </c>
      <c r="H42" s="235">
        <v>2</v>
      </c>
      <c r="I42" s="236">
        <v>4049.9169999999999</v>
      </c>
      <c r="J42" s="304">
        <v>1.514598846302713E-2</v>
      </c>
      <c r="K42" s="304">
        <v>0.27286187243876397</v>
      </c>
      <c r="L42" s="304">
        <v>0.17901601440227047</v>
      </c>
      <c r="M42" s="305">
        <v>26.361000000000001</v>
      </c>
      <c r="N42" s="237">
        <v>0.19753491244388466</v>
      </c>
      <c r="O42" s="237">
        <v>37.087179811339347</v>
      </c>
      <c r="P42" s="306">
        <v>3</v>
      </c>
      <c r="Q42" s="307">
        <v>8</v>
      </c>
      <c r="R42" s="307">
        <v>1502</v>
      </c>
    </row>
    <row r="43" spans="1:18" ht="16.5">
      <c r="A43" s="276" t="s">
        <v>119</v>
      </c>
      <c r="B43" s="230" t="s">
        <v>424</v>
      </c>
      <c r="C43" s="231" t="s">
        <v>67</v>
      </c>
      <c r="D43" s="232">
        <v>0.82150000000000001</v>
      </c>
      <c r="E43" s="233">
        <v>7334</v>
      </c>
      <c r="F43" s="234" t="s">
        <v>121</v>
      </c>
      <c r="G43" s="238" t="s">
        <v>203</v>
      </c>
      <c r="H43" s="235">
        <v>1</v>
      </c>
      <c r="I43" s="236">
        <v>537.94600000000003</v>
      </c>
      <c r="J43" s="304">
        <v>4.2578412740406794E-2</v>
      </c>
      <c r="K43" s="304">
        <v>0.3875427981038953</v>
      </c>
      <c r="L43" s="304">
        <v>0.33644060708012302</v>
      </c>
      <c r="M43" s="305">
        <v>22.488</v>
      </c>
      <c r="N43" s="237">
        <v>2.9742762284690283</v>
      </c>
      <c r="O43" s="237">
        <v>40.896298141449137</v>
      </c>
      <c r="P43" s="306">
        <v>9</v>
      </c>
      <c r="Q43" s="307">
        <v>16</v>
      </c>
      <c r="R43" s="307">
        <v>220</v>
      </c>
    </row>
    <row r="44" spans="1:18" ht="16.5">
      <c r="A44" s="276" t="s">
        <v>119</v>
      </c>
      <c r="B44" s="230" t="s">
        <v>304</v>
      </c>
      <c r="C44" s="231" t="s">
        <v>67</v>
      </c>
      <c r="D44" s="232">
        <v>0.83580645161290323</v>
      </c>
      <c r="E44" s="233">
        <v>7878</v>
      </c>
      <c r="F44" s="234" t="s">
        <v>120</v>
      </c>
      <c r="G44" s="238" t="s">
        <v>285</v>
      </c>
      <c r="H44" s="235">
        <v>1</v>
      </c>
      <c r="I44" s="236">
        <v>4137.2709999999997</v>
      </c>
      <c r="J44" s="304">
        <v>1.1213532871604469E-2</v>
      </c>
      <c r="K44" s="304">
        <v>0.27281260214534409</v>
      </c>
      <c r="L44" s="304">
        <v>0.1558998673280044</v>
      </c>
      <c r="M44" s="305">
        <v>22.286000000000001</v>
      </c>
      <c r="N44" s="237">
        <v>0.14502313239814363</v>
      </c>
      <c r="O44" s="237">
        <v>8.4838532452914013</v>
      </c>
      <c r="P44" s="306">
        <v>7</v>
      </c>
      <c r="Q44" s="307">
        <v>6</v>
      </c>
      <c r="R44" s="307">
        <v>351</v>
      </c>
    </row>
    <row r="45" spans="1:18" ht="16.5">
      <c r="A45" s="276" t="s">
        <v>119</v>
      </c>
      <c r="B45" s="230" t="s">
        <v>274</v>
      </c>
      <c r="C45" s="231" t="s">
        <v>67</v>
      </c>
      <c r="D45" s="232">
        <v>0.82523809523809522</v>
      </c>
      <c r="E45" s="233">
        <v>5006</v>
      </c>
      <c r="F45" s="234" t="s">
        <v>121</v>
      </c>
      <c r="G45" s="238" t="s">
        <v>336</v>
      </c>
      <c r="H45" s="235">
        <v>1</v>
      </c>
      <c r="I45" s="236">
        <v>1223.326</v>
      </c>
      <c r="J45" s="304">
        <v>4.4188889452059503E-2</v>
      </c>
      <c r="K45" s="304">
        <v>0.37543766942513473</v>
      </c>
      <c r="L45" s="304">
        <v>5.3951277092124258E-2</v>
      </c>
      <c r="M45" s="305">
        <v>18.742999999999999</v>
      </c>
      <c r="N45" s="237">
        <v>1.3896541069183521</v>
      </c>
      <c r="O45" s="237">
        <v>21.98923263300216</v>
      </c>
      <c r="P45" s="306">
        <v>3</v>
      </c>
      <c r="Q45" s="307">
        <v>17</v>
      </c>
      <c r="R45" s="307">
        <v>269</v>
      </c>
    </row>
    <row r="46" spans="1:18" ht="16.5">
      <c r="A46" s="276" t="s">
        <v>119</v>
      </c>
      <c r="B46" s="230" t="s">
        <v>275</v>
      </c>
      <c r="C46" s="231" t="s">
        <v>70</v>
      </c>
      <c r="D46" s="232">
        <v>0.79490525005142132</v>
      </c>
      <c r="E46" s="233">
        <v>4591</v>
      </c>
      <c r="F46" s="234" t="s">
        <v>121</v>
      </c>
      <c r="G46" s="238" t="s">
        <v>206</v>
      </c>
      <c r="H46" s="235">
        <v>3</v>
      </c>
      <c r="I46" s="236">
        <v>2327.2369999999996</v>
      </c>
      <c r="J46" s="304">
        <v>4.7026935423366695E-2</v>
      </c>
      <c r="K46" s="304">
        <v>0.43484882216482951</v>
      </c>
      <c r="L46" s="304">
        <v>0.18648723787048763</v>
      </c>
      <c r="M46" s="305">
        <v>17.920999999999999</v>
      </c>
      <c r="N46" s="237">
        <v>0.60157173506608919</v>
      </c>
      <c r="O46" s="237">
        <v>76.485549172688479</v>
      </c>
      <c r="P46" s="306">
        <v>44</v>
      </c>
      <c r="Q46" s="307">
        <v>14</v>
      </c>
      <c r="R46" s="307">
        <v>1780</v>
      </c>
    </row>
    <row r="47" spans="1:18" ht="16.5">
      <c r="A47" s="276" t="s">
        <v>119</v>
      </c>
      <c r="B47" s="230" t="s">
        <v>277</v>
      </c>
      <c r="C47" s="231" t="s">
        <v>70</v>
      </c>
      <c r="D47" s="232">
        <v>0.79884486549974321</v>
      </c>
      <c r="E47" s="233">
        <v>4400</v>
      </c>
      <c r="F47" s="234" t="s">
        <v>120</v>
      </c>
      <c r="G47" s="238" t="s">
        <v>179</v>
      </c>
      <c r="H47" s="235">
        <v>14</v>
      </c>
      <c r="I47" s="236">
        <v>2538.989</v>
      </c>
      <c r="J47" s="304">
        <v>3.2517564776242625E-2</v>
      </c>
      <c r="K47" s="304">
        <v>0.3705585218210542</v>
      </c>
      <c r="L47" s="304">
        <v>0.21684505216328198</v>
      </c>
      <c r="M47" s="305">
        <v>22.724</v>
      </c>
      <c r="N47" s="237">
        <v>0.86648662124963916</v>
      </c>
      <c r="O47" s="237">
        <v>29.145459078396954</v>
      </c>
      <c r="P47" s="306">
        <v>34</v>
      </c>
      <c r="Q47" s="307">
        <v>22</v>
      </c>
      <c r="R47" s="307">
        <v>756</v>
      </c>
    </row>
    <row r="48" spans="1:18" ht="16.5">
      <c r="A48" s="276" t="s">
        <v>119</v>
      </c>
      <c r="B48" s="230" t="s">
        <v>278</v>
      </c>
      <c r="C48" s="231" t="s">
        <v>67</v>
      </c>
      <c r="D48" s="232">
        <v>0.83381176636712817</v>
      </c>
      <c r="E48" s="233">
        <v>9911</v>
      </c>
      <c r="F48" s="234" t="s">
        <v>120</v>
      </c>
      <c r="G48" s="238" t="s">
        <v>328</v>
      </c>
      <c r="H48" s="235">
        <v>14</v>
      </c>
      <c r="I48" s="236">
        <v>3341.5150000000003</v>
      </c>
      <c r="J48" s="304">
        <v>3.81050224342213E-2</v>
      </c>
      <c r="K48" s="304">
        <v>0.34317488854126121</v>
      </c>
      <c r="L48" s="304">
        <v>0.1687857154614</v>
      </c>
      <c r="M48" s="305">
        <v>24.928999999999998</v>
      </c>
      <c r="N48" s="237">
        <v>0.47882472471319143</v>
      </c>
      <c r="O48" s="237">
        <v>38.15634525058244</v>
      </c>
      <c r="P48" s="306">
        <v>39</v>
      </c>
      <c r="Q48" s="307">
        <v>16</v>
      </c>
      <c r="R48" s="307">
        <v>1275</v>
      </c>
    </row>
  </sheetData>
  <phoneticPr fontId="3" type="noConversion"/>
  <conditionalFormatting sqref="C14:D48">
    <cfRule type="containsText" dxfId="11" priority="1" operator="containsText" text="F">
      <formula>NOT(ISERROR(SEARCH("F",C14)))</formula>
    </cfRule>
    <cfRule type="containsText" dxfId="10" priority="2" operator="containsText" text="D">
      <formula>NOT(ISERROR(SEARCH("D",C14)))</formula>
    </cfRule>
    <cfRule type="containsText" dxfId="9" priority="3" operator="containsText" text="C">
      <formula>NOT(ISERROR(SEARCH("C",C14)))</formula>
    </cfRule>
    <cfRule type="containsText" dxfId="8" priority="4" operator="containsText" text="B">
      <formula>NOT(ISERROR(SEARCH("B",C14)))</formula>
    </cfRule>
    <cfRule type="containsText" dxfId="7" priority="5" operator="containsText" text="A">
      <formula>NOT(ISERROR(SEARCH("A",C14)))</formula>
    </cfRule>
    <cfRule type="containsText" dxfId="6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3C9B4-A566-4379-9E53-0A7CFA96C1EF}">
  <sheetPr>
    <tabColor rgb="FFFF0000"/>
  </sheetPr>
  <dimension ref="A1:K63"/>
  <sheetViews>
    <sheetView showGridLines="0" zoomScaleNormal="100" zoomScaleSheetLayoutView="85" workbookViewId="0"/>
  </sheetViews>
  <sheetFormatPr defaultRowHeight="13.5"/>
  <cols>
    <col min="1" max="2" width="9.140625" style="244"/>
    <col min="3" max="3" width="9.85546875" style="244" customWidth="1"/>
    <col min="4" max="16384" width="9.140625" style="244"/>
  </cols>
  <sheetData>
    <row r="1" spans="1:11" ht="3.75" customHeight="1">
      <c r="A1" s="239"/>
      <c r="B1" s="240"/>
      <c r="C1" s="241"/>
      <c r="D1" s="242"/>
      <c r="E1" s="242"/>
      <c r="F1" s="243"/>
      <c r="G1" s="242"/>
      <c r="H1" s="242"/>
      <c r="I1" s="242"/>
      <c r="J1" s="242"/>
      <c r="K1" s="242"/>
    </row>
    <row r="2" spans="1:11" ht="41.25">
      <c r="A2" s="313" t="s">
        <v>605</v>
      </c>
      <c r="B2" s="313"/>
      <c r="C2" s="313"/>
      <c r="D2" s="313"/>
      <c r="E2" s="313"/>
      <c r="F2" s="313"/>
      <c r="G2" s="313"/>
      <c r="H2" s="313"/>
      <c r="I2" s="313"/>
      <c r="J2" s="313"/>
      <c r="K2" s="313"/>
    </row>
    <row r="4" spans="1:11" ht="17.25">
      <c r="A4" s="245" t="s">
        <v>282</v>
      </c>
      <c r="B4" s="246"/>
      <c r="C4" s="246"/>
      <c r="D4" s="246"/>
      <c r="E4" s="246"/>
      <c r="F4" s="246"/>
      <c r="G4" s="246"/>
      <c r="H4" s="246"/>
      <c r="I4" s="246"/>
      <c r="J4" s="246"/>
      <c r="K4" s="246"/>
    </row>
    <row r="6" spans="1:11" ht="26.25">
      <c r="A6" s="247"/>
    </row>
    <row r="7" spans="1:11" ht="130.5" customHeight="1">
      <c r="A7" s="247"/>
    </row>
    <row r="8" spans="1:11" ht="26.25">
      <c r="A8" s="247"/>
    </row>
    <row r="9" spans="1:11" ht="26.25">
      <c r="A9" s="247"/>
    </row>
    <row r="10" spans="1:11" ht="40.5" customHeight="1">
      <c r="A10" s="247" t="s">
        <v>283</v>
      </c>
    </row>
    <row r="11" spans="1:11" ht="19.5" customHeight="1">
      <c r="A11" s="247"/>
    </row>
    <row r="12" spans="1:11" ht="17.25">
      <c r="A12" s="248" t="s">
        <v>284</v>
      </c>
    </row>
    <row r="13" spans="1:11" ht="40.5">
      <c r="A13" s="300" t="s">
        <v>0</v>
      </c>
      <c r="B13" s="301" t="s">
        <v>74</v>
      </c>
      <c r="C13" s="308" t="s">
        <v>65</v>
      </c>
      <c r="D13" s="308" t="s">
        <v>157</v>
      </c>
      <c r="E13" s="302" t="s">
        <v>143</v>
      </c>
      <c r="F13" s="301" t="s">
        <v>148</v>
      </c>
      <c r="G13" s="302" t="s">
        <v>146</v>
      </c>
      <c r="H13" s="302" t="s">
        <v>150</v>
      </c>
      <c r="I13" s="309" t="s">
        <v>152</v>
      </c>
      <c r="J13" s="302" t="s">
        <v>6</v>
      </c>
      <c r="K13" s="302" t="s">
        <v>7</v>
      </c>
    </row>
    <row r="14" spans="1:11" ht="16.5">
      <c r="A14" s="229" t="s">
        <v>119</v>
      </c>
      <c r="B14" s="230" t="s">
        <v>221</v>
      </c>
      <c r="C14" s="231" t="s">
        <v>67</v>
      </c>
      <c r="D14" s="232">
        <v>0.83899999999999997</v>
      </c>
      <c r="E14" s="233">
        <v>7022</v>
      </c>
      <c r="F14" s="234" t="s">
        <v>120</v>
      </c>
      <c r="G14" s="238" t="s">
        <v>187</v>
      </c>
      <c r="H14" s="235">
        <v>1</v>
      </c>
      <c r="I14" s="236">
        <v>3670.1790000000001</v>
      </c>
      <c r="J14" s="237">
        <v>0.35420615724737131</v>
      </c>
      <c r="K14" s="249">
        <v>54.248035313808941</v>
      </c>
    </row>
    <row r="15" spans="1:11" ht="16.5">
      <c r="A15" s="229" t="s">
        <v>119</v>
      </c>
      <c r="B15" s="230" t="s">
        <v>229</v>
      </c>
      <c r="C15" s="231" t="s">
        <v>69</v>
      </c>
      <c r="D15" s="232">
        <v>0.8745454545454544</v>
      </c>
      <c r="E15" s="233">
        <v>1219</v>
      </c>
      <c r="F15" s="234" t="s">
        <v>121</v>
      </c>
      <c r="G15" s="238" t="s">
        <v>197</v>
      </c>
      <c r="H15" s="235">
        <v>1</v>
      </c>
      <c r="I15" s="236">
        <v>2263.9369999999999</v>
      </c>
      <c r="J15" s="237">
        <v>0.92758764930296211</v>
      </c>
      <c r="K15" s="249">
        <v>27.076725191557895</v>
      </c>
    </row>
    <row r="16" spans="1:11" ht="16.5">
      <c r="A16" s="229" t="s">
        <v>119</v>
      </c>
      <c r="B16" s="230" t="s">
        <v>230</v>
      </c>
      <c r="C16" s="231" t="s">
        <v>69</v>
      </c>
      <c r="D16" s="232">
        <v>0.89956936508513197</v>
      </c>
      <c r="E16" s="233">
        <v>7716</v>
      </c>
      <c r="F16" s="234" t="s">
        <v>120</v>
      </c>
      <c r="G16" s="238" t="s">
        <v>180</v>
      </c>
      <c r="H16" s="235">
        <v>15</v>
      </c>
      <c r="I16" s="236">
        <v>3131.3690000000006</v>
      </c>
      <c r="J16" s="237">
        <v>0.22354439863203598</v>
      </c>
      <c r="K16" s="249">
        <v>38.130287423807282</v>
      </c>
    </row>
    <row r="17" spans="1:11" ht="16.5">
      <c r="A17" s="229" t="s">
        <v>119</v>
      </c>
      <c r="B17" s="230" t="s">
        <v>231</v>
      </c>
      <c r="C17" s="231" t="s">
        <v>68</v>
      </c>
      <c r="D17" s="232">
        <v>0.92034482758620695</v>
      </c>
      <c r="E17" s="233">
        <v>8816</v>
      </c>
      <c r="F17" s="234" t="s">
        <v>120</v>
      </c>
      <c r="G17" s="238" t="s">
        <v>176</v>
      </c>
      <c r="H17" s="235">
        <v>1</v>
      </c>
      <c r="I17" s="236">
        <v>4433.6369999999997</v>
      </c>
      <c r="J17" s="237">
        <v>6.7664538165844432E-2</v>
      </c>
      <c r="K17" s="249">
        <v>22.193968518396975</v>
      </c>
    </row>
    <row r="18" spans="1:11" ht="16.5">
      <c r="A18" s="229" t="s">
        <v>119</v>
      </c>
      <c r="B18" s="230" t="s">
        <v>361</v>
      </c>
      <c r="C18" s="231" t="s">
        <v>69</v>
      </c>
      <c r="D18" s="232">
        <v>0.85463599977979032</v>
      </c>
      <c r="E18" s="233">
        <v>5728</v>
      </c>
      <c r="F18" s="234" t="s">
        <v>121</v>
      </c>
      <c r="G18" s="238" t="s">
        <v>208</v>
      </c>
      <c r="H18" s="235">
        <v>9</v>
      </c>
      <c r="I18" s="236">
        <v>1551.3760000000002</v>
      </c>
      <c r="J18" s="237">
        <v>3.0295685894328646</v>
      </c>
      <c r="K18" s="249">
        <v>30.102309175854206</v>
      </c>
    </row>
    <row r="19" spans="1:11" ht="16.5">
      <c r="A19" s="229" t="s">
        <v>119</v>
      </c>
      <c r="B19" s="230" t="s">
        <v>346</v>
      </c>
      <c r="C19" s="231" t="s">
        <v>67</v>
      </c>
      <c r="D19" s="232">
        <v>0.8435889633420236</v>
      </c>
      <c r="E19" s="233">
        <v>6767</v>
      </c>
      <c r="F19" s="234" t="s">
        <v>120</v>
      </c>
      <c r="G19" s="238" t="s">
        <v>328</v>
      </c>
      <c r="H19" s="235">
        <v>2</v>
      </c>
      <c r="I19" s="236">
        <v>4094.3070000000002</v>
      </c>
      <c r="J19" s="237">
        <v>2.4424157739026408E-2</v>
      </c>
      <c r="K19" s="249">
        <v>38.639017543139779</v>
      </c>
    </row>
    <row r="20" spans="1:11" ht="16.5">
      <c r="A20" s="229" t="s">
        <v>119</v>
      </c>
      <c r="B20" s="230" t="s">
        <v>347</v>
      </c>
      <c r="C20" s="231" t="s">
        <v>67</v>
      </c>
      <c r="D20" s="232">
        <v>0.83706687864706564</v>
      </c>
      <c r="E20" s="233">
        <v>6502</v>
      </c>
      <c r="F20" s="234" t="s">
        <v>121</v>
      </c>
      <c r="G20" s="238" t="s">
        <v>336</v>
      </c>
      <c r="H20" s="235">
        <v>3</v>
      </c>
      <c r="I20" s="236">
        <v>2399.2489999999998</v>
      </c>
      <c r="J20" s="237">
        <v>1.8755869024015432</v>
      </c>
      <c r="K20" s="249">
        <v>25.174544201122938</v>
      </c>
    </row>
    <row r="21" spans="1:11" ht="16.5">
      <c r="A21" s="229" t="s">
        <v>119</v>
      </c>
      <c r="B21" s="230" t="s">
        <v>237</v>
      </c>
      <c r="C21" s="231" t="s">
        <v>69</v>
      </c>
      <c r="D21" s="232">
        <v>0.87467647874936783</v>
      </c>
      <c r="E21" s="233">
        <v>2292</v>
      </c>
      <c r="F21" s="234" t="s">
        <v>121</v>
      </c>
      <c r="G21" s="238" t="s">
        <v>204</v>
      </c>
      <c r="H21" s="235">
        <v>2</v>
      </c>
      <c r="I21" s="236">
        <v>2408.5949999999998</v>
      </c>
      <c r="J21" s="237">
        <v>0.29062586279553021</v>
      </c>
      <c r="K21" s="249">
        <v>22.544263356853271</v>
      </c>
    </row>
    <row r="22" spans="1:11" ht="16.5">
      <c r="A22" s="229" t="s">
        <v>119</v>
      </c>
      <c r="B22" s="230" t="s">
        <v>238</v>
      </c>
      <c r="C22" s="231" t="s">
        <v>67</v>
      </c>
      <c r="D22" s="232">
        <v>0.79999999999999993</v>
      </c>
      <c r="E22" s="233">
        <v>9374</v>
      </c>
      <c r="F22" s="234" t="s">
        <v>121</v>
      </c>
      <c r="G22" s="238" t="s">
        <v>202</v>
      </c>
      <c r="H22" s="235">
        <v>1</v>
      </c>
      <c r="I22" s="236">
        <v>984.87900000000002</v>
      </c>
      <c r="J22" s="237">
        <v>1.0153531550576262</v>
      </c>
      <c r="K22" s="249">
        <v>50.869193068387077</v>
      </c>
    </row>
    <row r="23" spans="1:11" ht="16.5">
      <c r="A23" s="229" t="s">
        <v>119</v>
      </c>
      <c r="B23" s="230" t="s">
        <v>239</v>
      </c>
      <c r="C23" s="231" t="s">
        <v>68</v>
      </c>
      <c r="D23" s="232">
        <v>0.94360555005788083</v>
      </c>
      <c r="E23" s="233">
        <v>5011</v>
      </c>
      <c r="F23" s="234" t="s">
        <v>120</v>
      </c>
      <c r="G23" s="238" t="s">
        <v>185</v>
      </c>
      <c r="H23" s="235">
        <v>2</v>
      </c>
      <c r="I23" s="236">
        <v>3366.6469999999999</v>
      </c>
      <c r="J23" s="237">
        <v>0.29703143810444044</v>
      </c>
      <c r="K23" s="249">
        <v>43.693324545163186</v>
      </c>
    </row>
    <row r="24" spans="1:11" ht="16.5">
      <c r="A24" s="229" t="s">
        <v>119</v>
      </c>
      <c r="B24" s="230" t="s">
        <v>240</v>
      </c>
      <c r="C24" s="231" t="s">
        <v>67</v>
      </c>
      <c r="D24" s="232">
        <v>0.81928571428571439</v>
      </c>
      <c r="E24" s="233">
        <v>3131</v>
      </c>
      <c r="F24" s="234" t="s">
        <v>120</v>
      </c>
      <c r="G24" s="238" t="s">
        <v>171</v>
      </c>
      <c r="H24" s="235">
        <v>1</v>
      </c>
      <c r="I24" s="236">
        <v>3791.4360000000001</v>
      </c>
      <c r="J24" s="237">
        <v>0.18462661640602662</v>
      </c>
      <c r="K24" s="249">
        <v>50.930570897148201</v>
      </c>
    </row>
    <row r="25" spans="1:11" ht="16.5">
      <c r="A25" s="229" t="s">
        <v>119</v>
      </c>
      <c r="B25" s="230" t="s">
        <v>348</v>
      </c>
      <c r="C25" s="231" t="s">
        <v>69</v>
      </c>
      <c r="D25" s="232">
        <v>0.86631732513183868</v>
      </c>
      <c r="E25" s="233">
        <v>7456</v>
      </c>
      <c r="F25" s="234" t="s">
        <v>121</v>
      </c>
      <c r="G25" s="238" t="s">
        <v>199</v>
      </c>
      <c r="H25" s="235">
        <v>2</v>
      </c>
      <c r="I25" s="236">
        <v>1109.8790000000001</v>
      </c>
      <c r="J25" s="237">
        <v>1.1712988532984225</v>
      </c>
      <c r="K25" s="249">
        <v>45.590555366846289</v>
      </c>
    </row>
    <row r="26" spans="1:11" ht="16.5">
      <c r="A26" s="229" t="s">
        <v>119</v>
      </c>
      <c r="B26" s="230" t="s">
        <v>293</v>
      </c>
      <c r="C26" s="231" t="s">
        <v>68</v>
      </c>
      <c r="D26" s="232">
        <v>0.94857142857142851</v>
      </c>
      <c r="E26" s="233">
        <v>7421</v>
      </c>
      <c r="F26" s="234" t="s">
        <v>121</v>
      </c>
      <c r="G26" s="238" t="s">
        <v>289</v>
      </c>
      <c r="H26" s="235">
        <v>1</v>
      </c>
      <c r="I26" s="236">
        <v>2154.2150000000001</v>
      </c>
      <c r="J26" s="237">
        <v>0.27852373138242931</v>
      </c>
      <c r="K26" s="249">
        <v>20.703597366093913</v>
      </c>
    </row>
    <row r="27" spans="1:11" ht="16.5">
      <c r="A27" s="229" t="s">
        <v>119</v>
      </c>
      <c r="B27" s="230" t="s">
        <v>242</v>
      </c>
      <c r="C27" s="231" t="s">
        <v>67</v>
      </c>
      <c r="D27" s="232">
        <v>0.82373331038944864</v>
      </c>
      <c r="E27" s="233">
        <v>8644</v>
      </c>
      <c r="F27" s="234" t="s">
        <v>121</v>
      </c>
      <c r="G27" s="238" t="s">
        <v>199</v>
      </c>
      <c r="H27" s="235">
        <v>2</v>
      </c>
      <c r="I27" s="236">
        <v>1936.6089999999999</v>
      </c>
      <c r="J27" s="237">
        <v>0.20654659768698794</v>
      </c>
      <c r="K27" s="249">
        <v>35.990744646957644</v>
      </c>
    </row>
    <row r="28" spans="1:11" ht="16.5">
      <c r="A28" s="229" t="s">
        <v>119</v>
      </c>
      <c r="B28" s="230" t="s">
        <v>244</v>
      </c>
      <c r="C28" s="231" t="s">
        <v>69</v>
      </c>
      <c r="D28" s="232">
        <v>0.85525780557869391</v>
      </c>
      <c r="E28" s="233">
        <v>6849</v>
      </c>
      <c r="F28" s="234" t="s">
        <v>120</v>
      </c>
      <c r="G28" s="238" t="s">
        <v>183</v>
      </c>
      <c r="H28" s="235">
        <v>3</v>
      </c>
      <c r="I28" s="236">
        <v>3982.55</v>
      </c>
      <c r="J28" s="237">
        <v>2.5109540369863528E-2</v>
      </c>
      <c r="K28" s="249">
        <v>33.998317660795216</v>
      </c>
    </row>
    <row r="29" spans="1:11" ht="16.5">
      <c r="A29" s="229" t="s">
        <v>119</v>
      </c>
      <c r="B29" s="230" t="s">
        <v>349</v>
      </c>
      <c r="C29" s="231" t="s">
        <v>70</v>
      </c>
      <c r="D29" s="232">
        <v>0.78110852372471729</v>
      </c>
      <c r="E29" s="233">
        <v>3958</v>
      </c>
      <c r="F29" s="234" t="s">
        <v>121</v>
      </c>
      <c r="G29" s="238" t="s">
        <v>206</v>
      </c>
      <c r="H29" s="235">
        <v>3</v>
      </c>
      <c r="I29" s="236">
        <v>2110.6910000000003</v>
      </c>
      <c r="J29" s="237">
        <v>0.80542343715873133</v>
      </c>
      <c r="K29" s="249">
        <v>41.787263033764766</v>
      </c>
    </row>
    <row r="30" spans="1:11" ht="16.5">
      <c r="A30" s="229" t="s">
        <v>119</v>
      </c>
      <c r="B30" s="230" t="s">
        <v>245</v>
      </c>
      <c r="C30" s="231" t="s">
        <v>67</v>
      </c>
      <c r="D30" s="232">
        <v>0.8169335029077599</v>
      </c>
      <c r="E30" s="233">
        <v>1969</v>
      </c>
      <c r="F30" s="234" t="s">
        <v>120</v>
      </c>
      <c r="G30" s="238" t="s">
        <v>180</v>
      </c>
      <c r="H30" s="235">
        <v>10</v>
      </c>
      <c r="I30" s="236">
        <v>3901.6140000000005</v>
      </c>
      <c r="J30" s="237">
        <v>0.1281520929543517</v>
      </c>
      <c r="K30" s="249">
        <v>37.830497840124622</v>
      </c>
    </row>
    <row r="31" spans="1:11" ht="16.5">
      <c r="A31" s="229" t="s">
        <v>119</v>
      </c>
      <c r="B31" s="230" t="s">
        <v>423</v>
      </c>
      <c r="C31" s="231" t="s">
        <v>68</v>
      </c>
      <c r="D31" s="232">
        <v>0.90120776514673795</v>
      </c>
      <c r="E31" s="233">
        <v>5279</v>
      </c>
      <c r="F31" s="234" t="s">
        <v>121</v>
      </c>
      <c r="G31" s="238" t="s">
        <v>201</v>
      </c>
      <c r="H31" s="235">
        <v>3</v>
      </c>
      <c r="I31" s="236">
        <v>2186.174</v>
      </c>
      <c r="J31" s="237">
        <v>1.2350343568261264</v>
      </c>
      <c r="K31" s="249">
        <v>51.688474933834179</v>
      </c>
    </row>
    <row r="32" spans="1:11" ht="16.5">
      <c r="A32" s="229" t="s">
        <v>119</v>
      </c>
      <c r="B32" s="230" t="s">
        <v>295</v>
      </c>
      <c r="C32" s="231" t="s">
        <v>67</v>
      </c>
      <c r="D32" s="232">
        <v>0.83761904761904749</v>
      </c>
      <c r="E32" s="233">
        <v>6253</v>
      </c>
      <c r="F32" s="234" t="s">
        <v>121</v>
      </c>
      <c r="G32" s="238" t="s">
        <v>200</v>
      </c>
      <c r="H32" s="235">
        <v>1</v>
      </c>
      <c r="I32" s="236">
        <v>2265.0859999999998</v>
      </c>
      <c r="J32" s="237">
        <v>0.92711711608300973</v>
      </c>
      <c r="K32" s="249">
        <v>27.460326009696765</v>
      </c>
    </row>
    <row r="33" spans="1:11" ht="16.5">
      <c r="A33" s="229" t="s">
        <v>119</v>
      </c>
      <c r="B33" s="230" t="s">
        <v>249</v>
      </c>
      <c r="C33" s="231" t="s">
        <v>68</v>
      </c>
      <c r="D33" s="232">
        <v>0.93694959852930171</v>
      </c>
      <c r="E33" s="233">
        <v>6125</v>
      </c>
      <c r="F33" s="234" t="s">
        <v>120</v>
      </c>
      <c r="G33" s="238" t="s">
        <v>183</v>
      </c>
      <c r="H33" s="235">
        <v>2</v>
      </c>
      <c r="I33" s="236">
        <v>4326.4690000000001</v>
      </c>
      <c r="J33" s="237">
        <v>0</v>
      </c>
      <c r="K33" s="249">
        <v>21.77295156858861</v>
      </c>
    </row>
    <row r="34" spans="1:11" ht="16.5">
      <c r="A34" s="229" t="s">
        <v>119</v>
      </c>
      <c r="B34" s="230" t="s">
        <v>352</v>
      </c>
      <c r="C34" s="231" t="s">
        <v>70</v>
      </c>
      <c r="D34" s="232">
        <v>0.7601267940575146</v>
      </c>
      <c r="E34" s="233">
        <v>2018</v>
      </c>
      <c r="F34" s="234" t="s">
        <v>121</v>
      </c>
      <c r="G34" s="238" t="s">
        <v>340</v>
      </c>
      <c r="H34" s="235">
        <v>2</v>
      </c>
      <c r="I34" s="236">
        <v>1698.6980000000001</v>
      </c>
      <c r="J34" s="237">
        <v>0.58868615845783057</v>
      </c>
      <c r="K34" s="249">
        <v>38.79441784237104</v>
      </c>
    </row>
    <row r="35" spans="1:11" ht="16.5">
      <c r="A35" s="229" t="s">
        <v>119</v>
      </c>
      <c r="B35" s="230" t="s">
        <v>315</v>
      </c>
      <c r="C35" s="231" t="s">
        <v>70</v>
      </c>
      <c r="D35" s="232">
        <v>0.77310344827586208</v>
      </c>
      <c r="E35" s="233">
        <v>8026</v>
      </c>
      <c r="F35" s="234" t="s">
        <v>120</v>
      </c>
      <c r="G35" s="238" t="s">
        <v>314</v>
      </c>
      <c r="H35" s="235">
        <v>1</v>
      </c>
      <c r="I35" s="236">
        <v>3734.6120000000001</v>
      </c>
      <c r="J35" s="237">
        <v>0.13388271659813655</v>
      </c>
      <c r="K35" s="249">
        <v>38.129797687149292</v>
      </c>
    </row>
    <row r="36" spans="1:11" ht="16.5">
      <c r="A36" s="229" t="s">
        <v>119</v>
      </c>
      <c r="B36" s="230" t="s">
        <v>251</v>
      </c>
      <c r="C36" s="231" t="s">
        <v>69</v>
      </c>
      <c r="D36" s="232">
        <v>0.86874196229868128</v>
      </c>
      <c r="E36" s="233">
        <v>9346</v>
      </c>
      <c r="F36" s="234" t="s">
        <v>121</v>
      </c>
      <c r="G36" s="238" t="s">
        <v>208</v>
      </c>
      <c r="H36" s="235">
        <v>6</v>
      </c>
      <c r="I36" s="236">
        <v>2517.0860000000002</v>
      </c>
      <c r="J36" s="237">
        <v>1.231582870033046</v>
      </c>
      <c r="K36" s="249">
        <v>41.277890385946286</v>
      </c>
    </row>
    <row r="37" spans="1:11" ht="16.5">
      <c r="A37" s="229" t="s">
        <v>119</v>
      </c>
      <c r="B37" s="230" t="s">
        <v>296</v>
      </c>
      <c r="C37" s="231" t="s">
        <v>67</v>
      </c>
      <c r="D37" s="232">
        <v>0.8244371043247406</v>
      </c>
      <c r="E37" s="233">
        <v>75</v>
      </c>
      <c r="F37" s="234" t="s">
        <v>91</v>
      </c>
      <c r="G37" s="238" t="s">
        <v>215</v>
      </c>
      <c r="H37" s="235">
        <v>14</v>
      </c>
      <c r="I37" s="236">
        <v>2848.0879999999997</v>
      </c>
      <c r="J37" s="237">
        <v>0.35111274651625934</v>
      </c>
      <c r="K37" s="249">
        <v>42.870866349635271</v>
      </c>
    </row>
    <row r="38" spans="1:11" ht="16.5">
      <c r="A38" s="229" t="s">
        <v>119</v>
      </c>
      <c r="B38" s="230" t="s">
        <v>253</v>
      </c>
      <c r="C38" s="231" t="s">
        <v>67</v>
      </c>
      <c r="D38" s="232">
        <v>0.82381782147416549</v>
      </c>
      <c r="E38" s="233">
        <v>8157</v>
      </c>
      <c r="F38" s="234" t="s">
        <v>121</v>
      </c>
      <c r="G38" s="238" t="s">
        <v>201</v>
      </c>
      <c r="H38" s="235">
        <v>2</v>
      </c>
      <c r="I38" s="236">
        <v>2227.4769999999999</v>
      </c>
      <c r="J38" s="237">
        <v>0.67340762665562881</v>
      </c>
      <c r="K38" s="249">
        <v>20.920530268101533</v>
      </c>
    </row>
    <row r="39" spans="1:11" ht="16.5">
      <c r="A39" s="229" t="s">
        <v>119</v>
      </c>
      <c r="B39" s="230" t="s">
        <v>316</v>
      </c>
      <c r="C39" s="231" t="s">
        <v>70</v>
      </c>
      <c r="D39" s="232">
        <v>0.78311557952989286</v>
      </c>
      <c r="E39" s="233">
        <v>9363</v>
      </c>
      <c r="F39" s="234" t="s">
        <v>121</v>
      </c>
      <c r="G39" s="238" t="s">
        <v>202</v>
      </c>
      <c r="H39" s="235">
        <v>2</v>
      </c>
      <c r="I39" s="236">
        <v>1223.557</v>
      </c>
      <c r="J39" s="237">
        <v>1.0624760432084488</v>
      </c>
      <c r="K39" s="249">
        <v>34.080962309071012</v>
      </c>
    </row>
    <row r="40" spans="1:11" ht="16.5">
      <c r="A40" s="229" t="s">
        <v>119</v>
      </c>
      <c r="B40" s="230" t="s">
        <v>298</v>
      </c>
      <c r="C40" s="231" t="s">
        <v>68</v>
      </c>
      <c r="D40" s="232">
        <v>0.92493322029976177</v>
      </c>
      <c r="E40" s="233">
        <v>5929</v>
      </c>
      <c r="F40" s="234" t="s">
        <v>91</v>
      </c>
      <c r="G40" s="238" t="s">
        <v>342</v>
      </c>
      <c r="H40" s="235">
        <v>10</v>
      </c>
      <c r="I40" s="236">
        <v>2235.799</v>
      </c>
      <c r="J40" s="237">
        <v>0.22363369873588815</v>
      </c>
      <c r="K40" s="249">
        <v>29.877462151114656</v>
      </c>
    </row>
    <row r="41" spans="1:11" ht="16.5">
      <c r="A41" s="229" t="s">
        <v>119</v>
      </c>
      <c r="B41" s="230" t="s">
        <v>254</v>
      </c>
      <c r="C41" s="231" t="s">
        <v>67</v>
      </c>
      <c r="D41" s="232">
        <v>0.84566666666666668</v>
      </c>
      <c r="E41" s="233">
        <v>6037</v>
      </c>
      <c r="F41" s="234" t="s">
        <v>120</v>
      </c>
      <c r="G41" s="238" t="s">
        <v>184</v>
      </c>
      <c r="H41" s="235">
        <v>1</v>
      </c>
      <c r="I41" s="236">
        <v>2122.2649999999999</v>
      </c>
      <c r="J41" s="237">
        <v>0.2355973452891133</v>
      </c>
      <c r="K41" s="249">
        <v>49.758159325060731</v>
      </c>
    </row>
    <row r="42" spans="1:11" ht="16.5">
      <c r="A42" s="229" t="s">
        <v>119</v>
      </c>
      <c r="B42" s="230" t="s">
        <v>255</v>
      </c>
      <c r="C42" s="231" t="s">
        <v>67</v>
      </c>
      <c r="D42" s="232">
        <v>0.81095238095238098</v>
      </c>
      <c r="E42" s="233">
        <v>7026</v>
      </c>
      <c r="F42" s="234" t="s">
        <v>121</v>
      </c>
      <c r="G42" s="238" t="s">
        <v>198</v>
      </c>
      <c r="H42" s="235">
        <v>1</v>
      </c>
      <c r="I42" s="236">
        <v>2056.3539999999998</v>
      </c>
      <c r="J42" s="237">
        <v>0.38903807418372521</v>
      </c>
      <c r="K42" s="249">
        <v>22.02928095065344</v>
      </c>
    </row>
    <row r="43" spans="1:11" ht="16.5">
      <c r="A43" s="229" t="s">
        <v>119</v>
      </c>
      <c r="B43" s="230" t="s">
        <v>257</v>
      </c>
      <c r="C43" s="231" t="s">
        <v>67</v>
      </c>
      <c r="D43" s="232">
        <v>0.8292857142857144</v>
      </c>
      <c r="E43" s="233">
        <v>3126</v>
      </c>
      <c r="F43" s="234" t="s">
        <v>120</v>
      </c>
      <c r="G43" s="238" t="s">
        <v>179</v>
      </c>
      <c r="H43" s="235">
        <v>1</v>
      </c>
      <c r="I43" s="236">
        <v>3935.9740000000002</v>
      </c>
      <c r="J43" s="237">
        <v>2.5406671893665963E-2</v>
      </c>
      <c r="K43" s="249">
        <v>21.316197718785745</v>
      </c>
    </row>
    <row r="44" spans="1:11" ht="16.5">
      <c r="A44" s="229" t="s">
        <v>119</v>
      </c>
      <c r="B44" s="230" t="s">
        <v>258</v>
      </c>
      <c r="C44" s="231" t="s">
        <v>67</v>
      </c>
      <c r="D44" s="232">
        <v>0.80134961428182727</v>
      </c>
      <c r="E44" s="233">
        <v>2740</v>
      </c>
      <c r="F44" s="234" t="s">
        <v>121</v>
      </c>
      <c r="G44" s="238" t="s">
        <v>208</v>
      </c>
      <c r="H44" s="235">
        <v>11</v>
      </c>
      <c r="I44" s="236">
        <v>2215.9810000000002</v>
      </c>
      <c r="J44" s="237">
        <v>0.20169463835142876</v>
      </c>
      <c r="K44" s="249">
        <v>58.491445121914339</v>
      </c>
    </row>
    <row r="45" spans="1:11" ht="16.5">
      <c r="A45" s="229" t="s">
        <v>119</v>
      </c>
      <c r="B45" s="230" t="s">
        <v>464</v>
      </c>
      <c r="C45" s="231" t="s">
        <v>67</v>
      </c>
      <c r="D45" s="232">
        <v>0.83599999999999997</v>
      </c>
      <c r="E45" s="233">
        <v>2020</v>
      </c>
      <c r="F45" s="234" t="s">
        <v>121</v>
      </c>
      <c r="G45" s="238" t="s">
        <v>191</v>
      </c>
      <c r="H45" s="235">
        <v>1</v>
      </c>
      <c r="I45" s="236">
        <v>405.98500000000001</v>
      </c>
      <c r="J45" s="237">
        <v>3.202088747121199</v>
      </c>
      <c r="K45" s="249">
        <v>53.450250625023088</v>
      </c>
    </row>
    <row r="46" spans="1:11" ht="16.5">
      <c r="A46" s="229" t="s">
        <v>119</v>
      </c>
      <c r="B46" s="230" t="s">
        <v>261</v>
      </c>
      <c r="C46" s="231" t="s">
        <v>67</v>
      </c>
      <c r="D46" s="232">
        <v>0.83000000000000007</v>
      </c>
      <c r="E46" s="233">
        <v>4818</v>
      </c>
      <c r="F46" s="234" t="s">
        <v>120</v>
      </c>
      <c r="G46" s="238" t="s">
        <v>174</v>
      </c>
      <c r="H46" s="235">
        <v>1</v>
      </c>
      <c r="I46" s="236">
        <v>4473.4459999999999</v>
      </c>
      <c r="J46" s="237">
        <v>0.13412478880934295</v>
      </c>
      <c r="K46" s="249">
        <v>23.225942595484554</v>
      </c>
    </row>
    <row r="47" spans="1:11" ht="16.5">
      <c r="A47" s="229" t="s">
        <v>119</v>
      </c>
      <c r="B47" s="230" t="s">
        <v>262</v>
      </c>
      <c r="C47" s="231" t="s">
        <v>67</v>
      </c>
      <c r="D47" s="232">
        <v>0.81454545454545446</v>
      </c>
      <c r="E47" s="233">
        <v>7566</v>
      </c>
      <c r="F47" s="234" t="s">
        <v>121</v>
      </c>
      <c r="G47" s="238" t="s">
        <v>197</v>
      </c>
      <c r="H47" s="235">
        <v>1</v>
      </c>
      <c r="I47" s="236">
        <v>2486.587</v>
      </c>
      <c r="J47" s="237">
        <v>3.9411450313220491</v>
      </c>
      <c r="K47" s="249">
        <v>50.470785860297667</v>
      </c>
    </row>
    <row r="48" spans="1:11" ht="16.5">
      <c r="A48" s="229" t="s">
        <v>119</v>
      </c>
      <c r="B48" s="230" t="s">
        <v>264</v>
      </c>
      <c r="C48" s="231" t="s">
        <v>68</v>
      </c>
      <c r="D48" s="232">
        <v>0.90048136992276251</v>
      </c>
      <c r="E48" s="233">
        <v>3827</v>
      </c>
      <c r="F48" s="234" t="s">
        <v>121</v>
      </c>
      <c r="G48" s="238" t="s">
        <v>208</v>
      </c>
      <c r="H48" s="235">
        <v>10</v>
      </c>
      <c r="I48" s="236">
        <v>2025.2029999999997</v>
      </c>
      <c r="J48" s="237">
        <v>2.1726217075522802</v>
      </c>
      <c r="K48" s="249">
        <v>41.67483457213919</v>
      </c>
    </row>
    <row r="49" spans="1:11" ht="16.5">
      <c r="A49" s="229" t="s">
        <v>119</v>
      </c>
      <c r="B49" s="230" t="s">
        <v>301</v>
      </c>
      <c r="C49" s="231" t="s">
        <v>69</v>
      </c>
      <c r="D49" s="232">
        <v>0.89704940537658251</v>
      </c>
      <c r="E49" s="233">
        <v>8777</v>
      </c>
      <c r="F49" s="234" t="s">
        <v>91</v>
      </c>
      <c r="G49" s="238" t="s">
        <v>216</v>
      </c>
      <c r="H49" s="235">
        <v>7</v>
      </c>
      <c r="I49" s="236">
        <v>3039.7269999999999</v>
      </c>
      <c r="J49" s="237">
        <v>3.2897691141342632E-2</v>
      </c>
      <c r="K49" s="249">
        <v>26.976106735900956</v>
      </c>
    </row>
    <row r="50" spans="1:11" ht="16.5">
      <c r="A50" s="229" t="s">
        <v>119</v>
      </c>
      <c r="B50" s="230" t="s">
        <v>265</v>
      </c>
      <c r="C50" s="231" t="s">
        <v>69</v>
      </c>
      <c r="D50" s="232">
        <v>0.86022182519497925</v>
      </c>
      <c r="E50" s="233">
        <v>7042</v>
      </c>
      <c r="F50" s="234" t="s">
        <v>120</v>
      </c>
      <c r="G50" s="238" t="s">
        <v>182</v>
      </c>
      <c r="H50" s="235">
        <v>4</v>
      </c>
      <c r="I50" s="236">
        <v>3993.7780000000002</v>
      </c>
      <c r="J50" s="237">
        <v>0.22535053275369837</v>
      </c>
      <c r="K50" s="249">
        <v>35.279877849995664</v>
      </c>
    </row>
    <row r="51" spans="1:11" ht="16.5">
      <c r="A51" s="229" t="s">
        <v>119</v>
      </c>
      <c r="B51" s="230" t="s">
        <v>302</v>
      </c>
      <c r="C51" s="231" t="s">
        <v>70</v>
      </c>
      <c r="D51" s="232">
        <v>0.79593036804885897</v>
      </c>
      <c r="E51" s="233">
        <v>3455</v>
      </c>
      <c r="F51" s="234" t="s">
        <v>121</v>
      </c>
      <c r="G51" s="238" t="s">
        <v>289</v>
      </c>
      <c r="H51" s="235">
        <v>2</v>
      </c>
      <c r="I51" s="236">
        <v>1966.152</v>
      </c>
      <c r="J51" s="237">
        <v>2.0852914728871421</v>
      </c>
      <c r="K51" s="249">
        <v>48.928058461400745</v>
      </c>
    </row>
    <row r="52" spans="1:11" ht="16.5">
      <c r="A52" s="229" t="s">
        <v>119</v>
      </c>
      <c r="B52" s="230" t="s">
        <v>268</v>
      </c>
      <c r="C52" s="231" t="s">
        <v>69</v>
      </c>
      <c r="D52" s="232">
        <v>0.89813856912128487</v>
      </c>
      <c r="E52" s="233">
        <v>9883</v>
      </c>
      <c r="F52" s="234" t="s">
        <v>91</v>
      </c>
      <c r="G52" s="238" t="s">
        <v>215</v>
      </c>
      <c r="H52" s="235">
        <v>3</v>
      </c>
      <c r="I52" s="236">
        <v>3206.8180000000002</v>
      </c>
      <c r="J52" s="237">
        <v>0.34301915481327594</v>
      </c>
      <c r="K52" s="249">
        <v>39.416019243998257</v>
      </c>
    </row>
    <row r="53" spans="1:11" ht="16.5">
      <c r="A53" s="229" t="s">
        <v>119</v>
      </c>
      <c r="B53" s="230" t="s">
        <v>269</v>
      </c>
      <c r="C53" s="231" t="s">
        <v>68</v>
      </c>
      <c r="D53" s="232">
        <v>0.91866666666666663</v>
      </c>
      <c r="E53" s="233">
        <v>9519</v>
      </c>
      <c r="F53" s="234" t="s">
        <v>120</v>
      </c>
      <c r="G53" s="238" t="s">
        <v>184</v>
      </c>
      <c r="H53" s="235">
        <v>1</v>
      </c>
      <c r="I53" s="236">
        <v>2428.6030000000001</v>
      </c>
      <c r="J53" s="237">
        <v>4.1175935301076376E-2</v>
      </c>
      <c r="K53" s="249">
        <v>42.946500519022663</v>
      </c>
    </row>
    <row r="54" spans="1:11" ht="16.5">
      <c r="A54" s="229" t="s">
        <v>119</v>
      </c>
      <c r="B54" s="230" t="s">
        <v>270</v>
      </c>
      <c r="C54" s="231" t="s">
        <v>67</v>
      </c>
      <c r="D54" s="232">
        <v>0.80047140558683039</v>
      </c>
      <c r="E54" s="233">
        <v>9962</v>
      </c>
      <c r="F54" s="234" t="s">
        <v>120</v>
      </c>
      <c r="G54" s="238" t="s">
        <v>179</v>
      </c>
      <c r="H54" s="235">
        <v>2</v>
      </c>
      <c r="I54" s="236">
        <v>4049.9169999999999</v>
      </c>
      <c r="J54" s="237">
        <v>0.19753491244388466</v>
      </c>
      <c r="K54" s="249">
        <v>37.087179811339347</v>
      </c>
    </row>
    <row r="55" spans="1:11" ht="16.5">
      <c r="A55" s="229" t="s">
        <v>119</v>
      </c>
      <c r="B55" s="230" t="s">
        <v>424</v>
      </c>
      <c r="C55" s="231" t="s">
        <v>67</v>
      </c>
      <c r="D55" s="232">
        <v>0.82150000000000001</v>
      </c>
      <c r="E55" s="233">
        <v>7334</v>
      </c>
      <c r="F55" s="234" t="s">
        <v>121</v>
      </c>
      <c r="G55" s="238" t="s">
        <v>203</v>
      </c>
      <c r="H55" s="235">
        <v>1</v>
      </c>
      <c r="I55" s="236">
        <v>537.94600000000003</v>
      </c>
      <c r="J55" s="237">
        <v>2.9742762284690283</v>
      </c>
      <c r="K55" s="249">
        <v>40.896298141449137</v>
      </c>
    </row>
    <row r="56" spans="1:11" ht="16.5">
      <c r="A56" s="229" t="s">
        <v>119</v>
      </c>
      <c r="B56" s="230" t="s">
        <v>273</v>
      </c>
      <c r="C56" s="231" t="s">
        <v>68</v>
      </c>
      <c r="D56" s="232">
        <v>0.90552693555948915</v>
      </c>
      <c r="E56" s="233">
        <v>6599</v>
      </c>
      <c r="F56" s="234" t="s">
        <v>120</v>
      </c>
      <c r="G56" s="238" t="s">
        <v>174</v>
      </c>
      <c r="H56" s="235">
        <v>14</v>
      </c>
      <c r="I56" s="236">
        <v>3882.1669999999999</v>
      </c>
      <c r="J56" s="237">
        <v>0.41214095117494948</v>
      </c>
      <c r="K56" s="249">
        <v>22.255611363447272</v>
      </c>
    </row>
    <row r="57" spans="1:11" ht="16.5">
      <c r="A57" s="229" t="s">
        <v>119</v>
      </c>
      <c r="B57" s="230" t="s">
        <v>274</v>
      </c>
      <c r="C57" s="231" t="s">
        <v>67</v>
      </c>
      <c r="D57" s="232">
        <v>0.82523809523809522</v>
      </c>
      <c r="E57" s="233">
        <v>5006</v>
      </c>
      <c r="F57" s="234" t="s">
        <v>121</v>
      </c>
      <c r="G57" s="238" t="s">
        <v>336</v>
      </c>
      <c r="H57" s="235">
        <v>1</v>
      </c>
      <c r="I57" s="236">
        <v>1223.326</v>
      </c>
      <c r="J57" s="237">
        <v>1.3896541069183521</v>
      </c>
      <c r="K57" s="249">
        <v>21.98923263300216</v>
      </c>
    </row>
    <row r="58" spans="1:11" ht="16.5">
      <c r="A58" s="229" t="s">
        <v>119</v>
      </c>
      <c r="B58" s="230" t="s">
        <v>275</v>
      </c>
      <c r="C58" s="231" t="s">
        <v>70</v>
      </c>
      <c r="D58" s="232">
        <v>0.79490525005142132</v>
      </c>
      <c r="E58" s="233">
        <v>4591</v>
      </c>
      <c r="F58" s="234" t="s">
        <v>121</v>
      </c>
      <c r="G58" s="238" t="s">
        <v>206</v>
      </c>
      <c r="H58" s="235">
        <v>3</v>
      </c>
      <c r="I58" s="236">
        <v>2327.2369999999996</v>
      </c>
      <c r="J58" s="237">
        <v>0.60157173506608919</v>
      </c>
      <c r="K58" s="249">
        <v>76.485549172688479</v>
      </c>
    </row>
    <row r="59" spans="1:11" ht="16.5">
      <c r="A59" s="229" t="s">
        <v>119</v>
      </c>
      <c r="B59" s="230" t="s">
        <v>276</v>
      </c>
      <c r="C59" s="231" t="s">
        <v>69</v>
      </c>
      <c r="D59" s="232">
        <v>0.88</v>
      </c>
      <c r="E59" s="233">
        <v>7389</v>
      </c>
      <c r="F59" s="234" t="s">
        <v>121</v>
      </c>
      <c r="G59" s="238" t="s">
        <v>203</v>
      </c>
      <c r="H59" s="235">
        <v>1</v>
      </c>
      <c r="I59" s="236">
        <v>2078.1080000000002</v>
      </c>
      <c r="J59" s="237">
        <v>0.62556902721129026</v>
      </c>
      <c r="K59" s="249">
        <v>29.738589139736721</v>
      </c>
    </row>
    <row r="60" spans="1:11" ht="16.5">
      <c r="A60" s="229" t="s">
        <v>119</v>
      </c>
      <c r="B60" s="230" t="s">
        <v>277</v>
      </c>
      <c r="C60" s="231" t="s">
        <v>70</v>
      </c>
      <c r="D60" s="232">
        <v>0.79884486549974321</v>
      </c>
      <c r="E60" s="233">
        <v>4400</v>
      </c>
      <c r="F60" s="234" t="s">
        <v>120</v>
      </c>
      <c r="G60" s="238" t="s">
        <v>179</v>
      </c>
      <c r="H60" s="235">
        <v>14</v>
      </c>
      <c r="I60" s="236">
        <v>2538.989</v>
      </c>
      <c r="J60" s="237">
        <v>0.86648662124963916</v>
      </c>
      <c r="K60" s="249">
        <v>29.145459078396954</v>
      </c>
    </row>
    <row r="61" spans="1:11" ht="16.5">
      <c r="A61" s="229" t="s">
        <v>119</v>
      </c>
      <c r="B61" s="230" t="s">
        <v>278</v>
      </c>
      <c r="C61" s="231" t="s">
        <v>67</v>
      </c>
      <c r="D61" s="232">
        <v>0.83381176636712817</v>
      </c>
      <c r="E61" s="233">
        <v>9911</v>
      </c>
      <c r="F61" s="234" t="s">
        <v>120</v>
      </c>
      <c r="G61" s="238" t="s">
        <v>328</v>
      </c>
      <c r="H61" s="235">
        <v>14</v>
      </c>
      <c r="I61" s="236">
        <v>3341.5150000000003</v>
      </c>
      <c r="J61" s="237">
        <v>0.47882472471319143</v>
      </c>
      <c r="K61" s="249">
        <v>38.15634525058244</v>
      </c>
    </row>
    <row r="62" spans="1:11" ht="16.5">
      <c r="A62" s="229" t="s">
        <v>119</v>
      </c>
      <c r="B62" s="230" t="s">
        <v>280</v>
      </c>
      <c r="C62" s="231" t="s">
        <v>69</v>
      </c>
      <c r="D62" s="232">
        <v>0.88321428571428573</v>
      </c>
      <c r="E62" s="233">
        <v>2876</v>
      </c>
      <c r="F62" s="234" t="s">
        <v>120</v>
      </c>
      <c r="G62" s="238" t="s">
        <v>188</v>
      </c>
      <c r="H62" s="235">
        <v>1</v>
      </c>
      <c r="I62" s="236">
        <v>3957.0940000000001</v>
      </c>
      <c r="J62" s="237">
        <v>0.4548792624082218</v>
      </c>
      <c r="K62" s="249">
        <v>55.520541083936848</v>
      </c>
    </row>
    <row r="63" spans="1:11" ht="16.5">
      <c r="A63" s="229" t="s">
        <v>119</v>
      </c>
      <c r="B63" s="230" t="s">
        <v>281</v>
      </c>
      <c r="C63" s="231" t="s">
        <v>69</v>
      </c>
      <c r="D63" s="232">
        <v>0.85285714285714287</v>
      </c>
      <c r="E63" s="233">
        <v>558</v>
      </c>
      <c r="F63" s="234" t="s">
        <v>120</v>
      </c>
      <c r="G63" s="238" t="s">
        <v>188</v>
      </c>
      <c r="H63" s="235">
        <v>1</v>
      </c>
      <c r="I63" s="236">
        <v>3759.6289999999999</v>
      </c>
      <c r="J63" s="237">
        <v>0.79795107442782254</v>
      </c>
      <c r="K63" s="249">
        <v>39.977348828833911</v>
      </c>
    </row>
  </sheetData>
  <mergeCells count="1">
    <mergeCell ref="A2:K2"/>
  </mergeCells>
  <phoneticPr fontId="3" type="noConversion"/>
  <conditionalFormatting sqref="C14:D63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6</vt:i4>
      </vt:variant>
    </vt:vector>
  </HeadingPairs>
  <TitlesOfParts>
    <vt:vector size="14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급감속과다 명단</vt:lpstr>
      <vt:lpstr>'급감속과다 명단'!Print_Area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2025-03-04T02:21:17Z</dcterms:modified>
</cp:coreProperties>
</file>