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A7F68FE0-D999-43D5-A197-92EC205EF3FC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71" r:id="rId8"/>
  </sheets>
  <definedNames>
    <definedName name="_xlnm._FilterDatabase" localSheetId="7" hidden="1">'급감속과다 명단'!$A$13:$K$32</definedName>
    <definedName name="_xlnm._FilterDatabase" localSheetId="4" hidden="1">운전자별!$A$4:$BR$24</definedName>
    <definedName name="_xlnm._FilterDatabase" localSheetId="3" hidden="1">차량별!$A$4:$AY$4</definedName>
    <definedName name="_xlnm.Print_Area" localSheetId="7">'급감속과다 명단'!$A$1:$K$13</definedName>
    <definedName name="_xlnm.Print_Area" localSheetId="4">운전자별!$A$1:$R$132</definedName>
    <definedName name="_xlnm.Print_Area" localSheetId="1">종합!$A$1:$L$138</definedName>
    <definedName name="_xlnm.Print_Area" localSheetId="3">차량별!$A$1:$T$65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9" i="12" l="1"/>
  <c r="E129" i="12"/>
  <c r="F129" i="12"/>
  <c r="G129" i="12"/>
  <c r="H129" i="12"/>
  <c r="I129" i="12"/>
  <c r="J129" i="12"/>
  <c r="D130" i="12"/>
  <c r="E130" i="12"/>
  <c r="F130" i="12"/>
  <c r="G130" i="12"/>
  <c r="H130" i="12"/>
  <c r="I130" i="12"/>
  <c r="J130" i="12"/>
  <c r="E128" i="12"/>
  <c r="F128" i="12"/>
  <c r="G128" i="12"/>
  <c r="H128" i="12"/>
  <c r="I128" i="12"/>
  <c r="J128" i="12"/>
  <c r="D128" i="12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65" i="60"/>
  <c r="B65" i="60"/>
  <c r="C65" i="60"/>
  <c r="D65" i="60"/>
  <c r="E65" i="60"/>
  <c r="G65" i="60"/>
  <c r="F65" i="60" s="1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127" i="7" l="1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T64" i="60"/>
  <c r="S64" i="60"/>
  <c r="R64" i="60"/>
  <c r="Q64" i="60"/>
  <c r="P64" i="60"/>
  <c r="O64" i="60"/>
  <c r="N64" i="60"/>
  <c r="M64" i="60"/>
  <c r="L64" i="60"/>
  <c r="K64" i="60"/>
  <c r="J64" i="60"/>
  <c r="I64" i="60"/>
  <c r="H64" i="60"/>
  <c r="G64" i="60"/>
  <c r="F64" i="60"/>
  <c r="E64" i="60"/>
  <c r="D64" i="60"/>
  <c r="C64" i="60"/>
  <c r="B64" i="60"/>
  <c r="A64" i="60"/>
  <c r="A125" i="7" l="1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T63" i="60"/>
  <c r="S63" i="60"/>
  <c r="R63" i="60"/>
  <c r="Q63" i="60"/>
  <c r="P63" i="60"/>
  <c r="O63" i="60"/>
  <c r="N63" i="60"/>
  <c r="M63" i="60"/>
  <c r="L63" i="60"/>
  <c r="K63" i="60"/>
  <c r="J63" i="60"/>
  <c r="I63" i="60"/>
  <c r="H63" i="60"/>
  <c r="G63" i="60"/>
  <c r="E63" i="60"/>
  <c r="D63" i="60"/>
  <c r="C63" i="60"/>
  <c r="B63" i="60"/>
  <c r="A63" i="60"/>
  <c r="F63" i="60" l="1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F62" i="60" l="1"/>
  <c r="F59" i="60"/>
  <c r="F61" i="60"/>
  <c r="F60" i="60"/>
  <c r="F58" i="60"/>
  <c r="F16" i="60"/>
  <c r="F53" i="60"/>
  <c r="F33" i="60"/>
  <c r="F32" i="60"/>
  <c r="F47" i="60"/>
  <c r="F52" i="60"/>
  <c r="F44" i="60"/>
  <c r="F20" i="60"/>
  <c r="F50" i="60"/>
  <c r="F23" i="60"/>
  <c r="F38" i="60"/>
  <c r="F39" i="60"/>
  <c r="F51" i="60"/>
  <c r="F35" i="60"/>
  <c r="F26" i="60"/>
  <c r="F40" i="60"/>
  <c r="F49" i="60"/>
  <c r="F56" i="60"/>
  <c r="F37" i="60"/>
  <c r="F25" i="60"/>
  <c r="F48" i="60"/>
  <c r="F36" i="60"/>
  <c r="F24" i="60"/>
  <c r="F43" i="60"/>
  <c r="F41" i="60"/>
  <c r="F29" i="60"/>
  <c r="F17" i="60"/>
  <c r="F46" i="60"/>
  <c r="F34" i="60"/>
  <c r="F22" i="60"/>
  <c r="F27" i="60"/>
  <c r="F31" i="60"/>
  <c r="F55" i="60"/>
  <c r="F54" i="60"/>
  <c r="F42" i="60"/>
  <c r="F30" i="60"/>
  <c r="F18" i="60"/>
  <c r="F19" i="60"/>
  <c r="F28" i="60"/>
  <c r="F57" i="60"/>
  <c r="F45" i="60"/>
  <c r="F21" i="60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F14" i="60" l="1"/>
  <c r="F15" i="60"/>
  <c r="F13" i="60"/>
  <c r="F12" i="60"/>
  <c r="F11" i="60"/>
  <c r="J61" i="12" a="1"/>
  <c r="J61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8" i="12" l="1"/>
  <c r="B129" i="12" l="1"/>
  <c r="B130" i="12"/>
  <c r="J10" i="12" l="1"/>
  <c r="J36" i="12" s="1"/>
  <c r="N30" i="12"/>
  <c r="I61" i="12" a="1"/>
  <c r="E61" i="12" a="1"/>
  <c r="N61" i="12" a="1"/>
  <c r="F61" i="12" a="1"/>
  <c r="D61" i="12" a="1"/>
  <c r="G61" i="12" a="1"/>
  <c r="H61" i="12" a="1"/>
  <c r="N61" i="12" l="1"/>
  <c r="K61" i="12" s="1" a="1"/>
  <c r="K61" i="12" s="1"/>
  <c r="E61" i="12"/>
  <c r="F61" i="12"/>
  <c r="G61" i="12"/>
  <c r="D61" i="12"/>
  <c r="I61" i="12"/>
  <c r="H6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<sst xmlns="http://schemas.openxmlformats.org/spreadsheetml/2006/main" count="4040" uniqueCount="698">
  <si>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</si>
  <si>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</si>
  <si>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</si>
  <si>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</si>
  <si>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</si>
  <si>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</si>
  <si>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</si>
  <si>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</si>
  <si>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</si>
  <si>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</si>
  <si>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</si>
  <si>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</si>
  <si>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</si>
  <si>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</si>
  <si>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</si>
  <si>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</si>
  <si>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</si>
  <si>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</si>
  <si>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</si>
  <si>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</si>
  <si>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</si>
  <si>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</si>
  <si>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</si>
  <si>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</si>
  <si>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</si>
  <si>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</si>
  <si>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</si>
  <si>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</si>
  <si>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</si>
  <si>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</si>
  <si>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</si>
  <si>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</si>
  <si>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</si>
  <si>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</si>
  <si>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</si>
  <si>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</si>
  <si>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</si>
  <si>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</si>
  <si>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</si>
  <si>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</si>
  <si>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</si>
  <si>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</si>
  <si>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</si>
  <si>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</si>
  <si>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</si>
  <si>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</si>
  <si>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</si>
  <si>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</si>
  <si>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</si>
  <si>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</si>
  <si>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</si>
  <si>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</si>
  <si>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</si>
  <si>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</si>
  <si>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</si>
  <si>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</si>
  <si>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</si>
  <si>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</si>
  <si>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</si>
  <si>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</si>
  <si>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</si>
  <si>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</si>
  <si>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</si>
  <si>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</si>
  <si>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</si>
  <si>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</si>
  <si>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</si>
  <si>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</si>
  <si>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</si>
  <si>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</si>
  <si>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</si>
  <si>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</si>
  <si>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</si>
  <si>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</si>
  <si>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</si>
  <si>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</si>
  <si>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</si>
  <si>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</si>
  <si>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</si>
  <si>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</si>
  <si>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</si>
  <si>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</si>
  <si>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</si>
  <si>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</si>
  <si>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</si>
  <si>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</si>
  <si>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</si>
  <si>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</si>
  <si>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</si>
  <si>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</si>
  <si>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</si>
  <si>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</si>
  <si>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</si>
  <si>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</si>
  <si>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</si>
  <si>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</si>
  <si>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</si>
  <si>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</si>
  <si>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</si>
  <si>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</si>
  <si>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</si>
  <si>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</si>
  <si>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</si>
  <si>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</si>
  <si>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</si>
  <si>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</si>
  <si>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</si>
  <si>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</si>
  <si>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</si>
  <si>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</si>
  <si>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</si>
  <si>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</si>
  <si>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</si>
  <si>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</si>
  <si>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</si>
  <si>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</si>
  <si>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</si>
  <si>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부성여객</t>
  </si>
  <si>
    <t>33</t>
  </si>
  <si>
    <t>36</t>
  </si>
  <si>
    <t>790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</si>
  <si>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</si>
  <si>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</si>
  <si>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</si>
  <si>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</si>
  <si>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</si>
  <si>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</si>
  <si>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</si>
  <si>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</si>
  <si>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</si>
  <si>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</si>
  <si>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</si>
  <si>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</si>
  <si>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</si>
  <si>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</si>
  <si>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</si>
  <si>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</si>
  <si>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</si>
  <si>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</si>
  <si>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</si>
  <si>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</si>
  <si>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</si>
  <si>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</si>
  <si>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</si>
  <si>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</si>
  <si>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</si>
  <si>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</si>
  <si>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</si>
  <si>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</si>
  <si>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</si>
  <si>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</si>
  <si>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</si>
  <si>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</si>
  <si>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</si>
  <si>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</si>
  <si>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</si>
  <si>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</si>
  <si>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</si>
  <si>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</si>
  <si>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</si>
  <si>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</si>
  <si>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최대주행거리</t>
  </si>
  <si>
    <t>[TIP!!] 특별관리 운행사원 관리하려면?</t>
  </si>
  <si>
    <t>대형</t>
  </si>
  <si>
    <t>저상</t>
  </si>
  <si>
    <t>하이</t>
  </si>
  <si>
    <t>HH</t>
  </si>
  <si>
    <t>부성여객</t>
    <phoneticPr fontId="3" type="noConversion"/>
  </si>
  <si>
    <t>70바2010</t>
  </si>
  <si>
    <t>70바2018</t>
  </si>
  <si>
    <t>70바2020</t>
  </si>
  <si>
    <t>70바2034</t>
  </si>
  <si>
    <t>70바2037</t>
  </si>
  <si>
    <t>70바2049</t>
  </si>
  <si>
    <t>70바2054</t>
  </si>
  <si>
    <t>70바2084</t>
  </si>
  <si>
    <t>70바2092</t>
  </si>
  <si>
    <t>70바2132</t>
  </si>
  <si>
    <t>70바2133</t>
  </si>
  <si>
    <t>70바2134</t>
  </si>
  <si>
    <t>70바2135</t>
  </si>
  <si>
    <t>70바2002</t>
  </si>
  <si>
    <t>70바2008</t>
  </si>
  <si>
    <t>70바2011</t>
  </si>
  <si>
    <t>70바2012</t>
  </si>
  <si>
    <t>70바2036</t>
  </si>
  <si>
    <t>70바2044</t>
  </si>
  <si>
    <t>70바2057</t>
  </si>
  <si>
    <t>70바2058</t>
  </si>
  <si>
    <t>70바2062</t>
  </si>
  <si>
    <t>70바2064</t>
  </si>
  <si>
    <t>70바2091</t>
  </si>
  <si>
    <t>70바2093</t>
  </si>
  <si>
    <t>70바2094</t>
  </si>
  <si>
    <t>70바2096</t>
  </si>
  <si>
    <t>70바2097</t>
  </si>
  <si>
    <t>70바2098</t>
  </si>
  <si>
    <t>70바2101</t>
  </si>
  <si>
    <t>70바2102</t>
  </si>
  <si>
    <t>70바2103</t>
  </si>
  <si>
    <t>70바2104</t>
  </si>
  <si>
    <t>70바2122</t>
  </si>
  <si>
    <t>70바2127</t>
  </si>
  <si>
    <t>70바2129</t>
  </si>
  <si>
    <t>70바2130</t>
  </si>
  <si>
    <t>70바2131</t>
  </si>
  <si>
    <t>70바2136</t>
  </si>
  <si>
    <t>70바2137</t>
  </si>
  <si>
    <t>70바2139</t>
  </si>
  <si>
    <t>70바2024</t>
  </si>
  <si>
    <t>좌석</t>
  </si>
  <si>
    <t>70바2028</t>
  </si>
  <si>
    <t>70바2045</t>
  </si>
  <si>
    <t>70바2065</t>
  </si>
  <si>
    <t>70바2078</t>
  </si>
  <si>
    <t>70바2123</t>
  </si>
  <si>
    <t>70바2050</t>
  </si>
  <si>
    <t>강명식</t>
  </si>
  <si>
    <t>고창환</t>
  </si>
  <si>
    <t>구자입</t>
  </si>
  <si>
    <t>권영규</t>
  </si>
  <si>
    <t>김기수</t>
  </si>
  <si>
    <t>김기식</t>
  </si>
  <si>
    <t>김도년</t>
  </si>
  <si>
    <t>김동곤</t>
  </si>
  <si>
    <t>김동현</t>
  </si>
  <si>
    <t>김박수</t>
  </si>
  <si>
    <t>김상선</t>
  </si>
  <si>
    <t>김상환</t>
  </si>
  <si>
    <t>김수영</t>
  </si>
  <si>
    <t>김영규</t>
  </si>
  <si>
    <t>김외수</t>
  </si>
  <si>
    <t>김윤희</t>
  </si>
  <si>
    <t>김인철</t>
  </si>
  <si>
    <t>김창남</t>
  </si>
  <si>
    <t>김창선</t>
  </si>
  <si>
    <t>김한석</t>
  </si>
  <si>
    <t>나승균</t>
  </si>
  <si>
    <t>노화균</t>
  </si>
  <si>
    <t>문영종</t>
  </si>
  <si>
    <t>박상준</t>
  </si>
  <si>
    <t>박형도</t>
  </si>
  <si>
    <t>박희종</t>
  </si>
  <si>
    <t>배진기</t>
  </si>
  <si>
    <t>손영수</t>
  </si>
  <si>
    <t>송시우</t>
  </si>
  <si>
    <t>송해명</t>
  </si>
  <si>
    <t>신광우</t>
  </si>
  <si>
    <t>안철수</t>
  </si>
  <si>
    <t>엄원호</t>
  </si>
  <si>
    <t>여명호</t>
  </si>
  <si>
    <t>여재철</t>
  </si>
  <si>
    <t>오명곤</t>
  </si>
  <si>
    <t>오상준</t>
  </si>
  <si>
    <t>온병선</t>
  </si>
  <si>
    <t>왕영문</t>
  </si>
  <si>
    <t>윤두호</t>
  </si>
  <si>
    <t>윤병선</t>
  </si>
  <si>
    <t>윤종권</t>
  </si>
  <si>
    <t>이광진</t>
  </si>
  <si>
    <t>이상권</t>
  </si>
  <si>
    <t>이상근</t>
  </si>
  <si>
    <t>이용림</t>
  </si>
  <si>
    <t>이종원</t>
  </si>
  <si>
    <t>이진희</t>
  </si>
  <si>
    <t>이창욱</t>
  </si>
  <si>
    <t>이창희</t>
  </si>
  <si>
    <t>이철</t>
  </si>
  <si>
    <t>임주현</t>
  </si>
  <si>
    <t>장문봉</t>
  </si>
  <si>
    <t>장정효</t>
  </si>
  <si>
    <t>장형표</t>
  </si>
  <si>
    <t>정병옥</t>
  </si>
  <si>
    <t>정수경</t>
  </si>
  <si>
    <t>정승우</t>
  </si>
  <si>
    <t>정재엽</t>
  </si>
  <si>
    <t>정재화B</t>
  </si>
  <si>
    <t>조남성</t>
  </si>
  <si>
    <t>최광진</t>
  </si>
  <si>
    <t>최병회</t>
  </si>
  <si>
    <t>최영필</t>
  </si>
  <si>
    <t>최용수</t>
  </si>
  <si>
    <t>최재현</t>
  </si>
  <si>
    <t>최현만</t>
  </si>
  <si>
    <t>최희우</t>
  </si>
  <si>
    <t>허갑동</t>
  </si>
  <si>
    <t>홍완호</t>
  </si>
  <si>
    <t>홍종원</t>
  </si>
  <si>
    <t>황범섭</t>
  </si>
  <si>
    <t>황의훈</t>
  </si>
  <si>
    <t>황인갑</t>
  </si>
  <si>
    <t>70바2040</t>
  </si>
  <si>
    <t>원종복</t>
  </si>
  <si>
    <t>70바2041</t>
  </si>
  <si>
    <t>0%(0명)</t>
  </si>
  <si>
    <t>개선율(유카전)</t>
  </si>
  <si>
    <t>순위</t>
  </si>
  <si>
    <t>인천전체</t>
  </si>
  <si>
    <t>NEW</t>
  </si>
  <si>
    <t>new</t>
  </si>
  <si>
    <t>70바2048</t>
  </si>
  <si>
    <t>70바2128</t>
  </si>
  <si>
    <t>70바2068</t>
  </si>
  <si>
    <t>70바2138</t>
  </si>
  <si>
    <t>70바2017</t>
  </si>
  <si>
    <t>3333</t>
  </si>
  <si>
    <t>부성여객33D2</t>
  </si>
  <si>
    <t>▲</t>
  </si>
  <si>
    <t>부성여객33B1</t>
  </si>
  <si>
    <t>부성여객33C1</t>
  </si>
  <si>
    <t>▽</t>
  </si>
  <si>
    <t>부성여객33C2</t>
  </si>
  <si>
    <t>부성여객33F2</t>
  </si>
  <si>
    <t>=</t>
  </si>
  <si>
    <t>부성여객33F1</t>
  </si>
  <si>
    <t>부성여객33B2</t>
  </si>
  <si>
    <t>부성여객33F4</t>
  </si>
  <si>
    <t>부성여객33D1</t>
  </si>
  <si>
    <t>부성여객33F3</t>
  </si>
  <si>
    <t>3636</t>
  </si>
  <si>
    <t>부성여객36C4</t>
  </si>
  <si>
    <t>부성여객36B2</t>
  </si>
  <si>
    <t>부성여객36D6</t>
  </si>
  <si>
    <t>부성여객36B1</t>
  </si>
  <si>
    <t>부성여객36B4</t>
  </si>
  <si>
    <t>부성여객36C5</t>
  </si>
  <si>
    <t>부성여객36D5</t>
  </si>
  <si>
    <t>부성여객36F2</t>
  </si>
  <si>
    <t>부성여객36B3</t>
  </si>
  <si>
    <t>부성여객36D2</t>
  </si>
  <si>
    <t>부성여객36D1</t>
  </si>
  <si>
    <t>부성여객36F1</t>
  </si>
  <si>
    <t>부성여객36F4</t>
  </si>
  <si>
    <t>부성여객36F3</t>
  </si>
  <si>
    <t>부성여객36C1</t>
  </si>
  <si>
    <t>부성여객36D7</t>
  </si>
  <si>
    <t>부성여객36C2</t>
  </si>
  <si>
    <t>부성여객36D3</t>
  </si>
  <si>
    <t>부성여객36D4</t>
  </si>
  <si>
    <t>부성여객36C3</t>
  </si>
  <si>
    <t>790790</t>
  </si>
  <si>
    <t>부성여객790A1</t>
  </si>
  <si>
    <t>예비예비</t>
  </si>
  <si>
    <t>강인선</t>
  </si>
  <si>
    <t>강태호</t>
  </si>
  <si>
    <t>김선응</t>
  </si>
  <si>
    <t>김영식A</t>
  </si>
  <si>
    <t>김영주</t>
  </si>
  <si>
    <t>김진용</t>
  </si>
  <si>
    <t>김창혁</t>
  </si>
  <si>
    <t>김학연</t>
  </si>
  <si>
    <t>박민호</t>
  </si>
  <si>
    <t>서보용</t>
  </si>
  <si>
    <t>신동선</t>
  </si>
  <si>
    <t>신명수</t>
  </si>
  <si>
    <t>심승현</t>
  </si>
  <si>
    <t>오병윤</t>
  </si>
  <si>
    <t>이종석</t>
  </si>
  <si>
    <t>이진형</t>
  </si>
  <si>
    <t>장경수</t>
  </si>
  <si>
    <t>조용상</t>
  </si>
  <si>
    <t>조흥연</t>
  </si>
  <si>
    <t>주재운</t>
  </si>
  <si>
    <t>최성훈</t>
  </si>
  <si>
    <t>최영기</t>
  </si>
  <si>
    <t>부성여객33C4</t>
  </si>
  <si>
    <t>부성여객33C3</t>
  </si>
  <si>
    <t>부성여객33A1</t>
  </si>
  <si>
    <t>부성여객33F5</t>
  </si>
  <si>
    <t>70바2014</t>
  </si>
  <si>
    <t>부성여객36C6</t>
  </si>
  <si>
    <t>부성여객36C7</t>
  </si>
  <si>
    <t>부성여객36B7</t>
  </si>
  <si>
    <t>부성여객36D8</t>
  </si>
  <si>
    <t>부성여객36B5</t>
  </si>
  <si>
    <t>부성여객36B9</t>
  </si>
  <si>
    <t>부성여객36B6</t>
  </si>
  <si>
    <t>부성여객36C8</t>
  </si>
  <si>
    <t>부성여객790B1</t>
  </si>
  <si>
    <t>부성여객790B2</t>
  </si>
  <si>
    <t>부성여객790C1</t>
  </si>
  <si>
    <t>방상민</t>
  </si>
  <si>
    <t>최창문</t>
  </si>
  <si>
    <t>부성여객33C5</t>
  </si>
  <si>
    <t>70바2047</t>
  </si>
  <si>
    <t>부성여객33C6</t>
  </si>
  <si>
    <t>부성여객36C9</t>
  </si>
  <si>
    <t>70바2046</t>
  </si>
  <si>
    <t>부성여객36B8</t>
  </si>
  <si>
    <t>부성여객36C10</t>
  </si>
  <si>
    <t>김서준</t>
  </si>
  <si>
    <t>김주흥</t>
  </si>
  <si>
    <t>이주석</t>
  </si>
  <si>
    <t>정오균</t>
  </si>
  <si>
    <t>최병희</t>
  </si>
  <si>
    <t>50%(3명)</t>
  </si>
  <si>
    <t>5%(1명)</t>
  </si>
  <si>
    <t>17%(1명)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</si>
  <si>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</si>
  <si>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</si>
  <si>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</si>
  <si>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</si>
  <si>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</si>
  <si>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</si>
  <si>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</si>
  <si>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790790D</t>
  </si>
  <si>
    <t>3333C</t>
  </si>
  <si>
    <t>3333A</t>
  </si>
  <si>
    <t>3636D</t>
  </si>
  <si>
    <t>부성여객36D12</t>
  </si>
  <si>
    <t>3333B</t>
  </si>
  <si>
    <t>3636A</t>
  </si>
  <si>
    <t>부성여객36A1</t>
  </si>
  <si>
    <t>790790B</t>
  </si>
  <si>
    <t>부성여객790B4</t>
  </si>
  <si>
    <t>3636C</t>
  </si>
  <si>
    <t>3333F</t>
  </si>
  <si>
    <t>부성여객33F10</t>
  </si>
  <si>
    <t>부성여객36A2</t>
  </si>
  <si>
    <t>3333D</t>
  </si>
  <si>
    <t>부성여객33D5</t>
  </si>
  <si>
    <t>부성여객36D17</t>
  </si>
  <si>
    <t>부성여객36A3</t>
  </si>
  <si>
    <t>부성여객36D14</t>
  </si>
  <si>
    <t>부성여객36D15</t>
  </si>
  <si>
    <t>790790A</t>
  </si>
  <si>
    <t>부성여객33D9</t>
  </si>
  <si>
    <t>3636F</t>
  </si>
  <si>
    <t>부성여객36F5</t>
  </si>
  <si>
    <t>부성여객33F8</t>
  </si>
  <si>
    <t>790790S</t>
  </si>
  <si>
    <t>부성여객790S1</t>
  </si>
  <si>
    <t>790790C</t>
  </si>
  <si>
    <t>부성여객790C2</t>
  </si>
  <si>
    <t>3636B</t>
  </si>
  <si>
    <t>부성여객36D13</t>
  </si>
  <si>
    <t>부성여객33F7</t>
  </si>
  <si>
    <t>부성여객790S2</t>
  </si>
  <si>
    <t>부성여객36F7</t>
  </si>
  <si>
    <t>부성여객790B3</t>
  </si>
  <si>
    <t>부성여객33D7</t>
  </si>
  <si>
    <t>부성여객33F6</t>
  </si>
  <si>
    <t>부성여객36C12</t>
  </si>
  <si>
    <t>부성여객36F6</t>
  </si>
  <si>
    <t>부성여객36D16</t>
  </si>
  <si>
    <t>부성여객790D2</t>
  </si>
  <si>
    <t>부성여객790C3</t>
  </si>
  <si>
    <t>부성여객790D3</t>
  </si>
  <si>
    <t>부성여객790S3</t>
  </si>
  <si>
    <t>부성여객36D9</t>
  </si>
  <si>
    <t>부성여객36D10</t>
  </si>
  <si>
    <t>부성여객36C14</t>
  </si>
  <si>
    <t>부성여객36C11</t>
  </si>
  <si>
    <t>부성여객33F11</t>
  </si>
  <si>
    <t>부성여객33D4</t>
  </si>
  <si>
    <t>부성여객33F9</t>
  </si>
  <si>
    <t>부성여객33D3</t>
  </si>
  <si>
    <t>부성여객36D11</t>
  </si>
  <si>
    <t>부성여객36C13</t>
  </si>
  <si>
    <t>25%(5명)</t>
  </si>
  <si>
    <t>대비</t>
  </si>
  <si>
    <t>부성여객33S1</t>
  </si>
  <si>
    <t>70바2112</t>
  </si>
  <si>
    <t>이상</t>
  </si>
  <si>
    <t>부성여객790B5</t>
  </si>
  <si>
    <t>3333S</t>
  </si>
  <si>
    <t>김동기</t>
  </si>
  <si>
    <t>김윤수</t>
  </si>
  <si>
    <t>박찬성</t>
  </si>
  <si>
    <t>백인범</t>
  </si>
  <si>
    <t>부성여객36F8</t>
  </si>
  <si>
    <t>부성여객36A4</t>
  </si>
  <si>
    <t>이교식</t>
  </si>
  <si>
    <t>부성여객36F11</t>
  </si>
  <si>
    <t>이성진</t>
  </si>
  <si>
    <t>부성여객36F9</t>
  </si>
  <si>
    <t>이용호</t>
  </si>
  <si>
    <t>임광묵</t>
  </si>
  <si>
    <t>부성여객36D18</t>
  </si>
  <si>
    <t>조은수</t>
  </si>
  <si>
    <t>부성여객36F10</t>
  </si>
  <si>
    <t>허태록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</si>
  <si>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</si>
  <si>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</si>
  <si>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</si>
  <si>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</si>
  <si>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</si>
  <si>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</si>
  <si>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</si>
  <si>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</si>
  <si>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</si>
  <si>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</si>
  <si>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</si>
  <si>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</si>
  <si>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</si>
  <si>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7%(9명)</t>
  </si>
  <si>
    <t>70바2005</t>
  </si>
  <si>
    <t>70바2111</t>
  </si>
  <si>
    <t>부성여객36C15</t>
  </si>
  <si>
    <t>김대한</t>
  </si>
  <si>
    <t>부성여객36C16</t>
  </si>
  <si>
    <t>김세환</t>
  </si>
  <si>
    <t>부성여객33A2</t>
  </si>
  <si>
    <t>박기홍</t>
  </si>
  <si>
    <t>박명진</t>
  </si>
  <si>
    <t>박오영</t>
  </si>
  <si>
    <t>부성여객36C17</t>
  </si>
  <si>
    <t>윤상석</t>
  </si>
  <si>
    <t>부성여객790S4</t>
  </si>
  <si>
    <t>이길용</t>
  </si>
  <si>
    <t>이승렬</t>
  </si>
  <si>
    <t>부성여객36B10</t>
  </si>
  <si>
    <t>부성여객33D12</t>
  </si>
  <si>
    <t>부성여객33D11</t>
  </si>
  <si>
    <t>조성은</t>
  </si>
  <si>
    <t>부성여객36B11</t>
  </si>
  <si>
    <t>천종성</t>
  </si>
  <si>
    <t>부성여객33F12</t>
  </si>
  <si>
    <t>부성여객33D10</t>
  </si>
  <si>
    <t>최일규</t>
  </si>
  <si>
    <t>부성여객790S5</t>
  </si>
  <si>
    <t>분석기간: 25.02.01~25.02.28</t>
    <phoneticPr fontId="3" type="noConversion"/>
  </si>
  <si>
    <t>25'02</t>
    <phoneticPr fontId="3" type="noConversion"/>
  </si>
  <si>
    <t>유카후(25년2월)</t>
  </si>
  <si>
    <t>3위/(32개사)</t>
  </si>
  <si>
    <t>15%(20명)</t>
  </si>
  <si>
    <t>20%(26명)</t>
  </si>
  <si>
    <t>31%(38명)</t>
  </si>
  <si>
    <t>3%(1명)</t>
  </si>
  <si>
    <t>27%(9명)</t>
  </si>
  <si>
    <t>15%(3명)</t>
  </si>
  <si>
    <t>18%(6명)</t>
  </si>
  <si>
    <t>20%(4명)</t>
  </si>
  <si>
    <t>33%(11명)</t>
  </si>
  <si>
    <t>35%(7명)</t>
  </si>
  <si>
    <t>부성여객33B3</t>
  </si>
  <si>
    <t>부성여객33D6</t>
  </si>
  <si>
    <t>부성여객790A2</t>
  </si>
  <si>
    <t>부성여객790D1</t>
  </si>
  <si>
    <t>부성여객790A3</t>
  </si>
  <si>
    <t>부성여객예비C5</t>
  </si>
  <si>
    <t>부성여객예비C9</t>
  </si>
  <si>
    <t>51299661109.169</t>
  </si>
  <si>
    <t>512204231.607</t>
  </si>
  <si>
    <t>51220241220.221</t>
  </si>
  <si>
    <t>5127324375.802</t>
  </si>
  <si>
    <t>5121597887.403</t>
  </si>
  <si>
    <t>5127366871.386</t>
  </si>
  <si>
    <t>권영도</t>
  </si>
  <si>
    <t>51235491424.83</t>
  </si>
  <si>
    <t>51269751877.173</t>
  </si>
  <si>
    <t>부성여객36A5</t>
  </si>
  <si>
    <t>51286711986.405</t>
  </si>
  <si>
    <t>51220999.803</t>
  </si>
  <si>
    <t>5121880182.303</t>
  </si>
  <si>
    <t>5125826277.975</t>
  </si>
  <si>
    <t>5123194980.886</t>
  </si>
  <si>
    <t>5125943766.95</t>
  </si>
  <si>
    <t>5122491625.631</t>
  </si>
  <si>
    <t>51240021601.58</t>
  </si>
  <si>
    <t>51264151788.835</t>
  </si>
  <si>
    <t>5123685230.256</t>
  </si>
  <si>
    <t>790790F</t>
  </si>
  <si>
    <t>부성여객790F2</t>
  </si>
  <si>
    <t>5124041232.375</t>
  </si>
  <si>
    <t>51218381263.821</t>
  </si>
  <si>
    <t>51256672224.931</t>
  </si>
  <si>
    <t>51214671839.65</t>
  </si>
  <si>
    <t>5129928609.669</t>
  </si>
  <si>
    <t>5128441760.632</t>
  </si>
  <si>
    <t>부성여객36D21</t>
  </si>
  <si>
    <t>51210312873.82</t>
  </si>
  <si>
    <t>5128212127.219</t>
  </si>
  <si>
    <t>51283702300.119</t>
  </si>
  <si>
    <t>5128475208.087</t>
  </si>
  <si>
    <t>5121052124.224</t>
  </si>
  <si>
    <t>부성여객36D20</t>
  </si>
  <si>
    <t>5124906860.213</t>
  </si>
  <si>
    <t>51279654551.449</t>
  </si>
  <si>
    <t>51293742771.317</t>
  </si>
  <si>
    <t>5123035346.895</t>
  </si>
  <si>
    <t>51297992052.366</t>
  </si>
  <si>
    <t>51267281556.679</t>
  </si>
  <si>
    <t>부성여객36D19</t>
  </si>
  <si>
    <t>51294561394.915</t>
  </si>
  <si>
    <t>51265212763.915</t>
  </si>
  <si>
    <t>51243411367.836</t>
  </si>
  <si>
    <t>51244581321.168</t>
  </si>
  <si>
    <t>부성여객36F12</t>
  </si>
  <si>
    <t>5129198570.168</t>
  </si>
  <si>
    <t>부성여객33B4</t>
  </si>
  <si>
    <t>51218341589.351</t>
  </si>
  <si>
    <t>5125781217.56</t>
  </si>
  <si>
    <t>5121322788.072</t>
  </si>
  <si>
    <t>5123345880.92</t>
  </si>
  <si>
    <t>51290011365.183</t>
  </si>
  <si>
    <t>51220311651.938</t>
  </si>
  <si>
    <t>51264441509.651</t>
  </si>
  <si>
    <t>51250861285.423</t>
  </si>
  <si>
    <t>5126186801.743</t>
  </si>
  <si>
    <t>백창선</t>
  </si>
  <si>
    <t>51230161561.158</t>
  </si>
  <si>
    <t>부성여객33S2</t>
  </si>
  <si>
    <t>5126845143.028</t>
  </si>
  <si>
    <t>51242051863.518</t>
  </si>
  <si>
    <t>51287321968.532</t>
  </si>
  <si>
    <t>5126015767.806</t>
  </si>
  <si>
    <t>51246542662.695</t>
  </si>
  <si>
    <t>51245461941.586</t>
  </si>
  <si>
    <t>51212121495.273</t>
  </si>
  <si>
    <t>51284851108.477</t>
  </si>
  <si>
    <t>51283713061.351</t>
  </si>
  <si>
    <t>51283723406.908</t>
  </si>
  <si>
    <t>51232791783.043</t>
  </si>
  <si>
    <t>부성여객36A6</t>
  </si>
  <si>
    <t>51238001740.032</t>
  </si>
  <si>
    <t>51294401571.015</t>
  </si>
  <si>
    <t>5121101250.915</t>
  </si>
  <si>
    <t>51276922103.767</t>
  </si>
  <si>
    <t>51255481600.231</t>
  </si>
  <si>
    <t>51210672065.416</t>
  </si>
  <si>
    <t>5128015227.016</t>
  </si>
  <si>
    <t>51275712796.957</t>
  </si>
  <si>
    <t>5122741242.918</t>
  </si>
  <si>
    <t>5123810826.387</t>
  </si>
  <si>
    <t>5122462857.588</t>
  </si>
  <si>
    <t>부성여객790S6</t>
  </si>
  <si>
    <t>5121145367.324</t>
  </si>
  <si>
    <t>5128140711.673</t>
  </si>
  <si>
    <t>51230272906.361</t>
  </si>
  <si>
    <t>51272471442.194</t>
  </si>
  <si>
    <t>51224591478.518</t>
  </si>
  <si>
    <t>5121780163.743</t>
  </si>
  <si>
    <t>부성여객790D4</t>
  </si>
  <si>
    <t>5123058458.147</t>
  </si>
  <si>
    <t>51295871947.852</t>
  </si>
  <si>
    <t>부성여객33S3</t>
  </si>
  <si>
    <t>512319437.996</t>
  </si>
  <si>
    <t>5125314914.063</t>
  </si>
  <si>
    <t>5124777988.743</t>
  </si>
  <si>
    <t>51219441523.469</t>
  </si>
  <si>
    <t>5122255789.366</t>
  </si>
  <si>
    <t>51233351641.5</t>
  </si>
  <si>
    <t>5121397141.321</t>
  </si>
  <si>
    <t>이창현</t>
  </si>
  <si>
    <t>5121090142.907</t>
  </si>
  <si>
    <t>5127719281.133</t>
  </si>
  <si>
    <t>51237731876.301</t>
  </si>
  <si>
    <t>5128808443.67</t>
  </si>
  <si>
    <t>51297881253.053</t>
  </si>
  <si>
    <t>512994125.067</t>
  </si>
  <si>
    <t>5125179219.453</t>
  </si>
  <si>
    <t>부성여객790D5</t>
  </si>
  <si>
    <t>51279821808.423</t>
  </si>
  <si>
    <t>부성여객33D13</t>
  </si>
  <si>
    <t>51212351767.22</t>
  </si>
  <si>
    <t>51214782126.152</t>
  </si>
  <si>
    <t>51260442077.698</t>
  </si>
  <si>
    <t>5124163217.962</t>
  </si>
  <si>
    <t>부성여객790D6</t>
  </si>
  <si>
    <t>51214401297.095</t>
  </si>
  <si>
    <t>5122480912.944</t>
  </si>
  <si>
    <t>51222012019.502</t>
  </si>
  <si>
    <t>51271571286.57</t>
  </si>
  <si>
    <t>5121956585.52</t>
  </si>
  <si>
    <t>51268741111.653</t>
  </si>
  <si>
    <t>5121202211.082</t>
  </si>
  <si>
    <t>부성여객790F1</t>
  </si>
  <si>
    <t>51241121226.791</t>
  </si>
  <si>
    <t>51256231631.517</t>
  </si>
  <si>
    <t>512643740.126</t>
  </si>
  <si>
    <t>51270481888.691</t>
  </si>
  <si>
    <t>512723540.256</t>
  </si>
  <si>
    <t>5128570143.256</t>
  </si>
  <si>
    <t>51228761344.061</t>
  </si>
  <si>
    <t>5122131973.024</t>
  </si>
  <si>
    <t>51216951561.814</t>
  </si>
  <si>
    <t>5123354126.06</t>
  </si>
  <si>
    <t>5124391441.423</t>
  </si>
  <si>
    <t>5124704217.454</t>
  </si>
  <si>
    <t>5125832774.791</t>
  </si>
  <si>
    <t>51228951873.401</t>
  </si>
  <si>
    <t>5129630864.655</t>
  </si>
  <si>
    <t>51257051727.079</t>
  </si>
  <si>
    <t>5129725218.582</t>
  </si>
  <si>
    <t>51283641813.443</t>
  </si>
  <si>
    <t>51272631316.678</t>
  </si>
  <si>
    <t>512602217.971</t>
  </si>
  <si>
    <t>5122512284.812</t>
  </si>
  <si>
    <t>51290601116.782</t>
  </si>
  <si>
    <t>3월 한달간, 연비등급관리 대장에 서명할 수 있도록 적극 활용하십시오.</t>
  </si>
  <si>
    <t>[25년 03월] 특별관리 운행사원 명단</t>
  </si>
  <si>
    <t>사원님, 3월에는 꼭 "C등급" 이상 달성 바랍니다.</t>
  </si>
  <si>
    <t>[25.02월 D,F 등급 운행사원]</t>
  </si>
  <si>
    <t>[25년 3월] 급감속관리 명단</t>
    <phoneticPr fontId="3" type="noConversion"/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</si>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</sst>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84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20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49" fontId="78" fillId="14" borderId="0" xfId="0" applyNumberFormat="1" applyFont="1" applyFill="1" applyAlignment="1">
      <alignment horizontal="center" vertical="center" wrapText="1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9" fontId="67" fillId="15" borderId="0" xfId="563" applyFont="1" applyFill="1" applyBorder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9" fontId="76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0" fontId="7" fillId="16" borderId="0" xfId="562" applyNumberFormat="1" applyFont="1" applyFill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0" fontId="4" fillId="7" borderId="0" xfId="568" applyFill="1">
      <alignment vertical="center"/>
    </xf>
    <xf numFmtId="0" fontId="34" fillId="8" borderId="0" xfId="568" applyFont="1" applyFill="1">
      <alignment vertical="center"/>
    </xf>
    <xf numFmtId="9" fontId="8" fillId="8" borderId="0" xfId="569" applyFont="1" applyFill="1" applyAlignment="1">
      <alignment horizontal="center" vertical="center"/>
    </xf>
    <xf numFmtId="0" fontId="4" fillId="8" borderId="0" xfId="568" applyFill="1">
      <alignment vertical="center"/>
    </xf>
    <xf numFmtId="0" fontId="11" fillId="8" borderId="0" xfId="568" applyFont="1" applyFill="1">
      <alignment vertical="center"/>
    </xf>
    <xf numFmtId="0" fontId="4" fillId="0" borderId="0" xfId="568">
      <alignment vertical="center"/>
    </xf>
    <xf numFmtId="0" fontId="60" fillId="2" borderId="0" xfId="568" applyFont="1" applyFill="1">
      <alignment vertical="center"/>
    </xf>
    <xf numFmtId="0" fontId="4" fillId="2" borderId="0" xfId="568" applyFill="1">
      <alignment vertical="center"/>
    </xf>
    <xf numFmtId="0" fontId="70" fillId="0" borderId="0" xfId="568" applyFont="1">
      <alignment vertical="center"/>
    </xf>
    <xf numFmtId="0" fontId="71" fillId="0" borderId="0" xfId="568" applyFont="1">
      <alignment vertical="center"/>
    </xf>
    <xf numFmtId="185" fontId="37" fillId="0" borderId="0" xfId="0" applyNumberFormat="1" applyFont="1" applyAlignment="1">
      <alignment horizontal="center" vertical="center"/>
    </xf>
    <xf numFmtId="0" fontId="20" fillId="0" borderId="0" xfId="568" applyFont="1">
      <alignment vertical="center"/>
    </xf>
    <xf numFmtId="0" fontId="35" fillId="0" borderId="0" xfId="568" applyFont="1">
      <alignment vertical="center"/>
    </xf>
    <xf numFmtId="9" fontId="20" fillId="0" borderId="0" xfId="569" applyFont="1" applyAlignment="1">
      <alignment horizontal="center" vertical="center"/>
    </xf>
    <xf numFmtId="9" fontId="20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77" fillId="0" borderId="0" xfId="568" applyFont="1">
      <alignment vertical="center"/>
    </xf>
    <xf numFmtId="0" fontId="36" fillId="0" borderId="0" xfId="568" applyFont="1">
      <alignment vertical="center"/>
    </xf>
    <xf numFmtId="9" fontId="8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1" fillId="0" borderId="0" xfId="568" applyFont="1">
      <alignment vertical="center"/>
    </xf>
    <xf numFmtId="0" fontId="16" fillId="0" borderId="0" xfId="568" applyFont="1">
      <alignment vertical="center"/>
    </xf>
    <xf numFmtId="187" fontId="54" fillId="10" borderId="50" xfId="2" applyNumberFormat="1" applyFont="1" applyFill="1" applyBorder="1" applyAlignment="1">
      <alignment horizontal="centerContinuous" vertical="center"/>
    </xf>
    <xf numFmtId="187" fontId="54" fillId="10" borderId="51" xfId="2" applyNumberFormat="1" applyFont="1" applyFill="1" applyBorder="1" applyAlignment="1">
      <alignment horizontal="centerContinuous" vertical="center"/>
    </xf>
    <xf numFmtId="0" fontId="55" fillId="0" borderId="0" xfId="568" applyFont="1" applyAlignment="1">
      <alignment horizontal="right"/>
    </xf>
    <xf numFmtId="9" fontId="30" fillId="0" borderId="0" xfId="2" applyFont="1" applyFill="1" applyBorder="1">
      <alignment vertical="center"/>
    </xf>
    <xf numFmtId="184" fontId="9" fillId="0" borderId="0" xfId="1" applyNumberFormat="1" applyFont="1" applyFill="1" applyBorder="1">
      <alignment vertical="center"/>
    </xf>
    <xf numFmtId="193" fontId="79" fillId="9" borderId="27" xfId="0" applyNumberFormat="1" applyFont="1" applyFill="1" applyBorder="1" applyAlignment="1">
      <alignment horizontal="center" vertical="center"/>
    </xf>
    <xf numFmtId="194" fontId="79" fillId="9" borderId="22" xfId="0" applyNumberFormat="1" applyFont="1" applyFill="1" applyBorder="1" applyAlignment="1">
      <alignment horizontal="center" vertical="center"/>
    </xf>
    <xf numFmtId="185" fontId="82" fillId="16" borderId="0" xfId="562" applyNumberFormat="1" applyFont="1" applyFill="1">
      <alignment vertical="center"/>
    </xf>
    <xf numFmtId="195" fontId="82" fillId="16" borderId="0" xfId="562" applyNumberFormat="1" applyFont="1" applyFill="1" applyAlignment="1">
      <alignment horizontal="left" vertical="center"/>
    </xf>
    <xf numFmtId="10" fontId="82" fillId="16" borderId="0" xfId="563" applyNumberFormat="1" applyFont="1" applyFill="1" applyBorder="1">
      <alignment vertical="center"/>
    </xf>
    <xf numFmtId="179" fontId="82" fillId="16" borderId="0" xfId="4" applyNumberFormat="1" applyFont="1" applyFill="1" applyBorder="1">
      <alignment vertical="center"/>
    </xf>
    <xf numFmtId="181" fontId="82" fillId="16" borderId="0" xfId="4" applyNumberFormat="1" applyFont="1" applyFill="1" applyBorder="1">
      <alignment vertical="center"/>
    </xf>
    <xf numFmtId="177" fontId="83" fillId="16" borderId="0" xfId="4" applyNumberFormat="1" applyFont="1" applyFill="1" applyBorder="1">
      <alignment vertical="center"/>
    </xf>
    <xf numFmtId="185" fontId="82" fillId="0" borderId="0" xfId="562" applyNumberFormat="1" applyFont="1">
      <alignment vertical="center"/>
    </xf>
    <xf numFmtId="195" fontId="82" fillId="0" borderId="0" xfId="562" applyNumberFormat="1" applyFont="1" applyAlignment="1">
      <alignment horizontal="left" vertical="center"/>
    </xf>
    <xf numFmtId="10" fontId="82" fillId="0" borderId="0" xfId="563" applyNumberFormat="1" applyFont="1" applyFill="1" applyBorder="1">
      <alignment vertical="center"/>
    </xf>
    <xf numFmtId="179" fontId="82" fillId="0" borderId="0" xfId="4" applyNumberFormat="1" applyFont="1" applyFill="1" applyBorder="1">
      <alignment vertical="center"/>
    </xf>
    <xf numFmtId="181" fontId="82" fillId="0" borderId="0" xfId="4" applyNumberFormat="1" applyFont="1" applyFill="1" applyBorder="1">
      <alignment vertical="center"/>
    </xf>
    <xf numFmtId="177" fontId="83" fillId="0" borderId="0" xfId="4" applyNumberFormat="1" applyFont="1" applyFill="1" applyBorder="1">
      <alignment vertical="center"/>
    </xf>
    <xf numFmtId="49" fontId="75" fillId="15" borderId="0" xfId="562" applyNumberFormat="1" applyFont="1" applyFill="1" applyAlignment="1">
      <alignment horizontal="center" vertical="center" wrapText="1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5" fillId="16" borderId="0" xfId="562" applyNumberFormat="1" applyFont="1" applyFill="1" applyAlignment="1">
      <alignment horizontal="right" vertical="center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1" fillId="0" borderId="0" xfId="571">
      <alignment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91" fontId="81" fillId="16" borderId="0" xfId="562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0" fillId="0" borderId="0" xfId="568" applyFont="1" applyAlignment="1">
      <alignment horizontal="center" vertical="center"/>
    </xf>
  </cellXfs>
  <cellStyles count="574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백분율 4" xfId="572" xr:uid="{1ED0D0A4-006B-48FD-8419-1A43B89B79EB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3" xr:uid="{B5389AE8-A3B2-4CD8-AB35-EB0595F2404A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  <cellStyle name="표준 4" xfId="571" xr:uid="{4A2ACF24-66F3-4120-B7A7-FEF900FF454B}"/>
  </cellStyles>
  <dxfs count="4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부성여객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73DD-4F4A-B69B-D412B307FA3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E01-4D29-A651-F10D2A281054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8361-4488-A2BB-B70069A92042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6668-44B3-B34B-DF5AFB783D2D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3712-4465-95C0-F1ED2E60194C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BFFB-4CDD-B205-3ED2C2084D56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DEDC-459C-8034-FFD283F0A0E1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DEDC-459C-8034-FFD283F0A0E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1.6245051003765973</c:v>
                </c:pt>
                <c:pt idx="1">
                  <c:v>1.9818810353028944</c:v>
                </c:pt>
                <c:pt idx="2">
                  <c:v>2.026778695833316</c:v>
                </c:pt>
                <c:pt idx="3">
                  <c:v>2.0113628976401672</c:v>
                </c:pt>
                <c:pt idx="4">
                  <c:v>2.0122212527596171</c:v>
                </c:pt>
                <c:pt idx="5">
                  <c:v>1.9615035073210563</c:v>
                </c:pt>
                <c:pt idx="6">
                  <c:v>1.8815399716146837</c:v>
                </c:pt>
                <c:pt idx="7">
                  <c:v>1.8499240475660848</c:v>
                </c:pt>
                <c:pt idx="8">
                  <c:v>1.8823198790719278</c:v>
                </c:pt>
                <c:pt idx="9">
                  <c:v>1.9288608372689697</c:v>
                </c:pt>
                <c:pt idx="10">
                  <c:v>1.9176855402364956</c:v>
                </c:pt>
                <c:pt idx="11">
                  <c:v>1.9247589857087297</c:v>
                </c:pt>
                <c:pt idx="12">
                  <c:v>1.9174021148423432</c:v>
                </c:pt>
                <c:pt idx="13">
                  <c:v>1.9059194953642611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6.8702290076335881E-2</c:v>
                </c:pt>
                <c:pt idx="1">
                  <c:v>6.8702290076335881E-2</c:v>
                </c:pt>
                <c:pt idx="2">
                  <c:v>0.15267175572519084</c:v>
                </c:pt>
                <c:pt idx="3">
                  <c:v>0.19847328244274809</c:v>
                </c:pt>
                <c:pt idx="4">
                  <c:v>0.31297709923664124</c:v>
                </c:pt>
                <c:pt idx="5">
                  <c:v>0.19847328244274809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종합!$M$82:$R$82</c:f>
              <c:numCache>
                <c:formatCode>0%</c:formatCode>
                <c:ptCount val="6"/>
                <c:pt idx="0">
                  <c:v>0</c:v>
                </c:pt>
                <c:pt idx="1">
                  <c:v>0.18181818181818182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종합!$M$81:$R$81</c:f>
              <c:numCache>
                <c:formatCode>0%</c:formatCode>
                <c:ptCount val="6"/>
                <c:pt idx="0">
                  <c:v>0.16666666666666666</c:v>
                </c:pt>
                <c:pt idx="1">
                  <c:v>0.33333333333333331</c:v>
                </c:pt>
                <c:pt idx="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0.16666666666666666</c:v>
                </c:pt>
                <c:pt idx="1">
                  <c:v>0.18181818181818182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0.16666666666666666</c:v>
                </c:pt>
                <c:pt idx="1">
                  <c:v>0.27272727272727271</c:v>
                </c:pt>
                <c:pt idx="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0.5</c:v>
                </c:pt>
                <c:pt idx="1">
                  <c:v>3.0303030303030304E-2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1053353</xdr:colOff>
      <xdr:row>26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43000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681319</xdr:colOff>
      <xdr:row>12</xdr:row>
      <xdr:rowOff>33617</xdr:rowOff>
    </xdr:from>
    <xdr:to>
      <xdr:col>6</xdr:col>
      <xdr:colOff>493061</xdr:colOff>
      <xdr:row>13</xdr:row>
      <xdr:rowOff>64996</xdr:rowOff>
    </xdr:to>
    <xdr:sp macro="" textlink="$K$23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4334437" y="3966882"/>
          <a:ext cx="685800" cy="32273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D469F9E-335B-4E6A-886A-0604BE255E8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280148</xdr:colOff>
      <xdr:row>10</xdr:row>
      <xdr:rowOff>172570</xdr:rowOff>
    </xdr:from>
    <xdr:to>
      <xdr:col>6</xdr:col>
      <xdr:colOff>1024223</xdr:colOff>
      <xdr:row>11</xdr:row>
      <xdr:rowOff>201705</xdr:rowOff>
    </xdr:to>
    <xdr:sp macro="" textlink="$K$24">
      <xdr:nvSpPr>
        <xdr:cNvPr id="18" name="TextBox 17">
          <a:extLst>
            <a:ext uri="{FF2B5EF4-FFF2-40B4-BE49-F238E27FC236}">
              <a16:creationId xmlns:a16="http://schemas.microsoft.com/office/drawing/2014/main" id="{DAF93201-B7F5-42D9-9767-D049994D5A37}"/>
            </a:ext>
          </a:extLst>
        </xdr:cNvPr>
        <xdr:cNvSpPr txBox="1"/>
      </xdr:nvSpPr>
      <xdr:spPr>
        <a:xfrm>
          <a:off x="4807324" y="3523129"/>
          <a:ext cx="744075" cy="32048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7CE43A6-1599-48B2-B8D1-43608F7648E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493060</xdr:colOff>
      <xdr:row>12</xdr:row>
      <xdr:rowOff>44824</xdr:rowOff>
    </xdr:from>
    <xdr:to>
      <xdr:col>6</xdr:col>
      <xdr:colOff>616325</xdr:colOff>
      <xdr:row>12</xdr:row>
      <xdr:rowOff>112058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5CB6DF9E-0A2E-4B1F-998E-AD30C35EFA83}"/>
            </a:ext>
          </a:extLst>
        </xdr:cNvPr>
        <xdr:cNvCxnSpPr/>
      </xdr:nvCxnSpPr>
      <xdr:spPr>
        <a:xfrm>
          <a:off x="5020236" y="3978089"/>
          <a:ext cx="123265" cy="6723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152401</xdr:colOff>
      <xdr:row>11</xdr:row>
      <xdr:rowOff>275666</xdr:rowOff>
    </xdr:from>
    <xdr:to>
      <xdr:col>6</xdr:col>
      <xdr:colOff>275666</xdr:colOff>
      <xdr:row>12</xdr:row>
      <xdr:rowOff>51547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11D73052-89EC-4E6F-8DAE-3165DD542C46}"/>
            </a:ext>
          </a:extLst>
        </xdr:cNvPr>
        <xdr:cNvCxnSpPr/>
      </xdr:nvCxnSpPr>
      <xdr:spPr>
        <a:xfrm>
          <a:off x="4679577" y="3917578"/>
          <a:ext cx="123265" cy="6723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89F3CA5-E4ED-44C3-BEA9-EF4BBCA07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BB40FCAB-0D97-4703-8981-A789088B41EA}"/>
            </a:ext>
          </a:extLst>
        </xdr:cNvPr>
        <xdr:cNvSpPr/>
      </xdr:nvSpPr>
      <xdr:spPr>
        <a:xfrm>
          <a:off x="1914524" y="29432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D54215D-9AEA-43E1-B400-6EF668094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527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111</v>
      </c>
      <c r="C2" s="56"/>
      <c r="D2" s="56"/>
      <c r="E2" s="56"/>
      <c r="F2" s="56"/>
      <c r="G2" s="56"/>
      <c r="H2" s="56"/>
      <c r="I2" s="56"/>
      <c r="J2" s="56"/>
      <c r="K2" s="275" t="s">
        <v>521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113</v>
      </c>
      <c r="C4" s="317" t="s">
        <v>38</v>
      </c>
      <c r="D4" s="317"/>
      <c r="E4" s="61" t="s">
        <v>112</v>
      </c>
      <c r="F4" s="61" t="s">
        <v>64</v>
      </c>
      <c r="G4" s="92" t="s">
        <v>115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522</v>
      </c>
      <c r="C5" s="318" t="s">
        <v>167</v>
      </c>
      <c r="D5" s="318"/>
      <c r="E5" s="62">
        <v>3</v>
      </c>
      <c r="F5" s="63">
        <v>62</v>
      </c>
      <c r="G5" s="261" t="s">
        <v>69</v>
      </c>
      <c r="H5" s="38"/>
      <c r="I5" s="38"/>
      <c r="J5" s="94" t="s">
        <v>50</v>
      </c>
      <c r="K5" s="93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97"/>
    </row>
    <row r="7" spans="1:28" ht="16.5" customHeight="1">
      <c r="B7" s="51" t="s">
        <v>125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6"/>
      <c r="P9" s="316"/>
    </row>
    <row r="10" spans="1:28" ht="23.25" customHeight="1" thickBot="1">
      <c r="G10" s="6"/>
      <c r="H10" s="198" t="s">
        <v>92</v>
      </c>
      <c r="I10" s="199" t="s">
        <v>93</v>
      </c>
      <c r="J10" s="200" t="str">
        <f>C5</f>
        <v>부성여객</v>
      </c>
      <c r="K10" s="201" t="s">
        <v>94</v>
      </c>
      <c r="X10" s="297"/>
      <c r="Z10" s="39"/>
      <c r="AA10" s="39"/>
      <c r="AB10" s="39"/>
    </row>
    <row r="11" spans="1:28" ht="23.25" customHeight="1" thickTop="1">
      <c r="G11" s="6"/>
      <c r="H11" s="278" t="s">
        <v>492</v>
      </c>
      <c r="I11" s="195">
        <v>2.0099999999999998</v>
      </c>
      <c r="J11" s="196">
        <v>1.6245051003765973</v>
      </c>
      <c r="K11" s="197"/>
      <c r="M11" s="2"/>
      <c r="Y11" s="298"/>
      <c r="Z11" s="299"/>
      <c r="AA11" s="276"/>
      <c r="AB11" s="39"/>
    </row>
    <row r="12" spans="1:28" ht="23.25" customHeight="1">
      <c r="G12" s="6"/>
      <c r="H12" s="279" t="s">
        <v>493</v>
      </c>
      <c r="I12" s="189">
        <v>2.3662575846193561</v>
      </c>
      <c r="J12" s="196">
        <v>1.9818810353028944</v>
      </c>
      <c r="K12" s="233">
        <v>0.21999065121029737</v>
      </c>
      <c r="M12" s="276"/>
      <c r="Y12" s="298"/>
      <c r="Z12" s="299"/>
      <c r="AA12" s="276"/>
      <c r="AB12" s="39"/>
    </row>
    <row r="13" spans="1:28" ht="23.25" customHeight="1">
      <c r="G13" s="6"/>
      <c r="H13" s="279" t="s">
        <v>482</v>
      </c>
      <c r="I13" s="189">
        <v>2.37</v>
      </c>
      <c r="J13" s="196">
        <v>2.026778695833316</v>
      </c>
      <c r="K13" s="235">
        <v>2.2654064361416149E-2</v>
      </c>
      <c r="M13" s="276"/>
      <c r="Y13" s="298"/>
      <c r="Z13" s="299"/>
      <c r="AA13" s="276"/>
      <c r="AB13" s="39"/>
    </row>
    <row r="14" spans="1:28" ht="23.25" customHeight="1">
      <c r="G14" s="6"/>
      <c r="H14" s="279" t="s">
        <v>483</v>
      </c>
      <c r="I14" s="189">
        <v>2.33</v>
      </c>
      <c r="J14" s="196">
        <v>2.0113628976401672</v>
      </c>
      <c r="K14" s="235">
        <v>-7.6060589273219126E-3</v>
      </c>
      <c r="M14" s="276"/>
      <c r="Y14" s="298"/>
      <c r="Z14" s="299"/>
      <c r="AA14" s="276"/>
      <c r="AB14" s="39"/>
    </row>
    <row r="15" spans="1:28" ht="23.25" customHeight="1">
      <c r="G15" s="6"/>
      <c r="H15" s="279" t="s">
        <v>484</v>
      </c>
      <c r="I15" s="189">
        <v>2.2850259626150282</v>
      </c>
      <c r="J15" s="196">
        <v>2.0122212527596171</v>
      </c>
      <c r="K15" s="235">
        <v>4.267529844848017E-4</v>
      </c>
      <c r="M15" s="276"/>
      <c r="Y15" s="298"/>
      <c r="Z15" s="299"/>
      <c r="AA15" s="276"/>
      <c r="AB15" s="39"/>
    </row>
    <row r="16" spans="1:28" ht="23.25" customHeight="1">
      <c r="G16" s="6"/>
      <c r="H16" s="279" t="s">
        <v>485</v>
      </c>
      <c r="I16" s="189">
        <v>2.0664933427553414</v>
      </c>
      <c r="J16" s="196">
        <v>1.9615035073210563</v>
      </c>
      <c r="K16" s="235">
        <v>-2.5204855265793968E-2</v>
      </c>
      <c r="M16" s="276"/>
      <c r="Y16" s="298"/>
      <c r="Z16" s="299"/>
      <c r="AA16" s="276"/>
      <c r="AB16" s="39"/>
    </row>
    <row r="17" spans="2:28" ht="23.25" customHeight="1">
      <c r="G17" s="6"/>
      <c r="H17" s="279" t="s">
        <v>486</v>
      </c>
      <c r="I17" s="189">
        <v>2.13</v>
      </c>
      <c r="J17" s="196">
        <v>1.8815399716146837</v>
      </c>
      <c r="K17" s="235">
        <v>-4.0766450535479115E-2</v>
      </c>
      <c r="M17" s="276"/>
      <c r="Y17" s="298"/>
      <c r="Z17" s="299"/>
      <c r="AA17" s="276"/>
      <c r="AB17" s="39"/>
    </row>
    <row r="18" spans="2:28" ht="23.25" customHeight="1">
      <c r="G18" s="6"/>
      <c r="H18" s="279" t="s">
        <v>487</v>
      </c>
      <c r="I18" s="189">
        <v>2.08</v>
      </c>
      <c r="J18" s="196">
        <v>1.8499240475660848</v>
      </c>
      <c r="K18" s="235">
        <v>-1.6803216793458309E-2</v>
      </c>
      <c r="M18" s="276"/>
      <c r="Y18" s="298"/>
      <c r="Z18" s="299"/>
      <c r="AA18" s="276"/>
      <c r="AB18" s="39"/>
    </row>
    <row r="19" spans="2:28" ht="23.25" customHeight="1">
      <c r="G19" s="6"/>
      <c r="H19" s="279" t="s">
        <v>488</v>
      </c>
      <c r="I19" s="189">
        <v>2.13</v>
      </c>
      <c r="J19" s="196">
        <v>1.8823198790719278</v>
      </c>
      <c r="K19" s="235">
        <v>1.7511979234209996E-2</v>
      </c>
      <c r="M19" s="276"/>
      <c r="Y19" s="298"/>
      <c r="Z19" s="299"/>
      <c r="AA19" s="276"/>
      <c r="AB19" s="39"/>
    </row>
    <row r="20" spans="2:28" ht="23.25" customHeight="1">
      <c r="G20" s="6"/>
      <c r="H20" s="279" t="s">
        <v>489</v>
      </c>
      <c r="I20" s="189">
        <v>2.25</v>
      </c>
      <c r="J20" s="196">
        <v>1.9288608372689697</v>
      </c>
      <c r="K20" s="235">
        <v>2.4725318323678858E-2</v>
      </c>
      <c r="M20" s="276"/>
      <c r="Y20" s="298"/>
      <c r="Z20" s="299"/>
      <c r="AA20" s="276"/>
      <c r="AB20" s="39"/>
    </row>
    <row r="21" spans="2:28" ht="23.25" customHeight="1">
      <c r="G21" s="6"/>
      <c r="H21" s="279" t="s">
        <v>490</v>
      </c>
      <c r="I21" s="189">
        <v>2.17</v>
      </c>
      <c r="J21" s="196">
        <v>1.9176855402364956</v>
      </c>
      <c r="K21" s="235">
        <v>-5.7937290324671098E-3</v>
      </c>
      <c r="M21" s="276"/>
      <c r="Y21" s="298"/>
      <c r="Z21" s="299"/>
      <c r="AA21" s="276"/>
      <c r="AB21" s="39"/>
    </row>
    <row r="22" spans="2:28" ht="23.25" customHeight="1">
      <c r="G22" s="6"/>
      <c r="H22" s="279" t="s">
        <v>491</v>
      </c>
      <c r="I22" s="189">
        <v>2.25</v>
      </c>
      <c r="J22" s="196">
        <v>1.9247589857087297</v>
      </c>
      <c r="K22" s="235">
        <v>3.6885325168389826E-3</v>
      </c>
      <c r="M22" s="276"/>
      <c r="Y22" s="298"/>
      <c r="Z22" s="299"/>
      <c r="AA22" s="276"/>
      <c r="AB22" s="39"/>
    </row>
    <row r="23" spans="2:28" ht="23.25" customHeight="1">
      <c r="G23" s="6"/>
      <c r="H23" s="279" t="s">
        <v>494</v>
      </c>
      <c r="I23" s="189">
        <v>2.27</v>
      </c>
      <c r="J23" s="196">
        <v>1.9174021148423432</v>
      </c>
      <c r="K23" s="235">
        <v>-3.8222296510944664E-3</v>
      </c>
      <c r="M23" s="276"/>
      <c r="Y23" s="298"/>
      <c r="Z23" s="299"/>
      <c r="AA23" s="276"/>
      <c r="AB23" s="39"/>
    </row>
    <row r="24" spans="2:28" ht="23.25" customHeight="1">
      <c r="G24" s="6"/>
      <c r="H24" s="279" t="s">
        <v>523</v>
      </c>
      <c r="I24" s="189">
        <v>2.2599999999999998</v>
      </c>
      <c r="J24" s="196">
        <v>1.9059194953642611</v>
      </c>
      <c r="K24" s="235">
        <v>-5.9886339903334473E-3</v>
      </c>
      <c r="M24" s="276"/>
      <c r="Y24" s="298"/>
      <c r="Z24" s="299"/>
      <c r="AA24" s="276"/>
      <c r="AB24" s="39"/>
    </row>
    <row r="25" spans="2:28" ht="23.25" customHeight="1">
      <c r="G25" s="6"/>
      <c r="H25" s="234" t="s">
        <v>295</v>
      </c>
      <c r="I25" s="190">
        <v>0.12437810945273631</v>
      </c>
      <c r="J25" s="191">
        <v>0.17323084730384997</v>
      </c>
      <c r="K25" s="192">
        <v>4.8852737851113659E-2</v>
      </c>
      <c r="M25" s="276"/>
      <c r="Y25" s="298"/>
      <c r="Z25" s="299"/>
      <c r="AA25" s="276"/>
      <c r="AB25" s="39"/>
    </row>
    <row r="26" spans="2:28" ht="23.25" customHeight="1">
      <c r="H26" s="193" t="s">
        <v>296</v>
      </c>
      <c r="I26" s="194"/>
      <c r="J26" s="273" t="s">
        <v>524</v>
      </c>
      <c r="K26" s="274"/>
      <c r="M26" s="276"/>
      <c r="X26" s="2"/>
      <c r="Y26" s="2"/>
      <c r="AB26" s="39"/>
    </row>
    <row r="27" spans="2:28" ht="9" customHeight="1">
      <c r="M27" s="276"/>
      <c r="X27" s="2"/>
      <c r="Y27" s="2"/>
      <c r="AB27" s="276"/>
    </row>
    <row r="28" spans="2:28" ht="16.5" customHeight="1">
      <c r="B28" s="51" t="s">
        <v>126</v>
      </c>
      <c r="C28" s="51"/>
      <c r="D28" s="50"/>
      <c r="E28" s="50"/>
      <c r="F28" s="50"/>
      <c r="G28" s="50"/>
      <c r="H28" s="50"/>
      <c r="I28" s="50"/>
      <c r="J28" s="50"/>
      <c r="K28" s="50"/>
      <c r="M28" s="276"/>
      <c r="X28" s="2"/>
      <c r="Y28" s="2"/>
      <c r="AB28" s="276"/>
    </row>
    <row r="29" spans="2:28" ht="27.75" customHeight="1">
      <c r="B29" s="55" t="s">
        <v>62</v>
      </c>
      <c r="C29" s="55" t="s">
        <v>101</v>
      </c>
      <c r="D29" s="55" t="s">
        <v>103</v>
      </c>
      <c r="E29" s="55" t="s">
        <v>104</v>
      </c>
      <c r="F29" s="55" t="s">
        <v>105</v>
      </c>
      <c r="G29" s="55" t="s">
        <v>106</v>
      </c>
      <c r="H29" s="55" t="s">
        <v>6</v>
      </c>
      <c r="I29" s="55" t="s">
        <v>7</v>
      </c>
      <c r="J29" s="55" t="s">
        <v>107</v>
      </c>
      <c r="K29" s="55" t="s">
        <v>72</v>
      </c>
      <c r="M29" s="276"/>
      <c r="X29" s="2"/>
      <c r="Y29" s="2"/>
      <c r="AB29" s="276"/>
    </row>
    <row r="30" spans="2:28" ht="23.25" customHeight="1">
      <c r="B30" s="74" t="s">
        <v>297</v>
      </c>
      <c r="C30" s="75">
        <v>2</v>
      </c>
      <c r="D30" s="76">
        <v>2.6148409044637833E-2</v>
      </c>
      <c r="E30" s="76">
        <v>0.37224024535669703</v>
      </c>
      <c r="F30" s="76">
        <v>0.19216790407386439</v>
      </c>
      <c r="G30" s="77">
        <v>12.827326666230176</v>
      </c>
      <c r="H30" s="78">
        <v>0.59498738809134477</v>
      </c>
      <c r="I30" s="78">
        <v>18.345349689733201</v>
      </c>
      <c r="J30" s="79">
        <v>2.2594863224926089</v>
      </c>
      <c r="K30" s="80" t="s">
        <v>69</v>
      </c>
      <c r="M30" s="276"/>
      <c r="N30" s="300" t="str">
        <f>C5</f>
        <v>부성여객</v>
      </c>
      <c r="Y30" s="2"/>
    </row>
    <row r="31" spans="2:28" ht="22.5" customHeight="1">
      <c r="B31" s="230" t="s">
        <v>117</v>
      </c>
      <c r="C31" s="67">
        <v>2</v>
      </c>
      <c r="D31" s="68">
        <v>3.1522428585049521E-2</v>
      </c>
      <c r="E31" s="68">
        <v>0.36125001072962398</v>
      </c>
      <c r="F31" s="68">
        <v>0.21348625991950695</v>
      </c>
      <c r="G31" s="69">
        <v>14.747836065573772</v>
      </c>
      <c r="H31" s="70">
        <v>0.46698004411540178</v>
      </c>
      <c r="I31" s="70">
        <v>12.525797021815917</v>
      </c>
      <c r="J31" s="71">
        <v>1.9059194953642611</v>
      </c>
      <c r="K31" s="72" t="s">
        <v>69</v>
      </c>
      <c r="M31" s="276"/>
      <c r="N31" s="39" t="s">
        <v>69</v>
      </c>
      <c r="O31" s="39">
        <v>128</v>
      </c>
      <c r="Y31" s="2"/>
    </row>
    <row r="32" spans="2:28" ht="22.5" customHeight="1">
      <c r="B32" s="52" t="s">
        <v>460</v>
      </c>
      <c r="C32" s="52"/>
      <c r="D32" s="65">
        <v>0.20551994315362454</v>
      </c>
      <c r="E32" s="65">
        <v>-2.9524573885184591E-2</v>
      </c>
      <c r="F32" s="65">
        <v>0.11093608970959234</v>
      </c>
      <c r="G32" s="65">
        <v>0.1497201598833231</v>
      </c>
      <c r="H32" s="65">
        <v>-0.21514295351129498</v>
      </c>
      <c r="I32" s="65">
        <v>-0.31722222614127338</v>
      </c>
      <c r="J32" s="65">
        <v>-0.15648106545663965</v>
      </c>
      <c r="K32" s="66" t="s">
        <v>524</v>
      </c>
      <c r="M32" s="2" t="s">
        <v>71</v>
      </c>
      <c r="N32" s="301">
        <v>6.8702290076335881E-2</v>
      </c>
      <c r="O32" s="39">
        <v>9</v>
      </c>
      <c r="X32" s="2"/>
      <c r="Y32" s="2"/>
    </row>
    <row r="33" spans="2:28" ht="22.5" customHeight="1">
      <c r="M33" s="2" t="s">
        <v>66</v>
      </c>
      <c r="N33" s="301">
        <v>6.8702290076335881E-2</v>
      </c>
      <c r="O33" s="39">
        <v>9</v>
      </c>
      <c r="X33" s="2"/>
      <c r="Y33" s="2"/>
    </row>
    <row r="34" spans="2:28" ht="17.25" customHeight="1">
      <c r="B34" s="51" t="s">
        <v>127</v>
      </c>
      <c r="C34" s="51"/>
      <c r="D34" s="50"/>
      <c r="E34" s="50"/>
      <c r="F34" s="50"/>
      <c r="G34" s="50"/>
      <c r="H34" s="50"/>
      <c r="I34" s="50"/>
      <c r="J34" s="50"/>
      <c r="K34" s="50"/>
      <c r="M34" s="2" t="s">
        <v>68</v>
      </c>
      <c r="N34" s="301">
        <v>0.15267175572519084</v>
      </c>
      <c r="O34" s="39">
        <v>20</v>
      </c>
      <c r="X34" s="2"/>
      <c r="Y34" s="2"/>
    </row>
    <row r="35" spans="2:28" ht="22.5" customHeight="1">
      <c r="B35" s="59"/>
      <c r="C35" s="59"/>
      <c r="M35" s="2" t="s">
        <v>69</v>
      </c>
      <c r="N35" s="301">
        <v>0.19847328244274809</v>
      </c>
      <c r="O35" s="39">
        <v>26</v>
      </c>
      <c r="X35" s="2"/>
      <c r="Y35" s="2"/>
    </row>
    <row r="36" spans="2:28" ht="22.5" customHeight="1" thickBot="1">
      <c r="H36" s="202" t="s">
        <v>92</v>
      </c>
      <c r="I36" s="203" t="s">
        <v>93</v>
      </c>
      <c r="J36" s="204" t="str">
        <f>J10</f>
        <v>부성여객</v>
      </c>
      <c r="K36" s="205" t="s">
        <v>116</v>
      </c>
      <c r="M36" s="2" t="s">
        <v>67</v>
      </c>
      <c r="N36" s="301">
        <v>0.31297709923664124</v>
      </c>
      <c r="O36" s="39">
        <v>38</v>
      </c>
      <c r="X36" s="2"/>
      <c r="Y36" s="2"/>
    </row>
    <row r="37" spans="2:28" ht="22.5" customHeight="1" thickTop="1">
      <c r="H37" s="210" t="s">
        <v>110</v>
      </c>
      <c r="I37" s="211" t="s">
        <v>69</v>
      </c>
      <c r="J37" s="212" t="s">
        <v>69</v>
      </c>
      <c r="K37" s="213"/>
      <c r="M37" s="2" t="s">
        <v>70</v>
      </c>
      <c r="N37" s="301">
        <v>0.19847328244274809</v>
      </c>
      <c r="O37" s="39">
        <v>26</v>
      </c>
      <c r="X37" s="2"/>
      <c r="Z37" s="39"/>
      <c r="AA37" s="39"/>
      <c r="AB37" s="39"/>
    </row>
    <row r="38" spans="2:28" ht="21" customHeight="1">
      <c r="H38" s="206" t="s">
        <v>95</v>
      </c>
      <c r="I38" s="207">
        <v>0.11328494793310193</v>
      </c>
      <c r="J38" s="208" t="s">
        <v>495</v>
      </c>
      <c r="K38" s="209">
        <v>-4.4582657856766045E-2</v>
      </c>
      <c r="M38" s="2"/>
      <c r="X38" s="2"/>
      <c r="Z38" s="39"/>
      <c r="AA38" s="39"/>
      <c r="AB38" s="39"/>
    </row>
    <row r="39" spans="2:28" ht="21" customHeight="1">
      <c r="H39" s="181" t="s">
        <v>96</v>
      </c>
      <c r="I39" s="173">
        <v>0.11076049226885452</v>
      </c>
      <c r="J39" s="182" t="s">
        <v>495</v>
      </c>
      <c r="K39" s="183">
        <v>-4.2058202192518643E-2</v>
      </c>
      <c r="L39" s="4"/>
      <c r="M39" s="2"/>
      <c r="X39" s="2"/>
      <c r="Z39" s="39"/>
      <c r="AA39" s="39"/>
      <c r="AB39" s="39"/>
    </row>
    <row r="40" spans="2:28" ht="21" customHeight="1">
      <c r="H40" s="180" t="s">
        <v>97</v>
      </c>
      <c r="I40" s="173">
        <v>0.16503628905017356</v>
      </c>
      <c r="J40" s="182" t="s">
        <v>525</v>
      </c>
      <c r="K40" s="183">
        <v>-1.2364533324982718E-2</v>
      </c>
      <c r="L40" s="4"/>
      <c r="M40" s="2"/>
      <c r="X40" s="2"/>
      <c r="Z40" s="39"/>
      <c r="AA40" s="39"/>
      <c r="AB40" s="39"/>
    </row>
    <row r="41" spans="2:28" ht="21" customHeight="1">
      <c r="H41" s="180" t="s">
        <v>100</v>
      </c>
      <c r="I41" s="173">
        <v>0.22278321236983276</v>
      </c>
      <c r="J41" s="182" t="s">
        <v>526</v>
      </c>
      <c r="K41" s="183">
        <v>-2.4309929927084667E-2</v>
      </c>
      <c r="L41" s="4"/>
      <c r="M41" s="2"/>
      <c r="X41" s="2"/>
      <c r="Z41" s="39"/>
      <c r="AA41" s="39"/>
      <c r="AB41" s="39"/>
    </row>
    <row r="42" spans="2:28" ht="21" customHeight="1">
      <c r="H42" s="184" t="s">
        <v>98</v>
      </c>
      <c r="I42" s="173">
        <v>0.21931208583149259</v>
      </c>
      <c r="J42" s="182" t="s">
        <v>527</v>
      </c>
      <c r="K42" s="183">
        <v>9.3665013405148656E-2</v>
      </c>
      <c r="L42" s="4"/>
      <c r="M42" s="2"/>
      <c r="X42" s="2"/>
      <c r="Z42" s="39"/>
      <c r="AA42" s="39"/>
      <c r="AB42" s="39"/>
    </row>
    <row r="43" spans="2:28" ht="21" customHeight="1">
      <c r="H43" s="185" t="s">
        <v>99</v>
      </c>
      <c r="I43" s="186">
        <v>0.16882297254654466</v>
      </c>
      <c r="J43" s="187" t="s">
        <v>526</v>
      </c>
      <c r="K43" s="188">
        <v>2.9650309896203431E-2</v>
      </c>
      <c r="L43" s="4"/>
      <c r="M43" s="2"/>
      <c r="X43" s="2"/>
      <c r="Z43" s="39"/>
      <c r="AA43" s="39"/>
      <c r="AB43" s="39"/>
    </row>
    <row r="44" spans="2:28" ht="22.5" customHeight="1">
      <c r="L44" s="4"/>
      <c r="M44" s="2"/>
      <c r="X44" s="2"/>
      <c r="Z44" s="39"/>
      <c r="AA44" s="39"/>
      <c r="AB44" s="39"/>
    </row>
    <row r="45" spans="2:28" ht="18" customHeight="1">
      <c r="B45" s="51" t="s">
        <v>128</v>
      </c>
      <c r="C45" s="51"/>
      <c r="D45" s="50"/>
      <c r="E45" s="50"/>
      <c r="F45" s="50"/>
      <c r="G45" s="50"/>
      <c r="H45" s="50"/>
      <c r="I45" s="50"/>
      <c r="J45" s="50"/>
      <c r="K45" s="50"/>
      <c r="L45" s="4"/>
      <c r="M45" s="2"/>
      <c r="X45" s="2"/>
      <c r="Z45" s="39"/>
      <c r="AA45" s="39"/>
      <c r="AB45" s="39"/>
    </row>
    <row r="46" spans="2:28" ht="30.75" customHeight="1">
      <c r="B46" s="55" t="s">
        <v>62</v>
      </c>
      <c r="C46" s="55" t="s">
        <v>102</v>
      </c>
      <c r="D46" s="55" t="s">
        <v>103</v>
      </c>
      <c r="E46" s="55" t="s">
        <v>104</v>
      </c>
      <c r="F46" s="55" t="s">
        <v>105</v>
      </c>
      <c r="G46" s="55" t="s">
        <v>106</v>
      </c>
      <c r="H46" s="55" t="s">
        <v>6</v>
      </c>
      <c r="I46" s="55" t="s">
        <v>7</v>
      </c>
      <c r="J46" s="55" t="s">
        <v>107</v>
      </c>
      <c r="K46" s="55" t="s">
        <v>72</v>
      </c>
      <c r="L46" s="4"/>
      <c r="M46" s="2"/>
      <c r="N46" s="39" t="s">
        <v>121</v>
      </c>
      <c r="X46" s="2"/>
      <c r="Z46" s="39"/>
      <c r="AA46" s="39"/>
      <c r="AB46" s="39"/>
    </row>
    <row r="47" spans="2:28" ht="22.5" customHeight="1">
      <c r="B47" s="280" t="s">
        <v>117</v>
      </c>
      <c r="C47" s="281">
        <v>2401</v>
      </c>
      <c r="D47" s="282">
        <v>5.9860773283974843E-2</v>
      </c>
      <c r="E47" s="282">
        <v>0.43194458066410824</v>
      </c>
      <c r="F47" s="282">
        <v>0.20146967747153111</v>
      </c>
      <c r="G47" s="283">
        <v>15.867333333333335</v>
      </c>
      <c r="H47" s="284">
        <v>3.9322881453522411</v>
      </c>
      <c r="I47" s="284">
        <v>31.553647927548354</v>
      </c>
      <c r="J47" s="285">
        <v>1.6993056435792249</v>
      </c>
      <c r="K47" s="81" t="s">
        <v>76</v>
      </c>
      <c r="L47" s="4"/>
      <c r="M47" s="2"/>
      <c r="N47" s="39">
        <v>1</v>
      </c>
      <c r="X47" s="2"/>
      <c r="Z47" s="39"/>
      <c r="AA47" s="39"/>
      <c r="AB47" s="39"/>
    </row>
    <row r="48" spans="2:28" ht="22.5" customHeight="1">
      <c r="B48" s="286" t="s">
        <v>117</v>
      </c>
      <c r="C48" s="287">
        <v>2402</v>
      </c>
      <c r="D48" s="288">
        <v>5.5942019962562858E-2</v>
      </c>
      <c r="E48" s="288">
        <v>0.35419753348415589</v>
      </c>
      <c r="F48" s="288">
        <v>0.19495948896587617</v>
      </c>
      <c r="G48" s="289">
        <v>12.894703703703703</v>
      </c>
      <c r="H48" s="290">
        <v>0.24447891222987458</v>
      </c>
      <c r="I48" s="290">
        <v>9.9671271019513661</v>
      </c>
      <c r="J48" s="291">
        <v>1.8819137969200053</v>
      </c>
      <c r="K48" s="72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86" t="s">
        <v>117</v>
      </c>
      <c r="C49" s="287">
        <v>2403</v>
      </c>
      <c r="D49" s="288">
        <v>2.7612018023191038E-2</v>
      </c>
      <c r="E49" s="288">
        <v>0.33648417445752543</v>
      </c>
      <c r="F49" s="288">
        <v>0.20561354586034156</v>
      </c>
      <c r="G49" s="289">
        <v>12.516716666666662</v>
      </c>
      <c r="H49" s="290">
        <v>0.23696312714009149</v>
      </c>
      <c r="I49" s="290">
        <v>9.6677462559243708</v>
      </c>
      <c r="J49" s="291">
        <v>2.0045829110426903</v>
      </c>
      <c r="K49" s="72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86" t="s">
        <v>117</v>
      </c>
      <c r="C50" s="287">
        <v>2404</v>
      </c>
      <c r="D50" s="288">
        <v>2.5131006960933545E-2</v>
      </c>
      <c r="E50" s="288">
        <v>0.3351514360327803</v>
      </c>
      <c r="F50" s="288">
        <v>0.21358550215235628</v>
      </c>
      <c r="G50" s="289">
        <v>12.926881355932206</v>
      </c>
      <c r="H50" s="290">
        <v>0.2071939244819585</v>
      </c>
      <c r="I50" s="290">
        <v>10.401946208698652</v>
      </c>
      <c r="J50" s="291">
        <v>1.9848565859432556</v>
      </c>
      <c r="K50" s="72" t="s">
        <v>68</v>
      </c>
      <c r="M50" s="2"/>
      <c r="N50" s="39">
        <v>4</v>
      </c>
      <c r="X50" s="2"/>
      <c r="Z50" s="39"/>
      <c r="AA50" s="39"/>
      <c r="AB50" s="39"/>
    </row>
    <row r="51" spans="2:28" ht="22.5" customHeight="1">
      <c r="B51" s="286" t="s">
        <v>117</v>
      </c>
      <c r="C51" s="287">
        <v>2405</v>
      </c>
      <c r="D51" s="288">
        <v>2.6541321118326699E-2</v>
      </c>
      <c r="E51" s="288">
        <v>0.33180829748962865</v>
      </c>
      <c r="F51" s="288">
        <v>0.21046275172505616</v>
      </c>
      <c r="G51" s="289">
        <v>13.312298245614036</v>
      </c>
      <c r="H51" s="290">
        <v>1.1963450925127392</v>
      </c>
      <c r="I51" s="290">
        <v>11.325922345549408</v>
      </c>
      <c r="J51" s="291">
        <v>1.9698750732306929</v>
      </c>
      <c r="K51" s="72" t="s">
        <v>68</v>
      </c>
      <c r="M51" s="2"/>
      <c r="N51" s="39">
        <v>4</v>
      </c>
      <c r="X51" s="2"/>
      <c r="Z51" s="39"/>
      <c r="AA51" s="39"/>
      <c r="AB51" s="39"/>
    </row>
    <row r="52" spans="2:28" ht="22.5" customHeight="1">
      <c r="B52" s="286" t="s">
        <v>117</v>
      </c>
      <c r="C52" s="287">
        <v>2406</v>
      </c>
      <c r="D52" s="288">
        <v>2.6596127491437395E-2</v>
      </c>
      <c r="E52" s="288">
        <v>0.32912954688642854</v>
      </c>
      <c r="F52" s="288">
        <v>0.19921358535859254</v>
      </c>
      <c r="G52" s="289">
        <v>14.589407407407403</v>
      </c>
      <c r="H52" s="290">
        <v>0.15424366628418648</v>
      </c>
      <c r="I52" s="290">
        <v>10.648412578655488</v>
      </c>
      <c r="J52" s="291">
        <v>1.909535743488789</v>
      </c>
      <c r="K52" s="72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86" t="s">
        <v>117</v>
      </c>
      <c r="C53" s="287">
        <v>2407</v>
      </c>
      <c r="D53" s="288">
        <v>2.9926059817815525E-2</v>
      </c>
      <c r="E53" s="288">
        <v>0.32724684880456534</v>
      </c>
      <c r="F53" s="288">
        <v>0.19541933315421145</v>
      </c>
      <c r="G53" s="289">
        <v>15.78749019607843</v>
      </c>
      <c r="H53" s="290">
        <v>0.14514776503144211</v>
      </c>
      <c r="I53" s="290">
        <v>9.9704161575321457</v>
      </c>
      <c r="J53" s="291">
        <v>1.875949456434103</v>
      </c>
      <c r="K53" s="72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286" t="s">
        <v>117</v>
      </c>
      <c r="C54" s="287">
        <v>2408</v>
      </c>
      <c r="D54" s="288">
        <v>3.2426349696140236E-2</v>
      </c>
      <c r="E54" s="288">
        <v>0.32144285545303847</v>
      </c>
      <c r="F54" s="288">
        <v>0.19642830741633915</v>
      </c>
      <c r="G54" s="289">
        <v>17.306870370370369</v>
      </c>
      <c r="H54" s="290">
        <v>0.18630498817913552</v>
      </c>
      <c r="I54" s="290">
        <v>9.5464471653718483</v>
      </c>
      <c r="J54" s="291">
        <v>1.8499240475660848</v>
      </c>
      <c r="K54" s="72" t="s">
        <v>69</v>
      </c>
      <c r="M54" s="2"/>
      <c r="N54" s="39">
        <v>3</v>
      </c>
      <c r="X54" s="2"/>
      <c r="Z54" s="39"/>
      <c r="AA54" s="39"/>
      <c r="AB54" s="39"/>
    </row>
    <row r="55" spans="2:28" ht="22.5" customHeight="1">
      <c r="B55" s="286" t="s">
        <v>117</v>
      </c>
      <c r="C55" s="287">
        <v>2409</v>
      </c>
      <c r="D55" s="288">
        <v>2.8998707923451821E-2</v>
      </c>
      <c r="E55" s="288">
        <v>0.32610773685577638</v>
      </c>
      <c r="F55" s="288">
        <v>0.20423657848489699</v>
      </c>
      <c r="G55" s="289">
        <v>16.169438596491229</v>
      </c>
      <c r="H55" s="290">
        <v>0.16136153377936277</v>
      </c>
      <c r="I55" s="290">
        <v>10.233605591414188</v>
      </c>
      <c r="J55" s="291">
        <v>1.8823198790719278</v>
      </c>
      <c r="K55" s="72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286" t="s">
        <v>117</v>
      </c>
      <c r="C56" s="287">
        <v>2410</v>
      </c>
      <c r="D56" s="288">
        <v>2.7589520534570335E-2</v>
      </c>
      <c r="E56" s="288">
        <v>0.33515026874536108</v>
      </c>
      <c r="F56" s="288">
        <v>0.22278341184104103</v>
      </c>
      <c r="G56" s="289">
        <v>14.982793103448275</v>
      </c>
      <c r="H56" s="290">
        <v>0.25281586949836543</v>
      </c>
      <c r="I56" s="290">
        <v>12.084880512805697</v>
      </c>
      <c r="J56" s="291">
        <v>1.9288608372689697</v>
      </c>
      <c r="K56" s="72" t="s">
        <v>69</v>
      </c>
      <c r="M56" s="2"/>
      <c r="N56" s="39">
        <v>3</v>
      </c>
      <c r="X56" s="2"/>
      <c r="Z56" s="39"/>
      <c r="AA56" s="39"/>
      <c r="AB56" s="39"/>
    </row>
    <row r="57" spans="2:28" ht="22.5" customHeight="1">
      <c r="B57" s="286" t="s">
        <v>117</v>
      </c>
      <c r="C57" s="287">
        <v>2411</v>
      </c>
      <c r="D57" s="288">
        <v>2.806368012789711E-2</v>
      </c>
      <c r="E57" s="288">
        <v>0.34426125516862893</v>
      </c>
      <c r="F57" s="288">
        <v>0.22429057037751654</v>
      </c>
      <c r="G57" s="289">
        <v>14.82671186440678</v>
      </c>
      <c r="H57" s="290">
        <v>0.34680978034435106</v>
      </c>
      <c r="I57" s="290">
        <v>13.976859308728907</v>
      </c>
      <c r="J57" s="291">
        <v>1.9176855402364956</v>
      </c>
      <c r="K57" s="72" t="s">
        <v>69</v>
      </c>
      <c r="M57" s="2"/>
      <c r="N57" s="39">
        <v>3</v>
      </c>
      <c r="X57" s="2"/>
      <c r="Z57" s="39"/>
      <c r="AA57" s="39"/>
      <c r="AB57" s="39"/>
    </row>
    <row r="58" spans="2:28" ht="22.5" customHeight="1">
      <c r="B58" s="286" t="s">
        <v>117</v>
      </c>
      <c r="C58" s="287">
        <v>2412</v>
      </c>
      <c r="D58" s="288">
        <v>2.9052959865487085E-2</v>
      </c>
      <c r="E58" s="288">
        <v>0.3535853729144347</v>
      </c>
      <c r="F58" s="288">
        <v>0.21715711854716641</v>
      </c>
      <c r="G58" s="289">
        <v>14.662216666666668</v>
      </c>
      <c r="H58" s="290">
        <v>0.4105138925917049</v>
      </c>
      <c r="I58" s="290">
        <v>13.249454149243412</v>
      </c>
      <c r="J58" s="291">
        <v>1.9247589857087297</v>
      </c>
      <c r="K58" s="72" t="s">
        <v>69</v>
      </c>
      <c r="M58" s="2"/>
      <c r="N58" s="39">
        <v>3</v>
      </c>
      <c r="X58" s="2"/>
      <c r="Z58" s="39"/>
      <c r="AA58" s="39"/>
      <c r="AB58" s="39"/>
    </row>
    <row r="59" spans="2:28" ht="22.5" customHeight="1">
      <c r="B59" s="286" t="s">
        <v>117</v>
      </c>
      <c r="C59" s="287">
        <v>2501</v>
      </c>
      <c r="D59" s="288">
        <v>3.1125794793202769E-2</v>
      </c>
      <c r="E59" s="288">
        <v>0.35773135040879467</v>
      </c>
      <c r="F59" s="288">
        <v>0.21774817142317002</v>
      </c>
      <c r="G59" s="289">
        <v>14.682799999999997</v>
      </c>
      <c r="H59" s="290">
        <v>0.46101987081883766</v>
      </c>
      <c r="I59" s="290">
        <v>12.42460020012758</v>
      </c>
      <c r="J59" s="291">
        <v>1.9020726913314441</v>
      </c>
      <c r="K59" s="72" t="s">
        <v>69</v>
      </c>
      <c r="M59" s="2"/>
      <c r="N59" s="39">
        <v>3</v>
      </c>
      <c r="X59" s="2"/>
      <c r="Z59" s="39"/>
      <c r="AA59" s="39"/>
      <c r="AB59" s="39"/>
    </row>
    <row r="60" spans="2:28" ht="22.5" customHeight="1">
      <c r="B60" s="286" t="s">
        <v>117</v>
      </c>
      <c r="C60" s="287">
        <v>2502</v>
      </c>
      <c r="D60" s="288">
        <v>3.1522428585049521E-2</v>
      </c>
      <c r="E60" s="288">
        <v>0.36125001072962398</v>
      </c>
      <c r="F60" s="288">
        <v>0.21348625991950695</v>
      </c>
      <c r="G60" s="289">
        <v>14.747836065573772</v>
      </c>
      <c r="H60" s="290">
        <v>0.46698004411540178</v>
      </c>
      <c r="I60" s="290">
        <v>12.525797021815917</v>
      </c>
      <c r="J60" s="291">
        <v>1.9059194953642611</v>
      </c>
      <c r="K60" s="72" t="s">
        <v>69</v>
      </c>
      <c r="M60" s="2"/>
      <c r="N60" s="39">
        <v>3</v>
      </c>
      <c r="X60" s="2"/>
      <c r="Z60" s="39"/>
      <c r="AA60" s="39"/>
      <c r="AB60" s="39"/>
    </row>
    <row r="61" spans="2:28" ht="25.5" customHeight="1">
      <c r="B61" s="52" t="s">
        <v>108</v>
      </c>
      <c r="C61" s="52"/>
      <c r="D61" s="65" cm="1">
        <f t="array" aca="1" ref="D61" ca="1">(INDIRECT(ADDRESS(ROW()-1,COLUMN()))/INDIRECT(ADDRESS(ROW()-2,COLUMN())))-1</f>
        <v>1.2742928959146305E-2</v>
      </c>
      <c r="E61" s="65" cm="1">
        <f t="array" aca="1" ref="E61" ca="1">(INDIRECT(ADDRESS(ROW()-1,COLUMN()))/INDIRECT(ADDRESS(ROW()-2,COLUMN())))-1</f>
        <v>9.8360412550042575E-3</v>
      </c>
      <c r="F61" s="65" cm="1">
        <f t="array" aca="1" ref="F61" ca="1">(INDIRECT(ADDRESS(ROW()-1,COLUMN()))/INDIRECT(ADDRESS(ROW()-2,COLUMN())))-1</f>
        <v>-1.9572662658004614E-2</v>
      </c>
      <c r="G61" s="65" cm="1">
        <f t="array" aca="1" ref="G61" ca="1">(INDIRECT(ADDRESS(ROW()-1,COLUMN()))/INDIRECT(ADDRESS(ROW()-2,COLUMN())))-1</f>
        <v>4.4294048528736862E-3</v>
      </c>
      <c r="H61" s="65" cm="1">
        <f t="array" aca="1" ref="H61" ca="1">(INDIRECT(ADDRESS(ROW()-1,COLUMN()))/INDIRECT(ADDRESS(ROW()-2,COLUMN())))-1</f>
        <v>1.2928235145218459E-2</v>
      </c>
      <c r="I61" s="65" cm="1">
        <f t="array" aca="1" ref="I61" ca="1">(INDIRECT(ADDRESS(ROW()-1,COLUMN()))/INDIRECT(ADDRESS(ROW()-2,COLUMN())))-1</f>
        <v>8.1448754936435108E-3</v>
      </c>
      <c r="J61" s="65" cm="1">
        <f t="array" aca="1" ref="J61" ca="1">(INDIRECT(ADDRESS(ROW()-1,COLUMN()))/INDIRECT(ADDRESS(ROW()-2,COLUMN())))-1</f>
        <v>2.0224274552431698E-3</v>
      </c>
      <c r="K61" s="73" t="str" cm="1">
        <f t="array" aca="1" ref="K61" ca="1">_xlfn.IFS(N61=0,"등급유지",N61&gt;0,N61&amp;"등급 상승",N61&lt;0,N61&amp;"등급 하락")</f>
        <v>등급유지</v>
      </c>
      <c r="M61" s="302"/>
      <c r="N61" s="39" cm="1">
        <f t="array" aca="1" ref="N61" ca="1">(INDIRECT(ADDRESS(ROW()-1,COLUMN()))-INDIRECT(ADDRESS(ROW()-2,COLUMN())))</f>
        <v>0</v>
      </c>
      <c r="O61" s="39" t="s">
        <v>122</v>
      </c>
      <c r="X61" s="303"/>
      <c r="Z61" s="304"/>
      <c r="AA61" s="39"/>
      <c r="AB61" s="39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302"/>
      <c r="N62" s="2"/>
      <c r="O62" s="2"/>
      <c r="X62" s="303"/>
      <c r="Z62" s="304"/>
      <c r="AA62" s="39"/>
      <c r="AB62" s="39"/>
    </row>
    <row r="63" spans="2:28" ht="18" customHeight="1">
      <c r="B63" s="51" t="s">
        <v>129</v>
      </c>
      <c r="C63" s="51"/>
      <c r="D63" s="50"/>
      <c r="E63" s="50"/>
      <c r="F63" s="50"/>
      <c r="G63" s="50"/>
      <c r="H63" s="50"/>
      <c r="I63" s="50"/>
      <c r="J63" s="50"/>
      <c r="K63" s="50"/>
      <c r="M63" s="302"/>
      <c r="X63" s="303"/>
      <c r="Z63" s="304"/>
      <c r="AA63" s="39"/>
      <c r="AB63" s="39"/>
    </row>
    <row r="64" spans="2:28" ht="21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302"/>
      <c r="X64" s="303"/>
      <c r="Z64" s="304"/>
      <c r="AA64" s="39"/>
      <c r="AB64" s="39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302"/>
      <c r="N65" s="303"/>
      <c r="P65" s="304"/>
      <c r="AA65" s="277"/>
    </row>
    <row r="66" spans="2:27" ht="25.5" customHeight="1">
      <c r="B66" s="47"/>
      <c r="C66" s="47"/>
      <c r="D66" s="48"/>
      <c r="M66" s="302"/>
      <c r="N66" s="303"/>
      <c r="P66" s="304"/>
      <c r="AA66" s="277"/>
    </row>
    <row r="67" spans="2:27" ht="25.5" customHeight="1">
      <c r="B67" s="47"/>
      <c r="C67" s="47"/>
      <c r="D67" s="48"/>
      <c r="M67" s="302"/>
      <c r="N67" s="303"/>
      <c r="P67" s="304"/>
      <c r="AA67" s="277"/>
    </row>
    <row r="68" spans="2:27" ht="25.5" customHeight="1">
      <c r="B68" s="47"/>
      <c r="C68" s="47"/>
      <c r="D68" s="48"/>
      <c r="M68" s="302"/>
      <c r="N68" s="303"/>
      <c r="P68" s="304"/>
      <c r="AA68" s="277"/>
    </row>
    <row r="69" spans="2:27" ht="25.5" customHeight="1">
      <c r="B69" s="47"/>
      <c r="C69" s="47"/>
      <c r="D69" s="48"/>
      <c r="M69" s="302"/>
      <c r="N69" s="303"/>
      <c r="P69" s="304"/>
      <c r="AA69" s="277"/>
    </row>
    <row r="70" spans="2:27" ht="25.5" customHeight="1">
      <c r="B70" s="47"/>
      <c r="C70" s="47"/>
      <c r="D70" s="48"/>
      <c r="M70" s="302"/>
      <c r="N70" s="303"/>
      <c r="P70" s="304"/>
      <c r="AA70" s="277"/>
    </row>
    <row r="71" spans="2:27" ht="25.5" customHeight="1">
      <c r="B71" s="47"/>
      <c r="C71" s="47"/>
      <c r="D71" s="48"/>
      <c r="M71" s="302"/>
      <c r="N71" s="303"/>
      <c r="P71" s="304"/>
      <c r="AA71" s="277"/>
    </row>
    <row r="72" spans="2:27" ht="25.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302"/>
      <c r="N72" s="303"/>
      <c r="P72" s="304"/>
      <c r="AA72" s="277"/>
    </row>
    <row r="73" spans="2:27" ht="25.5" customHeight="1">
      <c r="B73" s="47"/>
      <c r="C73" s="47"/>
      <c r="D73" s="48"/>
      <c r="E73" s="48"/>
      <c r="F73" s="48"/>
      <c r="G73" s="48"/>
      <c r="H73" s="48"/>
      <c r="I73" s="48"/>
      <c r="J73" s="48"/>
      <c r="K73" s="48"/>
      <c r="M73" s="302"/>
      <c r="N73" s="303"/>
      <c r="P73" s="304"/>
      <c r="AA73" s="277"/>
    </row>
    <row r="74" spans="2:27" ht="25.5" customHeight="1" thickBot="1">
      <c r="B74" s="214" t="s">
        <v>92</v>
      </c>
      <c r="C74" s="215" t="s">
        <v>120</v>
      </c>
      <c r="D74" s="215" t="s">
        <v>119</v>
      </c>
      <c r="E74" s="215" t="s">
        <v>118</v>
      </c>
      <c r="F74" s="215"/>
      <c r="G74" s="215"/>
      <c r="H74" s="215"/>
      <c r="I74" s="215"/>
      <c r="J74" s="215"/>
      <c r="K74" s="216"/>
      <c r="M74" s="305">
        <v>1</v>
      </c>
      <c r="N74" s="306">
        <v>2</v>
      </c>
      <c r="O74" s="306">
        <v>3</v>
      </c>
      <c r="P74" s="305"/>
      <c r="Q74" s="306"/>
      <c r="R74" s="306"/>
      <c r="S74" s="305"/>
      <c r="T74" s="306"/>
      <c r="U74" s="307"/>
      <c r="AA74" s="277"/>
    </row>
    <row r="75" spans="2:27" ht="25.5" customHeight="1" thickTop="1">
      <c r="B75" s="219" t="s">
        <v>110</v>
      </c>
      <c r="C75" s="220" t="s">
        <v>68</v>
      </c>
      <c r="D75" s="221" t="s">
        <v>69</v>
      </c>
      <c r="E75" s="221" t="s">
        <v>67</v>
      </c>
      <c r="F75" s="221"/>
      <c r="G75" s="221"/>
      <c r="H75" s="221"/>
      <c r="I75" s="221"/>
      <c r="J75" s="221"/>
      <c r="K75" s="221"/>
      <c r="M75" s="305" t="s">
        <v>120</v>
      </c>
      <c r="N75" s="305" t="s">
        <v>119</v>
      </c>
      <c r="O75" s="305" t="s">
        <v>118</v>
      </c>
      <c r="P75" s="305"/>
      <c r="Q75" s="305"/>
      <c r="R75" s="305"/>
      <c r="S75" s="305"/>
      <c r="T75" s="305"/>
      <c r="U75" s="302"/>
      <c r="AA75" s="277"/>
    </row>
    <row r="76" spans="2:27" ht="25.5" customHeight="1">
      <c r="B76" s="217" t="s">
        <v>95</v>
      </c>
      <c r="C76" s="207" t="s">
        <v>294</v>
      </c>
      <c r="D76" s="207" t="s">
        <v>294</v>
      </c>
      <c r="E76" s="207" t="s">
        <v>396</v>
      </c>
      <c r="F76" s="207"/>
      <c r="G76" s="207"/>
      <c r="H76" s="207"/>
      <c r="I76" s="207"/>
      <c r="J76" s="207"/>
      <c r="K76" s="218"/>
      <c r="M76" s="302"/>
      <c r="N76" s="303"/>
      <c r="P76" s="304"/>
      <c r="AA76" s="277"/>
    </row>
    <row r="77" spans="2:27" ht="25.5" customHeight="1">
      <c r="B77" s="172" t="s">
        <v>96</v>
      </c>
      <c r="C77" s="174" t="s">
        <v>395</v>
      </c>
      <c r="D77" s="174" t="s">
        <v>528</v>
      </c>
      <c r="E77" s="174" t="s">
        <v>294</v>
      </c>
      <c r="F77" s="174"/>
      <c r="G77" s="174"/>
      <c r="H77" s="174"/>
      <c r="I77" s="174"/>
      <c r="J77" s="174"/>
      <c r="K77" s="175"/>
      <c r="M77" s="308">
        <v>0</v>
      </c>
      <c r="N77" s="308">
        <v>0</v>
      </c>
      <c r="O77" s="308">
        <v>0.05</v>
      </c>
      <c r="P77" s="308"/>
      <c r="Q77" s="308"/>
      <c r="R77" s="308"/>
      <c r="S77" s="308"/>
      <c r="T77" s="308"/>
      <c r="AA77" s="277"/>
    </row>
    <row r="78" spans="2:27" ht="25.5" customHeight="1">
      <c r="B78" s="171" t="s">
        <v>97</v>
      </c>
      <c r="C78" s="174" t="s">
        <v>397</v>
      </c>
      <c r="D78" s="174" t="s">
        <v>529</v>
      </c>
      <c r="E78" s="174" t="s">
        <v>530</v>
      </c>
      <c r="F78" s="174"/>
      <c r="G78" s="174"/>
      <c r="H78" s="174"/>
      <c r="I78" s="174"/>
      <c r="J78" s="174"/>
      <c r="K78" s="175"/>
      <c r="M78" s="308">
        <v>0.5</v>
      </c>
      <c r="N78" s="308">
        <v>3.0303030303030304E-2</v>
      </c>
      <c r="O78" s="308">
        <v>0</v>
      </c>
      <c r="P78" s="308"/>
      <c r="Q78" s="308"/>
      <c r="R78" s="308"/>
      <c r="S78" s="308"/>
      <c r="T78" s="308"/>
      <c r="AA78" s="277"/>
    </row>
    <row r="79" spans="2:27" ht="25.5" customHeight="1">
      <c r="B79" s="171" t="s">
        <v>100</v>
      </c>
      <c r="C79" s="174" t="s">
        <v>397</v>
      </c>
      <c r="D79" s="174" t="s">
        <v>531</v>
      </c>
      <c r="E79" s="174" t="s">
        <v>532</v>
      </c>
      <c r="F79" s="174"/>
      <c r="G79" s="174"/>
      <c r="H79" s="174"/>
      <c r="I79" s="174"/>
      <c r="J79" s="174"/>
      <c r="K79" s="175"/>
      <c r="M79" s="308">
        <v>0.16666666666666666</v>
      </c>
      <c r="N79" s="308">
        <v>0.27272727272727271</v>
      </c>
      <c r="O79" s="308">
        <v>0.15</v>
      </c>
      <c r="P79" s="308"/>
      <c r="Q79" s="308"/>
      <c r="R79" s="308"/>
      <c r="S79" s="308"/>
      <c r="T79" s="308"/>
      <c r="AA79" s="277"/>
    </row>
    <row r="80" spans="2:27" ht="25.5" customHeight="1">
      <c r="B80" s="176" t="s">
        <v>98</v>
      </c>
      <c r="C80" s="174" t="s">
        <v>397</v>
      </c>
      <c r="D80" s="174" t="s">
        <v>533</v>
      </c>
      <c r="E80" s="174" t="s">
        <v>534</v>
      </c>
      <c r="F80" s="174"/>
      <c r="G80" s="174"/>
      <c r="H80" s="174"/>
      <c r="I80" s="174"/>
      <c r="J80" s="174"/>
      <c r="K80" s="175"/>
      <c r="M80" s="308">
        <v>0.16666666666666666</v>
      </c>
      <c r="N80" s="308">
        <v>0.18181818181818182</v>
      </c>
      <c r="O80" s="308">
        <v>0.2</v>
      </c>
      <c r="P80" s="308"/>
      <c r="Q80" s="308"/>
      <c r="R80" s="308"/>
      <c r="S80" s="308"/>
      <c r="T80" s="308"/>
      <c r="AA80" s="277"/>
    </row>
    <row r="81" spans="2:27" ht="25.5" customHeight="1">
      <c r="B81" s="177" t="s">
        <v>99</v>
      </c>
      <c r="C81" s="178" t="s">
        <v>294</v>
      </c>
      <c r="D81" s="178" t="s">
        <v>531</v>
      </c>
      <c r="E81" s="178" t="s">
        <v>459</v>
      </c>
      <c r="F81" s="178"/>
      <c r="G81" s="178"/>
      <c r="H81" s="178"/>
      <c r="I81" s="178"/>
      <c r="J81" s="178"/>
      <c r="K81" s="179"/>
      <c r="M81" s="308">
        <v>0.16666666666666666</v>
      </c>
      <c r="N81" s="308">
        <v>0.33333333333333331</v>
      </c>
      <c r="O81" s="308">
        <v>0.35</v>
      </c>
      <c r="P81" s="308"/>
      <c r="Q81" s="308"/>
      <c r="R81" s="308"/>
      <c r="S81" s="308"/>
      <c r="T81" s="308"/>
      <c r="AA81" s="277"/>
    </row>
    <row r="82" spans="2:27" ht="15.75" customHeight="1">
      <c r="B82" s="47"/>
      <c r="C82" s="47"/>
      <c r="D82" s="48"/>
      <c r="E82" s="48"/>
      <c r="F82" s="48"/>
      <c r="G82" s="48"/>
      <c r="H82" s="48"/>
      <c r="I82" s="48"/>
      <c r="J82" s="48"/>
      <c r="K82" s="48"/>
      <c r="M82" s="308">
        <v>0</v>
      </c>
      <c r="N82" s="308">
        <v>0.18181818181818182</v>
      </c>
      <c r="O82" s="308">
        <v>0.25</v>
      </c>
      <c r="P82" s="308"/>
      <c r="Q82" s="308"/>
      <c r="R82" s="308"/>
      <c r="S82" s="308"/>
      <c r="T82" s="308"/>
      <c r="AA82" s="277"/>
    </row>
    <row r="83" spans="2:27" ht="17.25" customHeight="1">
      <c r="B83" s="51" t="s">
        <v>130</v>
      </c>
      <c r="C83" s="51"/>
      <c r="D83" s="50"/>
      <c r="E83" s="50"/>
      <c r="F83" s="50"/>
      <c r="G83" s="50"/>
      <c r="H83" s="50"/>
      <c r="I83" s="50"/>
      <c r="J83" s="50"/>
      <c r="K83" s="50"/>
      <c r="M83" s="302"/>
      <c r="N83" s="303"/>
      <c r="P83" s="304"/>
      <c r="AA83" s="277"/>
    </row>
    <row r="84" spans="2:27" ht="30.75" customHeight="1">
      <c r="B84" s="55" t="s">
        <v>75</v>
      </c>
      <c r="C84" s="55" t="s">
        <v>102</v>
      </c>
      <c r="D84" s="55" t="s">
        <v>103</v>
      </c>
      <c r="E84" s="55" t="s">
        <v>104</v>
      </c>
      <c r="F84" s="55" t="s">
        <v>105</v>
      </c>
      <c r="G84" s="55" t="s">
        <v>106</v>
      </c>
      <c r="H84" s="55" t="s">
        <v>6</v>
      </c>
      <c r="I84" s="55" t="s">
        <v>7</v>
      </c>
      <c r="J84" s="55" t="s">
        <v>107</v>
      </c>
      <c r="K84" s="55" t="s">
        <v>109</v>
      </c>
      <c r="M84" s="302"/>
      <c r="N84" s="303"/>
      <c r="P84" s="304"/>
      <c r="AA84" s="277"/>
    </row>
    <row r="85" spans="2:27" ht="27" customHeight="1">
      <c r="B85" s="85" t="s">
        <v>120</v>
      </c>
      <c r="C85" s="64">
        <v>2401</v>
      </c>
      <c r="D85" s="86">
        <v>6.8559312286022758E-2</v>
      </c>
      <c r="E85" s="86">
        <v>0.31571332616521741</v>
      </c>
      <c r="F85" s="86">
        <v>0.24139433681697908</v>
      </c>
      <c r="G85" s="87">
        <v>11.197833333333334</v>
      </c>
      <c r="H85" s="88">
        <v>1.0632132700995975</v>
      </c>
      <c r="I85" s="88">
        <v>27.838217874861297</v>
      </c>
      <c r="J85" s="89">
        <v>2.0373969382923365</v>
      </c>
      <c r="K85" s="72"/>
      <c r="M85" s="302"/>
      <c r="N85" s="303"/>
      <c r="P85" s="304"/>
      <c r="AA85" s="277"/>
    </row>
    <row r="86" spans="2:27" ht="20.25" customHeight="1">
      <c r="B86" s="85" t="s">
        <v>120</v>
      </c>
      <c r="C86" s="64">
        <v>2402</v>
      </c>
      <c r="D86" s="86">
        <v>5.1365244351738532E-2</v>
      </c>
      <c r="E86" s="86">
        <v>0.26191458327882161</v>
      </c>
      <c r="F86" s="86">
        <v>0.229481585426103</v>
      </c>
      <c r="G86" s="87">
        <v>9.1428333333333338</v>
      </c>
      <c r="H86" s="88">
        <v>0.12973857158870589</v>
      </c>
      <c r="I86" s="88">
        <v>7.0370201229714082</v>
      </c>
      <c r="J86" s="89">
        <v>2.2017547748532547</v>
      </c>
      <c r="K86" s="72"/>
      <c r="M86" s="302"/>
      <c r="N86" s="303"/>
      <c r="P86" s="304"/>
      <c r="AA86" s="277"/>
    </row>
    <row r="87" spans="2:27" ht="20.25" customHeight="1">
      <c r="B87" s="85" t="s">
        <v>120</v>
      </c>
      <c r="C87" s="64">
        <v>2403</v>
      </c>
      <c r="D87" s="86">
        <v>2.0311765268613276E-2</v>
      </c>
      <c r="E87" s="86">
        <v>0.25431646456558232</v>
      </c>
      <c r="F87" s="86">
        <v>0.26274454113751722</v>
      </c>
      <c r="G87" s="87">
        <v>8.1734999999999989</v>
      </c>
      <c r="H87" s="88">
        <v>0.21913094238144837</v>
      </c>
      <c r="I87" s="88">
        <v>8.6147895855632086</v>
      </c>
      <c r="J87" s="89">
        <v>2.3724039330197009</v>
      </c>
      <c r="K87" s="72"/>
      <c r="M87" s="302"/>
      <c r="N87" s="303"/>
      <c r="P87" s="304"/>
      <c r="AA87" s="277"/>
    </row>
    <row r="88" spans="2:27" ht="20.25" customHeight="1">
      <c r="B88" s="85" t="s">
        <v>120</v>
      </c>
      <c r="C88" s="64">
        <v>2404</v>
      </c>
      <c r="D88" s="86">
        <v>1.9239010470632555E-2</v>
      </c>
      <c r="E88" s="86">
        <v>0.2559753277985905</v>
      </c>
      <c r="F88" s="86">
        <v>0.28011631506772056</v>
      </c>
      <c r="G88" s="87">
        <v>8.2093333333333334</v>
      </c>
      <c r="H88" s="88">
        <v>0.24061273217355483</v>
      </c>
      <c r="I88" s="88">
        <v>8.0425703537712838</v>
      </c>
      <c r="J88" s="89">
        <v>2.3541791184273886</v>
      </c>
      <c r="K88" s="72"/>
      <c r="M88" s="302"/>
      <c r="N88" s="303"/>
      <c r="P88" s="304"/>
      <c r="AA88" s="277"/>
    </row>
    <row r="89" spans="2:27" ht="20.25" customHeight="1">
      <c r="B89" s="85" t="s">
        <v>120</v>
      </c>
      <c r="C89" s="64">
        <v>2405</v>
      </c>
      <c r="D89" s="86">
        <v>1.9534542227517576E-2</v>
      </c>
      <c r="E89" s="86">
        <v>0.26509781604777449</v>
      </c>
      <c r="F89" s="86">
        <v>0.27177454040980337</v>
      </c>
      <c r="G89" s="87">
        <v>9.0399999999999991</v>
      </c>
      <c r="H89" s="88">
        <v>0.49180766304623064</v>
      </c>
      <c r="I89" s="88">
        <v>10.809607271664879</v>
      </c>
      <c r="J89" s="89">
        <v>2.228911088711075</v>
      </c>
      <c r="K89" s="72"/>
      <c r="M89" s="302"/>
      <c r="N89" s="303"/>
      <c r="P89" s="304"/>
      <c r="AA89" s="277"/>
    </row>
    <row r="90" spans="2:27" ht="20.25" customHeight="1">
      <c r="B90" s="85" t="s">
        <v>120</v>
      </c>
      <c r="C90" s="64">
        <v>2406</v>
      </c>
      <c r="D90" s="86">
        <v>2.1269911355059568E-2</v>
      </c>
      <c r="E90" s="86">
        <v>0.26115377027922299</v>
      </c>
      <c r="F90" s="86">
        <v>0.26288909946930111</v>
      </c>
      <c r="G90" s="87">
        <v>9.9671666666666674</v>
      </c>
      <c r="H90" s="88">
        <v>0.13589080139430637</v>
      </c>
      <c r="I90" s="88">
        <v>9.2477266422546389</v>
      </c>
      <c r="J90" s="89">
        <v>2.1197447802753282</v>
      </c>
      <c r="K90" s="72"/>
      <c r="M90" s="302"/>
      <c r="N90" s="303"/>
      <c r="P90" s="304"/>
      <c r="AA90" s="277"/>
    </row>
    <row r="91" spans="2:27" ht="20.25" customHeight="1">
      <c r="B91" s="85" t="s">
        <v>120</v>
      </c>
      <c r="C91" s="64">
        <v>2407</v>
      </c>
      <c r="D91" s="86">
        <v>2.5328925556066681E-2</v>
      </c>
      <c r="E91" s="86">
        <v>0.26041030841449264</v>
      </c>
      <c r="F91" s="86">
        <v>0.25349118020290645</v>
      </c>
      <c r="G91" s="87">
        <v>10.640333333333333</v>
      </c>
      <c r="H91" s="88">
        <v>9.0545001858436155E-2</v>
      </c>
      <c r="I91" s="88">
        <v>9.6935389489598851</v>
      </c>
      <c r="J91" s="89">
        <v>2.0743341895424021</v>
      </c>
      <c r="K91" s="72"/>
      <c r="M91" s="302"/>
      <c r="N91" s="303"/>
      <c r="P91" s="304"/>
      <c r="AA91" s="277"/>
    </row>
    <row r="92" spans="2:27" ht="20.25" customHeight="1">
      <c r="B92" s="85" t="s">
        <v>120</v>
      </c>
      <c r="C92" s="64">
        <v>2408</v>
      </c>
      <c r="D92" s="86">
        <v>2.7880988138884118E-2</v>
      </c>
      <c r="E92" s="86">
        <v>0.25973537978623618</v>
      </c>
      <c r="F92" s="86">
        <v>0.2485325068073452</v>
      </c>
      <c r="G92" s="87">
        <v>11.280166666666668</v>
      </c>
      <c r="H92" s="88">
        <v>5.5489276697278253E-2</v>
      </c>
      <c r="I92" s="88">
        <v>9.4113776798348017</v>
      </c>
      <c r="J92" s="89">
        <v>1.9936587206419509</v>
      </c>
      <c r="K92" s="72"/>
      <c r="M92" s="302"/>
      <c r="N92" s="303"/>
      <c r="P92" s="304"/>
      <c r="AA92" s="277"/>
    </row>
    <row r="93" spans="2:27" ht="20.25" customHeight="1">
      <c r="B93" s="85" t="s">
        <v>120</v>
      </c>
      <c r="C93" s="64">
        <v>2409</v>
      </c>
      <c r="D93" s="86">
        <v>2.3629940667971465E-2</v>
      </c>
      <c r="E93" s="86">
        <v>0.25907967888648786</v>
      </c>
      <c r="F93" s="86">
        <v>0.25642145084414997</v>
      </c>
      <c r="G93" s="87">
        <v>10.227166666666667</v>
      </c>
      <c r="H93" s="88">
        <v>0.13547618195430164</v>
      </c>
      <c r="I93" s="88">
        <v>9.3959287484435006</v>
      </c>
      <c r="J93" s="89">
        <v>2.1106509684610475</v>
      </c>
      <c r="K93" s="72"/>
      <c r="M93" s="302"/>
      <c r="N93" s="303"/>
      <c r="P93" s="304"/>
      <c r="AA93" s="277"/>
    </row>
    <row r="94" spans="2:27" ht="20.25" customHeight="1">
      <c r="B94" s="85" t="s">
        <v>120</v>
      </c>
      <c r="C94" s="64">
        <v>2410</v>
      </c>
      <c r="D94" s="86">
        <v>2.1438866484304483E-2</v>
      </c>
      <c r="E94" s="86">
        <v>0.25486562162513204</v>
      </c>
      <c r="F94" s="86">
        <v>0.27649028146457094</v>
      </c>
      <c r="G94" s="87">
        <v>8.6876666666666669</v>
      </c>
      <c r="H94" s="88">
        <v>0.2189793809014943</v>
      </c>
      <c r="I94" s="88">
        <v>10.057684547370387</v>
      </c>
      <c r="J94" s="89">
        <v>2.3094506234710228</v>
      </c>
      <c r="K94" s="72"/>
      <c r="M94" s="302"/>
      <c r="N94" s="303"/>
      <c r="P94" s="304"/>
      <c r="AA94" s="277"/>
    </row>
    <row r="95" spans="2:27" ht="20.25" customHeight="1">
      <c r="B95" s="85" t="s">
        <v>120</v>
      </c>
      <c r="C95" s="64">
        <v>2411</v>
      </c>
      <c r="D95" s="86">
        <v>2.6047069912737957E-2</v>
      </c>
      <c r="E95" s="86">
        <v>0.25629616014536794</v>
      </c>
      <c r="F95" s="86">
        <v>0.28207293970991165</v>
      </c>
      <c r="G95" s="87">
        <v>8.8775000000000013</v>
      </c>
      <c r="H95" s="88">
        <v>0.34708193753368038</v>
      </c>
      <c r="I95" s="88">
        <v>11.729165793796913</v>
      </c>
      <c r="J95" s="89">
        <v>2.33056359030906</v>
      </c>
      <c r="K95" s="72"/>
      <c r="M95" s="302"/>
      <c r="N95" s="303"/>
      <c r="P95" s="304"/>
      <c r="AA95" s="277"/>
    </row>
    <row r="96" spans="2:27" ht="20.25" customHeight="1">
      <c r="B96" s="85" t="s">
        <v>120</v>
      </c>
      <c r="C96" s="64">
        <v>2412</v>
      </c>
      <c r="D96" s="86">
        <v>2.2196793101797074E-2</v>
      </c>
      <c r="E96" s="86">
        <v>0.25462383404086264</v>
      </c>
      <c r="F96" s="86">
        <v>0.26146791946845788</v>
      </c>
      <c r="G96" s="87">
        <v>8.8673333333333328</v>
      </c>
      <c r="H96" s="88">
        <v>0.31739714336800112</v>
      </c>
      <c r="I96" s="88">
        <v>9.4545876342650033</v>
      </c>
      <c r="J96" s="89">
        <v>2.3447628770818598</v>
      </c>
      <c r="K96" s="72"/>
      <c r="M96" s="302"/>
      <c r="N96" s="303"/>
      <c r="P96" s="304"/>
      <c r="AA96" s="277"/>
    </row>
    <row r="97" spans="2:27" ht="20.25" customHeight="1">
      <c r="B97" s="85" t="s">
        <v>120</v>
      </c>
      <c r="C97" s="64">
        <v>2501</v>
      </c>
      <c r="D97" s="86">
        <v>2.5400903951060091E-2</v>
      </c>
      <c r="E97" s="86">
        <v>0.25325495581385438</v>
      </c>
      <c r="F97" s="86">
        <v>0.25870429822531815</v>
      </c>
      <c r="G97" s="87">
        <v>8.7218333333333344</v>
      </c>
      <c r="H97" s="88">
        <v>0.36455896496009471</v>
      </c>
      <c r="I97" s="88">
        <v>8.9769883311082719</v>
      </c>
      <c r="J97" s="89">
        <v>2.3276635616010584</v>
      </c>
      <c r="K97" s="72"/>
      <c r="M97" s="302"/>
      <c r="N97" s="303"/>
      <c r="P97" s="304"/>
      <c r="AA97" s="277"/>
    </row>
    <row r="98" spans="2:27" ht="20.25" customHeight="1">
      <c r="B98" s="85" t="s">
        <v>120</v>
      </c>
      <c r="C98" s="64">
        <v>2502</v>
      </c>
      <c r="D98" s="86">
        <v>2.8645773060274288E-2</v>
      </c>
      <c r="E98" s="86">
        <v>0.26062201624933284</v>
      </c>
      <c r="F98" s="86">
        <v>0.26442669906381627</v>
      </c>
      <c r="G98" s="87">
        <v>9.0235000000000003</v>
      </c>
      <c r="H98" s="88">
        <v>0.41681839579079921</v>
      </c>
      <c r="I98" s="88">
        <v>8.7363208273840343</v>
      </c>
      <c r="J98" s="89">
        <v>2.3330818023841404</v>
      </c>
      <c r="K98" s="72" t="s">
        <v>68</v>
      </c>
      <c r="M98" s="302"/>
      <c r="N98" s="303"/>
      <c r="P98" s="304"/>
      <c r="AA98" s="277"/>
    </row>
    <row r="99" spans="2:27" ht="20.25" customHeight="1">
      <c r="B99" s="85" t="s">
        <v>119</v>
      </c>
      <c r="C99" s="64">
        <v>2401</v>
      </c>
      <c r="D99" s="86">
        <v>5.6968887198506131E-2</v>
      </c>
      <c r="E99" s="86">
        <v>0.43904558085902051</v>
      </c>
      <c r="F99" s="86">
        <v>0.20094873360040671</v>
      </c>
      <c r="G99" s="87">
        <v>16.676639999999992</v>
      </c>
      <c r="H99" s="88">
        <v>4.9243495778672539</v>
      </c>
      <c r="I99" s="88">
        <v>33.858633915699393</v>
      </c>
      <c r="J99" s="89">
        <v>1.6527205739044275</v>
      </c>
      <c r="K99" s="72"/>
      <c r="M99" s="302"/>
      <c r="N99" s="303"/>
      <c r="P99" s="304"/>
      <c r="AA99" s="277"/>
    </row>
    <row r="100" spans="2:27" ht="20.25" customHeight="1">
      <c r="B100" s="85" t="s">
        <v>119</v>
      </c>
      <c r="C100" s="64">
        <v>2402</v>
      </c>
      <c r="D100" s="86">
        <v>5.4002260442073013E-2</v>
      </c>
      <c r="E100" s="86">
        <v>0.36676342024201164</v>
      </c>
      <c r="F100" s="86">
        <v>0.18735540618186702</v>
      </c>
      <c r="G100" s="87">
        <v>13.27210344827586</v>
      </c>
      <c r="H100" s="88">
        <v>0.32777079699203515</v>
      </c>
      <c r="I100" s="88">
        <v>12.183015073381201</v>
      </c>
      <c r="J100" s="89">
        <v>1.8311793237607321</v>
      </c>
      <c r="K100" s="72"/>
      <c r="M100" s="302"/>
      <c r="N100" s="303"/>
      <c r="P100" s="304"/>
      <c r="AA100" s="277"/>
    </row>
    <row r="101" spans="2:27" ht="20.25" customHeight="1">
      <c r="B101" s="85" t="s">
        <v>119</v>
      </c>
      <c r="C101" s="64">
        <v>2403</v>
      </c>
      <c r="D101" s="86">
        <v>2.828954012375047E-2</v>
      </c>
      <c r="E101" s="86">
        <v>0.35165462992425212</v>
      </c>
      <c r="F101" s="86">
        <v>0.19342812717437888</v>
      </c>
      <c r="G101" s="87">
        <v>13.070562499999999</v>
      </c>
      <c r="H101" s="88">
        <v>0.30764501569868979</v>
      </c>
      <c r="I101" s="88">
        <v>11.662275489946889</v>
      </c>
      <c r="J101" s="89">
        <v>1.9350947465611295</v>
      </c>
      <c r="K101" s="72"/>
      <c r="M101" s="302"/>
      <c r="N101" s="303"/>
      <c r="P101" s="304"/>
      <c r="AA101" s="277"/>
    </row>
    <row r="102" spans="2:27" ht="20.25" customHeight="1">
      <c r="B102" s="85" t="s">
        <v>119</v>
      </c>
      <c r="C102" s="64">
        <v>2404</v>
      </c>
      <c r="D102" s="86">
        <v>2.6052385076571843E-2</v>
      </c>
      <c r="E102" s="86">
        <v>0.35480890139350368</v>
      </c>
      <c r="F102" s="86">
        <v>0.1983979781069268</v>
      </c>
      <c r="G102" s="87">
        <v>13.667531250000003</v>
      </c>
      <c r="H102" s="88">
        <v>0.27830118523440195</v>
      </c>
      <c r="I102" s="88">
        <v>12.935411119726638</v>
      </c>
      <c r="J102" s="89">
        <v>1.8944369992812002</v>
      </c>
      <c r="K102" s="72"/>
      <c r="M102" s="302"/>
      <c r="N102" s="303"/>
      <c r="P102" s="304"/>
      <c r="AA102" s="277"/>
    </row>
    <row r="103" spans="2:27" ht="20.25" customHeight="1">
      <c r="B103" s="85" t="s">
        <v>119</v>
      </c>
      <c r="C103" s="64">
        <v>2405</v>
      </c>
      <c r="D103" s="86">
        <v>2.8822666006437746E-2</v>
      </c>
      <c r="E103" s="86">
        <v>0.34805138246121869</v>
      </c>
      <c r="F103" s="86">
        <v>0.19901164903532986</v>
      </c>
      <c r="G103" s="87">
        <v>13.987032258064515</v>
      </c>
      <c r="H103" s="88">
        <v>2.1141464132648355</v>
      </c>
      <c r="I103" s="88">
        <v>13.545839437981435</v>
      </c>
      <c r="J103" s="89">
        <v>1.8900458607539499</v>
      </c>
      <c r="K103" s="72"/>
      <c r="M103" s="302"/>
      <c r="N103" s="303"/>
      <c r="P103" s="304"/>
      <c r="AA103" s="277"/>
    </row>
    <row r="104" spans="2:27" ht="20.25" customHeight="1">
      <c r="B104" s="85" t="s">
        <v>119</v>
      </c>
      <c r="C104" s="64">
        <v>2406</v>
      </c>
      <c r="D104" s="86">
        <v>2.796695792437847E-2</v>
      </c>
      <c r="E104" s="86">
        <v>0.34175101332701885</v>
      </c>
      <c r="F104" s="86">
        <v>0.18498237532799885</v>
      </c>
      <c r="G104" s="87">
        <v>15.016258064516126</v>
      </c>
      <c r="H104" s="88">
        <v>0.20955564132856772</v>
      </c>
      <c r="I104" s="88">
        <v>12.253270908132619</v>
      </c>
      <c r="J104" s="89">
        <v>1.8468211208234815</v>
      </c>
      <c r="K104" s="72"/>
      <c r="M104" s="302"/>
      <c r="N104" s="303"/>
      <c r="P104" s="304"/>
      <c r="AA104" s="277"/>
    </row>
    <row r="105" spans="2:27" ht="20.25" customHeight="1">
      <c r="B105" s="85" t="s">
        <v>119</v>
      </c>
      <c r="C105" s="64">
        <v>2407</v>
      </c>
      <c r="D105" s="86">
        <v>3.3886648046358561E-2</v>
      </c>
      <c r="E105" s="86">
        <v>0.34047917548830647</v>
      </c>
      <c r="F105" s="86">
        <v>0.17249417308914777</v>
      </c>
      <c r="G105" s="87">
        <v>16.590821428571427</v>
      </c>
      <c r="H105" s="88">
        <v>0.26417796559228757</v>
      </c>
      <c r="I105" s="88">
        <v>11.103131887212086</v>
      </c>
      <c r="J105" s="89">
        <v>1.8053365209776457</v>
      </c>
      <c r="K105" s="72"/>
      <c r="M105" s="302"/>
      <c r="N105" s="303"/>
      <c r="P105" s="304"/>
      <c r="AA105" s="277"/>
    </row>
    <row r="106" spans="2:27" ht="20.25" customHeight="1">
      <c r="B106" s="85" t="s">
        <v>119</v>
      </c>
      <c r="C106" s="64">
        <v>2408</v>
      </c>
      <c r="D106" s="86">
        <v>3.6462750038529834E-2</v>
      </c>
      <c r="E106" s="86">
        <v>0.33635804445889717</v>
      </c>
      <c r="F106" s="86">
        <v>0.16668979241878959</v>
      </c>
      <c r="G106" s="87">
        <v>18.37329032258064</v>
      </c>
      <c r="H106" s="88">
        <v>0.46094283434134742</v>
      </c>
      <c r="I106" s="88">
        <v>10.668146714802534</v>
      </c>
      <c r="J106" s="89">
        <v>1.7872181876618005</v>
      </c>
      <c r="K106" s="72"/>
      <c r="M106" s="302"/>
      <c r="N106" s="303"/>
      <c r="P106" s="304"/>
      <c r="AA106" s="277"/>
    </row>
    <row r="107" spans="2:27" ht="20.25" customHeight="1">
      <c r="B107" s="85" t="s">
        <v>119</v>
      </c>
      <c r="C107" s="64">
        <v>2409</v>
      </c>
      <c r="D107" s="86">
        <v>3.0570221155033141E-2</v>
      </c>
      <c r="E107" s="86">
        <v>0.33968036193895479</v>
      </c>
      <c r="F107" s="86">
        <v>0.18253489721177382</v>
      </c>
      <c r="G107" s="87">
        <v>17.142290322580646</v>
      </c>
      <c r="H107" s="88">
        <v>0.25926117553751321</v>
      </c>
      <c r="I107" s="88">
        <v>11.694933461746521</v>
      </c>
      <c r="J107" s="89">
        <v>1.8006773728601473</v>
      </c>
      <c r="K107" s="72"/>
      <c r="M107" s="302"/>
      <c r="N107" s="303"/>
      <c r="P107" s="304"/>
      <c r="AA107" s="277"/>
    </row>
    <row r="108" spans="2:27" ht="20.25" customHeight="1">
      <c r="B108" s="85" t="s">
        <v>119</v>
      </c>
      <c r="C108" s="64">
        <v>2410</v>
      </c>
      <c r="D108" s="86">
        <v>2.7811056590654724E-2</v>
      </c>
      <c r="E108" s="86">
        <v>0.34788354525302606</v>
      </c>
      <c r="F108" s="86">
        <v>0.21300435993299238</v>
      </c>
      <c r="G108" s="87">
        <v>15.90309375</v>
      </c>
      <c r="H108" s="88">
        <v>0.39205899583135734</v>
      </c>
      <c r="I108" s="88">
        <v>13.948252736307905</v>
      </c>
      <c r="J108" s="89">
        <v>1.8282466234664609</v>
      </c>
      <c r="K108" s="72"/>
      <c r="M108" s="302"/>
      <c r="N108" s="303"/>
      <c r="P108" s="304"/>
      <c r="AA108" s="277"/>
    </row>
    <row r="109" spans="2:27" ht="20.25" customHeight="1">
      <c r="B109" s="85" t="s">
        <v>119</v>
      </c>
      <c r="C109" s="64">
        <v>2411</v>
      </c>
      <c r="D109" s="86">
        <v>2.9401099534261545E-2</v>
      </c>
      <c r="E109" s="86">
        <v>0.3570202769253899</v>
      </c>
      <c r="F109" s="86">
        <v>0.21368375011179705</v>
      </c>
      <c r="G109" s="87">
        <v>15.58546875</v>
      </c>
      <c r="H109" s="88">
        <v>0.50131462995892317</v>
      </c>
      <c r="I109" s="88">
        <v>16.203158978081081</v>
      </c>
      <c r="J109" s="89">
        <v>1.8176952571133138</v>
      </c>
      <c r="K109" s="72"/>
      <c r="M109" s="302"/>
      <c r="N109" s="303"/>
      <c r="P109" s="304"/>
      <c r="AA109" s="277"/>
    </row>
    <row r="110" spans="2:27" ht="20.25" customHeight="1">
      <c r="B110" s="85" t="s">
        <v>119</v>
      </c>
      <c r="C110" s="64">
        <v>2412</v>
      </c>
      <c r="D110" s="86">
        <v>2.9968598303439658E-2</v>
      </c>
      <c r="E110" s="86">
        <v>0.36727116345876176</v>
      </c>
      <c r="F110" s="86">
        <v>0.20934920470152174</v>
      </c>
      <c r="G110" s="87">
        <v>15.253187499999999</v>
      </c>
      <c r="H110" s="88">
        <v>0.58539434578699945</v>
      </c>
      <c r="I110" s="88">
        <v>15.426990770572637</v>
      </c>
      <c r="J110" s="89">
        <v>1.8222714371266522</v>
      </c>
      <c r="K110" s="72"/>
      <c r="M110" s="302"/>
      <c r="N110" s="303"/>
      <c r="P110" s="304"/>
      <c r="AA110" s="277"/>
    </row>
    <row r="111" spans="2:27" ht="20.25" customHeight="1">
      <c r="B111" s="85" t="s">
        <v>119</v>
      </c>
      <c r="C111" s="64">
        <v>2501</v>
      </c>
      <c r="D111" s="86">
        <v>3.1021645958546486E-2</v>
      </c>
      <c r="E111" s="86">
        <v>0.37160129110358375</v>
      </c>
      <c r="F111" s="86">
        <v>0.21070125304124834</v>
      </c>
      <c r="G111" s="87">
        <v>15.274666666666668</v>
      </c>
      <c r="H111" s="88">
        <v>0.59803291820643678</v>
      </c>
      <c r="I111" s="88">
        <v>14.963375370235719</v>
      </c>
      <c r="J111" s="89">
        <v>1.8176813147033333</v>
      </c>
      <c r="K111" s="72"/>
      <c r="M111" s="302"/>
      <c r="N111" s="303"/>
      <c r="P111" s="304"/>
      <c r="AA111" s="277"/>
    </row>
    <row r="112" spans="2:27" ht="20.25" customHeight="1">
      <c r="B112" s="85" t="s">
        <v>119</v>
      </c>
      <c r="C112" s="64">
        <v>2502</v>
      </c>
      <c r="D112" s="86">
        <v>3.2632675119135202E-2</v>
      </c>
      <c r="E112" s="86">
        <v>0.37111964398257191</v>
      </c>
      <c r="F112" s="86">
        <v>0.20717558390559185</v>
      </c>
      <c r="G112" s="87">
        <v>15.274363636363635</v>
      </c>
      <c r="H112" s="88">
        <v>0.58101413096642496</v>
      </c>
      <c r="I112" s="88">
        <v>14.339270383834069</v>
      </c>
      <c r="J112" s="89">
        <v>1.8157914014982015</v>
      </c>
      <c r="K112" s="72" t="s">
        <v>69</v>
      </c>
    </row>
    <row r="113" spans="2:11" ht="20.25" customHeight="1">
      <c r="B113" s="85" t="s">
        <v>118</v>
      </c>
      <c r="C113" s="64">
        <v>2401</v>
      </c>
      <c r="D113" s="86">
        <v>5.7401091645707399E-2</v>
      </c>
      <c r="E113" s="86">
        <v>0.42838201521595348</v>
      </c>
      <c r="F113" s="86">
        <v>0.19707722686963011</v>
      </c>
      <c r="G113" s="87">
        <v>16.382166666666667</v>
      </c>
      <c r="H113" s="88">
        <v>2.6969477420461798</v>
      </c>
      <c r="I113" s="88">
        <v>28.470995242887863</v>
      </c>
      <c r="J113" s="89">
        <v>1.7411097604555927</v>
      </c>
      <c r="K113" s="72"/>
    </row>
    <row r="114" spans="2:11" ht="20.25" customHeight="1">
      <c r="B114" s="85" t="s">
        <v>118</v>
      </c>
      <c r="C114" s="64">
        <v>2402</v>
      </c>
      <c r="D114" s="86">
        <v>5.8632063827886174E-2</v>
      </c>
      <c r="E114" s="86">
        <v>0.36033546880606743</v>
      </c>
      <c r="F114" s="86">
        <v>0.18877767121479599</v>
      </c>
      <c r="G114" s="87">
        <v>13.503176470588233</v>
      </c>
      <c r="H114" s="88">
        <v>0.16636511276479696</v>
      </c>
      <c r="I114" s="88">
        <v>7.8126178516906615</v>
      </c>
      <c r="J114" s="89">
        <v>1.8238401620212632</v>
      </c>
      <c r="K114" s="72"/>
    </row>
    <row r="115" spans="2:11" ht="20.25" customHeight="1">
      <c r="B115" s="85" t="s">
        <v>118</v>
      </c>
      <c r="C115" s="64">
        <v>2403</v>
      </c>
      <c r="D115" s="86">
        <v>2.8943423083135234E-2</v>
      </c>
      <c r="E115" s="86">
        <v>0.33647482369146309</v>
      </c>
      <c r="F115" s="86">
        <v>0.19324912999019028</v>
      </c>
      <c r="G115" s="87">
        <v>12.9268</v>
      </c>
      <c r="H115" s="88">
        <v>0.11132710306995346</v>
      </c>
      <c r="I115" s="88">
        <v>6.9584039712236203</v>
      </c>
      <c r="J115" s="89">
        <v>1.9475030025478921</v>
      </c>
      <c r="K115" s="72"/>
    </row>
    <row r="116" spans="2:11" ht="20.25" customHeight="1">
      <c r="B116" s="85" t="s">
        <v>118</v>
      </c>
      <c r="C116" s="64">
        <v>2404</v>
      </c>
      <c r="D116" s="86">
        <v>2.5610550760768611E-2</v>
      </c>
      <c r="E116" s="86">
        <v>0.32995228632585827</v>
      </c>
      <c r="F116" s="86">
        <v>0.19748461333193693</v>
      </c>
      <c r="G116" s="87">
        <v>13.167749999999998</v>
      </c>
      <c r="H116" s="88">
        <v>8.364811208194993E-2</v>
      </c>
      <c r="I116" s="88">
        <v>7.86506735909001</v>
      </c>
      <c r="J116" s="89">
        <v>1.9477859932562169</v>
      </c>
      <c r="K116" s="72"/>
    </row>
    <row r="117" spans="2:11" ht="20.25" customHeight="1">
      <c r="B117" s="85" t="s">
        <v>118</v>
      </c>
      <c r="C117" s="64">
        <v>2405</v>
      </c>
      <c r="D117" s="86">
        <v>2.469632071392807E-2</v>
      </c>
      <c r="E117" s="86">
        <v>0.32804551890274319</v>
      </c>
      <c r="F117" s="86">
        <v>0.19132461361731865</v>
      </c>
      <c r="G117" s="87">
        <v>13.543333333333333</v>
      </c>
      <c r="H117" s="88">
        <v>0.23060738964680969</v>
      </c>
      <c r="I117" s="88">
        <v>7.7810114058414923</v>
      </c>
      <c r="J117" s="89">
        <v>1.9546185423725493</v>
      </c>
      <c r="K117" s="72"/>
    </row>
    <row r="118" spans="2:11" ht="20.25" customHeight="1">
      <c r="B118" s="85" t="s">
        <v>118</v>
      </c>
      <c r="C118" s="64">
        <v>2406</v>
      </c>
      <c r="D118" s="86">
        <v>2.6547623942038381E-2</v>
      </c>
      <c r="E118" s="86">
        <v>0.33884779036508522</v>
      </c>
      <c r="F118" s="86">
        <v>0.17773032760307481</v>
      </c>
      <c r="G118" s="87">
        <v>15.429666666666664</v>
      </c>
      <c r="H118" s="88">
        <v>8.124167202011498E-2</v>
      </c>
      <c r="I118" s="88">
        <v>8.6361786698592002</v>
      </c>
      <c r="J118" s="89">
        <v>1.8586446841503372</v>
      </c>
      <c r="K118" s="72"/>
    </row>
    <row r="119" spans="2:11" ht="20.25" customHeight="1">
      <c r="B119" s="85" t="s">
        <v>118</v>
      </c>
      <c r="C119" s="64">
        <v>2407</v>
      </c>
      <c r="D119" s="86">
        <v>2.6892060063145942E-2</v>
      </c>
      <c r="E119" s="86">
        <v>0.34821456782613802</v>
      </c>
      <c r="F119" s="86">
        <v>0.16773555626624559</v>
      </c>
      <c r="G119" s="87">
        <v>16.387933333333333</v>
      </c>
      <c r="H119" s="88">
        <v>3.3840394673754999E-2</v>
      </c>
      <c r="I119" s="88">
        <v>8.3529374186385255</v>
      </c>
      <c r="J119" s="89">
        <v>1.7919406302272507</v>
      </c>
      <c r="K119" s="72"/>
    </row>
    <row r="120" spans="2:11" ht="20.25" customHeight="1">
      <c r="B120" s="85" t="s">
        <v>118</v>
      </c>
      <c r="C120" s="64">
        <v>2408</v>
      </c>
      <c r="D120" s="86">
        <v>3.092250683288399E-2</v>
      </c>
      <c r="E120" s="86">
        <v>0.35462236133115865</v>
      </c>
      <c r="F120" s="86">
        <v>0.16182047982274647</v>
      </c>
      <c r="G120" s="87">
        <v>17.41825</v>
      </c>
      <c r="H120" s="88">
        <v>1.4381485942298832E-2</v>
      </c>
      <c r="I120" s="88">
        <v>8.1054054770796213</v>
      </c>
      <c r="J120" s="89">
        <v>1.7473973561954892</v>
      </c>
      <c r="K120" s="72"/>
    </row>
    <row r="121" spans="2:11" ht="20.25" customHeight="1">
      <c r="B121" s="85" t="s">
        <v>118</v>
      </c>
      <c r="C121" s="64">
        <v>2409</v>
      </c>
      <c r="D121" s="86">
        <v>3.0339485090121566E-2</v>
      </c>
      <c r="E121" s="86">
        <v>0.3522191300666998</v>
      </c>
      <c r="F121" s="86">
        <v>0.17512030711474891</v>
      </c>
      <c r="G121" s="87">
        <v>16.694611111111115</v>
      </c>
      <c r="H121" s="88">
        <v>5.6177409689770717E-2</v>
      </c>
      <c r="I121" s="88">
        <v>8.9398686965403318</v>
      </c>
      <c r="J121" s="89">
        <v>1.769098342637875</v>
      </c>
      <c r="K121" s="72"/>
    </row>
    <row r="122" spans="2:11" ht="20.25" customHeight="1">
      <c r="B122" s="85" t="s">
        <v>118</v>
      </c>
      <c r="C122" s="64">
        <v>2410</v>
      </c>
      <c r="D122" s="86">
        <v>2.9761879586212379E-2</v>
      </c>
      <c r="E122" s="86">
        <v>0.35288401902721966</v>
      </c>
      <c r="F122" s="86">
        <v>0.19387766439025772</v>
      </c>
      <c r="G122" s="87">
        <v>15.464999999999996</v>
      </c>
      <c r="H122" s="88">
        <v>7.7694022757977765E-2</v>
      </c>
      <c r="I122" s="88">
        <v>10.521324561885349</v>
      </c>
      <c r="J122" s="89">
        <v>1.8298062762895089</v>
      </c>
      <c r="K122" s="72"/>
    </row>
    <row r="123" spans="2:11" ht="20.25" customHeight="1">
      <c r="B123" s="85" t="s">
        <v>118</v>
      </c>
      <c r="C123" s="64">
        <v>2411</v>
      </c>
      <c r="D123" s="86">
        <v>2.6618871653582715E-2</v>
      </c>
      <c r="E123" s="86">
        <v>0.35904697386677337</v>
      </c>
      <c r="F123" s="86">
        <v>0.19964846576044312</v>
      </c>
      <c r="G123" s="87">
        <v>15.584999999999997</v>
      </c>
      <c r="H123" s="88">
        <v>0.10540446950085507</v>
      </c>
      <c r="I123" s="88">
        <v>11.90243803638087</v>
      </c>
      <c r="J123" s="89">
        <v>1.8370245780257668</v>
      </c>
      <c r="K123" s="72"/>
    </row>
    <row r="124" spans="2:11" ht="20.25" customHeight="1">
      <c r="B124" s="85" t="s">
        <v>118</v>
      </c>
      <c r="C124" s="64">
        <v>2412</v>
      </c>
      <c r="D124" s="86">
        <v>3.0501882917802675E-2</v>
      </c>
      <c r="E124" s="86">
        <v>0.37014102475873989</v>
      </c>
      <c r="F124" s="86">
        <v>0.19751286513061445</v>
      </c>
      <c r="G124" s="87">
        <v>15.611050000000001</v>
      </c>
      <c r="H124" s="88">
        <v>0.153110748163267</v>
      </c>
      <c r="I124" s="88">
        <v>12.227540634962677</v>
      </c>
      <c r="J124" s="89">
        <v>1.8370119282533175</v>
      </c>
      <c r="K124" s="72"/>
    </row>
    <row r="125" spans="2:11" ht="20.25" customHeight="1">
      <c r="B125" s="85" t="s">
        <v>118</v>
      </c>
      <c r="C125" s="64">
        <v>2501</v>
      </c>
      <c r="D125" s="86">
        <v>3.3173649238552108E-2</v>
      </c>
      <c r="E125" s="86">
        <v>0.37374438155346618</v>
      </c>
      <c r="F125" s="86">
        <v>0.2010966475004641</v>
      </c>
      <c r="G125" s="87">
        <v>15.604052631578949</v>
      </c>
      <c r="H125" s="88">
        <v>0.23594980430828844</v>
      </c>
      <c r="I125" s="88">
        <v>10.014383837141784</v>
      </c>
      <c r="J125" s="89">
        <v>1.8060205439192754</v>
      </c>
      <c r="K125" s="72"/>
    </row>
    <row r="126" spans="2:11" ht="20.25" customHeight="1">
      <c r="B126" s="85" t="s">
        <v>118</v>
      </c>
      <c r="C126" s="64">
        <v>2502</v>
      </c>
      <c r="D126" s="86">
        <v>3.0486607391223559E-2</v>
      </c>
      <c r="E126" s="86">
        <v>0.37906415383181158</v>
      </c>
      <c r="F126" s="86">
        <v>0.1906326839243587</v>
      </c>
      <c r="G126" s="87">
        <v>15.637200000000004</v>
      </c>
      <c r="H126" s="88">
        <v>0.18383093917488785</v>
      </c>
      <c r="I126" s="88">
        <v>11.136812533285934</v>
      </c>
      <c r="J126" s="89">
        <v>1.8341575778359849</v>
      </c>
      <c r="K126" s="72" t="s">
        <v>67</v>
      </c>
    </row>
    <row r="127" spans="2:11" ht="20.25" customHeight="1">
      <c r="B127" s="83" t="s">
        <v>124</v>
      </c>
      <c r="C127" s="82"/>
      <c r="D127" s="83"/>
      <c r="E127" s="83"/>
      <c r="F127" s="83"/>
      <c r="G127" s="83"/>
      <c r="H127" s="83"/>
      <c r="I127" s="83"/>
      <c r="J127" s="83"/>
      <c r="K127" s="82"/>
    </row>
    <row r="128" spans="2:11" ht="20.25" customHeight="1">
      <c r="B128" s="231" t="str">
        <f>C74</f>
        <v>790</v>
      </c>
      <c r="C128" s="53"/>
      <c r="D128" s="84">
        <f>(SUMIFS(D$85:D$126,$B$85:$B$126,$B128,$C$85:$C$126,MAX($C$85:$C$126))/SUMIFS(D$85:D$126,$B$85:$B$126,$B128,$C$85:$C$126,MAX($C$85:$C$126)-1))-1</f>
        <v>0.12774620601952136</v>
      </c>
      <c r="E128" s="84">
        <f t="shared" ref="E128:J130" si="0">(SUMIFS(E$85:E$126,$B$85:$B$126,$B128,$C$85:$C$126,MAX($C$85:$C$126))/SUMIFS(E$85:E$126,$B$85:$B$126,$B128,$C$85:$C$126,MAX($C$85:$C$126)-1))-1</f>
        <v>2.9089501572847176E-2</v>
      </c>
      <c r="F128" s="84">
        <f t="shared" si="0"/>
        <v>2.2119465651530001E-2</v>
      </c>
      <c r="G128" s="84">
        <f t="shared" si="0"/>
        <v>3.4587529380290638E-2</v>
      </c>
      <c r="H128" s="84">
        <f t="shared" si="0"/>
        <v>0.14334973448376154</v>
      </c>
      <c r="I128" s="84">
        <f t="shared" si="0"/>
        <v>-2.6809381370168861E-2</v>
      </c>
      <c r="J128" s="84">
        <f t="shared" si="0"/>
        <v>2.3277594204187402E-3</v>
      </c>
      <c r="K128" s="54"/>
    </row>
    <row r="129" spans="2:11" ht="20.25" customHeight="1">
      <c r="B129" s="41" t="str">
        <f>D74</f>
        <v>36</v>
      </c>
      <c r="C129" s="53"/>
      <c r="D129" s="84">
        <f t="shared" ref="D129:D130" si="1">(SUMIFS(D$85:D$126,$B$85:$B$126,$B129,$C$85:$C$126,MAX($C$85:$C$126))/SUMIFS(D$85:D$126,$B$85:$B$126,$B129,$C$85:$C$126,MAX($C$85:$C$126)-1))-1</f>
        <v>5.1932420437700078E-2</v>
      </c>
      <c r="E129" s="84">
        <f t="shared" si="0"/>
        <v>-1.2961395251922525E-3</v>
      </c>
      <c r="F129" s="84">
        <f t="shared" si="0"/>
        <v>-1.6733024055468171E-2</v>
      </c>
      <c r="G129" s="84">
        <f t="shared" si="0"/>
        <v>-1.9838750635048363E-5</v>
      </c>
      <c r="H129" s="84">
        <f t="shared" si="0"/>
        <v>-2.8457943905584537E-2</v>
      </c>
      <c r="I129" s="84">
        <f t="shared" si="0"/>
        <v>-4.170883714132323E-2</v>
      </c>
      <c r="J129" s="84">
        <f t="shared" si="0"/>
        <v>-1.0397384788214392E-3</v>
      </c>
      <c r="K129" s="54"/>
    </row>
    <row r="130" spans="2:11" ht="20.25" customHeight="1">
      <c r="B130" s="41" t="str">
        <f>E74</f>
        <v>33</v>
      </c>
      <c r="C130" s="53"/>
      <c r="D130" s="84">
        <f t="shared" si="1"/>
        <v>-8.0999284341797928E-2</v>
      </c>
      <c r="E130" s="84">
        <f t="shared" si="0"/>
        <v>1.4233718393929617E-2</v>
      </c>
      <c r="F130" s="84">
        <f t="shared" si="0"/>
        <v>-5.2034500356756386E-2</v>
      </c>
      <c r="G130" s="84">
        <f t="shared" si="0"/>
        <v>2.1242794550675459E-3</v>
      </c>
      <c r="H130" s="84">
        <f t="shared" si="0"/>
        <v>-0.22088963068307044</v>
      </c>
      <c r="I130" s="84">
        <f t="shared" si="0"/>
        <v>0.11208165318980856</v>
      </c>
      <c r="J130" s="84">
        <f t="shared" si="0"/>
        <v>1.5579575775837462E-2</v>
      </c>
      <c r="K130" s="54"/>
    </row>
    <row r="131" spans="2:11" ht="20.25" customHeight="1" thickBot="1"/>
    <row r="132" spans="2:11" ht="17.25" thickTop="1">
      <c r="B132" s="25" t="s">
        <v>51</v>
      </c>
      <c r="C132" s="25"/>
      <c r="D132" s="25"/>
      <c r="E132" s="25"/>
      <c r="F132" s="170" t="s">
        <v>77</v>
      </c>
      <c r="G132" s="42"/>
      <c r="H132" s="25"/>
      <c r="I132" s="25"/>
    </row>
    <row r="133" spans="2:11">
      <c r="B133" s="26" t="s">
        <v>33</v>
      </c>
      <c r="C133" s="26" t="s">
        <v>52</v>
      </c>
      <c r="D133" s="26"/>
      <c r="E133" s="26"/>
      <c r="F133" s="90" t="s">
        <v>78</v>
      </c>
      <c r="G133" s="43"/>
      <c r="H133" s="45" t="s">
        <v>81</v>
      </c>
      <c r="I133" s="45"/>
    </row>
    <row r="134" spans="2:11">
      <c r="B134" s="26" t="s">
        <v>34</v>
      </c>
      <c r="C134" s="26" t="s">
        <v>53</v>
      </c>
      <c r="D134" s="26"/>
      <c r="E134" s="26"/>
      <c r="F134" s="90" t="s">
        <v>79</v>
      </c>
      <c r="G134" s="43"/>
      <c r="H134" s="45" t="s">
        <v>82</v>
      </c>
      <c r="I134" s="45"/>
    </row>
    <row r="135" spans="2:11">
      <c r="B135" s="26" t="s">
        <v>4</v>
      </c>
      <c r="C135" s="26" t="s">
        <v>54</v>
      </c>
      <c r="D135" s="26"/>
      <c r="E135" s="26"/>
      <c r="F135" s="90" t="s">
        <v>80</v>
      </c>
      <c r="G135" s="43"/>
      <c r="H135" s="45" t="s">
        <v>83</v>
      </c>
      <c r="I135" s="45"/>
    </row>
    <row r="136" spans="2:11">
      <c r="B136" s="26" t="s">
        <v>5</v>
      </c>
      <c r="C136" s="26" t="s">
        <v>55</v>
      </c>
      <c r="D136" s="26"/>
      <c r="E136" s="26"/>
      <c r="F136" s="90" t="s">
        <v>87</v>
      </c>
      <c r="G136" s="43"/>
      <c r="H136" s="45" t="s">
        <v>84</v>
      </c>
      <c r="I136" s="45"/>
    </row>
    <row r="137" spans="2:11">
      <c r="B137" s="26" t="s">
        <v>56</v>
      </c>
      <c r="C137" s="26" t="s">
        <v>57</v>
      </c>
      <c r="D137" s="26"/>
      <c r="E137" s="26"/>
      <c r="F137" s="90" t="s">
        <v>88</v>
      </c>
      <c r="G137" s="43"/>
      <c r="H137" s="45" t="s">
        <v>85</v>
      </c>
      <c r="I137" s="45"/>
    </row>
    <row r="138" spans="2:11" ht="17.25" thickBot="1">
      <c r="B138" s="27" t="s">
        <v>58</v>
      </c>
      <c r="C138" s="27" t="s">
        <v>59</v>
      </c>
      <c r="D138" s="27"/>
      <c r="E138" s="27"/>
      <c r="F138" s="91" t="s">
        <v>89</v>
      </c>
      <c r="G138" s="44"/>
      <c r="H138" s="46" t="s">
        <v>86</v>
      </c>
      <c r="I138" s="46"/>
    </row>
    <row r="139" spans="2:11" ht="17.25" thickTop="1"/>
    <row r="140" spans="2:11" ht="6.75" customHeight="1"/>
  </sheetData>
  <mergeCells count="3">
    <mergeCell ref="O9:P9"/>
    <mergeCell ref="C4:D4"/>
    <mergeCell ref="C5:D5"/>
  </mergeCells>
  <phoneticPr fontId="3" type="noConversion"/>
  <conditionalFormatting sqref="B85:K88 B93:K126">
    <cfRule type="expression" dxfId="43" priority="5">
      <formula>$B85&lt;&gt;$B86</formula>
    </cfRule>
  </conditionalFormatting>
  <conditionalFormatting sqref="B89:K92">
    <cfRule type="expression" dxfId="42" priority="73">
      <formula>$B89&lt;&gt;$B93</formula>
    </cfRule>
  </conditionalFormatting>
  <conditionalFormatting sqref="C75:K75">
    <cfRule type="containsText" dxfId="41" priority="6" operator="containsText" text="F">
      <formula>NOT(ISERROR(SEARCH("F",C75)))</formula>
    </cfRule>
    <cfRule type="containsText" dxfId="40" priority="7" operator="containsText" text="D">
      <formula>NOT(ISERROR(SEARCH("D",C75)))</formula>
    </cfRule>
    <cfRule type="containsText" dxfId="39" priority="8" operator="containsText" text="S">
      <formula>NOT(ISERROR(SEARCH("S",C75)))</formula>
    </cfRule>
    <cfRule type="containsText" dxfId="38" priority="9" operator="containsText" text="A">
      <formula>NOT(ISERROR(SEARCH("A",C75)))</formula>
    </cfRule>
  </conditionalFormatting>
  <conditionalFormatting sqref="D62:K62 D64:K65 D66:D71 D72:K73 D82:K82 D127:K127 K128:K130">
    <cfRule type="containsText" dxfId="37" priority="64" operator="containsText" text="악화">
      <formula>NOT(ISERROR(SEARCH("악화",D62)))</formula>
    </cfRule>
  </conditionalFormatting>
  <conditionalFormatting sqref="D62:K62 D64:K65 D72:K73 D82:K82 D127:K127 K128:K130 D66:D71">
    <cfRule type="containsText" dxfId="36" priority="63" operator="containsText" text="개선">
      <formula>NOT(ISERROR(SEARCH("개선",D62)))</formula>
    </cfRule>
  </conditionalFormatting>
  <conditionalFormatting sqref="G4:G5">
    <cfRule type="containsText" dxfId="35" priority="14" operator="containsText" text="S">
      <formula>NOT(ISERROR(SEARCH("S",G4)))</formula>
    </cfRule>
    <cfRule type="containsText" dxfId="34" priority="15" operator="containsText" text="A">
      <formula>NOT(ISERROR(SEARCH("A",G4)))</formula>
    </cfRule>
  </conditionalFormatting>
  <conditionalFormatting sqref="G5">
    <cfRule type="containsText" dxfId="33" priority="10" operator="containsText" text="F">
      <formula>NOT(ISERROR(SEARCH("F",G5)))</formula>
    </cfRule>
    <cfRule type="containsText" dxfId="32" priority="11" operator="containsText" text="D">
      <formula>NOT(ISERROR(SEARCH("D",G5)))</formula>
    </cfRule>
  </conditionalFormatting>
  <conditionalFormatting sqref="J26 K28:K32 K34:K74 K76:K1048576">
    <cfRule type="containsText" dxfId="31" priority="16" operator="containsText" text="D">
      <formula>NOT(ISERROR(SEARCH("D",J26)))</formula>
    </cfRule>
    <cfRule type="containsText" dxfId="30" priority="17" operator="containsText" text="F">
      <formula>NOT(ISERROR(SEARCH("F",J26)))</formula>
    </cfRule>
    <cfRule type="containsText" dxfId="29" priority="18" operator="containsText" text="S">
      <formula>NOT(ISERROR(SEARCH("S",J26)))</formula>
    </cfRule>
    <cfRule type="containsText" dxfId="28" priority="19" operator="containsText" text="A">
      <formula>NOT(ISERROR(SEARCH("A",J26)))</formula>
    </cfRule>
  </conditionalFormatting>
  <conditionalFormatting sqref="K1:K25">
    <cfRule type="containsText" dxfId="27" priority="1" operator="containsText" text="D">
      <formula>NOT(ISERROR(SEARCH("D",K1)))</formula>
    </cfRule>
    <cfRule type="containsText" dxfId="26" priority="2" operator="containsText" text="F">
      <formula>NOT(ISERROR(SEARCH("F",K1)))</formula>
    </cfRule>
    <cfRule type="containsText" dxfId="25" priority="3" operator="containsText" text="S">
      <formula>NOT(ISERROR(SEARCH("S",K1)))</formula>
    </cfRule>
    <cfRule type="containsText" dxfId="24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7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D128:J130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151</v>
      </c>
      <c r="B3" s="40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139</v>
      </c>
      <c r="C4" s="136" t="s">
        <v>1</v>
      </c>
      <c r="D4" s="136" t="s">
        <v>10</v>
      </c>
      <c r="E4" s="137" t="s">
        <v>138</v>
      </c>
      <c r="F4" s="123" t="s">
        <v>45</v>
      </c>
      <c r="G4" s="147" t="s">
        <v>141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32" t="s">
        <v>6</v>
      </c>
      <c r="O4" s="232" t="s">
        <v>7</v>
      </c>
      <c r="P4" s="232" t="s">
        <v>26</v>
      </c>
      <c r="Q4" s="232" t="s">
        <v>14</v>
      </c>
      <c r="R4" s="232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123</v>
      </c>
      <c r="BB4" t="s">
        <v>131</v>
      </c>
      <c r="BC4" t="s">
        <v>132</v>
      </c>
      <c r="BD4" t="s">
        <v>114</v>
      </c>
      <c r="BE4" t="s">
        <v>133</v>
      </c>
      <c r="BF4" t="s">
        <v>134</v>
      </c>
      <c r="BG4" t="s">
        <v>90</v>
      </c>
      <c r="BH4" t="s">
        <v>133</v>
      </c>
      <c r="BI4" t="s">
        <v>134</v>
      </c>
      <c r="BJ4" t="s">
        <v>90</v>
      </c>
      <c r="BL4" t="s">
        <v>135</v>
      </c>
      <c r="BM4" t="s">
        <v>136</v>
      </c>
      <c r="BN4" t="s">
        <v>137</v>
      </c>
    </row>
    <row r="5" spans="1:66">
      <c r="A5" s="141" t="str">
        <f>W5</f>
        <v>부성여객</v>
      </c>
      <c r="B5" s="141" t="str">
        <f>V5</f>
        <v>33</v>
      </c>
      <c r="C5" s="142" t="str">
        <f>Y5</f>
        <v>70바2010</v>
      </c>
      <c r="D5" s="130" t="str">
        <f>Z5</f>
        <v>하이</v>
      </c>
      <c r="E5" s="126" t="str">
        <f>AZ5</f>
        <v>D</v>
      </c>
      <c r="F5" s="149">
        <f>G5/H5</f>
        <v>0.80208333333333337</v>
      </c>
      <c r="G5" s="150">
        <f>AE5</f>
        <v>1.925</v>
      </c>
      <c r="H5" s="151">
        <f>AF5</f>
        <v>2.4</v>
      </c>
      <c r="I5" s="152">
        <f>AC5</f>
        <v>4246.3760000000002</v>
      </c>
      <c r="J5" s="153">
        <f>AI5/AH5</f>
        <v>5.5757831759523396E-2</v>
      </c>
      <c r="K5" s="153">
        <f>AJ5/AH5</f>
        <v>0.35854719093590487</v>
      </c>
      <c r="L5" s="153">
        <f>AK5/AC5</f>
        <v>0.13258364308765874</v>
      </c>
      <c r="M5" s="154">
        <f>AG5</f>
        <v>13.944000000000001</v>
      </c>
      <c r="N5" s="155">
        <f>IF(AW5=0,AT5,"속도계이상")</f>
        <v>2.4E-2</v>
      </c>
      <c r="O5" s="155">
        <f>IF(AW5=0,AU5,"속도계이상")</f>
        <v>4.2619999999999996</v>
      </c>
      <c r="P5" s="156">
        <f>AQ5/60</f>
        <v>4.3100000000000005</v>
      </c>
      <c r="Q5" s="157">
        <f>AN5</f>
        <v>92</v>
      </c>
      <c r="R5" s="158">
        <f>AC5/(AH5-AI5-AJ5)</f>
        <v>24.886527833157672</v>
      </c>
      <c r="S5" s="143">
        <f>IF(AW5=0,AL5,"속도계이상")</f>
        <v>1</v>
      </c>
      <c r="T5" s="143">
        <f>IF(AW5=0,AM5,"속도계이상")</f>
        <v>181</v>
      </c>
      <c r="U5" t="s">
        <v>117</v>
      </c>
      <c r="V5" s="5" t="s">
        <v>118</v>
      </c>
      <c r="W5" t="s">
        <v>117</v>
      </c>
      <c r="X5" s="5" t="s">
        <v>118</v>
      </c>
      <c r="Y5" t="s">
        <v>168</v>
      </c>
      <c r="Z5" t="s">
        <v>165</v>
      </c>
      <c r="AA5" t="s">
        <v>166</v>
      </c>
      <c r="AB5">
        <v>512</v>
      </c>
      <c r="AC5" s="1">
        <v>4246.3760000000002</v>
      </c>
      <c r="AD5" s="1">
        <v>2206.1550000000002</v>
      </c>
      <c r="AE5" s="28">
        <v>1.925</v>
      </c>
      <c r="AF5">
        <v>2.4</v>
      </c>
      <c r="AG5">
        <v>13.944000000000001</v>
      </c>
      <c r="AH5">
        <v>291.32827600000002</v>
      </c>
      <c r="AI5">
        <v>16.243832999999999</v>
      </c>
      <c r="AJ5">
        <v>104.45493500000001</v>
      </c>
      <c r="AK5">
        <v>563</v>
      </c>
      <c r="AL5">
        <v>1</v>
      </c>
      <c r="AM5">
        <v>181</v>
      </c>
      <c r="AN5">
        <v>92</v>
      </c>
      <c r="AO5">
        <v>14.575913999999999</v>
      </c>
      <c r="AP5">
        <v>2248.3000000000002</v>
      </c>
      <c r="AQ5">
        <v>258.60000000000002</v>
      </c>
      <c r="AR5">
        <v>104</v>
      </c>
      <c r="AS5">
        <v>57891</v>
      </c>
      <c r="AT5">
        <v>2.4E-2</v>
      </c>
      <c r="AU5">
        <v>4.2619999999999996</v>
      </c>
      <c r="AV5">
        <v>35491</v>
      </c>
      <c r="AW5">
        <v>0</v>
      </c>
      <c r="AX5" s="29">
        <v>0.54</v>
      </c>
      <c r="AY5">
        <v>0.80208333333333337</v>
      </c>
      <c r="AZ5" t="s">
        <v>67</v>
      </c>
      <c r="BA5" t="s">
        <v>305</v>
      </c>
      <c r="BB5">
        <v>7</v>
      </c>
      <c r="BC5" t="s">
        <v>440</v>
      </c>
      <c r="BD5">
        <v>9</v>
      </c>
      <c r="BE5">
        <v>59837.588000000003</v>
      </c>
      <c r="BF5">
        <v>7.096502619724579E-2</v>
      </c>
      <c r="BG5">
        <v>5.6919864762374227E-2</v>
      </c>
      <c r="BH5">
        <v>206861.08799999999</v>
      </c>
      <c r="BI5">
        <v>2.0527669273401484E-2</v>
      </c>
      <c r="BJ5">
        <v>1.6464901396374108E-2</v>
      </c>
      <c r="BK5">
        <v>1</v>
      </c>
      <c r="BL5" t="s">
        <v>70</v>
      </c>
      <c r="BM5">
        <v>1</v>
      </c>
      <c r="BN5" t="s">
        <v>307</v>
      </c>
    </row>
    <row r="6" spans="1:66">
      <c r="A6" s="138" t="str">
        <f t="shared" ref="A6:A7" si="0">W6</f>
        <v>부성여객</v>
      </c>
      <c r="B6" s="138" t="str">
        <f t="shared" ref="B6:B7" si="1">V6</f>
        <v>33</v>
      </c>
      <c r="C6" s="139" t="str">
        <f t="shared" ref="C6:C7" si="2">Y6</f>
        <v>70바2018</v>
      </c>
      <c r="D6" s="113" t="str">
        <f t="shared" ref="D6:D7" si="3">Z6</f>
        <v>저상</v>
      </c>
      <c r="E6" s="109" t="str">
        <f>AZ6</f>
        <v>D</v>
      </c>
      <c r="F6" s="159">
        <f>G6/H6</f>
        <v>0.84050000000000002</v>
      </c>
      <c r="G6" s="160">
        <f>AE6</f>
        <v>1.681</v>
      </c>
      <c r="H6" s="161">
        <f>AF6</f>
        <v>2</v>
      </c>
      <c r="I6" s="162">
        <f t="shared" ref="I6:I7" si="4">AC6</f>
        <v>3201.0859999999998</v>
      </c>
      <c r="J6" s="163">
        <f t="shared" ref="J6:J7" si="5">AI6/AH6</f>
        <v>1.2558966632450607E-2</v>
      </c>
      <c r="K6" s="163">
        <f t="shared" ref="K6:K7" si="6">AJ6/AH6</f>
        <v>0.33907903601653905</v>
      </c>
      <c r="L6" s="163">
        <f t="shared" ref="L6:L7" si="7">AK6/AC6</f>
        <v>0.23492027393203432</v>
      </c>
      <c r="M6" s="164">
        <f t="shared" ref="M6:M7" si="8">AG6</f>
        <v>17.024000000000001</v>
      </c>
      <c r="N6" s="165">
        <f t="shared" ref="N6:N7" si="9">IF(AW6=0,AT6,"속도계이상")</f>
        <v>3.1E-2</v>
      </c>
      <c r="O6" s="165">
        <f t="shared" ref="O6:O7" si="10">IF(AW6=0,AU6,"속도계이상")</f>
        <v>12.839</v>
      </c>
      <c r="P6" s="166">
        <f t="shared" ref="P6:P7" si="11">AQ6/60</f>
        <v>14.604999999999999</v>
      </c>
      <c r="Q6" s="167">
        <f t="shared" ref="Q6:Q7" si="12">AN6</f>
        <v>93</v>
      </c>
      <c r="R6" s="168">
        <f t="shared" ref="R6:R7" si="13">AC6/(AH6-AI6-AJ6)</f>
        <v>26.389034334277984</v>
      </c>
      <c r="S6" s="140">
        <f t="shared" ref="S6:S7" si="14">IF(AW6=0,AL6,"속도계이상")</f>
        <v>1</v>
      </c>
      <c r="T6" s="140">
        <f t="shared" ref="T6:T7" si="15">IF(AW6=0,AM6,"속도계이상")</f>
        <v>411</v>
      </c>
      <c r="U6" t="s">
        <v>117</v>
      </c>
      <c r="V6" s="5" t="s">
        <v>118</v>
      </c>
      <c r="W6" t="s">
        <v>117</v>
      </c>
      <c r="X6" s="5" t="s">
        <v>118</v>
      </c>
      <c r="Y6" t="s">
        <v>169</v>
      </c>
      <c r="Z6" t="s">
        <v>164</v>
      </c>
      <c r="AA6" t="s">
        <v>48</v>
      </c>
      <c r="AB6">
        <v>512</v>
      </c>
      <c r="AC6" s="1">
        <v>3201.0859999999998</v>
      </c>
      <c r="AD6" s="1">
        <v>1904.692</v>
      </c>
      <c r="AE6" s="28">
        <v>1.681</v>
      </c>
      <c r="AF6">
        <v>2</v>
      </c>
      <c r="AG6">
        <v>17.024000000000001</v>
      </c>
      <c r="AH6">
        <v>187.09246300000001</v>
      </c>
      <c r="AI6">
        <v>2.349688</v>
      </c>
      <c r="AJ6">
        <v>63.439132000000001</v>
      </c>
      <c r="AK6">
        <v>752</v>
      </c>
      <c r="AL6">
        <v>1</v>
      </c>
      <c r="AM6">
        <v>411</v>
      </c>
      <c r="AN6">
        <v>93</v>
      </c>
      <c r="AO6">
        <v>17.109646999999999</v>
      </c>
      <c r="AP6">
        <v>4145.2</v>
      </c>
      <c r="AQ6">
        <v>876.3</v>
      </c>
      <c r="AR6">
        <v>29</v>
      </c>
      <c r="AS6">
        <v>12313</v>
      </c>
      <c r="AT6">
        <v>3.1E-2</v>
      </c>
      <c r="AU6">
        <v>12.839</v>
      </c>
      <c r="AV6">
        <v>26450</v>
      </c>
      <c r="AW6">
        <v>0</v>
      </c>
      <c r="AX6" s="29">
        <v>0.51</v>
      </c>
      <c r="AY6">
        <v>0.84050000000000002</v>
      </c>
      <c r="AZ6" t="s">
        <v>67</v>
      </c>
      <c r="BA6" t="s">
        <v>305</v>
      </c>
      <c r="BB6">
        <v>2</v>
      </c>
      <c r="BC6" t="s">
        <v>306</v>
      </c>
      <c r="BD6">
        <v>6</v>
      </c>
      <c r="BE6">
        <v>59837.588000000003</v>
      </c>
      <c r="BF6">
        <v>5.3496240523598637E-2</v>
      </c>
      <c r="BG6">
        <v>4.4963590160084659E-2</v>
      </c>
      <c r="BH6">
        <v>206861.08799999999</v>
      </c>
      <c r="BI6">
        <v>1.5474568131440941E-2</v>
      </c>
      <c r="BJ6">
        <v>1.300637451447611E-2</v>
      </c>
      <c r="BK6">
        <v>2</v>
      </c>
      <c r="BL6" t="s">
        <v>67</v>
      </c>
      <c r="BM6">
        <v>0</v>
      </c>
      <c r="BN6" t="s">
        <v>313</v>
      </c>
    </row>
    <row r="7" spans="1:66">
      <c r="A7" s="141" t="str">
        <f t="shared" si="0"/>
        <v>부성여객</v>
      </c>
      <c r="B7" s="141" t="str">
        <f t="shared" si="1"/>
        <v>33</v>
      </c>
      <c r="C7" s="142" t="str">
        <f t="shared" si="2"/>
        <v>70바2020</v>
      </c>
      <c r="D7" s="130" t="str">
        <f t="shared" si="3"/>
        <v>대형</v>
      </c>
      <c r="E7" s="126" t="str">
        <f t="shared" ref="E7:E15" si="16">AZ7</f>
        <v>S</v>
      </c>
      <c r="F7" s="149">
        <f t="shared" ref="F7:F15" si="17">G7/H7</f>
        <v>1.0047619047619047</v>
      </c>
      <c r="G7" s="150">
        <f t="shared" ref="G7:G15" si="18">AE7</f>
        <v>2.11</v>
      </c>
      <c r="H7" s="151">
        <f t="shared" ref="H7:H15" si="19">AF7</f>
        <v>2.1</v>
      </c>
      <c r="I7" s="152">
        <f t="shared" si="4"/>
        <v>3103.1930000000002</v>
      </c>
      <c r="J7" s="153">
        <f t="shared" si="5"/>
        <v>1.9735709275649705E-2</v>
      </c>
      <c r="K7" s="153">
        <f t="shared" si="6"/>
        <v>0.35928799356996338</v>
      </c>
      <c r="L7" s="153">
        <f t="shared" si="7"/>
        <v>0.21397315603637929</v>
      </c>
      <c r="M7" s="154">
        <f t="shared" si="8"/>
        <v>12.688000000000001</v>
      </c>
      <c r="N7" s="155">
        <f t="shared" si="9"/>
        <v>3.2000000000000001E-2</v>
      </c>
      <c r="O7" s="155">
        <f t="shared" si="10"/>
        <v>15.597</v>
      </c>
      <c r="P7" s="156">
        <f t="shared" si="11"/>
        <v>1.8633333333333333</v>
      </c>
      <c r="Q7" s="157">
        <f t="shared" si="12"/>
        <v>102</v>
      </c>
      <c r="R7" s="158">
        <f t="shared" si="13"/>
        <v>30.099423084359984</v>
      </c>
      <c r="S7" s="143">
        <f t="shared" si="14"/>
        <v>1</v>
      </c>
      <c r="T7" s="143">
        <f t="shared" si="15"/>
        <v>484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170</v>
      </c>
      <c r="Z7" s="4" t="s">
        <v>163</v>
      </c>
      <c r="AA7" s="4" t="s">
        <v>48</v>
      </c>
      <c r="AB7" s="4">
        <v>512</v>
      </c>
      <c r="AC7" s="4">
        <v>3103.1930000000002</v>
      </c>
      <c r="AD7" s="4">
        <v>1470.9549999999999</v>
      </c>
      <c r="AE7" s="4">
        <v>2.11</v>
      </c>
      <c r="AF7" s="4">
        <v>2.1</v>
      </c>
      <c r="AG7" s="4">
        <v>12.688000000000001</v>
      </c>
      <c r="AH7" s="4">
        <v>166.02580399999999</v>
      </c>
      <c r="AI7" s="4">
        <v>3.276637</v>
      </c>
      <c r="AJ7" s="4">
        <v>59.651077999999998</v>
      </c>
      <c r="AK7" s="4">
        <v>664</v>
      </c>
      <c r="AL7" s="4">
        <v>1</v>
      </c>
      <c r="AM7" s="4">
        <v>484</v>
      </c>
      <c r="AN7" s="4">
        <v>102</v>
      </c>
      <c r="AO7" s="4">
        <v>18.691027999999999</v>
      </c>
      <c r="AP7" s="4">
        <v>2193.6</v>
      </c>
      <c r="AQ7" s="4">
        <v>111.8</v>
      </c>
      <c r="AR7" s="4">
        <v>57</v>
      </c>
      <c r="AS7" s="4">
        <v>26779</v>
      </c>
      <c r="AT7" s="4">
        <v>3.2000000000000001E-2</v>
      </c>
      <c r="AU7" s="4">
        <v>15.597</v>
      </c>
      <c r="AV7" s="4">
        <v>22557</v>
      </c>
      <c r="AW7" s="4">
        <v>0</v>
      </c>
      <c r="AX7" s="30">
        <v>0.46</v>
      </c>
      <c r="AY7">
        <v>1.0047619047619047</v>
      </c>
      <c r="AZ7" t="s">
        <v>71</v>
      </c>
      <c r="BA7" t="s">
        <v>305</v>
      </c>
      <c r="BB7">
        <v>1</v>
      </c>
      <c r="BC7" t="s">
        <v>461</v>
      </c>
      <c r="BD7">
        <v>6</v>
      </c>
      <c r="BE7">
        <v>59837.588000000003</v>
      </c>
      <c r="BF7">
        <v>5.1860262148267076E-2</v>
      </c>
      <c r="BG7">
        <v>5.2107215777544541E-2</v>
      </c>
      <c r="BH7">
        <v>206861.08799999999</v>
      </c>
      <c r="BI7">
        <v>1.5001337515927599E-2</v>
      </c>
      <c r="BJ7">
        <v>1.5072772456479635E-2</v>
      </c>
      <c r="BK7">
        <v>1</v>
      </c>
      <c r="BL7" t="s">
        <v>463</v>
      </c>
      <c r="BM7">
        <v>6</v>
      </c>
      <c r="BN7" t="s">
        <v>307</v>
      </c>
    </row>
    <row r="8" spans="1:66">
      <c r="A8" s="138" t="str">
        <f t="shared" ref="A8:A15" si="20">W8</f>
        <v>부성여객</v>
      </c>
      <c r="B8" s="138" t="str">
        <f t="shared" ref="B8:B15" si="21">V8</f>
        <v>33</v>
      </c>
      <c r="C8" s="139" t="str">
        <f t="shared" ref="C8:C15" si="22">Y8</f>
        <v>70바2034</v>
      </c>
      <c r="D8" s="113" t="str">
        <f t="shared" ref="D8:D15" si="23">Z8</f>
        <v>대형</v>
      </c>
      <c r="E8" s="109" t="str">
        <f t="shared" si="16"/>
        <v>D</v>
      </c>
      <c r="F8" s="159">
        <f t="shared" si="17"/>
        <v>0.8295652173913044</v>
      </c>
      <c r="G8" s="160">
        <f t="shared" si="18"/>
        <v>1.9079999999999999</v>
      </c>
      <c r="H8" s="161">
        <f t="shared" si="19"/>
        <v>2.2999999999999998</v>
      </c>
      <c r="I8" s="162">
        <f t="shared" ref="I8:I15" si="24">AC8</f>
        <v>4835.9639999999999</v>
      </c>
      <c r="J8" s="163">
        <f t="shared" ref="J8:J15" si="25">AI8/AH8</f>
        <v>2.3193929449528913E-2</v>
      </c>
      <c r="K8" s="163">
        <f t="shared" ref="K8:K15" si="26">AJ8/AH8</f>
        <v>0.41004295514113864</v>
      </c>
      <c r="L8" s="163">
        <f t="shared" ref="L8:L15" si="27">AK8/AC8</f>
        <v>0.17990208363833973</v>
      </c>
      <c r="M8" s="164">
        <f t="shared" ref="M8:M15" si="28">AG8</f>
        <v>16.739000000000001</v>
      </c>
      <c r="N8" s="165">
        <f t="shared" ref="N8:N15" si="29">IF(AW8=0,AT8,"속도계이상")</f>
        <v>0.20699999999999999</v>
      </c>
      <c r="O8" s="165">
        <f t="shared" ref="O8:O15" si="30">IF(AW8=0,AU8,"속도계이상")</f>
        <v>17.245999999999999</v>
      </c>
      <c r="P8" s="166">
        <f t="shared" ref="P8:P15" si="31">AQ8/60</f>
        <v>21.276666666666664</v>
      </c>
      <c r="Q8" s="167">
        <f t="shared" ref="Q8:Q15" si="32">AN8</f>
        <v>107</v>
      </c>
      <c r="R8" s="168">
        <f t="shared" ref="R8:R15" si="33">AC8/(AH8-AI8-AJ8)</f>
        <v>26.483551877748734</v>
      </c>
      <c r="S8" s="140">
        <f t="shared" ref="S8:S15" si="34">IF(AW8=0,AL8,"속도계이상")</f>
        <v>10</v>
      </c>
      <c r="T8" s="140">
        <f t="shared" ref="T8:T15" si="35">IF(AW8=0,AM8,"속도계이상")</f>
        <v>834</v>
      </c>
      <c r="U8" t="s">
        <v>117</v>
      </c>
      <c r="V8" s="5" t="s">
        <v>118</v>
      </c>
      <c r="W8" t="s">
        <v>117</v>
      </c>
      <c r="X8" s="5" t="s">
        <v>118</v>
      </c>
      <c r="Y8" t="s">
        <v>171</v>
      </c>
      <c r="Z8" t="s">
        <v>163</v>
      </c>
      <c r="AA8" t="s">
        <v>48</v>
      </c>
      <c r="AB8">
        <v>512</v>
      </c>
      <c r="AC8" s="1">
        <v>4835.9639999999999</v>
      </c>
      <c r="AD8" s="1">
        <v>2534.88</v>
      </c>
      <c r="AE8" s="28">
        <v>1.9079999999999999</v>
      </c>
      <c r="AF8">
        <v>2.2999999999999998</v>
      </c>
      <c r="AG8">
        <v>16.739000000000001</v>
      </c>
      <c r="AH8">
        <v>322.18495000000001</v>
      </c>
      <c r="AI8">
        <v>7.4727350000000001</v>
      </c>
      <c r="AJ8">
        <v>132.109669</v>
      </c>
      <c r="AK8">
        <v>870</v>
      </c>
      <c r="AL8">
        <v>10</v>
      </c>
      <c r="AM8">
        <v>834</v>
      </c>
      <c r="AN8">
        <v>107</v>
      </c>
      <c r="AO8">
        <v>15.0099</v>
      </c>
      <c r="AP8">
        <v>5564.8</v>
      </c>
      <c r="AQ8">
        <v>1276.5999999999999</v>
      </c>
      <c r="AR8">
        <v>139</v>
      </c>
      <c r="AS8">
        <v>50726</v>
      </c>
      <c r="AT8">
        <v>0.20699999999999999</v>
      </c>
      <c r="AU8">
        <v>17.245999999999999</v>
      </c>
      <c r="AV8">
        <v>45144</v>
      </c>
      <c r="AW8">
        <v>0</v>
      </c>
      <c r="AX8" s="29">
        <v>0.56999999999999995</v>
      </c>
      <c r="AY8">
        <v>0.8295652173913044</v>
      </c>
      <c r="AZ8" t="s">
        <v>67</v>
      </c>
      <c r="BA8" t="s">
        <v>305</v>
      </c>
      <c r="BB8">
        <v>5</v>
      </c>
      <c r="BC8" t="s">
        <v>420</v>
      </c>
      <c r="BD8">
        <v>13</v>
      </c>
      <c r="BE8">
        <v>59837.588000000003</v>
      </c>
      <c r="BF8">
        <v>8.0818163994177031E-2</v>
      </c>
      <c r="BG8">
        <v>6.7043937782995555E-2</v>
      </c>
      <c r="BH8">
        <v>206861.08799999999</v>
      </c>
      <c r="BI8">
        <v>2.337783314762417E-2</v>
      </c>
      <c r="BJ8">
        <v>1.9393437237246486E-2</v>
      </c>
      <c r="BK8">
        <v>1</v>
      </c>
      <c r="BL8" t="s">
        <v>67</v>
      </c>
      <c r="BM8">
        <v>0</v>
      </c>
      <c r="BN8" t="s">
        <v>313</v>
      </c>
    </row>
    <row r="9" spans="1:66">
      <c r="A9" s="141" t="str">
        <f t="shared" si="20"/>
        <v>부성여객</v>
      </c>
      <c r="B9" s="141" t="str">
        <f t="shared" si="21"/>
        <v>33</v>
      </c>
      <c r="C9" s="142" t="str">
        <f t="shared" si="22"/>
        <v>70바2037</v>
      </c>
      <c r="D9" s="130" t="str">
        <f t="shared" si="23"/>
        <v>저상</v>
      </c>
      <c r="E9" s="126" t="str">
        <f t="shared" si="16"/>
        <v>B</v>
      </c>
      <c r="F9" s="149">
        <f t="shared" si="17"/>
        <v>0.90631578947368419</v>
      </c>
      <c r="G9" s="150">
        <f t="shared" si="18"/>
        <v>1.722</v>
      </c>
      <c r="H9" s="151">
        <f t="shared" si="19"/>
        <v>1.9</v>
      </c>
      <c r="I9" s="152">
        <f t="shared" si="24"/>
        <v>2474.7060000000001</v>
      </c>
      <c r="J9" s="153">
        <f t="shared" si="25"/>
        <v>1.6106859542421116E-2</v>
      </c>
      <c r="K9" s="153">
        <f t="shared" si="26"/>
        <v>0.32895862619943594</v>
      </c>
      <c r="L9" s="153">
        <f t="shared" si="27"/>
        <v>0.30266221522879888</v>
      </c>
      <c r="M9" s="154">
        <f t="shared" si="28"/>
        <v>14.368</v>
      </c>
      <c r="N9" s="155">
        <f t="shared" si="29"/>
        <v>0.24199999999999999</v>
      </c>
      <c r="O9" s="155">
        <f t="shared" si="30"/>
        <v>4.8890000000000002</v>
      </c>
      <c r="P9" s="156">
        <f t="shared" si="31"/>
        <v>10.945</v>
      </c>
      <c r="Q9" s="157">
        <f t="shared" si="32"/>
        <v>92</v>
      </c>
      <c r="R9" s="158">
        <f t="shared" si="33"/>
        <v>27.258377899467021</v>
      </c>
      <c r="S9" s="143">
        <f t="shared" si="34"/>
        <v>6</v>
      </c>
      <c r="T9" s="143">
        <f t="shared" si="35"/>
        <v>121</v>
      </c>
      <c r="U9" t="s">
        <v>117</v>
      </c>
      <c r="V9" s="5" t="s">
        <v>118</v>
      </c>
      <c r="W9" t="s">
        <v>117</v>
      </c>
      <c r="X9" s="5" t="s">
        <v>118</v>
      </c>
      <c r="Y9" t="s">
        <v>172</v>
      </c>
      <c r="Z9" t="s">
        <v>164</v>
      </c>
      <c r="AA9" t="s">
        <v>48</v>
      </c>
      <c r="AB9">
        <v>512</v>
      </c>
      <c r="AC9" s="1">
        <v>2474.7060000000001</v>
      </c>
      <c r="AD9" s="1">
        <v>1436.952</v>
      </c>
      <c r="AE9" s="28">
        <v>1.722</v>
      </c>
      <c r="AF9">
        <v>1.9</v>
      </c>
      <c r="AG9">
        <v>14.368</v>
      </c>
      <c r="AH9">
        <v>138.619946</v>
      </c>
      <c r="AI9">
        <v>2.2327319999999999</v>
      </c>
      <c r="AJ9">
        <v>45.600226999999997</v>
      </c>
      <c r="AK9">
        <v>749</v>
      </c>
      <c r="AL9">
        <v>6</v>
      </c>
      <c r="AM9">
        <v>121</v>
      </c>
      <c r="AN9">
        <v>92</v>
      </c>
      <c r="AO9">
        <v>17.852452</v>
      </c>
      <c r="AP9">
        <v>2436.5</v>
      </c>
      <c r="AQ9">
        <v>656.7</v>
      </c>
      <c r="AR9">
        <v>14</v>
      </c>
      <c r="AS9">
        <v>8155</v>
      </c>
      <c r="AT9">
        <v>0.24199999999999999</v>
      </c>
      <c r="AU9">
        <v>4.8890000000000002</v>
      </c>
      <c r="AV9">
        <v>20841</v>
      </c>
      <c r="AW9">
        <v>0</v>
      </c>
      <c r="AX9" s="29">
        <v>0.45</v>
      </c>
      <c r="AY9">
        <v>0.90631578947368419</v>
      </c>
      <c r="AZ9" t="s">
        <v>68</v>
      </c>
      <c r="BA9" t="s">
        <v>305</v>
      </c>
      <c r="BB9">
        <v>3</v>
      </c>
      <c r="BC9" t="s">
        <v>535</v>
      </c>
      <c r="BD9">
        <v>6</v>
      </c>
      <c r="BE9">
        <v>59837.588000000003</v>
      </c>
      <c r="BF9">
        <v>4.1357048014702733E-2</v>
      </c>
      <c r="BG9">
        <v>3.7482545621746369E-2</v>
      </c>
      <c r="BH9">
        <v>206861.08799999999</v>
      </c>
      <c r="BI9">
        <v>1.1963129576114383E-2</v>
      </c>
      <c r="BJ9">
        <v>1.0842373226352089E-2</v>
      </c>
      <c r="BK9">
        <v>1</v>
      </c>
      <c r="BL9" t="s">
        <v>68</v>
      </c>
      <c r="BM9">
        <v>0</v>
      </c>
      <c r="BN9" t="s">
        <v>313</v>
      </c>
    </row>
    <row r="10" spans="1:66">
      <c r="A10" s="138" t="str">
        <f t="shared" si="20"/>
        <v>부성여객</v>
      </c>
      <c r="B10" s="138" t="str">
        <f t="shared" si="21"/>
        <v>33</v>
      </c>
      <c r="C10" s="139" t="str">
        <f t="shared" si="22"/>
        <v>70바2040</v>
      </c>
      <c r="D10" s="113" t="str">
        <f t="shared" si="23"/>
        <v>저상</v>
      </c>
      <c r="E10" s="109" t="str">
        <f t="shared" si="16"/>
        <v>C</v>
      </c>
      <c r="F10" s="159">
        <f t="shared" si="17"/>
        <v>0.85947368421052639</v>
      </c>
      <c r="G10" s="160">
        <f t="shared" si="18"/>
        <v>1.633</v>
      </c>
      <c r="H10" s="161">
        <f t="shared" si="19"/>
        <v>1.9</v>
      </c>
      <c r="I10" s="162">
        <f t="shared" si="24"/>
        <v>3191.6219999999998</v>
      </c>
      <c r="J10" s="163">
        <f t="shared" si="25"/>
        <v>2.2652945973456049E-2</v>
      </c>
      <c r="K10" s="163">
        <f t="shared" si="26"/>
        <v>0.38250372694209445</v>
      </c>
      <c r="L10" s="163">
        <f t="shared" si="27"/>
        <v>0.2287238275710595</v>
      </c>
      <c r="M10" s="164">
        <f t="shared" si="28"/>
        <v>15.172000000000001</v>
      </c>
      <c r="N10" s="165">
        <f t="shared" si="29"/>
        <v>0.157</v>
      </c>
      <c r="O10" s="165">
        <f t="shared" si="30"/>
        <v>9.3680000000000003</v>
      </c>
      <c r="P10" s="166">
        <f t="shared" si="31"/>
        <v>8.2983333333333338</v>
      </c>
      <c r="Q10" s="167">
        <f t="shared" si="32"/>
        <v>91</v>
      </c>
      <c r="R10" s="168">
        <f t="shared" si="33"/>
        <v>26.242149516847583</v>
      </c>
      <c r="S10" s="140">
        <f t="shared" si="34"/>
        <v>5</v>
      </c>
      <c r="T10" s="140">
        <f t="shared" si="35"/>
        <v>299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291</v>
      </c>
      <c r="Z10" s="4" t="s">
        <v>164</v>
      </c>
      <c r="AA10" s="4" t="s">
        <v>48</v>
      </c>
      <c r="AB10" s="4">
        <v>512</v>
      </c>
      <c r="AC10" s="4">
        <v>3191.6219999999998</v>
      </c>
      <c r="AD10" s="4">
        <v>1954.508</v>
      </c>
      <c r="AE10" s="4">
        <v>1.633</v>
      </c>
      <c r="AF10" s="4">
        <v>1.9</v>
      </c>
      <c r="AG10" s="4">
        <v>15.172000000000001</v>
      </c>
      <c r="AH10" s="4">
        <v>204.46051499999999</v>
      </c>
      <c r="AI10" s="4">
        <v>4.6316329999999999</v>
      </c>
      <c r="AJ10" s="4">
        <v>78.206908999999996</v>
      </c>
      <c r="AK10" s="4">
        <v>730</v>
      </c>
      <c r="AL10" s="4">
        <v>5</v>
      </c>
      <c r="AM10" s="4">
        <v>299</v>
      </c>
      <c r="AN10" s="4">
        <v>91</v>
      </c>
      <c r="AO10" s="4">
        <v>15.609966999999999</v>
      </c>
      <c r="AP10" s="4">
        <v>3611.9</v>
      </c>
      <c r="AQ10" s="4">
        <v>497.9</v>
      </c>
      <c r="AR10" s="4">
        <v>90</v>
      </c>
      <c r="AS10" s="4">
        <v>34429</v>
      </c>
      <c r="AT10" s="4">
        <v>0.157</v>
      </c>
      <c r="AU10" s="4">
        <v>9.3680000000000003</v>
      </c>
      <c r="AV10" s="4">
        <v>27888</v>
      </c>
      <c r="AW10" s="4">
        <v>0</v>
      </c>
      <c r="AX10" s="30">
        <v>0.46</v>
      </c>
      <c r="AY10">
        <v>0.85947368421052639</v>
      </c>
      <c r="AZ10" t="s">
        <v>69</v>
      </c>
      <c r="BA10" t="s">
        <v>305</v>
      </c>
      <c r="BB10">
        <v>4</v>
      </c>
      <c r="BC10" t="s">
        <v>365</v>
      </c>
      <c r="BD10">
        <v>6</v>
      </c>
      <c r="BE10">
        <v>59837.588000000003</v>
      </c>
      <c r="BF10">
        <v>5.3338079068293992E-2</v>
      </c>
      <c r="BG10">
        <v>4.5842675325538998E-2</v>
      </c>
      <c r="BH10">
        <v>206861.08799999999</v>
      </c>
      <c r="BI10">
        <v>1.5428817622771084E-2</v>
      </c>
      <c r="BJ10">
        <v>1.3260662725255359E-2</v>
      </c>
      <c r="BK10">
        <v>1</v>
      </c>
      <c r="BL10" t="s">
        <v>69</v>
      </c>
      <c r="BM10">
        <v>0</v>
      </c>
      <c r="BN10" t="s">
        <v>313</v>
      </c>
    </row>
    <row r="11" spans="1:66">
      <c r="A11" s="141" t="str">
        <f t="shared" si="20"/>
        <v>부성여객</v>
      </c>
      <c r="B11" s="141" t="str">
        <f t="shared" si="21"/>
        <v>33</v>
      </c>
      <c r="C11" s="142" t="str">
        <f t="shared" si="22"/>
        <v>70바2041</v>
      </c>
      <c r="D11" s="130" t="str">
        <f t="shared" si="23"/>
        <v>저상</v>
      </c>
      <c r="E11" s="126" t="str">
        <f t="shared" si="16"/>
        <v>C</v>
      </c>
      <c r="F11" s="149">
        <f t="shared" si="17"/>
        <v>0.86789473684210527</v>
      </c>
      <c r="G11" s="150">
        <f t="shared" si="18"/>
        <v>1.649</v>
      </c>
      <c r="H11" s="151">
        <f t="shared" si="19"/>
        <v>1.9</v>
      </c>
      <c r="I11" s="152">
        <f t="shared" si="24"/>
        <v>769.59500000000003</v>
      </c>
      <c r="J11" s="153">
        <f t="shared" si="25"/>
        <v>3.6055253308399399E-2</v>
      </c>
      <c r="K11" s="153">
        <f t="shared" si="26"/>
        <v>0.37284411877426621</v>
      </c>
      <c r="L11" s="153">
        <f t="shared" si="27"/>
        <v>0.26637387197162143</v>
      </c>
      <c r="M11" s="154">
        <f t="shared" si="28"/>
        <v>15.997</v>
      </c>
      <c r="N11" s="155">
        <f t="shared" si="29"/>
        <v>1.169</v>
      </c>
      <c r="O11" s="155">
        <f t="shared" si="30"/>
        <v>13.903</v>
      </c>
      <c r="P11" s="156">
        <f t="shared" si="31"/>
        <v>2.0166666666666666</v>
      </c>
      <c r="Q11" s="157">
        <f t="shared" si="32"/>
        <v>92</v>
      </c>
      <c r="R11" s="158">
        <f t="shared" si="33"/>
        <v>28.086259682587436</v>
      </c>
      <c r="S11" s="143">
        <f t="shared" si="34"/>
        <v>9</v>
      </c>
      <c r="T11" s="143">
        <f t="shared" si="35"/>
        <v>107</v>
      </c>
      <c r="U11" t="s">
        <v>117</v>
      </c>
      <c r="V11" s="5" t="s">
        <v>118</v>
      </c>
      <c r="W11" t="s">
        <v>117</v>
      </c>
      <c r="X11" s="5" t="s">
        <v>118</v>
      </c>
      <c r="Y11" t="s">
        <v>293</v>
      </c>
      <c r="Z11" t="s">
        <v>164</v>
      </c>
      <c r="AA11" t="s">
        <v>48</v>
      </c>
      <c r="AB11">
        <v>512</v>
      </c>
      <c r="AC11" s="1">
        <v>769.59500000000003</v>
      </c>
      <c r="AD11" s="1">
        <v>466.81599999999997</v>
      </c>
      <c r="AE11" s="28">
        <v>1.649</v>
      </c>
      <c r="AF11">
        <v>1.9</v>
      </c>
      <c r="AG11">
        <v>15.997</v>
      </c>
      <c r="AH11">
        <v>46.356102</v>
      </c>
      <c r="AI11">
        <v>1.671381</v>
      </c>
      <c r="AJ11">
        <v>17.2836</v>
      </c>
      <c r="AK11">
        <v>205</v>
      </c>
      <c r="AL11">
        <v>9</v>
      </c>
      <c r="AM11">
        <v>107</v>
      </c>
      <c r="AN11">
        <v>92</v>
      </c>
      <c r="AO11">
        <v>16.601804999999999</v>
      </c>
      <c r="AP11">
        <v>794.7</v>
      </c>
      <c r="AQ11">
        <v>121</v>
      </c>
      <c r="AR11">
        <v>24</v>
      </c>
      <c r="AS11">
        <v>11036</v>
      </c>
      <c r="AT11">
        <v>1.169</v>
      </c>
      <c r="AU11">
        <v>13.903</v>
      </c>
      <c r="AV11">
        <v>6909</v>
      </c>
      <c r="AW11">
        <v>0</v>
      </c>
      <c r="AX11" s="29">
        <v>0.45</v>
      </c>
      <c r="AY11">
        <v>0.86789473684210527</v>
      </c>
      <c r="AZ11" t="s">
        <v>69</v>
      </c>
      <c r="BA11" t="s">
        <v>305</v>
      </c>
      <c r="BB11">
        <v>3</v>
      </c>
      <c r="BC11" t="s">
        <v>366</v>
      </c>
      <c r="BD11">
        <v>4</v>
      </c>
      <c r="BE11">
        <v>59837.588000000003</v>
      </c>
      <c r="BF11">
        <v>1.2861397421299802E-2</v>
      </c>
      <c r="BG11">
        <v>1.1162339130380724E-2</v>
      </c>
      <c r="BH11">
        <v>206861.08799999999</v>
      </c>
      <c r="BI11">
        <v>3.7203468638819111E-3</v>
      </c>
      <c r="BJ11">
        <v>3.2288694623901428E-3</v>
      </c>
      <c r="BK11">
        <v>1</v>
      </c>
      <c r="BL11" t="s">
        <v>69</v>
      </c>
      <c r="BM11">
        <v>0</v>
      </c>
      <c r="BN11" t="s">
        <v>313</v>
      </c>
    </row>
    <row r="12" spans="1:66" s="2" customFormat="1">
      <c r="A12" s="138" t="str">
        <f t="shared" si="20"/>
        <v>부성여객</v>
      </c>
      <c r="B12" s="138" t="str">
        <f t="shared" si="21"/>
        <v>33</v>
      </c>
      <c r="C12" s="139" t="str">
        <f t="shared" si="22"/>
        <v>70바2047</v>
      </c>
      <c r="D12" s="113" t="str">
        <f t="shared" si="23"/>
        <v>저상</v>
      </c>
      <c r="E12" s="109" t="str">
        <f t="shared" si="16"/>
        <v>D</v>
      </c>
      <c r="F12" s="159">
        <f t="shared" si="17"/>
        <v>0.83650000000000002</v>
      </c>
      <c r="G12" s="160">
        <f t="shared" si="18"/>
        <v>1.673</v>
      </c>
      <c r="H12" s="161">
        <f t="shared" si="19"/>
        <v>2</v>
      </c>
      <c r="I12" s="162">
        <f t="shared" si="24"/>
        <v>460.68599999999998</v>
      </c>
      <c r="J12" s="163">
        <f t="shared" si="25"/>
        <v>2.3634574549110575E-2</v>
      </c>
      <c r="K12" s="163">
        <f t="shared" si="26"/>
        <v>0.39026716259094785</v>
      </c>
      <c r="L12" s="163">
        <f t="shared" si="27"/>
        <v>0.25613975679747158</v>
      </c>
      <c r="M12" s="164">
        <f t="shared" si="28"/>
        <v>16.577999999999999</v>
      </c>
      <c r="N12" s="165">
        <f t="shared" si="29"/>
        <v>0.217</v>
      </c>
      <c r="O12" s="165">
        <f t="shared" si="30"/>
        <v>8.4659999999999993</v>
      </c>
      <c r="P12" s="166">
        <f t="shared" si="31"/>
        <v>0.9</v>
      </c>
      <c r="Q12" s="167">
        <f t="shared" si="32"/>
        <v>92</v>
      </c>
      <c r="R12" s="168">
        <f t="shared" si="33"/>
        <v>29.217431673559005</v>
      </c>
      <c r="S12" s="140">
        <f t="shared" si="34"/>
        <v>1</v>
      </c>
      <c r="T12" s="140">
        <f t="shared" si="35"/>
        <v>39</v>
      </c>
      <c r="U12" t="s">
        <v>117</v>
      </c>
      <c r="V12" s="5" t="s">
        <v>118</v>
      </c>
      <c r="W12" t="s">
        <v>117</v>
      </c>
      <c r="X12" s="5" t="s">
        <v>118</v>
      </c>
      <c r="Y12" t="s">
        <v>384</v>
      </c>
      <c r="Z12" t="s">
        <v>164</v>
      </c>
      <c r="AA12" t="s">
        <v>48</v>
      </c>
      <c r="AB12">
        <v>512</v>
      </c>
      <c r="AC12" s="1">
        <v>460.68599999999998</v>
      </c>
      <c r="AD12" s="1">
        <v>275.392</v>
      </c>
      <c r="AE12" s="28">
        <v>1.673</v>
      </c>
      <c r="AF12">
        <v>2</v>
      </c>
      <c r="AG12">
        <v>16.577999999999999</v>
      </c>
      <c r="AH12">
        <v>26.902494000000001</v>
      </c>
      <c r="AI12">
        <v>0.63582899999999998</v>
      </c>
      <c r="AJ12">
        <v>10.49916</v>
      </c>
      <c r="AK12">
        <v>118</v>
      </c>
      <c r="AL12">
        <v>1</v>
      </c>
      <c r="AM12">
        <v>39</v>
      </c>
      <c r="AN12">
        <v>92</v>
      </c>
      <c r="AO12">
        <v>17.124285</v>
      </c>
      <c r="AP12">
        <v>693.6</v>
      </c>
      <c r="AQ12">
        <v>54</v>
      </c>
      <c r="AR12">
        <v>15</v>
      </c>
      <c r="AS12">
        <v>8516</v>
      </c>
      <c r="AT12">
        <v>0.217</v>
      </c>
      <c r="AU12">
        <v>8.4659999999999993</v>
      </c>
      <c r="AV12">
        <v>4077</v>
      </c>
      <c r="AW12">
        <v>0</v>
      </c>
      <c r="AX12" s="29">
        <v>0.45</v>
      </c>
      <c r="AY12" s="2">
        <v>0.83650000000000002</v>
      </c>
      <c r="AZ12" s="2" t="s">
        <v>67</v>
      </c>
      <c r="BA12" s="2" t="s">
        <v>305</v>
      </c>
      <c r="BB12" s="2">
        <v>4</v>
      </c>
      <c r="BC12" s="2" t="s">
        <v>454</v>
      </c>
      <c r="BD12" s="2">
        <v>5</v>
      </c>
      <c r="BE12" s="2">
        <v>59837.588000000003</v>
      </c>
      <c r="BF12" s="2">
        <v>7.698940004065671E-3</v>
      </c>
      <c r="BG12" s="2">
        <v>6.4401633134009342E-3</v>
      </c>
      <c r="BH12" s="2">
        <v>206861.08799999999</v>
      </c>
      <c r="BI12" s="2">
        <v>2.2270307308835191E-3</v>
      </c>
      <c r="BJ12" s="2">
        <v>1.8629112063840638E-3</v>
      </c>
      <c r="BK12" s="2">
        <v>1</v>
      </c>
      <c r="BL12" s="2" t="s">
        <v>67</v>
      </c>
      <c r="BM12" s="2">
        <v>0</v>
      </c>
      <c r="BN12" s="2" t="s">
        <v>313</v>
      </c>
    </row>
    <row r="13" spans="1:66">
      <c r="A13" s="141" t="str">
        <f t="shared" si="20"/>
        <v>부성여객</v>
      </c>
      <c r="B13" s="141" t="str">
        <f t="shared" si="21"/>
        <v>33</v>
      </c>
      <c r="C13" s="142" t="str">
        <f t="shared" si="22"/>
        <v>70바2048</v>
      </c>
      <c r="D13" s="130" t="str">
        <f t="shared" si="23"/>
        <v>저상</v>
      </c>
      <c r="E13" s="126" t="str">
        <f t="shared" si="16"/>
        <v>C</v>
      </c>
      <c r="F13" s="149">
        <f t="shared" si="17"/>
        <v>0.87631578947368427</v>
      </c>
      <c r="G13" s="150">
        <f t="shared" si="18"/>
        <v>1.665</v>
      </c>
      <c r="H13" s="151">
        <f t="shared" si="19"/>
        <v>1.9</v>
      </c>
      <c r="I13" s="152">
        <f t="shared" si="24"/>
        <v>1839.9359999999999</v>
      </c>
      <c r="J13" s="153">
        <f t="shared" si="25"/>
        <v>2.6095143230122089E-2</v>
      </c>
      <c r="K13" s="153">
        <f t="shared" si="26"/>
        <v>0.33203180105720487</v>
      </c>
      <c r="L13" s="153">
        <f t="shared" si="27"/>
        <v>0.32283731608055932</v>
      </c>
      <c r="M13" s="154">
        <f t="shared" si="28"/>
        <v>14.94</v>
      </c>
      <c r="N13" s="155">
        <f t="shared" si="29"/>
        <v>0.87</v>
      </c>
      <c r="O13" s="155">
        <f t="shared" si="30"/>
        <v>9.2390000000000008</v>
      </c>
      <c r="P13" s="156">
        <f t="shared" si="31"/>
        <v>2.7800000000000002</v>
      </c>
      <c r="Q13" s="157">
        <f t="shared" si="32"/>
        <v>92</v>
      </c>
      <c r="R13" s="158">
        <f t="shared" si="33"/>
        <v>27.056103016283991</v>
      </c>
      <c r="S13" s="143">
        <f t="shared" si="34"/>
        <v>16</v>
      </c>
      <c r="T13" s="143">
        <f t="shared" si="35"/>
        <v>170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300</v>
      </c>
      <c r="Z13" s="4" t="s">
        <v>164</v>
      </c>
      <c r="AA13" s="4" t="s">
        <v>48</v>
      </c>
      <c r="AB13" s="4">
        <v>512</v>
      </c>
      <c r="AC13" s="4">
        <v>1839.9359999999999</v>
      </c>
      <c r="AD13" s="4">
        <v>1105.2339999999999</v>
      </c>
      <c r="AE13" s="4">
        <v>1.665</v>
      </c>
      <c r="AF13" s="4">
        <v>1.9</v>
      </c>
      <c r="AG13" s="4">
        <v>14.94</v>
      </c>
      <c r="AH13" s="4">
        <v>105.946918</v>
      </c>
      <c r="AI13" s="4">
        <v>2.7646999999999999</v>
      </c>
      <c r="AJ13" s="4">
        <v>35.177745999999999</v>
      </c>
      <c r="AK13" s="4">
        <v>594</v>
      </c>
      <c r="AL13" s="4">
        <v>16</v>
      </c>
      <c r="AM13" s="4">
        <v>170</v>
      </c>
      <c r="AN13" s="4">
        <v>92</v>
      </c>
      <c r="AO13" s="4">
        <v>17.366582999999999</v>
      </c>
      <c r="AP13" s="4">
        <v>3710.7</v>
      </c>
      <c r="AQ13" s="4">
        <v>166.8</v>
      </c>
      <c r="AR13" s="4">
        <v>24</v>
      </c>
      <c r="AS13" s="4">
        <v>8635</v>
      </c>
      <c r="AT13" s="4">
        <v>0.87</v>
      </c>
      <c r="AU13" s="4">
        <v>9.2390000000000008</v>
      </c>
      <c r="AV13" s="4">
        <v>16111</v>
      </c>
      <c r="AW13" s="4">
        <v>0</v>
      </c>
      <c r="AX13" s="30">
        <v>0.45</v>
      </c>
      <c r="AY13">
        <v>0.87631578947368427</v>
      </c>
      <c r="AZ13" t="s">
        <v>69</v>
      </c>
      <c r="BA13" t="s">
        <v>305</v>
      </c>
      <c r="BB13">
        <v>2</v>
      </c>
      <c r="BC13" t="s">
        <v>311</v>
      </c>
      <c r="BD13">
        <v>5</v>
      </c>
      <c r="BE13">
        <v>59837.588000000003</v>
      </c>
      <c r="BF13">
        <v>3.0748832991062403E-2</v>
      </c>
      <c r="BG13">
        <v>2.6945687857957319E-2</v>
      </c>
      <c r="BH13">
        <v>206861.08799999999</v>
      </c>
      <c r="BI13">
        <v>8.894548596785878E-3</v>
      </c>
      <c r="BJ13">
        <v>7.7944333756044676E-3</v>
      </c>
      <c r="BK13">
        <v>1</v>
      </c>
      <c r="BL13" t="s">
        <v>69</v>
      </c>
      <c r="BM13">
        <v>0</v>
      </c>
      <c r="BN13" t="s">
        <v>313</v>
      </c>
    </row>
    <row r="14" spans="1:66">
      <c r="A14" s="138" t="str">
        <f t="shared" si="20"/>
        <v>부성여객</v>
      </c>
      <c r="B14" s="138" t="str">
        <f t="shared" si="21"/>
        <v>33</v>
      </c>
      <c r="C14" s="139" t="str">
        <f t="shared" si="22"/>
        <v>70바2049</v>
      </c>
      <c r="D14" s="113" t="str">
        <f t="shared" si="23"/>
        <v>대형</v>
      </c>
      <c r="E14" s="109" t="str">
        <f t="shared" si="16"/>
        <v>B</v>
      </c>
      <c r="F14" s="159">
        <f t="shared" si="17"/>
        <v>0.94684210526315793</v>
      </c>
      <c r="G14" s="160">
        <f t="shared" si="18"/>
        <v>1.7989999999999999</v>
      </c>
      <c r="H14" s="161">
        <f t="shared" si="19"/>
        <v>1.9</v>
      </c>
      <c r="I14" s="162">
        <f t="shared" si="24"/>
        <v>5154.1329999999998</v>
      </c>
      <c r="J14" s="163">
        <f t="shared" si="25"/>
        <v>2.8746277184075044E-2</v>
      </c>
      <c r="K14" s="163">
        <f t="shared" si="26"/>
        <v>0.39190168990720714</v>
      </c>
      <c r="L14" s="163">
        <f t="shared" si="27"/>
        <v>0.13193295555236934</v>
      </c>
      <c r="M14" s="164">
        <f t="shared" si="28"/>
        <v>13.55</v>
      </c>
      <c r="N14" s="165">
        <f t="shared" si="29"/>
        <v>0.155</v>
      </c>
      <c r="O14" s="165">
        <f t="shared" si="30"/>
        <v>23.495999999999999</v>
      </c>
      <c r="P14" s="166">
        <f t="shared" si="31"/>
        <v>4.0733333333333333</v>
      </c>
      <c r="Q14" s="167">
        <f t="shared" si="32"/>
        <v>107</v>
      </c>
      <c r="R14" s="168">
        <f t="shared" si="33"/>
        <v>25.670152746815258</v>
      </c>
      <c r="S14" s="140">
        <f t="shared" si="34"/>
        <v>8</v>
      </c>
      <c r="T14" s="140">
        <f t="shared" si="35"/>
        <v>1211</v>
      </c>
      <c r="U14" t="s">
        <v>117</v>
      </c>
      <c r="V14" s="5" t="s">
        <v>118</v>
      </c>
      <c r="W14" t="s">
        <v>117</v>
      </c>
      <c r="X14" s="5" t="s">
        <v>118</v>
      </c>
      <c r="Y14" t="s">
        <v>173</v>
      </c>
      <c r="Z14" t="s">
        <v>163</v>
      </c>
      <c r="AA14" t="s">
        <v>48</v>
      </c>
      <c r="AB14">
        <v>512</v>
      </c>
      <c r="AC14" s="1">
        <v>5154.1329999999998</v>
      </c>
      <c r="AD14" s="1">
        <v>2865.4360000000001</v>
      </c>
      <c r="AE14" s="28">
        <v>1.7989999999999999</v>
      </c>
      <c r="AF14">
        <v>1.9</v>
      </c>
      <c r="AG14">
        <v>13.55</v>
      </c>
      <c r="AH14">
        <v>346.56494600000002</v>
      </c>
      <c r="AI14">
        <v>9.9624520000000008</v>
      </c>
      <c r="AJ14">
        <v>135.819388</v>
      </c>
      <c r="AK14">
        <v>680</v>
      </c>
      <c r="AL14">
        <v>8</v>
      </c>
      <c r="AM14">
        <v>1211</v>
      </c>
      <c r="AN14">
        <v>107</v>
      </c>
      <c r="AO14">
        <v>14.872055</v>
      </c>
      <c r="AP14">
        <v>5437.5</v>
      </c>
      <c r="AQ14">
        <v>244.4</v>
      </c>
      <c r="AR14">
        <v>158</v>
      </c>
      <c r="AS14">
        <v>61633</v>
      </c>
      <c r="AT14">
        <v>0.155</v>
      </c>
      <c r="AU14">
        <v>23.495999999999999</v>
      </c>
      <c r="AV14">
        <v>47087</v>
      </c>
      <c r="AW14">
        <v>0</v>
      </c>
      <c r="AX14" s="29">
        <v>0.48</v>
      </c>
      <c r="AY14">
        <v>0.94684210526315793</v>
      </c>
      <c r="AZ14" t="s">
        <v>68</v>
      </c>
      <c r="BA14" t="s">
        <v>305</v>
      </c>
      <c r="BB14">
        <v>1</v>
      </c>
      <c r="BC14" t="s">
        <v>308</v>
      </c>
      <c r="BD14">
        <v>8</v>
      </c>
      <c r="BE14">
        <v>59837.588000000003</v>
      </c>
      <c r="BF14">
        <v>8.6135373638389287E-2</v>
      </c>
      <c r="BG14">
        <v>8.1556598513401232E-2</v>
      </c>
      <c r="BH14">
        <v>206861.08799999999</v>
      </c>
      <c r="BI14">
        <v>2.4915913620255154E-2</v>
      </c>
      <c r="BJ14">
        <v>2.3591436106757381E-2</v>
      </c>
      <c r="BK14">
        <v>1</v>
      </c>
      <c r="BL14" t="s">
        <v>66</v>
      </c>
      <c r="BM14">
        <v>-1</v>
      </c>
      <c r="BN14" t="s">
        <v>310</v>
      </c>
    </row>
    <row r="15" spans="1:66">
      <c r="A15" s="141" t="str">
        <f t="shared" si="20"/>
        <v>부성여객</v>
      </c>
      <c r="B15" s="141" t="str">
        <f t="shared" si="21"/>
        <v>33</v>
      </c>
      <c r="C15" s="142" t="str">
        <f t="shared" si="22"/>
        <v>70바2054</v>
      </c>
      <c r="D15" s="130" t="str">
        <f t="shared" si="23"/>
        <v>하이</v>
      </c>
      <c r="E15" s="126" t="str">
        <f t="shared" si="16"/>
        <v>F</v>
      </c>
      <c r="F15" s="149">
        <f t="shared" si="17"/>
        <v>0.74240000000000006</v>
      </c>
      <c r="G15" s="150">
        <f t="shared" si="18"/>
        <v>1.8560000000000001</v>
      </c>
      <c r="H15" s="151">
        <f t="shared" si="19"/>
        <v>2.5</v>
      </c>
      <c r="I15" s="152">
        <f t="shared" si="24"/>
        <v>4108.5320000000002</v>
      </c>
      <c r="J15" s="153">
        <f t="shared" si="25"/>
        <v>4.7721178077126787E-2</v>
      </c>
      <c r="K15" s="153">
        <f t="shared" si="26"/>
        <v>0.38876401931720006</v>
      </c>
      <c r="L15" s="153">
        <f t="shared" si="27"/>
        <v>0.16550923784943136</v>
      </c>
      <c r="M15" s="154">
        <f t="shared" si="28"/>
        <v>15.401</v>
      </c>
      <c r="N15" s="155">
        <f t="shared" si="29"/>
        <v>9.7000000000000003E-2</v>
      </c>
      <c r="O15" s="155">
        <f t="shared" si="30"/>
        <v>7.7889999999999997</v>
      </c>
      <c r="P15" s="156">
        <f t="shared" si="31"/>
        <v>2.6633333333333336</v>
      </c>
      <c r="Q15" s="157">
        <f t="shared" si="32"/>
        <v>93</v>
      </c>
      <c r="R15" s="158">
        <f t="shared" si="33"/>
        <v>25.661833262467425</v>
      </c>
      <c r="S15" s="143">
        <f t="shared" si="34"/>
        <v>4</v>
      </c>
      <c r="T15" s="143">
        <f t="shared" si="35"/>
        <v>320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174</v>
      </c>
      <c r="Z15" t="s">
        <v>165</v>
      </c>
      <c r="AA15" t="s">
        <v>166</v>
      </c>
      <c r="AB15">
        <v>512</v>
      </c>
      <c r="AC15" s="1">
        <v>4108.5320000000002</v>
      </c>
      <c r="AD15" s="1">
        <v>2213.8339999999998</v>
      </c>
      <c r="AE15" s="28">
        <v>1.8560000000000001</v>
      </c>
      <c r="AF15">
        <v>2.5</v>
      </c>
      <c r="AG15">
        <v>15.401</v>
      </c>
      <c r="AH15">
        <v>284.11467499999998</v>
      </c>
      <c r="AI15">
        <v>13.558287</v>
      </c>
      <c r="AJ15">
        <v>110.453563</v>
      </c>
      <c r="AK15">
        <v>680</v>
      </c>
      <c r="AL15">
        <v>4</v>
      </c>
      <c r="AM15">
        <v>320</v>
      </c>
      <c r="AN15">
        <v>93</v>
      </c>
      <c r="AO15">
        <v>14.460822</v>
      </c>
      <c r="AP15">
        <v>4876.8999999999996</v>
      </c>
      <c r="AQ15">
        <v>159.80000000000001</v>
      </c>
      <c r="AR15">
        <v>131</v>
      </c>
      <c r="AS15">
        <v>59549</v>
      </c>
      <c r="AT15">
        <v>9.7000000000000003E-2</v>
      </c>
      <c r="AU15">
        <v>7.7889999999999997</v>
      </c>
      <c r="AV15">
        <v>32138</v>
      </c>
      <c r="AW15">
        <v>0</v>
      </c>
      <c r="AX15" s="29">
        <v>0.54</v>
      </c>
      <c r="AY15">
        <v>0.74240000000000006</v>
      </c>
      <c r="AZ15" t="s">
        <v>70</v>
      </c>
      <c r="BA15" t="s">
        <v>305</v>
      </c>
      <c r="BB15">
        <v>3</v>
      </c>
      <c r="BC15" t="s">
        <v>318</v>
      </c>
      <c r="BD15">
        <v>10</v>
      </c>
      <c r="BE15">
        <v>59837.588000000003</v>
      </c>
      <c r="BF15">
        <v>6.8661390562734584E-2</v>
      </c>
      <c r="BG15">
        <v>5.0974216353774159E-2</v>
      </c>
      <c r="BH15">
        <v>206861.08799999999</v>
      </c>
      <c r="BI15">
        <v>1.9861309053928983E-2</v>
      </c>
      <c r="BJ15">
        <v>1.4745035841636878E-2</v>
      </c>
      <c r="BK15">
        <v>1</v>
      </c>
      <c r="BL15" t="s">
        <v>70</v>
      </c>
      <c r="BM15">
        <v>0</v>
      </c>
      <c r="BN15" t="s">
        <v>313</v>
      </c>
    </row>
    <row r="16" spans="1:66">
      <c r="A16" s="138" t="str">
        <f t="shared" ref="A16:A57" si="36">W16</f>
        <v>부성여객</v>
      </c>
      <c r="B16" s="138" t="str">
        <f t="shared" ref="B16:B57" si="37">V16</f>
        <v>33</v>
      </c>
      <c r="C16" s="139" t="str">
        <f t="shared" ref="C16:C57" si="38">Y16</f>
        <v>70바2068</v>
      </c>
      <c r="D16" s="113" t="str">
        <f t="shared" ref="D16:D57" si="39">Z16</f>
        <v>저상</v>
      </c>
      <c r="E16" s="109" t="str">
        <f t="shared" ref="E16:E57" si="40">AZ16</f>
        <v>D</v>
      </c>
      <c r="F16" s="159">
        <f t="shared" ref="F16:F57" si="41">G16/H16</f>
        <v>0.84050000000000002</v>
      </c>
      <c r="G16" s="160">
        <f t="shared" ref="G16:G57" si="42">AE16</f>
        <v>1.681</v>
      </c>
      <c r="H16" s="161">
        <f t="shared" ref="H16:H57" si="43">AF16</f>
        <v>2</v>
      </c>
      <c r="I16" s="162">
        <f t="shared" ref="I16:I57" si="44">AC16</f>
        <v>1477.4110000000001</v>
      </c>
      <c r="J16" s="163">
        <f t="shared" ref="J16:J57" si="45">AI16/AH16</f>
        <v>4.2123320762633039E-2</v>
      </c>
      <c r="K16" s="163">
        <f t="shared" ref="K16:K57" si="46">AJ16/AH16</f>
        <v>0.34713599330066053</v>
      </c>
      <c r="L16" s="163">
        <f t="shared" ref="L16:L57" si="47">AK16/AC16</f>
        <v>0.2605909932984119</v>
      </c>
      <c r="M16" s="164">
        <f t="shared" ref="M16:M57" si="48">AG16</f>
        <v>15.744999999999999</v>
      </c>
      <c r="N16" s="165">
        <f t="shared" ref="N16:N57" si="49">IF(AW16=0,AT16,"속도계이상")</f>
        <v>0</v>
      </c>
      <c r="O16" s="165">
        <f t="shared" ref="O16:O57" si="50">IF(AW16=0,AU16,"속도계이상")</f>
        <v>11.507</v>
      </c>
      <c r="P16" s="166">
        <f t="shared" ref="P16:P57" si="51">AQ16/60</f>
        <v>4.8166666666666664</v>
      </c>
      <c r="Q16" s="167">
        <f t="shared" ref="Q16:Q57" si="52">AN16</f>
        <v>92</v>
      </c>
      <c r="R16" s="168">
        <f t="shared" ref="R16:R57" si="53">AC16/(AH16-AI16-AJ16)</f>
        <v>28.30528890941936</v>
      </c>
      <c r="S16" s="140">
        <f t="shared" ref="S16:S57" si="54">IF(AW16=0,AL16,"속도계이상")</f>
        <v>0</v>
      </c>
      <c r="T16" s="140">
        <f t="shared" ref="T16:T57" si="55">IF(AW16=0,AM16,"속도계이상")</f>
        <v>170</v>
      </c>
      <c r="U16" t="s">
        <v>117</v>
      </c>
      <c r="V16" t="s">
        <v>118</v>
      </c>
      <c r="W16" t="s">
        <v>117</v>
      </c>
      <c r="X16" s="4" t="s">
        <v>118</v>
      </c>
      <c r="Y16" s="4" t="s">
        <v>302</v>
      </c>
      <c r="Z16" s="4" t="s">
        <v>164</v>
      </c>
      <c r="AA16" s="4" t="s">
        <v>48</v>
      </c>
      <c r="AB16" s="4">
        <v>512</v>
      </c>
      <c r="AC16" s="4">
        <v>1477.4110000000001</v>
      </c>
      <c r="AD16" s="4">
        <v>879.07799999999997</v>
      </c>
      <c r="AE16" s="4">
        <v>1.681</v>
      </c>
      <c r="AF16" s="4">
        <v>2</v>
      </c>
      <c r="AG16" s="4">
        <v>15.744999999999999</v>
      </c>
      <c r="AH16" s="4">
        <v>85.462754000000004</v>
      </c>
      <c r="AI16" s="4">
        <v>3.5999750000000001</v>
      </c>
      <c r="AJ16" s="4">
        <v>29.667197999999999</v>
      </c>
      <c r="AK16" s="4">
        <v>385</v>
      </c>
      <c r="AL16" s="4">
        <v>0</v>
      </c>
      <c r="AM16" s="4">
        <v>170</v>
      </c>
      <c r="AN16" s="4">
        <v>92</v>
      </c>
      <c r="AO16" s="4">
        <v>17.287191</v>
      </c>
      <c r="AP16" s="4">
        <v>1967.9</v>
      </c>
      <c r="AQ16" s="4">
        <v>289</v>
      </c>
      <c r="AR16" s="4">
        <v>22</v>
      </c>
      <c r="AS16" s="4">
        <v>9079</v>
      </c>
      <c r="AT16" s="4">
        <v>0</v>
      </c>
      <c r="AU16" s="4">
        <v>11.507</v>
      </c>
      <c r="AV16" s="4">
        <v>13425</v>
      </c>
      <c r="AW16" s="4">
        <v>0</v>
      </c>
      <c r="AX16" s="4">
        <v>0.45</v>
      </c>
      <c r="AY16">
        <v>0.84050000000000002</v>
      </c>
      <c r="AZ16" t="s">
        <v>67</v>
      </c>
      <c r="BA16" t="s">
        <v>305</v>
      </c>
      <c r="BB16">
        <v>2</v>
      </c>
      <c r="BC16" t="s">
        <v>306</v>
      </c>
      <c r="BD16">
        <v>4</v>
      </c>
      <c r="BE16">
        <v>59837.588000000003</v>
      </c>
      <c r="BF16">
        <v>2.4690350152482748E-2</v>
      </c>
      <c r="BG16">
        <v>2.0752239303161751E-2</v>
      </c>
      <c r="BH16">
        <v>206861.08799999999</v>
      </c>
      <c r="BI16">
        <v>7.1420440368175969E-3</v>
      </c>
      <c r="BJ16">
        <v>6.0028880129451906E-3</v>
      </c>
      <c r="BK16">
        <v>2</v>
      </c>
      <c r="BL16" t="s">
        <v>67</v>
      </c>
      <c r="BM16">
        <v>0</v>
      </c>
      <c r="BN16" t="s">
        <v>313</v>
      </c>
    </row>
    <row r="17" spans="1:66">
      <c r="A17" s="141" t="str">
        <f t="shared" si="36"/>
        <v>부성여객</v>
      </c>
      <c r="B17" s="141" t="str">
        <f t="shared" si="37"/>
        <v>33</v>
      </c>
      <c r="C17" s="142" t="str">
        <f t="shared" si="38"/>
        <v>70바2084</v>
      </c>
      <c r="D17" s="130" t="str">
        <f t="shared" si="39"/>
        <v>대형</v>
      </c>
      <c r="E17" s="126" t="str">
        <f t="shared" si="40"/>
        <v>B</v>
      </c>
      <c r="F17" s="149">
        <f t="shared" si="41"/>
        <v>0.94142857142857139</v>
      </c>
      <c r="G17" s="150">
        <f t="shared" si="42"/>
        <v>1.9770000000000001</v>
      </c>
      <c r="H17" s="151">
        <f t="shared" si="43"/>
        <v>2.1</v>
      </c>
      <c r="I17" s="152">
        <f t="shared" si="44"/>
        <v>4911.2820000000002</v>
      </c>
      <c r="J17" s="153">
        <f t="shared" si="45"/>
        <v>3.0363013177517342E-2</v>
      </c>
      <c r="K17" s="153">
        <f t="shared" si="46"/>
        <v>0.38925056883637194</v>
      </c>
      <c r="L17" s="153">
        <f t="shared" si="47"/>
        <v>0.18773102420101309</v>
      </c>
      <c r="M17" s="154">
        <f t="shared" si="48"/>
        <v>12.853999999999999</v>
      </c>
      <c r="N17" s="155">
        <f t="shared" si="49"/>
        <v>0.30499999999999999</v>
      </c>
      <c r="O17" s="155">
        <f t="shared" si="50"/>
        <v>8.7550000000000008</v>
      </c>
      <c r="P17" s="156">
        <f t="shared" si="51"/>
        <v>9.7233333333333327</v>
      </c>
      <c r="Q17" s="157">
        <f t="shared" si="52"/>
        <v>101</v>
      </c>
      <c r="R17" s="158">
        <f t="shared" si="53"/>
        <v>25.165800616912556</v>
      </c>
      <c r="S17" s="143">
        <f t="shared" si="54"/>
        <v>15</v>
      </c>
      <c r="T17" s="143">
        <f t="shared" si="55"/>
        <v>430</v>
      </c>
      <c r="U17" t="s">
        <v>117</v>
      </c>
      <c r="V17" t="s">
        <v>118</v>
      </c>
      <c r="W17" t="s">
        <v>117</v>
      </c>
      <c r="X17" s="4" t="s">
        <v>118</v>
      </c>
      <c r="Y17" s="4" t="s">
        <v>175</v>
      </c>
      <c r="Z17" s="4" t="s">
        <v>163</v>
      </c>
      <c r="AA17" s="4" t="s">
        <v>48</v>
      </c>
      <c r="AB17" s="4">
        <v>512</v>
      </c>
      <c r="AC17" s="4">
        <v>4911.2820000000002</v>
      </c>
      <c r="AD17" s="4">
        <v>2483.875</v>
      </c>
      <c r="AE17" s="4">
        <v>1.9770000000000001</v>
      </c>
      <c r="AF17" s="4">
        <v>2.1</v>
      </c>
      <c r="AG17" s="4">
        <v>12.853999999999999</v>
      </c>
      <c r="AH17" s="4">
        <v>336.25355100000002</v>
      </c>
      <c r="AI17" s="4">
        <v>10.209671</v>
      </c>
      <c r="AJ17" s="4">
        <v>130.886886</v>
      </c>
      <c r="AK17" s="4">
        <v>922</v>
      </c>
      <c r="AL17" s="4">
        <v>15</v>
      </c>
      <c r="AM17" s="4">
        <v>430</v>
      </c>
      <c r="AN17" s="4">
        <v>101</v>
      </c>
      <c r="AO17" s="4">
        <v>14.605888</v>
      </c>
      <c r="AP17" s="4">
        <v>2873</v>
      </c>
      <c r="AQ17" s="4">
        <v>583.4</v>
      </c>
      <c r="AR17" s="4">
        <v>113</v>
      </c>
      <c r="AS17" s="4">
        <v>48495</v>
      </c>
      <c r="AT17" s="4">
        <v>0.30499999999999999</v>
      </c>
      <c r="AU17" s="4">
        <v>8.7550000000000008</v>
      </c>
      <c r="AV17" s="4">
        <v>43213</v>
      </c>
      <c r="AW17" s="4">
        <v>0</v>
      </c>
      <c r="AX17" s="4">
        <v>0.52</v>
      </c>
      <c r="AY17">
        <v>0.94142857142857139</v>
      </c>
      <c r="AZ17" t="s">
        <v>68</v>
      </c>
      <c r="BA17" t="s">
        <v>305</v>
      </c>
      <c r="BB17">
        <v>2</v>
      </c>
      <c r="BC17" t="s">
        <v>315</v>
      </c>
      <c r="BD17">
        <v>13</v>
      </c>
      <c r="BE17">
        <v>59837.588000000003</v>
      </c>
      <c r="BF17">
        <v>8.2076871146611052E-2</v>
      </c>
      <c r="BG17">
        <v>7.7269511550880979E-2</v>
      </c>
      <c r="BH17">
        <v>206861.08799999999</v>
      </c>
      <c r="BI17">
        <v>2.3741932557175761E-2</v>
      </c>
      <c r="BJ17">
        <v>2.2351333650255465E-2</v>
      </c>
      <c r="BK17">
        <v>1</v>
      </c>
      <c r="BL17" t="s">
        <v>68</v>
      </c>
      <c r="BM17">
        <v>0</v>
      </c>
      <c r="BN17" t="s">
        <v>313</v>
      </c>
    </row>
    <row r="18" spans="1:66">
      <c r="A18" s="138" t="str">
        <f t="shared" si="36"/>
        <v>부성여객</v>
      </c>
      <c r="B18" s="138" t="str">
        <f t="shared" si="37"/>
        <v>33</v>
      </c>
      <c r="C18" s="139" t="str">
        <f t="shared" si="38"/>
        <v>70바2092</v>
      </c>
      <c r="D18" s="113" t="str">
        <f t="shared" si="39"/>
        <v>대형</v>
      </c>
      <c r="E18" s="109" t="str">
        <f t="shared" si="40"/>
        <v>D</v>
      </c>
      <c r="F18" s="159">
        <f t="shared" si="41"/>
        <v>0.81739130434782614</v>
      </c>
      <c r="G18" s="160">
        <f t="shared" si="42"/>
        <v>1.88</v>
      </c>
      <c r="H18" s="161">
        <f t="shared" si="43"/>
        <v>2.2999999999999998</v>
      </c>
      <c r="I18" s="162">
        <f t="shared" si="44"/>
        <v>5482.0889999999999</v>
      </c>
      <c r="J18" s="163">
        <f t="shared" si="45"/>
        <v>1.0473147507806081E-2</v>
      </c>
      <c r="K18" s="163">
        <f t="shared" si="46"/>
        <v>0.36288892786782928</v>
      </c>
      <c r="L18" s="163">
        <f t="shared" si="47"/>
        <v>0.21415194098454074</v>
      </c>
      <c r="M18" s="164">
        <f t="shared" si="48"/>
        <v>14.081</v>
      </c>
      <c r="N18" s="165">
        <f t="shared" si="49"/>
        <v>0.42</v>
      </c>
      <c r="O18" s="165">
        <f t="shared" si="50"/>
        <v>16.161999999999999</v>
      </c>
      <c r="P18" s="166">
        <f t="shared" si="51"/>
        <v>5.3766666666666669</v>
      </c>
      <c r="Q18" s="167">
        <f t="shared" si="52"/>
        <v>108</v>
      </c>
      <c r="R18" s="168">
        <f t="shared" si="53"/>
        <v>25.90122148876727</v>
      </c>
      <c r="S18" s="140">
        <f t="shared" si="54"/>
        <v>23</v>
      </c>
      <c r="T18" s="140">
        <f t="shared" si="55"/>
        <v>886</v>
      </c>
      <c r="U18" t="s">
        <v>117</v>
      </c>
      <c r="V18" t="s">
        <v>118</v>
      </c>
      <c r="W18" t="s">
        <v>117</v>
      </c>
      <c r="X18" s="4" t="s">
        <v>118</v>
      </c>
      <c r="Y18" s="4" t="s">
        <v>176</v>
      </c>
      <c r="Z18" s="4" t="s">
        <v>163</v>
      </c>
      <c r="AA18" s="4" t="s">
        <v>48</v>
      </c>
      <c r="AB18" s="4">
        <v>512</v>
      </c>
      <c r="AC18" s="4">
        <v>5482.0889999999999</v>
      </c>
      <c r="AD18" s="4">
        <v>2916.2469999999998</v>
      </c>
      <c r="AE18" s="4">
        <v>1.88</v>
      </c>
      <c r="AF18" s="4">
        <v>2.2999999999999998</v>
      </c>
      <c r="AG18" s="4">
        <v>14.081</v>
      </c>
      <c r="AH18" s="4">
        <v>337.76073500000001</v>
      </c>
      <c r="AI18" s="4">
        <v>3.5374180000000002</v>
      </c>
      <c r="AJ18" s="4">
        <v>122.569631</v>
      </c>
      <c r="AK18" s="4">
        <v>1174</v>
      </c>
      <c r="AL18" s="4">
        <v>23</v>
      </c>
      <c r="AM18" s="4">
        <v>886</v>
      </c>
      <c r="AN18" s="4">
        <v>108</v>
      </c>
      <c r="AO18" s="4">
        <v>16.230687</v>
      </c>
      <c r="AP18" s="4">
        <v>4446.8999999999996</v>
      </c>
      <c r="AQ18" s="4">
        <v>322.60000000000002</v>
      </c>
      <c r="AR18" s="4">
        <v>61</v>
      </c>
      <c r="AS18" s="4">
        <v>20921</v>
      </c>
      <c r="AT18" s="4">
        <v>0.42</v>
      </c>
      <c r="AU18" s="4">
        <v>16.161999999999999</v>
      </c>
      <c r="AV18" s="4">
        <v>42608</v>
      </c>
      <c r="AW18" s="4">
        <v>0</v>
      </c>
      <c r="AX18" s="4">
        <v>0.51</v>
      </c>
      <c r="AY18">
        <v>0.81739130434782614</v>
      </c>
      <c r="AZ18" t="s">
        <v>67</v>
      </c>
      <c r="BA18" t="s">
        <v>305</v>
      </c>
      <c r="BB18">
        <v>6</v>
      </c>
      <c r="BC18" t="s">
        <v>536</v>
      </c>
      <c r="BD18">
        <v>11</v>
      </c>
      <c r="BE18">
        <v>59837.588000000003</v>
      </c>
      <c r="BF18">
        <v>9.161614268275653E-2</v>
      </c>
      <c r="BG18">
        <v>7.488623836677491E-2</v>
      </c>
      <c r="BH18">
        <v>206861.08799999999</v>
      </c>
      <c r="BI18">
        <v>2.6501306035864997E-2</v>
      </c>
      <c r="BJ18">
        <v>2.1661937107576607E-2</v>
      </c>
      <c r="BK18">
        <v>1</v>
      </c>
      <c r="BL18" t="s">
        <v>67</v>
      </c>
      <c r="BM18">
        <v>0</v>
      </c>
      <c r="BN18" t="s">
        <v>313</v>
      </c>
    </row>
    <row r="19" spans="1:66">
      <c r="A19" s="141" t="str">
        <f t="shared" si="36"/>
        <v>부성여객</v>
      </c>
      <c r="B19" s="141" t="str">
        <f t="shared" si="37"/>
        <v>33</v>
      </c>
      <c r="C19" s="142" t="str">
        <f t="shared" si="38"/>
        <v>70바2112</v>
      </c>
      <c r="D19" s="130" t="str">
        <f t="shared" si="39"/>
        <v>저상</v>
      </c>
      <c r="E19" s="126" t="str">
        <f t="shared" si="40"/>
        <v>D</v>
      </c>
      <c r="F19" s="149">
        <f t="shared" si="41"/>
        <v>0.84631578947368435</v>
      </c>
      <c r="G19" s="150">
        <f t="shared" si="42"/>
        <v>1.6080000000000001</v>
      </c>
      <c r="H19" s="151">
        <f t="shared" si="43"/>
        <v>1.9</v>
      </c>
      <c r="I19" s="152">
        <f t="shared" si="44"/>
        <v>474.30900000000003</v>
      </c>
      <c r="J19" s="153">
        <f t="shared" si="45"/>
        <v>6.2770823859088873E-2</v>
      </c>
      <c r="K19" s="153">
        <f t="shared" si="46"/>
        <v>0.38806707329733175</v>
      </c>
      <c r="L19" s="153">
        <f t="shared" si="47"/>
        <v>0.22769966414299539</v>
      </c>
      <c r="M19" s="154">
        <f t="shared" si="48"/>
        <v>17.289000000000001</v>
      </c>
      <c r="N19" s="155">
        <f t="shared" si="49"/>
        <v>1.2649999999999999</v>
      </c>
      <c r="O19" s="155">
        <f t="shared" si="50"/>
        <v>11.385</v>
      </c>
      <c r="P19" s="156">
        <f t="shared" si="51"/>
        <v>4.7833333333333332</v>
      </c>
      <c r="Q19" s="157">
        <f t="shared" si="52"/>
        <v>92</v>
      </c>
      <c r="R19" s="158">
        <f t="shared" si="53"/>
        <v>28.923234569750203</v>
      </c>
      <c r="S19" s="143">
        <f t="shared" si="54"/>
        <v>6</v>
      </c>
      <c r="T19" s="143">
        <f t="shared" si="55"/>
        <v>54</v>
      </c>
      <c r="U19" t="s">
        <v>117</v>
      </c>
      <c r="V19" t="s">
        <v>118</v>
      </c>
      <c r="W19" t="s">
        <v>117</v>
      </c>
      <c r="X19" s="4" t="s">
        <v>118</v>
      </c>
      <c r="Y19" s="4" t="s">
        <v>462</v>
      </c>
      <c r="Z19" s="4" t="s">
        <v>164</v>
      </c>
      <c r="AA19" s="4" t="s">
        <v>48</v>
      </c>
      <c r="AB19" s="4">
        <v>512</v>
      </c>
      <c r="AC19" s="4">
        <v>474.30900000000003</v>
      </c>
      <c r="AD19" s="4">
        <v>294.98599999999999</v>
      </c>
      <c r="AE19" s="4">
        <v>1.6080000000000001</v>
      </c>
      <c r="AF19" s="4">
        <v>1.9</v>
      </c>
      <c r="AG19" s="4">
        <v>17.289000000000001</v>
      </c>
      <c r="AH19" s="4">
        <v>29.861660000000001</v>
      </c>
      <c r="AI19" s="4">
        <v>1.874441</v>
      </c>
      <c r="AJ19" s="4">
        <v>11.588327</v>
      </c>
      <c r="AK19" s="4">
        <v>108</v>
      </c>
      <c r="AL19" s="4">
        <v>6</v>
      </c>
      <c r="AM19" s="4">
        <v>54</v>
      </c>
      <c r="AN19" s="4">
        <v>92</v>
      </c>
      <c r="AO19" s="4">
        <v>15.883544000000001</v>
      </c>
      <c r="AP19" s="4">
        <v>985.8</v>
      </c>
      <c r="AQ19" s="4">
        <v>287</v>
      </c>
      <c r="AR19" s="4">
        <v>15</v>
      </c>
      <c r="AS19" s="4">
        <v>8969</v>
      </c>
      <c r="AT19" s="4">
        <v>1.2649999999999999</v>
      </c>
      <c r="AU19" s="4">
        <v>11.385</v>
      </c>
      <c r="AV19" s="4">
        <v>4177</v>
      </c>
      <c r="AW19" s="4">
        <v>0</v>
      </c>
      <c r="AX19" s="4">
        <v>0.45</v>
      </c>
      <c r="AY19">
        <v>0.84631578947368435</v>
      </c>
      <c r="AZ19" t="s">
        <v>67</v>
      </c>
      <c r="BA19" t="s">
        <v>305</v>
      </c>
      <c r="BB19">
        <v>1</v>
      </c>
      <c r="BC19" t="s">
        <v>317</v>
      </c>
      <c r="BD19">
        <v>3</v>
      </c>
      <c r="BE19">
        <v>59837.588000000003</v>
      </c>
      <c r="BF19">
        <v>7.9266062662819905E-3</v>
      </c>
      <c r="BG19">
        <v>6.7084120400954959E-3</v>
      </c>
      <c r="BH19">
        <v>206861.08799999999</v>
      </c>
      <c r="BI19">
        <v>2.2928865190924648E-3</v>
      </c>
      <c r="BJ19">
        <v>1.9405060645793074E-3</v>
      </c>
      <c r="BK19">
        <v>1</v>
      </c>
      <c r="BL19" t="s">
        <v>69</v>
      </c>
      <c r="BM19">
        <v>-1</v>
      </c>
      <c r="BN19" t="s">
        <v>310</v>
      </c>
    </row>
    <row r="20" spans="1:66">
      <c r="A20" s="138" t="str">
        <f t="shared" si="36"/>
        <v>부성여객</v>
      </c>
      <c r="B20" s="138" t="str">
        <f t="shared" si="37"/>
        <v>33</v>
      </c>
      <c r="C20" s="139" t="str">
        <f t="shared" si="38"/>
        <v>70바2132</v>
      </c>
      <c r="D20" s="113" t="str">
        <f t="shared" si="39"/>
        <v>하이</v>
      </c>
      <c r="E20" s="109" t="str">
        <f t="shared" si="40"/>
        <v>F</v>
      </c>
      <c r="F20" s="159">
        <f t="shared" si="41"/>
        <v>0.76439999999999997</v>
      </c>
      <c r="G20" s="160">
        <f t="shared" si="42"/>
        <v>1.911</v>
      </c>
      <c r="H20" s="161">
        <f t="shared" si="43"/>
        <v>2.5</v>
      </c>
      <c r="I20" s="162">
        <f t="shared" si="44"/>
        <v>4782.9799999999996</v>
      </c>
      <c r="J20" s="163">
        <f t="shared" si="45"/>
        <v>2.8089641536655521E-2</v>
      </c>
      <c r="K20" s="163">
        <f t="shared" si="46"/>
        <v>0.36847466861555472</v>
      </c>
      <c r="L20" s="163">
        <f t="shared" si="47"/>
        <v>0.13840743636812197</v>
      </c>
      <c r="M20" s="164">
        <f t="shared" si="48"/>
        <v>15.031000000000001</v>
      </c>
      <c r="N20" s="165">
        <f t="shared" si="49"/>
        <v>4.2000000000000003E-2</v>
      </c>
      <c r="O20" s="165">
        <f t="shared" si="50"/>
        <v>3.3029999999999999</v>
      </c>
      <c r="P20" s="166">
        <f t="shared" si="51"/>
        <v>13.225</v>
      </c>
      <c r="Q20" s="167">
        <f t="shared" si="52"/>
        <v>93</v>
      </c>
      <c r="R20" s="168">
        <f t="shared" si="53"/>
        <v>25.061055205197952</v>
      </c>
      <c r="S20" s="140">
        <f t="shared" si="54"/>
        <v>2</v>
      </c>
      <c r="T20" s="140">
        <f t="shared" si="55"/>
        <v>158</v>
      </c>
      <c r="U20" t="s">
        <v>117</v>
      </c>
      <c r="V20" t="s">
        <v>118</v>
      </c>
      <c r="W20" t="s">
        <v>117</v>
      </c>
      <c r="X20" s="4" t="s">
        <v>118</v>
      </c>
      <c r="Y20" s="4" t="s">
        <v>177</v>
      </c>
      <c r="Z20" s="4" t="s">
        <v>165</v>
      </c>
      <c r="AA20" s="4" t="s">
        <v>166</v>
      </c>
      <c r="AB20" s="4">
        <v>512</v>
      </c>
      <c r="AC20" s="4">
        <v>4782.9799999999996</v>
      </c>
      <c r="AD20" s="4">
        <v>2502.9459999999999</v>
      </c>
      <c r="AE20" s="4">
        <v>1.911</v>
      </c>
      <c r="AF20" s="4">
        <v>2.5</v>
      </c>
      <c r="AG20" s="4">
        <v>15.031000000000001</v>
      </c>
      <c r="AH20" s="4">
        <v>316.27744300000001</v>
      </c>
      <c r="AI20" s="4">
        <v>8.8841199999999994</v>
      </c>
      <c r="AJ20" s="4">
        <v>116.540226</v>
      </c>
      <c r="AK20" s="4">
        <v>662</v>
      </c>
      <c r="AL20" s="4">
        <v>2</v>
      </c>
      <c r="AM20" s="4">
        <v>158</v>
      </c>
      <c r="AN20" s="4">
        <v>93</v>
      </c>
      <c r="AO20" s="4">
        <v>15.122735</v>
      </c>
      <c r="AP20" s="4">
        <v>2655.4</v>
      </c>
      <c r="AQ20" s="4">
        <v>793.5</v>
      </c>
      <c r="AR20" s="4">
        <v>96</v>
      </c>
      <c r="AS20" s="4">
        <v>38321</v>
      </c>
      <c r="AT20" s="4">
        <v>4.2000000000000003E-2</v>
      </c>
      <c r="AU20" s="4">
        <v>3.3029999999999999</v>
      </c>
      <c r="AV20" s="4">
        <v>38338</v>
      </c>
      <c r="AW20" s="4">
        <v>0</v>
      </c>
      <c r="AX20" s="4">
        <v>0.56000000000000005</v>
      </c>
      <c r="AY20">
        <v>0.76439999999999997</v>
      </c>
      <c r="AZ20" t="s">
        <v>70</v>
      </c>
      <c r="BA20" t="s">
        <v>305</v>
      </c>
      <c r="BB20">
        <v>2</v>
      </c>
      <c r="BC20" t="s">
        <v>312</v>
      </c>
      <c r="BD20">
        <v>9</v>
      </c>
      <c r="BE20">
        <v>59837.588000000003</v>
      </c>
      <c r="BF20">
        <v>7.9932700495882275E-2</v>
      </c>
      <c r="BG20">
        <v>6.1100556259052412E-2</v>
      </c>
      <c r="BH20">
        <v>206861.08799999999</v>
      </c>
      <c r="BI20">
        <v>2.312169991100501E-2</v>
      </c>
      <c r="BJ20">
        <v>1.7674227411972228E-2</v>
      </c>
      <c r="BK20">
        <v>1</v>
      </c>
      <c r="BL20" t="s">
        <v>70</v>
      </c>
      <c r="BM20">
        <v>0</v>
      </c>
      <c r="BN20" t="s">
        <v>313</v>
      </c>
    </row>
    <row r="21" spans="1:66">
      <c r="A21" s="141" t="str">
        <f t="shared" si="36"/>
        <v>부성여객</v>
      </c>
      <c r="B21" s="141" t="str">
        <f t="shared" si="37"/>
        <v>33</v>
      </c>
      <c r="C21" s="142" t="str">
        <f t="shared" si="38"/>
        <v>70바2133</v>
      </c>
      <c r="D21" s="130" t="str">
        <f t="shared" si="39"/>
        <v>하이</v>
      </c>
      <c r="E21" s="126" t="str">
        <f t="shared" si="40"/>
        <v>F</v>
      </c>
      <c r="F21" s="149">
        <f t="shared" si="41"/>
        <v>0.73</v>
      </c>
      <c r="G21" s="150">
        <f t="shared" si="42"/>
        <v>1.825</v>
      </c>
      <c r="H21" s="151">
        <f t="shared" si="43"/>
        <v>2.5</v>
      </c>
      <c r="I21" s="152">
        <f t="shared" si="44"/>
        <v>2273.0700000000002</v>
      </c>
      <c r="J21" s="153">
        <f t="shared" si="45"/>
        <v>1.9790262125465436E-2</v>
      </c>
      <c r="K21" s="153">
        <f t="shared" si="46"/>
        <v>0.36415572793120682</v>
      </c>
      <c r="L21" s="153">
        <f t="shared" si="47"/>
        <v>0.13066029642729876</v>
      </c>
      <c r="M21" s="154">
        <f t="shared" si="48"/>
        <v>17.908000000000001</v>
      </c>
      <c r="N21" s="155">
        <f t="shared" si="49"/>
        <v>0</v>
      </c>
      <c r="O21" s="155">
        <f t="shared" si="50"/>
        <v>3.7389999999999999</v>
      </c>
      <c r="P21" s="156">
        <f t="shared" si="51"/>
        <v>3.1616666666666666</v>
      </c>
      <c r="Q21" s="157">
        <f t="shared" si="52"/>
        <v>92</v>
      </c>
      <c r="R21" s="158">
        <f t="shared" si="53"/>
        <v>25.681656665986178</v>
      </c>
      <c r="S21" s="143">
        <f t="shared" si="54"/>
        <v>0</v>
      </c>
      <c r="T21" s="143">
        <f t="shared" si="55"/>
        <v>85</v>
      </c>
      <c r="U21" t="s">
        <v>117</v>
      </c>
      <c r="V21" t="s">
        <v>118</v>
      </c>
      <c r="W21" t="s">
        <v>117</v>
      </c>
      <c r="X21" s="4" t="s">
        <v>118</v>
      </c>
      <c r="Y21" s="4" t="s">
        <v>178</v>
      </c>
      <c r="Z21" s="4" t="s">
        <v>165</v>
      </c>
      <c r="AA21" s="4" t="s">
        <v>166</v>
      </c>
      <c r="AB21" s="4">
        <v>512</v>
      </c>
      <c r="AC21" s="4">
        <v>2273.0700000000002</v>
      </c>
      <c r="AD21" s="4">
        <v>1245.558</v>
      </c>
      <c r="AE21" s="4">
        <v>1.825</v>
      </c>
      <c r="AF21" s="4">
        <v>2.5</v>
      </c>
      <c r="AG21" s="4">
        <v>17.908000000000001</v>
      </c>
      <c r="AH21" s="4">
        <v>143.67161899999999</v>
      </c>
      <c r="AI21" s="4">
        <v>2.843299</v>
      </c>
      <c r="AJ21" s="4">
        <v>52.318843000000001</v>
      </c>
      <c r="AK21" s="4">
        <v>297</v>
      </c>
      <c r="AL21" s="4">
        <v>0</v>
      </c>
      <c r="AM21" s="4">
        <v>85</v>
      </c>
      <c r="AN21" s="4">
        <v>92</v>
      </c>
      <c r="AO21" s="4">
        <v>15.821287</v>
      </c>
      <c r="AP21" s="4">
        <v>1217.2</v>
      </c>
      <c r="AQ21" s="4">
        <v>189.7</v>
      </c>
      <c r="AR21" s="4">
        <v>23</v>
      </c>
      <c r="AS21" s="4">
        <v>12535</v>
      </c>
      <c r="AT21" s="4">
        <v>0</v>
      </c>
      <c r="AU21" s="4">
        <v>3.7389999999999999</v>
      </c>
      <c r="AV21" s="4">
        <v>19654</v>
      </c>
      <c r="AW21" s="4">
        <v>0</v>
      </c>
      <c r="AX21" s="4">
        <v>0.59</v>
      </c>
      <c r="AY21">
        <v>0.73</v>
      </c>
      <c r="AZ21" t="s">
        <v>70</v>
      </c>
      <c r="BA21" t="s">
        <v>305</v>
      </c>
      <c r="BB21">
        <v>4</v>
      </c>
      <c r="BC21" t="s">
        <v>316</v>
      </c>
      <c r="BD21">
        <v>5</v>
      </c>
      <c r="BE21">
        <v>59837.588000000003</v>
      </c>
      <c r="BF21">
        <v>3.798732662820567E-2</v>
      </c>
      <c r="BG21">
        <v>2.7730748438590139E-2</v>
      </c>
      <c r="BH21">
        <v>206861.08799999999</v>
      </c>
      <c r="BI21">
        <v>1.0988388497695614E-2</v>
      </c>
      <c r="BJ21">
        <v>8.0215236033177977E-3</v>
      </c>
      <c r="BK21">
        <v>1</v>
      </c>
      <c r="BL21" t="s">
        <v>70</v>
      </c>
      <c r="BM21">
        <v>0</v>
      </c>
      <c r="BN21" t="s">
        <v>313</v>
      </c>
    </row>
    <row r="22" spans="1:66">
      <c r="A22" s="138" t="str">
        <f t="shared" si="36"/>
        <v>부성여객</v>
      </c>
      <c r="B22" s="138" t="str">
        <f t="shared" si="37"/>
        <v>33</v>
      </c>
      <c r="C22" s="139" t="str">
        <f t="shared" si="38"/>
        <v>70바2134</v>
      </c>
      <c r="D22" s="113" t="str">
        <f t="shared" si="39"/>
        <v>하이</v>
      </c>
      <c r="E22" s="109" t="str">
        <f t="shared" si="40"/>
        <v>F</v>
      </c>
      <c r="F22" s="159">
        <f t="shared" si="41"/>
        <v>0.79375000000000007</v>
      </c>
      <c r="G22" s="160">
        <f t="shared" si="42"/>
        <v>1.905</v>
      </c>
      <c r="H22" s="161">
        <f t="shared" si="43"/>
        <v>2.4</v>
      </c>
      <c r="I22" s="162">
        <f t="shared" si="44"/>
        <v>5341.2809999999999</v>
      </c>
      <c r="J22" s="163">
        <f t="shared" si="45"/>
        <v>4.4468347429196038E-2</v>
      </c>
      <c r="K22" s="163">
        <f t="shared" si="46"/>
        <v>0.43816080852628864</v>
      </c>
      <c r="L22" s="163">
        <f t="shared" si="47"/>
        <v>0.19096542570967526</v>
      </c>
      <c r="M22" s="164">
        <f t="shared" si="48"/>
        <v>15.686999999999999</v>
      </c>
      <c r="N22" s="165">
        <f t="shared" si="49"/>
        <v>3.6999999999999998E-2</v>
      </c>
      <c r="O22" s="165">
        <f t="shared" si="50"/>
        <v>11.494999999999999</v>
      </c>
      <c r="P22" s="166">
        <f t="shared" si="51"/>
        <v>36.57</v>
      </c>
      <c r="Q22" s="167">
        <f t="shared" si="52"/>
        <v>93</v>
      </c>
      <c r="R22" s="168">
        <f t="shared" si="53"/>
        <v>26.67649931044803</v>
      </c>
      <c r="S22" s="140">
        <f t="shared" si="54"/>
        <v>2</v>
      </c>
      <c r="T22" s="140">
        <f t="shared" si="55"/>
        <v>614</v>
      </c>
      <c r="U22" t="s">
        <v>117</v>
      </c>
      <c r="V22" t="s">
        <v>118</v>
      </c>
      <c r="W22" t="s">
        <v>117</v>
      </c>
      <c r="X22" s="4" t="s">
        <v>118</v>
      </c>
      <c r="Y22" s="4" t="s">
        <v>179</v>
      </c>
      <c r="Z22" s="4" t="s">
        <v>165</v>
      </c>
      <c r="AA22" s="4" t="s">
        <v>166</v>
      </c>
      <c r="AB22" s="4">
        <v>512</v>
      </c>
      <c r="AC22" s="4">
        <v>5341.2809999999999</v>
      </c>
      <c r="AD22" s="4">
        <v>2804.0149999999999</v>
      </c>
      <c r="AE22" s="4">
        <v>1.905</v>
      </c>
      <c r="AF22" s="4">
        <v>2.4</v>
      </c>
      <c r="AG22" s="4">
        <v>15.686999999999999</v>
      </c>
      <c r="AH22" s="4">
        <v>387.00327299999998</v>
      </c>
      <c r="AI22" s="4">
        <v>17.209396000000002</v>
      </c>
      <c r="AJ22" s="4">
        <v>169.56966700000001</v>
      </c>
      <c r="AK22" s="4">
        <v>1020</v>
      </c>
      <c r="AL22" s="4">
        <v>2</v>
      </c>
      <c r="AM22" s="4">
        <v>614</v>
      </c>
      <c r="AN22" s="4">
        <v>93</v>
      </c>
      <c r="AO22" s="4">
        <v>13.801641999999999</v>
      </c>
      <c r="AP22" s="4">
        <v>10239.6</v>
      </c>
      <c r="AQ22" s="4">
        <v>2194.1999999999998</v>
      </c>
      <c r="AR22" s="4">
        <v>237</v>
      </c>
      <c r="AS22" s="4">
        <v>114438</v>
      </c>
      <c r="AT22" s="4">
        <v>3.6999999999999998E-2</v>
      </c>
      <c r="AU22" s="4">
        <v>11.494999999999999</v>
      </c>
      <c r="AV22" s="4">
        <v>44998</v>
      </c>
      <c r="AW22" s="4">
        <v>0</v>
      </c>
      <c r="AX22" s="4">
        <v>0.54</v>
      </c>
      <c r="AY22">
        <v>0.79375000000000007</v>
      </c>
      <c r="AZ22" t="s">
        <v>70</v>
      </c>
      <c r="BA22" t="s">
        <v>305</v>
      </c>
      <c r="BB22">
        <v>1</v>
      </c>
      <c r="BC22" t="s">
        <v>314</v>
      </c>
      <c r="BD22">
        <v>13</v>
      </c>
      <c r="BE22">
        <v>59837.588000000003</v>
      </c>
      <c r="BF22">
        <v>8.9262972966089468E-2</v>
      </c>
      <c r="BG22">
        <v>7.0852484791833523E-2</v>
      </c>
      <c r="BH22">
        <v>206861.08799999999</v>
      </c>
      <c r="BI22">
        <v>2.5820617360380511E-2</v>
      </c>
      <c r="BJ22">
        <v>2.0495115029802034E-2</v>
      </c>
      <c r="BK22">
        <v>1</v>
      </c>
      <c r="BL22" t="s">
        <v>70</v>
      </c>
      <c r="BM22">
        <v>0</v>
      </c>
      <c r="BN22" t="s">
        <v>313</v>
      </c>
    </row>
    <row r="23" spans="1:66">
      <c r="A23" s="141" t="str">
        <f t="shared" si="36"/>
        <v>부성여객</v>
      </c>
      <c r="B23" s="141" t="str">
        <f t="shared" si="37"/>
        <v>33</v>
      </c>
      <c r="C23" s="142" t="str">
        <f t="shared" si="38"/>
        <v>70바2135</v>
      </c>
      <c r="D23" s="130" t="str">
        <f t="shared" si="39"/>
        <v>하이</v>
      </c>
      <c r="E23" s="126" t="str">
        <f t="shared" si="40"/>
        <v>F</v>
      </c>
      <c r="F23" s="149">
        <f t="shared" si="41"/>
        <v>0.66166666666666674</v>
      </c>
      <c r="G23" s="150">
        <f t="shared" si="42"/>
        <v>1.5880000000000001</v>
      </c>
      <c r="H23" s="151">
        <f t="shared" si="43"/>
        <v>2.4</v>
      </c>
      <c r="I23" s="152">
        <f t="shared" si="44"/>
        <v>1240.213</v>
      </c>
      <c r="J23" s="153">
        <f t="shared" si="45"/>
        <v>4.766864038854126E-2</v>
      </c>
      <c r="K23" s="153">
        <f t="shared" si="46"/>
        <v>0.36246155728056728</v>
      </c>
      <c r="L23" s="153">
        <f t="shared" si="47"/>
        <v>9.4338633766941654E-2</v>
      </c>
      <c r="M23" s="154">
        <f t="shared" si="48"/>
        <v>20.882999999999999</v>
      </c>
      <c r="N23" s="155">
        <f t="shared" si="49"/>
        <v>0</v>
      </c>
      <c r="O23" s="155">
        <f t="shared" si="50"/>
        <v>4.4349999999999996</v>
      </c>
      <c r="P23" s="156">
        <f t="shared" si="51"/>
        <v>2.6683333333333334</v>
      </c>
      <c r="Q23" s="157">
        <f t="shared" si="52"/>
        <v>92</v>
      </c>
      <c r="R23" s="158">
        <f t="shared" si="53"/>
        <v>26.823945360875172</v>
      </c>
      <c r="S23" s="143">
        <f t="shared" si="54"/>
        <v>0</v>
      </c>
      <c r="T23" s="143">
        <f t="shared" si="55"/>
        <v>55</v>
      </c>
      <c r="U23" t="s">
        <v>117</v>
      </c>
      <c r="V23" t="s">
        <v>118</v>
      </c>
      <c r="W23" t="s">
        <v>117</v>
      </c>
      <c r="X23" s="4" t="s">
        <v>118</v>
      </c>
      <c r="Y23" s="4" t="s">
        <v>180</v>
      </c>
      <c r="Z23" s="4" t="s">
        <v>165</v>
      </c>
      <c r="AA23" s="4" t="s">
        <v>166</v>
      </c>
      <c r="AB23" s="4">
        <v>512</v>
      </c>
      <c r="AC23" s="4">
        <v>1240.213</v>
      </c>
      <c r="AD23" s="4">
        <v>781.16499999999996</v>
      </c>
      <c r="AE23" s="4">
        <v>1.5880000000000001</v>
      </c>
      <c r="AF23" s="4">
        <v>2.4</v>
      </c>
      <c r="AG23" s="4">
        <v>20.882999999999999</v>
      </c>
      <c r="AH23" s="4">
        <v>78.382202000000007</v>
      </c>
      <c r="AI23" s="4">
        <v>3.7363729999999999</v>
      </c>
      <c r="AJ23" s="4">
        <v>28.410534999999999</v>
      </c>
      <c r="AK23" s="4">
        <v>117</v>
      </c>
      <c r="AL23" s="4">
        <v>0</v>
      </c>
      <c r="AM23" s="4">
        <v>55</v>
      </c>
      <c r="AN23" s="4">
        <v>92</v>
      </c>
      <c r="AO23" s="4">
        <v>15.822635</v>
      </c>
      <c r="AP23" s="4">
        <v>962.3</v>
      </c>
      <c r="AQ23" s="4">
        <v>160.1</v>
      </c>
      <c r="AR23" s="4">
        <v>39</v>
      </c>
      <c r="AS23" s="4">
        <v>19492</v>
      </c>
      <c r="AT23" s="4">
        <v>0</v>
      </c>
      <c r="AU23" s="4">
        <v>4.4349999999999996</v>
      </c>
      <c r="AV23" s="4">
        <v>9577</v>
      </c>
      <c r="AW23" s="4">
        <v>0</v>
      </c>
      <c r="AX23" s="4">
        <v>0.55000000000000004</v>
      </c>
      <c r="AY23">
        <v>0.66166666666666674</v>
      </c>
      <c r="AZ23" t="s">
        <v>70</v>
      </c>
      <c r="BA23" t="s">
        <v>305</v>
      </c>
      <c r="BB23">
        <v>5</v>
      </c>
      <c r="BC23" t="s">
        <v>368</v>
      </c>
      <c r="BD23">
        <v>3</v>
      </c>
      <c r="BE23">
        <v>59837.588000000003</v>
      </c>
      <c r="BF23">
        <v>2.0726320051536833E-2</v>
      </c>
      <c r="BG23">
        <v>1.3713915100766872E-2</v>
      </c>
      <c r="BH23">
        <v>206861.08799999999</v>
      </c>
      <c r="BI23">
        <v>5.9953904912266537E-3</v>
      </c>
      <c r="BJ23">
        <v>3.9669500416949699E-3</v>
      </c>
      <c r="BK23">
        <v>1</v>
      </c>
      <c r="BL23" t="s">
        <v>70</v>
      </c>
      <c r="BM23">
        <v>0</v>
      </c>
      <c r="BN23" t="s">
        <v>313</v>
      </c>
    </row>
    <row r="24" spans="1:66">
      <c r="A24" s="138" t="str">
        <f t="shared" si="36"/>
        <v>부성여객</v>
      </c>
      <c r="B24" s="138" t="str">
        <f t="shared" si="37"/>
        <v>33</v>
      </c>
      <c r="C24" s="139" t="str">
        <f t="shared" si="38"/>
        <v>70바2138</v>
      </c>
      <c r="D24" s="113" t="str">
        <f t="shared" si="39"/>
        <v>저상</v>
      </c>
      <c r="E24" s="109" t="str">
        <f t="shared" si="40"/>
        <v>C</v>
      </c>
      <c r="F24" s="159">
        <f t="shared" si="41"/>
        <v>0.87789473684210528</v>
      </c>
      <c r="G24" s="160">
        <f t="shared" si="42"/>
        <v>1.6679999999999999</v>
      </c>
      <c r="H24" s="161">
        <f t="shared" si="43"/>
        <v>1.9</v>
      </c>
      <c r="I24" s="162">
        <f t="shared" si="44"/>
        <v>469.12400000000002</v>
      </c>
      <c r="J24" s="163">
        <f t="shared" si="45"/>
        <v>3.8176082419430185E-2</v>
      </c>
      <c r="K24" s="163">
        <f t="shared" si="46"/>
        <v>0.34772336912293234</v>
      </c>
      <c r="L24" s="163">
        <f t="shared" si="47"/>
        <v>0.24940101124649344</v>
      </c>
      <c r="M24" s="164">
        <f t="shared" si="48"/>
        <v>16.864999999999998</v>
      </c>
      <c r="N24" s="165">
        <f t="shared" si="49"/>
        <v>0</v>
      </c>
      <c r="O24" s="165">
        <f t="shared" si="50"/>
        <v>7.4610000000000003</v>
      </c>
      <c r="P24" s="166">
        <f t="shared" si="51"/>
        <v>4.4383333333333335</v>
      </c>
      <c r="Q24" s="167">
        <f t="shared" si="52"/>
        <v>92</v>
      </c>
      <c r="R24" s="168">
        <f t="shared" si="53"/>
        <v>29.474775193297766</v>
      </c>
      <c r="S24" s="140">
        <f t="shared" si="54"/>
        <v>0</v>
      </c>
      <c r="T24" s="140">
        <f t="shared" si="55"/>
        <v>35</v>
      </c>
      <c r="U24" t="s">
        <v>117</v>
      </c>
      <c r="V24" t="s">
        <v>118</v>
      </c>
      <c r="W24" t="s">
        <v>117</v>
      </c>
      <c r="X24" s="4" t="s">
        <v>118</v>
      </c>
      <c r="Y24" s="4" t="s">
        <v>303</v>
      </c>
      <c r="Z24" s="4" t="s">
        <v>164</v>
      </c>
      <c r="AA24" s="4" t="s">
        <v>48</v>
      </c>
      <c r="AB24" s="4">
        <v>512</v>
      </c>
      <c r="AC24" s="4">
        <v>469.12400000000002</v>
      </c>
      <c r="AD24" s="4">
        <v>281.29300000000001</v>
      </c>
      <c r="AE24" s="4">
        <v>1.6679999999999999</v>
      </c>
      <c r="AF24" s="4">
        <v>1.9</v>
      </c>
      <c r="AG24" s="4">
        <v>16.864999999999998</v>
      </c>
      <c r="AH24" s="4">
        <v>25.917771999999999</v>
      </c>
      <c r="AI24" s="4">
        <v>0.98943899999999996</v>
      </c>
      <c r="AJ24" s="4">
        <v>9.0122149999999994</v>
      </c>
      <c r="AK24" s="4">
        <v>117</v>
      </c>
      <c r="AL24" s="4">
        <v>0</v>
      </c>
      <c r="AM24" s="4">
        <v>35</v>
      </c>
      <c r="AN24" s="4">
        <v>92</v>
      </c>
      <c r="AO24" s="4">
        <v>18.100474999999999</v>
      </c>
      <c r="AP24" s="4">
        <v>1177.0999999999999</v>
      </c>
      <c r="AQ24" s="4">
        <v>266.3</v>
      </c>
      <c r="AR24" s="4">
        <v>12</v>
      </c>
      <c r="AS24" s="4">
        <v>5731</v>
      </c>
      <c r="AT24" s="4">
        <v>0</v>
      </c>
      <c r="AU24" s="4">
        <v>7.4610000000000003</v>
      </c>
      <c r="AV24" s="4">
        <v>4294</v>
      </c>
      <c r="AW24" s="4">
        <v>0</v>
      </c>
      <c r="AX24" s="4">
        <v>0.45</v>
      </c>
      <c r="AY24">
        <v>0.87789473684210528</v>
      </c>
      <c r="AZ24" t="s">
        <v>69</v>
      </c>
      <c r="BA24" t="s">
        <v>305</v>
      </c>
      <c r="BB24">
        <v>1</v>
      </c>
      <c r="BC24" t="s">
        <v>309</v>
      </c>
      <c r="BD24">
        <v>3</v>
      </c>
      <c r="BE24">
        <v>59837.588000000003</v>
      </c>
      <c r="BF24">
        <v>7.8399550463163718E-3</v>
      </c>
      <c r="BG24">
        <v>6.8826552722398467E-3</v>
      </c>
      <c r="BH24">
        <v>206861.08799999999</v>
      </c>
      <c r="BI24">
        <v>2.2678213893953802E-3</v>
      </c>
      <c r="BJ24">
        <v>1.9909084618481548E-3</v>
      </c>
      <c r="BK24">
        <v>1</v>
      </c>
      <c r="BL24" t="s">
        <v>69</v>
      </c>
      <c r="BM24">
        <v>0</v>
      </c>
      <c r="BN24" t="s">
        <v>313</v>
      </c>
    </row>
    <row r="25" spans="1:66">
      <c r="A25" s="141" t="str">
        <f t="shared" si="36"/>
        <v>부성여객</v>
      </c>
      <c r="B25" s="141" t="str">
        <f t="shared" si="37"/>
        <v>36</v>
      </c>
      <c r="C25" s="142" t="str">
        <f t="shared" si="38"/>
        <v>70바2002</v>
      </c>
      <c r="D25" s="130" t="str">
        <f t="shared" si="39"/>
        <v>저상</v>
      </c>
      <c r="E25" s="126" t="str">
        <f t="shared" si="40"/>
        <v>B</v>
      </c>
      <c r="F25" s="149">
        <f t="shared" si="41"/>
        <v>0.91789473684210532</v>
      </c>
      <c r="G25" s="150">
        <f t="shared" si="42"/>
        <v>1.744</v>
      </c>
      <c r="H25" s="151">
        <f t="shared" si="43"/>
        <v>1.9</v>
      </c>
      <c r="I25" s="152">
        <f t="shared" si="44"/>
        <v>4411.8630000000003</v>
      </c>
      <c r="J25" s="153">
        <f t="shared" si="45"/>
        <v>1.6649634343815872E-2</v>
      </c>
      <c r="K25" s="153">
        <f t="shared" si="46"/>
        <v>0.32611196368511336</v>
      </c>
      <c r="L25" s="153">
        <f t="shared" si="47"/>
        <v>0.24184794496111958</v>
      </c>
      <c r="M25" s="154">
        <f t="shared" si="48"/>
        <v>16.295000000000002</v>
      </c>
      <c r="N25" s="155">
        <f t="shared" si="49"/>
        <v>0.34</v>
      </c>
      <c r="O25" s="155">
        <f t="shared" si="50"/>
        <v>7.0720000000000001</v>
      </c>
      <c r="P25" s="156">
        <f t="shared" si="51"/>
        <v>4.1883333333333335</v>
      </c>
      <c r="Q25" s="157">
        <f t="shared" si="52"/>
        <v>93</v>
      </c>
      <c r="R25" s="158">
        <f t="shared" si="53"/>
        <v>25.07851333298898</v>
      </c>
      <c r="S25" s="143">
        <f t="shared" si="54"/>
        <v>15</v>
      </c>
      <c r="T25" s="143">
        <f t="shared" si="55"/>
        <v>312</v>
      </c>
      <c r="U25" t="s">
        <v>117</v>
      </c>
      <c r="V25" t="s">
        <v>119</v>
      </c>
      <c r="W25" t="s">
        <v>117</v>
      </c>
      <c r="X25" s="4" t="s">
        <v>119</v>
      </c>
      <c r="Y25" s="4" t="s">
        <v>181</v>
      </c>
      <c r="Z25" s="4" t="s">
        <v>164</v>
      </c>
      <c r="AA25" s="4" t="s">
        <v>48</v>
      </c>
      <c r="AB25" s="4">
        <v>512</v>
      </c>
      <c r="AC25" s="4">
        <v>4411.8630000000003</v>
      </c>
      <c r="AD25" s="4">
        <v>2529.6149999999998</v>
      </c>
      <c r="AE25" s="4">
        <v>1.744</v>
      </c>
      <c r="AF25" s="4">
        <v>1.9</v>
      </c>
      <c r="AG25" s="4">
        <v>16.295000000000002</v>
      </c>
      <c r="AH25" s="4">
        <v>267.668521</v>
      </c>
      <c r="AI25" s="4">
        <v>4.4565830000000002</v>
      </c>
      <c r="AJ25" s="4">
        <v>87.289906999999999</v>
      </c>
      <c r="AK25" s="4">
        <v>1067</v>
      </c>
      <c r="AL25" s="4">
        <v>15</v>
      </c>
      <c r="AM25" s="4">
        <v>312</v>
      </c>
      <c r="AN25" s="4">
        <v>93</v>
      </c>
      <c r="AO25" s="4">
        <v>16.482562000000001</v>
      </c>
      <c r="AP25" s="4">
        <v>2674.9</v>
      </c>
      <c r="AQ25" s="4">
        <v>251.3</v>
      </c>
      <c r="AR25" s="4">
        <v>29</v>
      </c>
      <c r="AS25" s="4">
        <v>12501</v>
      </c>
      <c r="AT25" s="4">
        <v>0.34</v>
      </c>
      <c r="AU25" s="4">
        <v>7.0720000000000001</v>
      </c>
      <c r="AV25" s="4">
        <v>36731</v>
      </c>
      <c r="AW25" s="4">
        <v>0</v>
      </c>
      <c r="AX25" s="4">
        <v>0.54</v>
      </c>
      <c r="AY25">
        <v>0.91789473684210532</v>
      </c>
      <c r="AZ25" t="s">
        <v>68</v>
      </c>
      <c r="BA25" t="s">
        <v>319</v>
      </c>
      <c r="BB25">
        <v>6</v>
      </c>
      <c r="BC25" t="s">
        <v>376</v>
      </c>
      <c r="BD25">
        <v>10</v>
      </c>
      <c r="BE25">
        <v>101030.245</v>
      </c>
      <c r="BF25">
        <v>4.3668735040680147E-2</v>
      </c>
      <c r="BG25">
        <v>4.0083302058392729E-2</v>
      </c>
      <c r="BH25">
        <v>206861.08799999999</v>
      </c>
      <c r="BI25">
        <v>2.1327660231584979E-2</v>
      </c>
      <c r="BJ25">
        <v>1.9576547075728527E-2</v>
      </c>
      <c r="BK25">
        <v>1</v>
      </c>
      <c r="BL25" t="s">
        <v>68</v>
      </c>
      <c r="BM25">
        <v>0</v>
      </c>
      <c r="BN25" t="s">
        <v>313</v>
      </c>
    </row>
    <row r="26" spans="1:66">
      <c r="A26" s="138" t="str">
        <f t="shared" si="36"/>
        <v>부성여객</v>
      </c>
      <c r="B26" s="138" t="str">
        <f t="shared" si="37"/>
        <v>36</v>
      </c>
      <c r="C26" s="139" t="str">
        <f t="shared" si="38"/>
        <v>70바2005</v>
      </c>
      <c r="D26" s="113" t="str">
        <f t="shared" si="39"/>
        <v>저상</v>
      </c>
      <c r="E26" s="109" t="str">
        <f t="shared" si="40"/>
        <v>B</v>
      </c>
      <c r="F26" s="159">
        <f t="shared" si="41"/>
        <v>0.93842105263157893</v>
      </c>
      <c r="G26" s="160">
        <f t="shared" si="42"/>
        <v>1.7829999999999999</v>
      </c>
      <c r="H26" s="161">
        <f t="shared" si="43"/>
        <v>1.9</v>
      </c>
      <c r="I26" s="162">
        <f t="shared" si="44"/>
        <v>1536.836</v>
      </c>
      <c r="J26" s="163">
        <f t="shared" si="45"/>
        <v>3.7449541463820207E-2</v>
      </c>
      <c r="K26" s="163">
        <f t="shared" si="46"/>
        <v>0.30601148596935807</v>
      </c>
      <c r="L26" s="163">
        <f t="shared" si="47"/>
        <v>0.17178150433748299</v>
      </c>
      <c r="M26" s="164">
        <f t="shared" si="48"/>
        <v>14.763</v>
      </c>
      <c r="N26" s="165">
        <f t="shared" si="49"/>
        <v>2.0819999999999999</v>
      </c>
      <c r="O26" s="165">
        <f t="shared" si="50"/>
        <v>11.452</v>
      </c>
      <c r="P26" s="166">
        <f t="shared" si="51"/>
        <v>1.0566666666666666</v>
      </c>
      <c r="Q26" s="167">
        <f t="shared" si="52"/>
        <v>93</v>
      </c>
      <c r="R26" s="168">
        <f t="shared" si="53"/>
        <v>26.400180426782732</v>
      </c>
      <c r="S26" s="140">
        <f t="shared" si="54"/>
        <v>32</v>
      </c>
      <c r="T26" s="140">
        <f t="shared" si="55"/>
        <v>176</v>
      </c>
      <c r="U26" t="s">
        <v>117</v>
      </c>
      <c r="V26" t="s">
        <v>119</v>
      </c>
      <c r="W26" t="s">
        <v>117</v>
      </c>
      <c r="X26" s="4" t="s">
        <v>119</v>
      </c>
      <c r="Y26" s="4" t="s">
        <v>496</v>
      </c>
      <c r="Z26" s="4" t="s">
        <v>164</v>
      </c>
      <c r="AA26" s="4" t="s">
        <v>48</v>
      </c>
      <c r="AB26" s="4">
        <v>512</v>
      </c>
      <c r="AC26" s="4">
        <v>1536.836</v>
      </c>
      <c r="AD26" s="4">
        <v>861.72400000000005</v>
      </c>
      <c r="AE26" s="4">
        <v>1.7829999999999999</v>
      </c>
      <c r="AF26" s="4">
        <v>1.9</v>
      </c>
      <c r="AG26" s="4">
        <v>14.763</v>
      </c>
      <c r="AH26" s="4">
        <v>88.666612999999998</v>
      </c>
      <c r="AI26" s="4">
        <v>3.3205239999999998</v>
      </c>
      <c r="AJ26" s="4">
        <v>27.133002000000001</v>
      </c>
      <c r="AK26" s="4">
        <v>264</v>
      </c>
      <c r="AL26" s="4">
        <v>32</v>
      </c>
      <c r="AM26" s="4">
        <v>176</v>
      </c>
      <c r="AN26" s="4">
        <v>93</v>
      </c>
      <c r="AO26" s="4">
        <v>17.332747000000001</v>
      </c>
      <c r="AP26" s="4">
        <v>1106.5999999999999</v>
      </c>
      <c r="AQ26" s="4">
        <v>63.4</v>
      </c>
      <c r="AR26" s="4">
        <v>23</v>
      </c>
      <c r="AS26" s="4">
        <v>4920</v>
      </c>
      <c r="AT26" s="4">
        <v>2.0819999999999999</v>
      </c>
      <c r="AU26" s="4">
        <v>11.452</v>
      </c>
      <c r="AV26" s="4">
        <v>12185</v>
      </c>
      <c r="AW26" s="4">
        <v>0</v>
      </c>
      <c r="AX26" s="4">
        <v>0.49</v>
      </c>
      <c r="AY26">
        <v>0.93842105263157893</v>
      </c>
      <c r="AZ26" t="s">
        <v>68</v>
      </c>
      <c r="BA26" t="s">
        <v>319</v>
      </c>
      <c r="BB26">
        <v>1</v>
      </c>
      <c r="BC26" t="s">
        <v>323</v>
      </c>
      <c r="BD26">
        <v>8</v>
      </c>
      <c r="BE26">
        <v>101030.245</v>
      </c>
      <c r="BF26">
        <v>1.521164281052669E-2</v>
      </c>
      <c r="BG26">
        <v>1.4274925858510047E-2</v>
      </c>
      <c r="BH26">
        <v>206861.08799999999</v>
      </c>
      <c r="BI26">
        <v>7.4293141105397269E-3</v>
      </c>
      <c r="BJ26">
        <v>6.9718247679433328E-3</v>
      </c>
      <c r="BK26">
        <v>1</v>
      </c>
      <c r="BL26" t="s">
        <v>68</v>
      </c>
      <c r="BM26">
        <v>0</v>
      </c>
      <c r="BN26" t="s">
        <v>313</v>
      </c>
    </row>
    <row r="27" spans="1:66">
      <c r="A27" s="141" t="str">
        <f t="shared" si="36"/>
        <v>부성여객</v>
      </c>
      <c r="B27" s="141" t="str">
        <f t="shared" si="37"/>
        <v>36</v>
      </c>
      <c r="C27" s="142" t="str">
        <f t="shared" si="38"/>
        <v>70바2008</v>
      </c>
      <c r="D27" s="130" t="str">
        <f t="shared" si="39"/>
        <v>대형</v>
      </c>
      <c r="E27" s="126" t="str">
        <f t="shared" si="40"/>
        <v>B</v>
      </c>
      <c r="F27" s="149">
        <f t="shared" si="41"/>
        <v>0.93476190476190479</v>
      </c>
      <c r="G27" s="150">
        <f t="shared" si="42"/>
        <v>1.9630000000000001</v>
      </c>
      <c r="H27" s="151">
        <f t="shared" si="43"/>
        <v>2.1</v>
      </c>
      <c r="I27" s="152">
        <f t="shared" si="44"/>
        <v>1980.962</v>
      </c>
      <c r="J27" s="153">
        <f t="shared" si="45"/>
        <v>5.2877380253871328E-2</v>
      </c>
      <c r="K27" s="153">
        <f t="shared" si="46"/>
        <v>0.38441951915499067</v>
      </c>
      <c r="L27" s="153">
        <f t="shared" si="47"/>
        <v>0.21807586415085195</v>
      </c>
      <c r="M27" s="154">
        <f t="shared" si="48"/>
        <v>12.558999999999999</v>
      </c>
      <c r="N27" s="155">
        <f t="shared" si="49"/>
        <v>1.8169999999999999</v>
      </c>
      <c r="O27" s="155">
        <f t="shared" si="50"/>
        <v>27.411000000000001</v>
      </c>
      <c r="P27" s="156">
        <f t="shared" si="51"/>
        <v>3.6983333333333333</v>
      </c>
      <c r="Q27" s="157">
        <f t="shared" si="52"/>
        <v>106</v>
      </c>
      <c r="R27" s="158">
        <f t="shared" si="53"/>
        <v>26.664053602102101</v>
      </c>
      <c r="S27" s="143">
        <f t="shared" si="54"/>
        <v>36</v>
      </c>
      <c r="T27" s="143">
        <f t="shared" si="55"/>
        <v>543</v>
      </c>
      <c r="U27" t="s">
        <v>117</v>
      </c>
      <c r="V27" t="s">
        <v>119</v>
      </c>
      <c r="W27" t="s">
        <v>117</v>
      </c>
      <c r="X27" s="4" t="s">
        <v>119</v>
      </c>
      <c r="Y27" s="4" t="s">
        <v>182</v>
      </c>
      <c r="Z27" s="4" t="s">
        <v>163</v>
      </c>
      <c r="AA27" s="4" t="s">
        <v>48</v>
      </c>
      <c r="AB27" s="4">
        <v>512</v>
      </c>
      <c r="AC27" s="4">
        <v>1980.962</v>
      </c>
      <c r="AD27" s="4">
        <v>1008.971</v>
      </c>
      <c r="AE27" s="4">
        <v>1.9630000000000001</v>
      </c>
      <c r="AF27" s="4">
        <v>2.1</v>
      </c>
      <c r="AG27" s="4">
        <v>12.558999999999999</v>
      </c>
      <c r="AH27" s="4">
        <v>132.029404</v>
      </c>
      <c r="AI27" s="4">
        <v>6.9813689999999999</v>
      </c>
      <c r="AJ27" s="4">
        <v>50.75468</v>
      </c>
      <c r="AK27" s="4">
        <v>432</v>
      </c>
      <c r="AL27" s="4">
        <v>36</v>
      </c>
      <c r="AM27" s="4">
        <v>543</v>
      </c>
      <c r="AN27" s="4">
        <v>106</v>
      </c>
      <c r="AO27" s="4">
        <v>15.003945</v>
      </c>
      <c r="AP27" s="4">
        <v>1939.1</v>
      </c>
      <c r="AQ27" s="4">
        <v>221.9</v>
      </c>
      <c r="AR27" s="4">
        <v>49</v>
      </c>
      <c r="AS27" s="4">
        <v>17664</v>
      </c>
      <c r="AT27" s="4">
        <v>1.8169999999999999</v>
      </c>
      <c r="AU27" s="4">
        <v>27.411000000000001</v>
      </c>
      <c r="AV27" s="4">
        <v>17591</v>
      </c>
      <c r="AW27" s="4">
        <v>0</v>
      </c>
      <c r="AX27" s="4">
        <v>0.48</v>
      </c>
      <c r="AY27">
        <v>0.93476190476190479</v>
      </c>
      <c r="AZ27" t="s">
        <v>68</v>
      </c>
      <c r="BA27" t="s">
        <v>319</v>
      </c>
      <c r="BB27">
        <v>4</v>
      </c>
      <c r="BC27" t="s">
        <v>324</v>
      </c>
      <c r="BD27">
        <v>6</v>
      </c>
      <c r="BE27">
        <v>101030.245</v>
      </c>
      <c r="BF27">
        <v>1.9607613541865607E-2</v>
      </c>
      <c r="BG27">
        <v>1.8328450182229613E-2</v>
      </c>
      <c r="BH27">
        <v>206861.08799999999</v>
      </c>
      <c r="BI27">
        <v>9.5762911195748906E-3</v>
      </c>
      <c r="BJ27">
        <v>8.9515521274883391E-3</v>
      </c>
      <c r="BK27">
        <v>1</v>
      </c>
      <c r="BL27" t="s">
        <v>68</v>
      </c>
      <c r="BM27">
        <v>0</v>
      </c>
      <c r="BN27" t="s">
        <v>313</v>
      </c>
    </row>
    <row r="28" spans="1:66">
      <c r="A28" s="138" t="str">
        <f t="shared" si="36"/>
        <v>부성여객</v>
      </c>
      <c r="B28" s="138" t="str">
        <f t="shared" si="37"/>
        <v>36</v>
      </c>
      <c r="C28" s="139" t="str">
        <f t="shared" si="38"/>
        <v>70바2011</v>
      </c>
      <c r="D28" s="113" t="str">
        <f t="shared" si="39"/>
        <v>대형</v>
      </c>
      <c r="E28" s="109" t="str">
        <f t="shared" si="40"/>
        <v>D</v>
      </c>
      <c r="F28" s="159">
        <f t="shared" si="41"/>
        <v>0.84904761904761894</v>
      </c>
      <c r="G28" s="160">
        <f t="shared" si="42"/>
        <v>1.7829999999999999</v>
      </c>
      <c r="H28" s="161">
        <f t="shared" si="43"/>
        <v>2.1</v>
      </c>
      <c r="I28" s="162">
        <f t="shared" si="44"/>
        <v>2784.8330000000001</v>
      </c>
      <c r="J28" s="163">
        <f t="shared" si="45"/>
        <v>2.6004874236365504E-2</v>
      </c>
      <c r="K28" s="163">
        <f t="shared" si="46"/>
        <v>0.41569094536552731</v>
      </c>
      <c r="L28" s="163">
        <f t="shared" si="47"/>
        <v>0.18098033167518482</v>
      </c>
      <c r="M28" s="164">
        <f t="shared" si="48"/>
        <v>16.082999999999998</v>
      </c>
      <c r="N28" s="165">
        <f t="shared" si="49"/>
        <v>0.108</v>
      </c>
      <c r="O28" s="165">
        <f t="shared" si="50"/>
        <v>29.803999999999998</v>
      </c>
      <c r="P28" s="166">
        <f t="shared" si="51"/>
        <v>3.2183333333333333</v>
      </c>
      <c r="Q28" s="167">
        <f t="shared" si="52"/>
        <v>95</v>
      </c>
      <c r="R28" s="168">
        <f t="shared" si="53"/>
        <v>24.940905317266711</v>
      </c>
      <c r="S28" s="140">
        <f t="shared" si="54"/>
        <v>3</v>
      </c>
      <c r="T28" s="140">
        <f t="shared" si="55"/>
        <v>830</v>
      </c>
      <c r="U28" t="s">
        <v>117</v>
      </c>
      <c r="V28" t="s">
        <v>119</v>
      </c>
      <c r="W28" t="s">
        <v>117</v>
      </c>
      <c r="X28" s="4" t="s">
        <v>119</v>
      </c>
      <c r="Y28" s="4" t="s">
        <v>183</v>
      </c>
      <c r="Z28" s="4" t="s">
        <v>163</v>
      </c>
      <c r="AA28" s="4" t="s">
        <v>48</v>
      </c>
      <c r="AB28" s="4">
        <v>512</v>
      </c>
      <c r="AC28" s="4">
        <v>2784.8330000000001</v>
      </c>
      <c r="AD28" s="4">
        <v>1561.8119999999999</v>
      </c>
      <c r="AE28" s="4">
        <v>1.7829999999999999</v>
      </c>
      <c r="AF28" s="4">
        <v>2.1</v>
      </c>
      <c r="AG28" s="4">
        <v>16.082999999999998</v>
      </c>
      <c r="AH28" s="4">
        <v>199.993584</v>
      </c>
      <c r="AI28" s="4">
        <v>5.2008080000000003</v>
      </c>
      <c r="AJ28" s="4">
        <v>83.135521999999995</v>
      </c>
      <c r="AK28" s="4">
        <v>504</v>
      </c>
      <c r="AL28" s="4">
        <v>3</v>
      </c>
      <c r="AM28" s="4">
        <v>830</v>
      </c>
      <c r="AN28" s="4">
        <v>95</v>
      </c>
      <c r="AO28" s="4">
        <v>13.924611000000001</v>
      </c>
      <c r="AP28" s="4">
        <v>3524.7</v>
      </c>
      <c r="AQ28" s="4">
        <v>193.1</v>
      </c>
      <c r="AR28" s="4">
        <v>108</v>
      </c>
      <c r="AS28" s="4">
        <v>44175</v>
      </c>
      <c r="AT28" s="4">
        <v>0.108</v>
      </c>
      <c r="AU28" s="4">
        <v>29.803999999999998</v>
      </c>
      <c r="AV28" s="4">
        <v>22846</v>
      </c>
      <c r="AW28" s="4">
        <v>0</v>
      </c>
      <c r="AX28" s="4">
        <v>0.55000000000000004</v>
      </c>
      <c r="AY28">
        <v>0.84904761904761894</v>
      </c>
      <c r="AZ28" t="s">
        <v>67</v>
      </c>
      <c r="BA28" t="s">
        <v>319</v>
      </c>
      <c r="BB28">
        <v>1</v>
      </c>
      <c r="BC28" t="s">
        <v>330</v>
      </c>
      <c r="BD28">
        <v>10</v>
      </c>
      <c r="BE28">
        <v>101030.245</v>
      </c>
      <c r="BF28">
        <v>2.7564349665785727E-2</v>
      </c>
      <c r="BG28">
        <v>2.3403445454331401E-2</v>
      </c>
      <c r="BH28">
        <v>206861.08799999999</v>
      </c>
      <c r="BI28">
        <v>1.3462333718364665E-2</v>
      </c>
      <c r="BJ28">
        <v>1.1430162390401998E-2</v>
      </c>
      <c r="BK28">
        <v>1</v>
      </c>
      <c r="BL28" t="s">
        <v>69</v>
      </c>
      <c r="BM28">
        <v>-1</v>
      </c>
      <c r="BN28" t="s">
        <v>310</v>
      </c>
    </row>
    <row r="29" spans="1:66">
      <c r="A29" s="141" t="str">
        <f t="shared" si="36"/>
        <v>부성여객</v>
      </c>
      <c r="B29" s="141" t="str">
        <f t="shared" si="37"/>
        <v>36</v>
      </c>
      <c r="C29" s="142" t="str">
        <f t="shared" si="38"/>
        <v>70바2012</v>
      </c>
      <c r="D29" s="130" t="str">
        <f t="shared" si="39"/>
        <v>대형</v>
      </c>
      <c r="E29" s="126" t="str">
        <f t="shared" si="40"/>
        <v>C</v>
      </c>
      <c r="F29" s="149">
        <f t="shared" si="41"/>
        <v>0.89047619047619053</v>
      </c>
      <c r="G29" s="150">
        <f t="shared" si="42"/>
        <v>1.87</v>
      </c>
      <c r="H29" s="151">
        <f t="shared" si="43"/>
        <v>2.1</v>
      </c>
      <c r="I29" s="152">
        <f t="shared" si="44"/>
        <v>3780.2959999999998</v>
      </c>
      <c r="J29" s="153">
        <f t="shared" si="45"/>
        <v>2.2835654071076579E-2</v>
      </c>
      <c r="K29" s="153">
        <f t="shared" si="46"/>
        <v>0.36639926478896873</v>
      </c>
      <c r="L29" s="153">
        <f t="shared" si="47"/>
        <v>0.1605694368906562</v>
      </c>
      <c r="M29" s="154">
        <f t="shared" si="48"/>
        <v>14.263999999999999</v>
      </c>
      <c r="N29" s="155">
        <f t="shared" si="49"/>
        <v>0.63500000000000001</v>
      </c>
      <c r="O29" s="155">
        <f t="shared" si="50"/>
        <v>11.983000000000001</v>
      </c>
      <c r="P29" s="156">
        <f t="shared" si="51"/>
        <v>1.5233333333333334</v>
      </c>
      <c r="Q29" s="157">
        <f t="shared" si="52"/>
        <v>99</v>
      </c>
      <c r="R29" s="158">
        <f t="shared" si="53"/>
        <v>24.094511057045473</v>
      </c>
      <c r="S29" s="143">
        <f t="shared" si="54"/>
        <v>24</v>
      </c>
      <c r="T29" s="143">
        <f t="shared" si="55"/>
        <v>453</v>
      </c>
      <c r="U29" t="s">
        <v>117</v>
      </c>
      <c r="V29" t="s">
        <v>119</v>
      </c>
      <c r="W29" t="s">
        <v>117</v>
      </c>
      <c r="X29" s="4" t="s">
        <v>119</v>
      </c>
      <c r="Y29" s="4" t="s">
        <v>184</v>
      </c>
      <c r="Z29" s="4" t="s">
        <v>163</v>
      </c>
      <c r="AA29" s="4" t="s">
        <v>48</v>
      </c>
      <c r="AB29" s="4">
        <v>512</v>
      </c>
      <c r="AC29" s="4">
        <v>3780.2959999999998</v>
      </c>
      <c r="AD29" s="4">
        <v>2021.65</v>
      </c>
      <c r="AE29" s="4">
        <v>1.87</v>
      </c>
      <c r="AF29" s="4">
        <v>2.1</v>
      </c>
      <c r="AG29" s="4">
        <v>14.263999999999999</v>
      </c>
      <c r="AH29" s="4">
        <v>256.881891</v>
      </c>
      <c r="AI29" s="4">
        <v>5.866066</v>
      </c>
      <c r="AJ29" s="4">
        <v>94.121335999999999</v>
      </c>
      <c r="AK29" s="4">
        <v>607</v>
      </c>
      <c r="AL29" s="4">
        <v>24</v>
      </c>
      <c r="AM29" s="4">
        <v>453</v>
      </c>
      <c r="AN29" s="4">
        <v>99</v>
      </c>
      <c r="AO29" s="4">
        <v>14.716086000000001</v>
      </c>
      <c r="AP29" s="4">
        <v>2238.1999999999998</v>
      </c>
      <c r="AQ29" s="4">
        <v>91.4</v>
      </c>
      <c r="AR29" s="4">
        <v>76</v>
      </c>
      <c r="AS29" s="4">
        <v>21209</v>
      </c>
      <c r="AT29" s="4">
        <v>0.63500000000000001</v>
      </c>
      <c r="AU29" s="4">
        <v>11.983000000000001</v>
      </c>
      <c r="AV29" s="4">
        <v>30393</v>
      </c>
      <c r="AW29" s="4">
        <v>0</v>
      </c>
      <c r="AX29" s="4">
        <v>0.55000000000000004</v>
      </c>
      <c r="AY29">
        <v>0.89047619047619053</v>
      </c>
      <c r="AZ29" t="s">
        <v>69</v>
      </c>
      <c r="BA29" t="s">
        <v>319</v>
      </c>
      <c r="BB29">
        <v>2</v>
      </c>
      <c r="BC29" t="s">
        <v>336</v>
      </c>
      <c r="BD29">
        <v>15</v>
      </c>
      <c r="BE29">
        <v>101030.245</v>
      </c>
      <c r="BF29">
        <v>3.7417468402655064E-2</v>
      </c>
      <c r="BG29">
        <v>3.3319364720459509E-2</v>
      </c>
      <c r="BH29">
        <v>206861.08799999999</v>
      </c>
      <c r="BI29">
        <v>1.8274563072973878E-2</v>
      </c>
      <c r="BJ29">
        <v>1.6273063307838644E-2</v>
      </c>
      <c r="BK29">
        <v>1</v>
      </c>
      <c r="BL29" t="s">
        <v>66</v>
      </c>
      <c r="BM29">
        <v>-2</v>
      </c>
      <c r="BN29" t="s">
        <v>310</v>
      </c>
    </row>
    <row r="30" spans="1:66">
      <c r="A30" s="138" t="str">
        <f t="shared" si="36"/>
        <v>부성여객</v>
      </c>
      <c r="B30" s="138" t="str">
        <f t="shared" si="37"/>
        <v>36</v>
      </c>
      <c r="C30" s="139" t="str">
        <f t="shared" si="38"/>
        <v>70바2014</v>
      </c>
      <c r="D30" s="113" t="str">
        <f t="shared" si="39"/>
        <v>저상</v>
      </c>
      <c r="E30" s="109" t="str">
        <f t="shared" si="40"/>
        <v>D</v>
      </c>
      <c r="F30" s="159">
        <f t="shared" si="41"/>
        <v>0.84199999999999997</v>
      </c>
      <c r="G30" s="160">
        <f t="shared" si="42"/>
        <v>1.6839999999999999</v>
      </c>
      <c r="H30" s="161">
        <f t="shared" si="43"/>
        <v>2</v>
      </c>
      <c r="I30" s="162">
        <f t="shared" si="44"/>
        <v>3400.3690000000001</v>
      </c>
      <c r="J30" s="163">
        <f t="shared" si="45"/>
        <v>1.7691867034398321E-2</v>
      </c>
      <c r="K30" s="163">
        <f t="shared" si="46"/>
        <v>0.37811701727500097</v>
      </c>
      <c r="L30" s="163">
        <f t="shared" si="47"/>
        <v>0.25379598508279544</v>
      </c>
      <c r="M30" s="164">
        <f t="shared" si="48"/>
        <v>14.88</v>
      </c>
      <c r="N30" s="165">
        <f t="shared" si="49"/>
        <v>0.29399999999999998</v>
      </c>
      <c r="O30" s="165">
        <f t="shared" si="50"/>
        <v>4.8230000000000004</v>
      </c>
      <c r="P30" s="166">
        <f t="shared" si="51"/>
        <v>10.383333333333333</v>
      </c>
      <c r="Q30" s="167">
        <f t="shared" si="52"/>
        <v>92</v>
      </c>
      <c r="R30" s="168">
        <f t="shared" si="53"/>
        <v>24.568392648110976</v>
      </c>
      <c r="S30" s="140">
        <f t="shared" si="54"/>
        <v>10</v>
      </c>
      <c r="T30" s="140">
        <f t="shared" si="55"/>
        <v>164</v>
      </c>
      <c r="U30" t="s">
        <v>117</v>
      </c>
      <c r="V30" t="s">
        <v>119</v>
      </c>
      <c r="W30" t="s">
        <v>117</v>
      </c>
      <c r="X30" s="4" t="s">
        <v>119</v>
      </c>
      <c r="Y30" s="4" t="s">
        <v>369</v>
      </c>
      <c r="Z30" s="4" t="s">
        <v>164</v>
      </c>
      <c r="AA30" s="4" t="s">
        <v>48</v>
      </c>
      <c r="AB30" s="4">
        <v>512</v>
      </c>
      <c r="AC30" s="4">
        <v>3400.3690000000001</v>
      </c>
      <c r="AD30" s="4">
        <v>2018.961</v>
      </c>
      <c r="AE30" s="4">
        <v>1.6839999999999999</v>
      </c>
      <c r="AF30" s="4">
        <v>2</v>
      </c>
      <c r="AG30" s="4">
        <v>14.88</v>
      </c>
      <c r="AH30" s="4">
        <v>229.07356200000001</v>
      </c>
      <c r="AI30" s="4">
        <v>4.0527389999999999</v>
      </c>
      <c r="AJ30" s="4">
        <v>86.616612000000003</v>
      </c>
      <c r="AK30" s="4">
        <v>863</v>
      </c>
      <c r="AL30" s="4">
        <v>10</v>
      </c>
      <c r="AM30" s="4">
        <v>164</v>
      </c>
      <c r="AN30" s="4">
        <v>92</v>
      </c>
      <c r="AO30" s="4">
        <v>14.844004</v>
      </c>
      <c r="AP30" s="4">
        <v>4817.7</v>
      </c>
      <c r="AQ30" s="4">
        <v>623</v>
      </c>
      <c r="AR30" s="4">
        <v>89</v>
      </c>
      <c r="AS30" s="4">
        <v>31091</v>
      </c>
      <c r="AT30" s="4">
        <v>0.29399999999999998</v>
      </c>
      <c r="AU30" s="4">
        <v>4.8230000000000004</v>
      </c>
      <c r="AV30" s="4">
        <v>28138</v>
      </c>
      <c r="AW30" s="4">
        <v>0</v>
      </c>
      <c r="AX30" s="4">
        <v>0.5</v>
      </c>
      <c r="AY30">
        <v>0.84199999999999997</v>
      </c>
      <c r="AZ30" t="s">
        <v>67</v>
      </c>
      <c r="BA30" t="s">
        <v>319</v>
      </c>
      <c r="BB30">
        <v>2</v>
      </c>
      <c r="BC30" t="s">
        <v>329</v>
      </c>
      <c r="BD30">
        <v>5</v>
      </c>
      <c r="BE30">
        <v>101030.245</v>
      </c>
      <c r="BF30">
        <v>3.3656941047703094E-2</v>
      </c>
      <c r="BG30">
        <v>2.8339144362166006E-2</v>
      </c>
      <c r="BH30">
        <v>206861.08799999999</v>
      </c>
      <c r="BI30">
        <v>1.6437934426797564E-2</v>
      </c>
      <c r="BJ30">
        <v>1.3840740787363548E-2</v>
      </c>
      <c r="BK30">
        <v>1</v>
      </c>
      <c r="BL30" t="s">
        <v>67</v>
      </c>
      <c r="BM30">
        <v>0</v>
      </c>
      <c r="BN30" t="s">
        <v>313</v>
      </c>
    </row>
    <row r="31" spans="1:66">
      <c r="A31" s="141" t="str">
        <f t="shared" si="36"/>
        <v>부성여객</v>
      </c>
      <c r="B31" s="141" t="str">
        <f t="shared" si="37"/>
        <v>36</v>
      </c>
      <c r="C31" s="142" t="str">
        <f t="shared" si="38"/>
        <v>70바2036</v>
      </c>
      <c r="D31" s="130" t="str">
        <f t="shared" si="39"/>
        <v>저상</v>
      </c>
      <c r="E31" s="126" t="str">
        <f t="shared" si="40"/>
        <v>D</v>
      </c>
      <c r="F31" s="149">
        <f t="shared" si="41"/>
        <v>0.83450000000000002</v>
      </c>
      <c r="G31" s="150">
        <f t="shared" si="42"/>
        <v>1.669</v>
      </c>
      <c r="H31" s="151">
        <f t="shared" si="43"/>
        <v>2</v>
      </c>
      <c r="I31" s="152">
        <f t="shared" si="44"/>
        <v>2904.2710000000002</v>
      </c>
      <c r="J31" s="153">
        <f t="shared" si="45"/>
        <v>3.5846546901053419E-2</v>
      </c>
      <c r="K31" s="153">
        <f t="shared" si="46"/>
        <v>0.38356716810443037</v>
      </c>
      <c r="L31" s="153">
        <f t="shared" si="47"/>
        <v>0.2678813375198113</v>
      </c>
      <c r="M31" s="154">
        <f t="shared" si="48"/>
        <v>15.808999999999999</v>
      </c>
      <c r="N31" s="155">
        <f t="shared" si="49"/>
        <v>0.27500000000000002</v>
      </c>
      <c r="O31" s="155">
        <f t="shared" si="50"/>
        <v>7.2309999999999999</v>
      </c>
      <c r="P31" s="156">
        <f t="shared" si="51"/>
        <v>4.7216666666666667</v>
      </c>
      <c r="Q31" s="157">
        <f t="shared" si="52"/>
        <v>92</v>
      </c>
      <c r="R31" s="158">
        <f t="shared" si="53"/>
        <v>25.376933536000156</v>
      </c>
      <c r="S31" s="143">
        <f t="shared" si="54"/>
        <v>8</v>
      </c>
      <c r="T31" s="143">
        <f t="shared" si="55"/>
        <v>210</v>
      </c>
      <c r="U31" t="s">
        <v>117</v>
      </c>
      <c r="V31" t="s">
        <v>119</v>
      </c>
      <c r="W31" t="s">
        <v>117</v>
      </c>
      <c r="X31" s="4" t="s">
        <v>119</v>
      </c>
      <c r="Y31" s="4" t="s">
        <v>185</v>
      </c>
      <c r="Z31" s="4" t="s">
        <v>164</v>
      </c>
      <c r="AA31" s="4" t="s">
        <v>48</v>
      </c>
      <c r="AB31" s="4">
        <v>512</v>
      </c>
      <c r="AC31" s="4">
        <v>2904.2710000000002</v>
      </c>
      <c r="AD31" s="4">
        <v>1740.259</v>
      </c>
      <c r="AE31" s="4">
        <v>1.669</v>
      </c>
      <c r="AF31" s="4">
        <v>2</v>
      </c>
      <c r="AG31" s="4">
        <v>15.808999999999999</v>
      </c>
      <c r="AH31" s="4">
        <v>197.12024199999999</v>
      </c>
      <c r="AI31" s="4">
        <v>7.0660800000000004</v>
      </c>
      <c r="AJ31" s="4">
        <v>75.608852999999996</v>
      </c>
      <c r="AK31" s="4">
        <v>778</v>
      </c>
      <c r="AL31" s="4">
        <v>8</v>
      </c>
      <c r="AM31" s="4">
        <v>210</v>
      </c>
      <c r="AN31" s="4">
        <v>92</v>
      </c>
      <c r="AO31" s="4">
        <v>14.733499</v>
      </c>
      <c r="AP31" s="4">
        <v>2787.9</v>
      </c>
      <c r="AQ31" s="4">
        <v>283.3</v>
      </c>
      <c r="AR31" s="4">
        <v>102</v>
      </c>
      <c r="AS31" s="4">
        <v>40442</v>
      </c>
      <c r="AT31" s="4">
        <v>0.27500000000000002</v>
      </c>
      <c r="AU31" s="4">
        <v>7.2309999999999999</v>
      </c>
      <c r="AV31" s="4">
        <v>23583</v>
      </c>
      <c r="AW31" s="4">
        <v>0</v>
      </c>
      <c r="AX31" s="4">
        <v>0.5</v>
      </c>
      <c r="AY31">
        <v>0.83450000000000002</v>
      </c>
      <c r="AZ31" t="s">
        <v>67</v>
      </c>
      <c r="BA31" t="s">
        <v>319</v>
      </c>
      <c r="BB31">
        <v>5</v>
      </c>
      <c r="BC31" t="s">
        <v>326</v>
      </c>
      <c r="BD31">
        <v>8</v>
      </c>
      <c r="BE31">
        <v>101030.245</v>
      </c>
      <c r="BF31">
        <v>2.8746550104872065E-2</v>
      </c>
      <c r="BG31">
        <v>2.3988996062515738E-2</v>
      </c>
      <c r="BH31">
        <v>206861.08799999999</v>
      </c>
      <c r="BI31">
        <v>1.4039716353033976E-2</v>
      </c>
      <c r="BJ31">
        <v>1.1716143296606854E-2</v>
      </c>
      <c r="BK31">
        <v>1</v>
      </c>
      <c r="BL31" t="s">
        <v>67</v>
      </c>
      <c r="BM31">
        <v>0</v>
      </c>
      <c r="BN31" t="s">
        <v>313</v>
      </c>
    </row>
    <row r="32" spans="1:66">
      <c r="A32" s="138" t="str">
        <f t="shared" si="36"/>
        <v>부성여객</v>
      </c>
      <c r="B32" s="138" t="str">
        <f t="shared" si="37"/>
        <v>36</v>
      </c>
      <c r="C32" s="139" t="str">
        <f t="shared" si="38"/>
        <v>70바2044</v>
      </c>
      <c r="D32" s="113" t="str">
        <f t="shared" si="39"/>
        <v>저상</v>
      </c>
      <c r="E32" s="109" t="str">
        <f t="shared" si="40"/>
        <v>C</v>
      </c>
      <c r="F32" s="159">
        <f t="shared" si="41"/>
        <v>0.87000000000000011</v>
      </c>
      <c r="G32" s="160">
        <f t="shared" si="42"/>
        <v>1.653</v>
      </c>
      <c r="H32" s="161">
        <f t="shared" si="43"/>
        <v>1.9</v>
      </c>
      <c r="I32" s="162">
        <f t="shared" si="44"/>
        <v>2906.3609999999999</v>
      </c>
      <c r="J32" s="163">
        <f t="shared" si="45"/>
        <v>5.3610023684055264E-2</v>
      </c>
      <c r="K32" s="163">
        <f t="shared" si="46"/>
        <v>0.3841323533241951</v>
      </c>
      <c r="L32" s="163">
        <f t="shared" si="47"/>
        <v>0.2508291296229202</v>
      </c>
      <c r="M32" s="164">
        <f t="shared" si="48"/>
        <v>16.885000000000002</v>
      </c>
      <c r="N32" s="165">
        <f t="shared" si="49"/>
        <v>2.8210000000000002</v>
      </c>
      <c r="O32" s="165">
        <f t="shared" si="50"/>
        <v>23.190999999999999</v>
      </c>
      <c r="P32" s="166">
        <f t="shared" si="51"/>
        <v>12.123333333333333</v>
      </c>
      <c r="Q32" s="167">
        <f t="shared" si="52"/>
        <v>93</v>
      </c>
      <c r="R32" s="168">
        <f t="shared" si="53"/>
        <v>25.311217676545169</v>
      </c>
      <c r="S32" s="140">
        <f t="shared" si="54"/>
        <v>82</v>
      </c>
      <c r="T32" s="140">
        <f t="shared" si="55"/>
        <v>674</v>
      </c>
      <c r="U32" t="s">
        <v>117</v>
      </c>
      <c r="V32" t="s">
        <v>119</v>
      </c>
      <c r="W32" t="s">
        <v>117</v>
      </c>
      <c r="X32" s="4" t="s">
        <v>119</v>
      </c>
      <c r="Y32" s="4" t="s">
        <v>186</v>
      </c>
      <c r="Z32" s="4" t="s">
        <v>164</v>
      </c>
      <c r="AA32" s="4" t="s">
        <v>48</v>
      </c>
      <c r="AB32" s="4">
        <v>512</v>
      </c>
      <c r="AC32" s="4">
        <v>2906.3609999999999</v>
      </c>
      <c r="AD32" s="4">
        <v>1757.79</v>
      </c>
      <c r="AE32" s="4">
        <v>1.653</v>
      </c>
      <c r="AF32" s="4">
        <v>1.9</v>
      </c>
      <c r="AG32" s="4">
        <v>16.885000000000002</v>
      </c>
      <c r="AH32" s="4">
        <v>204.221361</v>
      </c>
      <c r="AI32" s="4">
        <v>10.948312</v>
      </c>
      <c r="AJ32" s="4">
        <v>78.448031999999998</v>
      </c>
      <c r="AK32" s="4">
        <v>729</v>
      </c>
      <c r="AL32" s="4">
        <v>82</v>
      </c>
      <c r="AM32" s="4">
        <v>674</v>
      </c>
      <c r="AN32" s="4">
        <v>93</v>
      </c>
      <c r="AO32" s="4">
        <v>14.231425</v>
      </c>
      <c r="AP32" s="4">
        <v>7431.3</v>
      </c>
      <c r="AQ32" s="4">
        <v>727.4</v>
      </c>
      <c r="AR32" s="4">
        <v>119</v>
      </c>
      <c r="AS32" s="4">
        <v>47216</v>
      </c>
      <c r="AT32" s="4">
        <v>2.8210000000000002</v>
      </c>
      <c r="AU32" s="4">
        <v>23.190999999999999</v>
      </c>
      <c r="AV32" s="4">
        <v>0</v>
      </c>
      <c r="AW32" s="4">
        <v>0</v>
      </c>
      <c r="AX32" s="4">
        <v>0.52</v>
      </c>
      <c r="AY32">
        <v>0.87000000000000011</v>
      </c>
      <c r="AZ32" t="s">
        <v>69</v>
      </c>
      <c r="BA32" t="s">
        <v>319</v>
      </c>
      <c r="BB32">
        <v>5</v>
      </c>
      <c r="BC32" t="s">
        <v>325</v>
      </c>
      <c r="BD32">
        <v>1</v>
      </c>
      <c r="BE32">
        <v>101030.245</v>
      </c>
      <c r="BF32">
        <v>2.8767236979381768E-2</v>
      </c>
      <c r="BG32">
        <v>2.5027496172062142E-2</v>
      </c>
      <c r="BH32">
        <v>206861.08799999999</v>
      </c>
      <c r="BI32">
        <v>1.4049819751503967E-2</v>
      </c>
      <c r="BJ32">
        <v>1.2223343183808452E-2</v>
      </c>
      <c r="BK32">
        <v>1</v>
      </c>
      <c r="BL32" t="s">
        <v>69</v>
      </c>
      <c r="BM32">
        <v>0</v>
      </c>
      <c r="BN32" t="s">
        <v>313</v>
      </c>
    </row>
    <row r="33" spans="1:66">
      <c r="A33" s="141" t="str">
        <f t="shared" si="36"/>
        <v>부성여객</v>
      </c>
      <c r="B33" s="141" t="str">
        <f t="shared" si="37"/>
        <v>36</v>
      </c>
      <c r="C33" s="142" t="str">
        <f t="shared" si="38"/>
        <v>70바2046</v>
      </c>
      <c r="D33" s="130" t="str">
        <f t="shared" si="39"/>
        <v>대형</v>
      </c>
      <c r="E33" s="126" t="str">
        <f t="shared" si="40"/>
        <v>B</v>
      </c>
      <c r="F33" s="149">
        <f t="shared" si="41"/>
        <v>0.91200000000000003</v>
      </c>
      <c r="G33" s="150">
        <f t="shared" si="42"/>
        <v>1.8240000000000001</v>
      </c>
      <c r="H33" s="151">
        <f t="shared" si="43"/>
        <v>2</v>
      </c>
      <c r="I33" s="152">
        <f t="shared" si="44"/>
        <v>4113.134</v>
      </c>
      <c r="J33" s="153">
        <f t="shared" si="45"/>
        <v>3.6334240193551359E-2</v>
      </c>
      <c r="K33" s="153">
        <f t="shared" si="46"/>
        <v>0.36906981879375844</v>
      </c>
      <c r="L33" s="153">
        <f t="shared" si="47"/>
        <v>0.19863199205277532</v>
      </c>
      <c r="M33" s="154">
        <f t="shared" si="48"/>
        <v>13.823</v>
      </c>
      <c r="N33" s="155">
        <f t="shared" si="49"/>
        <v>0.38900000000000001</v>
      </c>
      <c r="O33" s="155">
        <f t="shared" si="50"/>
        <v>9.093</v>
      </c>
      <c r="P33" s="156">
        <f t="shared" si="51"/>
        <v>3.8216666666666668</v>
      </c>
      <c r="Q33" s="157">
        <f t="shared" si="52"/>
        <v>106</v>
      </c>
      <c r="R33" s="158">
        <f t="shared" si="53"/>
        <v>25.318766769635534</v>
      </c>
      <c r="S33" s="143">
        <f t="shared" si="54"/>
        <v>16</v>
      </c>
      <c r="T33" s="143">
        <f t="shared" si="55"/>
        <v>374</v>
      </c>
      <c r="U33" t="s">
        <v>117</v>
      </c>
      <c r="V33" t="s">
        <v>119</v>
      </c>
      <c r="W33" t="s">
        <v>117</v>
      </c>
      <c r="X33" s="4" t="s">
        <v>119</v>
      </c>
      <c r="Y33" s="4" t="s">
        <v>387</v>
      </c>
      <c r="Z33" s="4" t="s">
        <v>163</v>
      </c>
      <c r="AA33" s="4" t="s">
        <v>48</v>
      </c>
      <c r="AB33" s="4">
        <v>512</v>
      </c>
      <c r="AC33" s="4">
        <v>4113.134</v>
      </c>
      <c r="AD33" s="4">
        <v>2255.1039999999998</v>
      </c>
      <c r="AE33" s="4">
        <v>1.8240000000000001</v>
      </c>
      <c r="AF33" s="4">
        <v>2</v>
      </c>
      <c r="AG33" s="4">
        <v>13.823</v>
      </c>
      <c r="AH33" s="4">
        <v>273.21740999999997</v>
      </c>
      <c r="AI33" s="4">
        <v>9.9271469999999997</v>
      </c>
      <c r="AJ33" s="4">
        <v>100.83629999999999</v>
      </c>
      <c r="AK33" s="4">
        <v>817</v>
      </c>
      <c r="AL33" s="4">
        <v>16</v>
      </c>
      <c r="AM33" s="4">
        <v>374</v>
      </c>
      <c r="AN33" s="4">
        <v>106</v>
      </c>
      <c r="AO33" s="4">
        <v>15.054435</v>
      </c>
      <c r="AP33" s="4">
        <v>1821.1</v>
      </c>
      <c r="AQ33" s="4">
        <v>229.3</v>
      </c>
      <c r="AR33" s="4">
        <v>66</v>
      </c>
      <c r="AS33" s="4">
        <v>27062</v>
      </c>
      <c r="AT33" s="4">
        <v>0.38900000000000001</v>
      </c>
      <c r="AU33" s="4">
        <v>9.093</v>
      </c>
      <c r="AV33" s="4">
        <v>34641</v>
      </c>
      <c r="AW33" s="4">
        <v>0</v>
      </c>
      <c r="AX33" s="4">
        <v>0.5</v>
      </c>
      <c r="AY33">
        <v>0.91200000000000003</v>
      </c>
      <c r="AZ33" t="s">
        <v>68</v>
      </c>
      <c r="BA33" t="s">
        <v>319</v>
      </c>
      <c r="BB33">
        <v>7</v>
      </c>
      <c r="BC33" t="s">
        <v>372</v>
      </c>
      <c r="BD33">
        <v>8</v>
      </c>
      <c r="BE33">
        <v>101030.245</v>
      </c>
      <c r="BF33">
        <v>4.0711907607469427E-2</v>
      </c>
      <c r="BG33">
        <v>3.7129259738012121E-2</v>
      </c>
      <c r="BH33">
        <v>206861.08799999999</v>
      </c>
      <c r="BI33">
        <v>1.9883555867210755E-2</v>
      </c>
      <c r="BJ33">
        <v>1.813380295089621E-2</v>
      </c>
      <c r="BK33">
        <v>1</v>
      </c>
      <c r="BL33" t="s">
        <v>69</v>
      </c>
      <c r="BM33">
        <v>1</v>
      </c>
      <c r="BN33" t="s">
        <v>307</v>
      </c>
    </row>
    <row r="34" spans="1:66">
      <c r="A34" s="138" t="str">
        <f t="shared" si="36"/>
        <v>부성여객</v>
      </c>
      <c r="B34" s="138" t="str">
        <f t="shared" si="37"/>
        <v>36</v>
      </c>
      <c r="C34" s="139" t="str">
        <f t="shared" si="38"/>
        <v>70바2057</v>
      </c>
      <c r="D34" s="113" t="str">
        <f t="shared" si="39"/>
        <v>저상</v>
      </c>
      <c r="E34" s="109" t="str">
        <f t="shared" si="40"/>
        <v>C</v>
      </c>
      <c r="F34" s="159">
        <f t="shared" si="41"/>
        <v>0.88947368421052631</v>
      </c>
      <c r="G34" s="160">
        <f t="shared" si="42"/>
        <v>1.69</v>
      </c>
      <c r="H34" s="161">
        <f t="shared" si="43"/>
        <v>1.9</v>
      </c>
      <c r="I34" s="162">
        <f t="shared" si="44"/>
        <v>2353.38</v>
      </c>
      <c r="J34" s="163">
        <f t="shared" si="45"/>
        <v>4.8538215501602276E-2</v>
      </c>
      <c r="K34" s="163">
        <f t="shared" si="46"/>
        <v>0.36741888315765164</v>
      </c>
      <c r="L34" s="163">
        <f t="shared" si="47"/>
        <v>0.27619848898180488</v>
      </c>
      <c r="M34" s="164">
        <f t="shared" si="48"/>
        <v>16.876999999999999</v>
      </c>
      <c r="N34" s="165">
        <f t="shared" si="49"/>
        <v>0.59499999999999997</v>
      </c>
      <c r="O34" s="165">
        <f t="shared" si="50"/>
        <v>17.719000000000001</v>
      </c>
      <c r="P34" s="166">
        <f t="shared" si="51"/>
        <v>18.763333333333332</v>
      </c>
      <c r="Q34" s="167">
        <f t="shared" si="52"/>
        <v>93</v>
      </c>
      <c r="R34" s="168">
        <f t="shared" si="53"/>
        <v>26.375783852391365</v>
      </c>
      <c r="S34" s="140">
        <f t="shared" si="54"/>
        <v>14</v>
      </c>
      <c r="T34" s="140">
        <f t="shared" si="55"/>
        <v>417</v>
      </c>
      <c r="U34" t="s">
        <v>117</v>
      </c>
      <c r="V34" t="s">
        <v>119</v>
      </c>
      <c r="W34" t="s">
        <v>117</v>
      </c>
      <c r="X34" s="4" t="s">
        <v>119</v>
      </c>
      <c r="Y34" s="4" t="s">
        <v>187</v>
      </c>
      <c r="Z34" s="4" t="s">
        <v>164</v>
      </c>
      <c r="AA34" s="4" t="s">
        <v>48</v>
      </c>
      <c r="AB34" s="4">
        <v>512</v>
      </c>
      <c r="AC34" s="4">
        <v>2353.38</v>
      </c>
      <c r="AD34" s="4">
        <v>1392.2660000000001</v>
      </c>
      <c r="AE34" s="4">
        <v>1.69</v>
      </c>
      <c r="AF34" s="4">
        <v>1.9</v>
      </c>
      <c r="AG34" s="4">
        <v>16.876999999999999</v>
      </c>
      <c r="AH34" s="4">
        <v>152.771356</v>
      </c>
      <c r="AI34" s="4">
        <v>7.4152490000000002</v>
      </c>
      <c r="AJ34" s="4">
        <v>56.131081000000002</v>
      </c>
      <c r="AK34" s="4">
        <v>650</v>
      </c>
      <c r="AL34" s="4">
        <v>14</v>
      </c>
      <c r="AM34" s="4">
        <v>417</v>
      </c>
      <c r="AN34" s="4">
        <v>93</v>
      </c>
      <c r="AO34" s="4">
        <v>15.404589</v>
      </c>
      <c r="AP34" s="4">
        <v>4345.3</v>
      </c>
      <c r="AQ34" s="4">
        <v>1125.8</v>
      </c>
      <c r="AR34" s="4">
        <v>73</v>
      </c>
      <c r="AS34" s="4">
        <v>25657</v>
      </c>
      <c r="AT34" s="4">
        <v>0.59499999999999997</v>
      </c>
      <c r="AU34" s="4">
        <v>17.719000000000001</v>
      </c>
      <c r="AV34" s="4">
        <v>19689</v>
      </c>
      <c r="AW34" s="4">
        <v>0</v>
      </c>
      <c r="AX34" s="4">
        <v>0.51</v>
      </c>
      <c r="AY34">
        <v>0.88947368421052631</v>
      </c>
      <c r="AZ34" t="s">
        <v>69</v>
      </c>
      <c r="BA34" t="s">
        <v>319</v>
      </c>
      <c r="BB34">
        <v>3</v>
      </c>
      <c r="BC34" t="s">
        <v>339</v>
      </c>
      <c r="BD34">
        <v>9</v>
      </c>
      <c r="BE34">
        <v>101030.245</v>
      </c>
      <c r="BF34">
        <v>2.3293816618973853E-2</v>
      </c>
      <c r="BG34">
        <v>2.0719236887403059E-2</v>
      </c>
      <c r="BH34">
        <v>206861.08799999999</v>
      </c>
      <c r="BI34">
        <v>1.1376620043688449E-2</v>
      </c>
      <c r="BJ34">
        <v>1.0119204144122883E-2</v>
      </c>
      <c r="BK34">
        <v>1</v>
      </c>
      <c r="BL34" t="s">
        <v>68</v>
      </c>
      <c r="BM34">
        <v>-1</v>
      </c>
      <c r="BN34" t="s">
        <v>310</v>
      </c>
    </row>
    <row r="35" spans="1:66">
      <c r="A35" s="141" t="str">
        <f t="shared" si="36"/>
        <v>부성여객</v>
      </c>
      <c r="B35" s="141" t="str">
        <f t="shared" si="37"/>
        <v>36</v>
      </c>
      <c r="C35" s="142" t="str">
        <f t="shared" si="38"/>
        <v>70바2058</v>
      </c>
      <c r="D35" s="130" t="str">
        <f t="shared" si="39"/>
        <v>저상</v>
      </c>
      <c r="E35" s="126" t="str">
        <f t="shared" si="40"/>
        <v>B</v>
      </c>
      <c r="F35" s="149">
        <f t="shared" si="41"/>
        <v>0.93777777777777771</v>
      </c>
      <c r="G35" s="150">
        <f t="shared" si="42"/>
        <v>1.6879999999999999</v>
      </c>
      <c r="H35" s="151">
        <f t="shared" si="43"/>
        <v>1.8</v>
      </c>
      <c r="I35" s="152">
        <f t="shared" si="44"/>
        <v>2057.5540000000001</v>
      </c>
      <c r="J35" s="153">
        <f t="shared" si="45"/>
        <v>2.2444255439877926E-2</v>
      </c>
      <c r="K35" s="153">
        <f t="shared" si="46"/>
        <v>0.36321543709383469</v>
      </c>
      <c r="L35" s="153">
        <f t="shared" si="47"/>
        <v>0.22502447080368243</v>
      </c>
      <c r="M35" s="154">
        <f t="shared" si="48"/>
        <v>15.356999999999999</v>
      </c>
      <c r="N35" s="155">
        <f t="shared" si="49"/>
        <v>4.9000000000000002E-2</v>
      </c>
      <c r="O35" s="155">
        <f t="shared" si="50"/>
        <v>7.0960000000000001</v>
      </c>
      <c r="P35" s="156">
        <f t="shared" si="51"/>
        <v>11.504999999999999</v>
      </c>
      <c r="Q35" s="157">
        <f t="shared" si="52"/>
        <v>93</v>
      </c>
      <c r="R35" s="158">
        <f t="shared" si="53"/>
        <v>24.673205819956117</v>
      </c>
      <c r="S35" s="143">
        <f t="shared" si="54"/>
        <v>1</v>
      </c>
      <c r="T35" s="143">
        <f t="shared" si="55"/>
        <v>146</v>
      </c>
      <c r="U35" t="s">
        <v>117</v>
      </c>
      <c r="V35" t="s">
        <v>119</v>
      </c>
      <c r="W35" t="s">
        <v>117</v>
      </c>
      <c r="X35" s="4" t="s">
        <v>119</v>
      </c>
      <c r="Y35" s="4" t="s">
        <v>188</v>
      </c>
      <c r="Z35" s="4" t="s">
        <v>164</v>
      </c>
      <c r="AA35" s="4" t="s">
        <v>48</v>
      </c>
      <c r="AB35" s="4">
        <v>512</v>
      </c>
      <c r="AC35" s="4">
        <v>2057.5540000000001</v>
      </c>
      <c r="AD35" s="4">
        <v>1218.588</v>
      </c>
      <c r="AE35" s="4">
        <v>1.6879999999999999</v>
      </c>
      <c r="AF35" s="4">
        <v>1.8</v>
      </c>
      <c r="AG35" s="4">
        <v>15.356999999999999</v>
      </c>
      <c r="AH35" s="4">
        <v>135.742752</v>
      </c>
      <c r="AI35" s="4">
        <v>3.0466449999999998</v>
      </c>
      <c r="AJ35" s="4">
        <v>49.303863</v>
      </c>
      <c r="AK35" s="4">
        <v>463</v>
      </c>
      <c r="AL35" s="4">
        <v>1</v>
      </c>
      <c r="AM35" s="4">
        <v>146</v>
      </c>
      <c r="AN35" s="4">
        <v>93</v>
      </c>
      <c r="AO35" s="4">
        <v>15.157743999999999</v>
      </c>
      <c r="AP35" s="4">
        <v>2211.4</v>
      </c>
      <c r="AQ35" s="4">
        <v>690.3</v>
      </c>
      <c r="AR35" s="4">
        <v>48</v>
      </c>
      <c r="AS35" s="4">
        <v>18371</v>
      </c>
      <c r="AT35" s="4">
        <v>4.9000000000000002E-2</v>
      </c>
      <c r="AU35" s="4">
        <v>7.0960000000000001</v>
      </c>
      <c r="AV35" s="4">
        <v>16758</v>
      </c>
      <c r="AW35" s="4">
        <v>0</v>
      </c>
      <c r="AX35" s="4">
        <v>0.51</v>
      </c>
      <c r="AY35">
        <v>0.93777777777777771</v>
      </c>
      <c r="AZ35" t="s">
        <v>68</v>
      </c>
      <c r="BA35" t="s">
        <v>319</v>
      </c>
      <c r="BB35">
        <v>2</v>
      </c>
      <c r="BC35" t="s">
        <v>321</v>
      </c>
      <c r="BD35">
        <v>7</v>
      </c>
      <c r="BE35">
        <v>101030.245</v>
      </c>
      <c r="BF35">
        <v>2.0365723155476859E-2</v>
      </c>
      <c r="BG35">
        <v>1.9098522603580519E-2</v>
      </c>
      <c r="BH35">
        <v>206861.08799999999</v>
      </c>
      <c r="BI35">
        <v>9.9465492514474261E-3</v>
      </c>
      <c r="BJ35">
        <v>9.327652853579586E-3</v>
      </c>
      <c r="BK35">
        <v>1</v>
      </c>
      <c r="BL35" t="s">
        <v>68</v>
      </c>
      <c r="BM35">
        <v>0</v>
      </c>
      <c r="BN35" t="s">
        <v>313</v>
      </c>
    </row>
    <row r="36" spans="1:66">
      <c r="A36" s="138" t="str">
        <f t="shared" si="36"/>
        <v>부성여객</v>
      </c>
      <c r="B36" s="138" t="str">
        <f t="shared" si="37"/>
        <v>36</v>
      </c>
      <c r="C36" s="139" t="str">
        <f t="shared" si="38"/>
        <v>70바2062</v>
      </c>
      <c r="D36" s="113" t="str">
        <f t="shared" si="39"/>
        <v>하이</v>
      </c>
      <c r="E36" s="109" t="str">
        <f t="shared" si="40"/>
        <v>D</v>
      </c>
      <c r="F36" s="159">
        <f t="shared" si="41"/>
        <v>0.83913043478260874</v>
      </c>
      <c r="G36" s="160">
        <f t="shared" si="42"/>
        <v>1.93</v>
      </c>
      <c r="H36" s="161">
        <f t="shared" si="43"/>
        <v>2.2999999999999998</v>
      </c>
      <c r="I36" s="162">
        <f t="shared" si="44"/>
        <v>2815.6329999999998</v>
      </c>
      <c r="J36" s="163">
        <f t="shared" si="45"/>
        <v>3.7073491858188409E-2</v>
      </c>
      <c r="K36" s="163">
        <f t="shared" si="46"/>
        <v>0.30869406360915858</v>
      </c>
      <c r="L36" s="163">
        <f t="shared" si="47"/>
        <v>0.17900060128574996</v>
      </c>
      <c r="M36" s="164">
        <f t="shared" si="48"/>
        <v>13.250999999999999</v>
      </c>
      <c r="N36" s="165">
        <f t="shared" si="49"/>
        <v>3.5999999999999997E-2</v>
      </c>
      <c r="O36" s="165">
        <f t="shared" si="50"/>
        <v>5.3630000000000004</v>
      </c>
      <c r="P36" s="166">
        <f t="shared" si="51"/>
        <v>8.9416666666666664</v>
      </c>
      <c r="Q36" s="167">
        <f t="shared" si="52"/>
        <v>97</v>
      </c>
      <c r="R36" s="168">
        <f t="shared" si="53"/>
        <v>24.12324458566264</v>
      </c>
      <c r="S36" s="140">
        <f t="shared" si="54"/>
        <v>1</v>
      </c>
      <c r="T36" s="140">
        <f t="shared" si="55"/>
        <v>151</v>
      </c>
      <c r="U36" t="s">
        <v>117</v>
      </c>
      <c r="V36" t="s">
        <v>119</v>
      </c>
      <c r="W36" t="s">
        <v>117</v>
      </c>
      <c r="X36" s="4" t="s">
        <v>119</v>
      </c>
      <c r="Y36" s="4" t="s">
        <v>189</v>
      </c>
      <c r="Z36" s="4" t="s">
        <v>165</v>
      </c>
      <c r="AA36" s="4" t="s">
        <v>166</v>
      </c>
      <c r="AB36" s="4">
        <v>512</v>
      </c>
      <c r="AC36" s="4">
        <v>2815.6329999999998</v>
      </c>
      <c r="AD36" s="4">
        <v>1459.0239999999999</v>
      </c>
      <c r="AE36" s="4">
        <v>1.93</v>
      </c>
      <c r="AF36" s="4">
        <v>2.2999999999999998</v>
      </c>
      <c r="AG36" s="4">
        <v>13.250999999999999</v>
      </c>
      <c r="AH36" s="4">
        <v>178.40550400000001</v>
      </c>
      <c r="AI36" s="4">
        <v>6.614115</v>
      </c>
      <c r="AJ36" s="4">
        <v>55.072719999999997</v>
      </c>
      <c r="AK36" s="4">
        <v>504</v>
      </c>
      <c r="AL36" s="4">
        <v>1</v>
      </c>
      <c r="AM36" s="4">
        <v>151</v>
      </c>
      <c r="AN36" s="4">
        <v>97</v>
      </c>
      <c r="AO36" s="4">
        <v>15.782209</v>
      </c>
      <c r="AP36" s="4">
        <v>2388</v>
      </c>
      <c r="AQ36" s="4">
        <v>536.5</v>
      </c>
      <c r="AR36" s="4">
        <v>59</v>
      </c>
      <c r="AS36" s="4">
        <v>20063</v>
      </c>
      <c r="AT36" s="4">
        <v>3.5999999999999997E-2</v>
      </c>
      <c r="AU36" s="4">
        <v>5.3630000000000004</v>
      </c>
      <c r="AV36" s="4">
        <v>24614</v>
      </c>
      <c r="AW36" s="4">
        <v>0</v>
      </c>
      <c r="AX36" s="4">
        <v>0.54</v>
      </c>
      <c r="AY36">
        <v>0.83913043478260874</v>
      </c>
      <c r="AZ36" t="s">
        <v>67</v>
      </c>
      <c r="BA36" t="s">
        <v>319</v>
      </c>
      <c r="BB36">
        <v>3</v>
      </c>
      <c r="BC36" t="s">
        <v>337</v>
      </c>
      <c r="BD36">
        <v>8</v>
      </c>
      <c r="BE36">
        <v>101030.245</v>
      </c>
      <c r="BF36">
        <v>2.7869208869086677E-2</v>
      </c>
      <c r="BG36">
        <v>2.3385901355364037E-2</v>
      </c>
      <c r="BH36">
        <v>206861.08799999999</v>
      </c>
      <c r="BI36">
        <v>1.3611225906343487E-2</v>
      </c>
      <c r="BJ36">
        <v>1.1421593912714318E-2</v>
      </c>
      <c r="BK36">
        <v>1</v>
      </c>
      <c r="BL36" t="s">
        <v>67</v>
      </c>
      <c r="BM36">
        <v>0</v>
      </c>
      <c r="BN36" t="s">
        <v>313</v>
      </c>
    </row>
    <row r="37" spans="1:66">
      <c r="A37" s="141" t="str">
        <f t="shared" si="36"/>
        <v>부성여객</v>
      </c>
      <c r="B37" s="141" t="str">
        <f t="shared" si="37"/>
        <v>36</v>
      </c>
      <c r="C37" s="142" t="str">
        <f t="shared" si="38"/>
        <v>70바2064</v>
      </c>
      <c r="D37" s="130" t="str">
        <f t="shared" si="39"/>
        <v>하이</v>
      </c>
      <c r="E37" s="126" t="str">
        <f t="shared" si="40"/>
        <v>D</v>
      </c>
      <c r="F37" s="149">
        <f t="shared" si="41"/>
        <v>0.82826086956521749</v>
      </c>
      <c r="G37" s="150">
        <f t="shared" si="42"/>
        <v>1.905</v>
      </c>
      <c r="H37" s="151">
        <f t="shared" si="43"/>
        <v>2.2999999999999998</v>
      </c>
      <c r="I37" s="152">
        <f t="shared" si="44"/>
        <v>3424.8589999999999</v>
      </c>
      <c r="J37" s="153">
        <f t="shared" si="45"/>
        <v>4.7641283629975564E-2</v>
      </c>
      <c r="K37" s="153">
        <f t="shared" si="46"/>
        <v>0.30924888795058303</v>
      </c>
      <c r="L37" s="153">
        <f t="shared" si="47"/>
        <v>0.18394917863771909</v>
      </c>
      <c r="M37" s="154">
        <f t="shared" si="48"/>
        <v>13.801</v>
      </c>
      <c r="N37" s="155">
        <f t="shared" si="49"/>
        <v>0.11700000000000001</v>
      </c>
      <c r="O37" s="155">
        <f t="shared" si="50"/>
        <v>5.9269999999999996</v>
      </c>
      <c r="P37" s="156">
        <f t="shared" si="51"/>
        <v>0.92333333333333334</v>
      </c>
      <c r="Q37" s="157">
        <f t="shared" si="52"/>
        <v>91</v>
      </c>
      <c r="R37" s="158">
        <f t="shared" si="53"/>
        <v>24.468028514849831</v>
      </c>
      <c r="S37" s="143">
        <f t="shared" si="54"/>
        <v>4</v>
      </c>
      <c r="T37" s="143">
        <f t="shared" si="55"/>
        <v>203</v>
      </c>
      <c r="U37" t="s">
        <v>117</v>
      </c>
      <c r="V37" t="s">
        <v>119</v>
      </c>
      <c r="W37" t="s">
        <v>117</v>
      </c>
      <c r="X37" s="4" t="s">
        <v>119</v>
      </c>
      <c r="Y37" s="4" t="s">
        <v>190</v>
      </c>
      <c r="Z37" s="4" t="s">
        <v>165</v>
      </c>
      <c r="AA37" s="4" t="s">
        <v>166</v>
      </c>
      <c r="AB37" s="4">
        <v>512</v>
      </c>
      <c r="AC37" s="4">
        <v>3424.8589999999999</v>
      </c>
      <c r="AD37" s="4">
        <v>1797.355</v>
      </c>
      <c r="AE37" s="4">
        <v>1.905</v>
      </c>
      <c r="AF37" s="4">
        <v>2.2999999999999998</v>
      </c>
      <c r="AG37" s="4">
        <v>13.801</v>
      </c>
      <c r="AH37" s="4">
        <v>217.64994999999999</v>
      </c>
      <c r="AI37" s="4">
        <v>10.369123</v>
      </c>
      <c r="AJ37" s="4">
        <v>67.308004999999994</v>
      </c>
      <c r="AK37" s="4">
        <v>630</v>
      </c>
      <c r="AL37" s="4">
        <v>4</v>
      </c>
      <c r="AM37" s="4">
        <v>203</v>
      </c>
      <c r="AN37" s="4">
        <v>91</v>
      </c>
      <c r="AO37" s="4">
        <v>15.735628999999999</v>
      </c>
      <c r="AP37" s="4">
        <v>1847.2</v>
      </c>
      <c r="AQ37" s="4">
        <v>55.4</v>
      </c>
      <c r="AR37" s="4">
        <v>78</v>
      </c>
      <c r="AS37" s="4">
        <v>31101</v>
      </c>
      <c r="AT37" s="4">
        <v>0.11700000000000001</v>
      </c>
      <c r="AU37" s="4">
        <v>5.9269999999999996</v>
      </c>
      <c r="AV37" s="4">
        <v>28791</v>
      </c>
      <c r="AW37" s="4">
        <v>0</v>
      </c>
      <c r="AX37" s="4">
        <v>0.54</v>
      </c>
      <c r="AY37">
        <v>0.82826086956521749</v>
      </c>
      <c r="AZ37" t="s">
        <v>67</v>
      </c>
      <c r="BA37" t="s">
        <v>319</v>
      </c>
      <c r="BB37">
        <v>7</v>
      </c>
      <c r="BC37" t="s">
        <v>335</v>
      </c>
      <c r="BD37">
        <v>7</v>
      </c>
      <c r="BE37">
        <v>101030.245</v>
      </c>
      <c r="BF37">
        <v>3.3899343706431675E-2</v>
      </c>
      <c r="BG37">
        <v>2.8077499895979283E-2</v>
      </c>
      <c r="BH37">
        <v>206861.08799999999</v>
      </c>
      <c r="BI37">
        <v>1.6556323052888518E-2</v>
      </c>
      <c r="BJ37">
        <v>1.37129545285881E-2</v>
      </c>
      <c r="BK37">
        <v>1</v>
      </c>
      <c r="BL37" t="s">
        <v>69</v>
      </c>
      <c r="BM37">
        <v>-1</v>
      </c>
      <c r="BN37" t="s">
        <v>310</v>
      </c>
    </row>
    <row r="38" spans="1:66">
      <c r="A38" s="138" t="str">
        <f t="shared" si="36"/>
        <v>부성여객</v>
      </c>
      <c r="B38" s="138" t="str">
        <f t="shared" si="37"/>
        <v>36</v>
      </c>
      <c r="C38" s="139" t="str">
        <f t="shared" si="38"/>
        <v>70바2091</v>
      </c>
      <c r="D38" s="113" t="str">
        <f t="shared" si="39"/>
        <v>대형</v>
      </c>
      <c r="E38" s="109" t="str">
        <f t="shared" si="40"/>
        <v>F</v>
      </c>
      <c r="F38" s="159">
        <f t="shared" si="41"/>
        <v>0.79523809523809519</v>
      </c>
      <c r="G38" s="160">
        <f t="shared" si="42"/>
        <v>1.67</v>
      </c>
      <c r="H38" s="161">
        <f t="shared" si="43"/>
        <v>2.1</v>
      </c>
      <c r="I38" s="162">
        <f t="shared" si="44"/>
        <v>3678.748</v>
      </c>
      <c r="J38" s="163">
        <f t="shared" si="45"/>
        <v>4.3461227534530827E-2</v>
      </c>
      <c r="K38" s="163">
        <f t="shared" si="46"/>
        <v>0.43118890621773781</v>
      </c>
      <c r="L38" s="163">
        <f t="shared" si="47"/>
        <v>0.18484549634821412</v>
      </c>
      <c r="M38" s="164">
        <f t="shared" si="48"/>
        <v>16.856999999999999</v>
      </c>
      <c r="N38" s="165">
        <f t="shared" si="49"/>
        <v>1.006</v>
      </c>
      <c r="O38" s="165">
        <f t="shared" si="50"/>
        <v>30.390999999999998</v>
      </c>
      <c r="P38" s="166">
        <f t="shared" si="51"/>
        <v>14.664999999999999</v>
      </c>
      <c r="Q38" s="167">
        <f t="shared" si="52"/>
        <v>103</v>
      </c>
      <c r="R38" s="168">
        <f t="shared" si="53"/>
        <v>24.593980816891779</v>
      </c>
      <c r="S38" s="140">
        <f t="shared" si="54"/>
        <v>37</v>
      </c>
      <c r="T38" s="140">
        <f t="shared" si="55"/>
        <v>1118</v>
      </c>
      <c r="U38" t="s">
        <v>117</v>
      </c>
      <c r="V38" t="s">
        <v>119</v>
      </c>
      <c r="W38" t="s">
        <v>117</v>
      </c>
      <c r="X38" s="4" t="s">
        <v>119</v>
      </c>
      <c r="Y38" s="4" t="s">
        <v>191</v>
      </c>
      <c r="Z38" s="4" t="s">
        <v>163</v>
      </c>
      <c r="AA38" s="4" t="s">
        <v>48</v>
      </c>
      <c r="AB38" s="4">
        <v>512</v>
      </c>
      <c r="AC38" s="4">
        <v>3678.748</v>
      </c>
      <c r="AD38" s="4">
        <v>2203.06</v>
      </c>
      <c r="AE38" s="4">
        <v>1.67</v>
      </c>
      <c r="AF38" s="4">
        <v>2.1</v>
      </c>
      <c r="AG38" s="4">
        <v>16.856999999999999</v>
      </c>
      <c r="AH38" s="4">
        <v>284.72302100000002</v>
      </c>
      <c r="AI38" s="4">
        <v>12.374412</v>
      </c>
      <c r="AJ38" s="4">
        <v>122.769408</v>
      </c>
      <c r="AK38" s="4">
        <v>680</v>
      </c>
      <c r="AL38" s="4">
        <v>37</v>
      </c>
      <c r="AM38" s="4">
        <v>1118</v>
      </c>
      <c r="AN38" s="4">
        <v>103</v>
      </c>
      <c r="AO38" s="4">
        <v>12.920444</v>
      </c>
      <c r="AP38" s="4">
        <v>5455</v>
      </c>
      <c r="AQ38" s="4">
        <v>879.9</v>
      </c>
      <c r="AR38" s="4">
        <v>200</v>
      </c>
      <c r="AS38" s="4">
        <v>87581</v>
      </c>
      <c r="AT38" s="4">
        <v>1.006</v>
      </c>
      <c r="AU38" s="4">
        <v>30.390999999999998</v>
      </c>
      <c r="AV38" s="4">
        <v>29891</v>
      </c>
      <c r="AW38" s="4">
        <v>0</v>
      </c>
      <c r="AX38" s="4">
        <v>0.54</v>
      </c>
      <c r="AY38">
        <v>0.79523809523809519</v>
      </c>
      <c r="AZ38" t="s">
        <v>70</v>
      </c>
      <c r="BA38" t="s">
        <v>319</v>
      </c>
      <c r="BB38">
        <v>2</v>
      </c>
      <c r="BC38" t="s">
        <v>327</v>
      </c>
      <c r="BD38">
        <v>9</v>
      </c>
      <c r="BE38">
        <v>101030.245</v>
      </c>
      <c r="BF38">
        <v>3.6412343650161397E-2</v>
      </c>
      <c r="BG38">
        <v>2.8956482807509298E-2</v>
      </c>
      <c r="BH38">
        <v>206861.08799999999</v>
      </c>
      <c r="BI38">
        <v>1.7783663595542919E-2</v>
      </c>
      <c r="BJ38">
        <v>1.4142246764074606E-2</v>
      </c>
      <c r="BK38">
        <v>1</v>
      </c>
      <c r="BL38" t="s">
        <v>67</v>
      </c>
      <c r="BM38">
        <v>-1</v>
      </c>
      <c r="BN38" t="s">
        <v>310</v>
      </c>
    </row>
    <row r="39" spans="1:66">
      <c r="A39" s="141" t="str">
        <f t="shared" si="36"/>
        <v>부성여객</v>
      </c>
      <c r="B39" s="141" t="str">
        <f t="shared" si="37"/>
        <v>36</v>
      </c>
      <c r="C39" s="142" t="str">
        <f t="shared" si="38"/>
        <v>70바2093</v>
      </c>
      <c r="D39" s="130" t="str">
        <f t="shared" si="39"/>
        <v>대형</v>
      </c>
      <c r="E39" s="126" t="str">
        <f t="shared" si="40"/>
        <v>A</v>
      </c>
      <c r="F39" s="149">
        <f t="shared" si="41"/>
        <v>0.95047619047619047</v>
      </c>
      <c r="G39" s="150">
        <f t="shared" si="42"/>
        <v>1.996</v>
      </c>
      <c r="H39" s="151">
        <f t="shared" si="43"/>
        <v>2.1</v>
      </c>
      <c r="I39" s="152">
        <f t="shared" si="44"/>
        <v>5744.143</v>
      </c>
      <c r="J39" s="153">
        <f t="shared" si="45"/>
        <v>1.6455915824505455E-2</v>
      </c>
      <c r="K39" s="153">
        <f t="shared" si="46"/>
        <v>0.3735628001832409</v>
      </c>
      <c r="L39" s="153">
        <f t="shared" si="47"/>
        <v>0.20002983909000874</v>
      </c>
      <c r="M39" s="154">
        <f t="shared" si="48"/>
        <v>13.805</v>
      </c>
      <c r="N39" s="155">
        <f t="shared" si="49"/>
        <v>0.78300000000000003</v>
      </c>
      <c r="O39" s="155">
        <f t="shared" si="50"/>
        <v>7.9729999999999999</v>
      </c>
      <c r="P39" s="156">
        <f t="shared" si="51"/>
        <v>17.87</v>
      </c>
      <c r="Q39" s="157">
        <f t="shared" si="52"/>
        <v>104</v>
      </c>
      <c r="R39" s="158">
        <f t="shared" si="53"/>
        <v>24.713332905277863</v>
      </c>
      <c r="S39" s="143">
        <f t="shared" si="54"/>
        <v>45</v>
      </c>
      <c r="T39" s="143">
        <f t="shared" si="55"/>
        <v>458</v>
      </c>
      <c r="U39" t="s">
        <v>117</v>
      </c>
      <c r="V39" t="s">
        <v>119</v>
      </c>
      <c r="W39" t="s">
        <v>117</v>
      </c>
      <c r="X39" s="4" t="s">
        <v>119</v>
      </c>
      <c r="Y39" s="4" t="s">
        <v>192</v>
      </c>
      <c r="Z39" s="4" t="s">
        <v>163</v>
      </c>
      <c r="AA39" s="4" t="s">
        <v>48</v>
      </c>
      <c r="AB39" s="4">
        <v>512</v>
      </c>
      <c r="AC39" s="4">
        <v>5744.143</v>
      </c>
      <c r="AD39" s="4">
        <v>2878.3919999999998</v>
      </c>
      <c r="AE39" s="4">
        <v>1.996</v>
      </c>
      <c r="AF39" s="4">
        <v>2.1</v>
      </c>
      <c r="AG39" s="4">
        <v>13.805</v>
      </c>
      <c r="AH39" s="4">
        <v>381.04600599999998</v>
      </c>
      <c r="AI39" s="4">
        <v>6.2704610000000001</v>
      </c>
      <c r="AJ39" s="4">
        <v>142.34461300000001</v>
      </c>
      <c r="AK39" s="4">
        <v>1149</v>
      </c>
      <c r="AL39" s="4">
        <v>45</v>
      </c>
      <c r="AM39" s="4">
        <v>458</v>
      </c>
      <c r="AN39" s="4">
        <v>104</v>
      </c>
      <c r="AO39" s="4">
        <v>15.074669999999999</v>
      </c>
      <c r="AP39" s="4">
        <v>3959.7</v>
      </c>
      <c r="AQ39" s="4">
        <v>1072.2</v>
      </c>
      <c r="AR39" s="4">
        <v>94</v>
      </c>
      <c r="AS39" s="4">
        <v>35537</v>
      </c>
      <c r="AT39" s="4">
        <v>0.78300000000000003</v>
      </c>
      <c r="AU39" s="4">
        <v>7.9729999999999999</v>
      </c>
      <c r="AV39" s="4">
        <v>50416</v>
      </c>
      <c r="AW39" s="4">
        <v>0</v>
      </c>
      <c r="AX39" s="4">
        <v>0.56000000000000005</v>
      </c>
      <c r="AY39">
        <v>0.95047619047619047</v>
      </c>
      <c r="AZ39" t="s">
        <v>66</v>
      </c>
      <c r="BA39" t="s">
        <v>319</v>
      </c>
      <c r="BB39">
        <v>1</v>
      </c>
      <c r="BC39" t="s">
        <v>412</v>
      </c>
      <c r="BD39">
        <v>14</v>
      </c>
      <c r="BE39">
        <v>101030.245</v>
      </c>
      <c r="BF39">
        <v>5.6855677228140944E-2</v>
      </c>
      <c r="BG39">
        <v>5.4039967498747295E-2</v>
      </c>
      <c r="BH39">
        <v>206861.08799999999</v>
      </c>
      <c r="BI39">
        <v>2.7768117510819628E-2</v>
      </c>
      <c r="BJ39">
        <v>2.6392934548379036E-2</v>
      </c>
      <c r="BK39">
        <v>1</v>
      </c>
      <c r="BL39" t="s">
        <v>66</v>
      </c>
      <c r="BM39">
        <v>0</v>
      </c>
      <c r="BN39" t="s">
        <v>313</v>
      </c>
    </row>
    <row r="40" spans="1:66">
      <c r="A40" s="138" t="str">
        <f t="shared" si="36"/>
        <v>부성여객</v>
      </c>
      <c r="B40" s="138" t="str">
        <f t="shared" si="37"/>
        <v>36</v>
      </c>
      <c r="C40" s="139" t="str">
        <f t="shared" si="38"/>
        <v>70바2094</v>
      </c>
      <c r="D40" s="113" t="str">
        <f t="shared" si="39"/>
        <v>대형</v>
      </c>
      <c r="E40" s="109" t="str">
        <f t="shared" si="40"/>
        <v>B</v>
      </c>
      <c r="F40" s="159">
        <f t="shared" si="41"/>
        <v>0.91999999999999993</v>
      </c>
      <c r="G40" s="160">
        <f t="shared" si="42"/>
        <v>2.024</v>
      </c>
      <c r="H40" s="161">
        <f t="shared" si="43"/>
        <v>2.2000000000000002</v>
      </c>
      <c r="I40" s="162">
        <f t="shared" si="44"/>
        <v>5270.5910000000003</v>
      </c>
      <c r="J40" s="163">
        <f t="shared" si="45"/>
        <v>2.3798366967065662E-2</v>
      </c>
      <c r="K40" s="163">
        <f t="shared" si="46"/>
        <v>0.36508207245053687</v>
      </c>
      <c r="L40" s="163">
        <f t="shared" si="47"/>
        <v>0.16260036113597126</v>
      </c>
      <c r="M40" s="164">
        <f t="shared" si="48"/>
        <v>12.141999999999999</v>
      </c>
      <c r="N40" s="165">
        <f t="shared" si="49"/>
        <v>0.75900000000000001</v>
      </c>
      <c r="O40" s="165">
        <f t="shared" si="50"/>
        <v>11.763</v>
      </c>
      <c r="P40" s="166">
        <f t="shared" si="51"/>
        <v>7.5949999999999998</v>
      </c>
      <c r="Q40" s="167">
        <f t="shared" si="52"/>
        <v>107</v>
      </c>
      <c r="R40" s="168">
        <f t="shared" si="53"/>
        <v>24.362058807057842</v>
      </c>
      <c r="S40" s="140">
        <f t="shared" si="54"/>
        <v>40</v>
      </c>
      <c r="T40" s="140">
        <f t="shared" si="55"/>
        <v>620</v>
      </c>
      <c r="U40" t="s">
        <v>117</v>
      </c>
      <c r="V40" t="s">
        <v>119</v>
      </c>
      <c r="W40" t="s">
        <v>117</v>
      </c>
      <c r="X40" s="4" t="s">
        <v>119</v>
      </c>
      <c r="Y40" s="4" t="s">
        <v>193</v>
      </c>
      <c r="Z40" s="4" t="s">
        <v>163</v>
      </c>
      <c r="AA40" s="4" t="s">
        <v>48</v>
      </c>
      <c r="AB40" s="4">
        <v>512</v>
      </c>
      <c r="AC40" s="4">
        <v>5270.5910000000003</v>
      </c>
      <c r="AD40" s="4">
        <v>2604.35</v>
      </c>
      <c r="AE40" s="4">
        <v>2.024</v>
      </c>
      <c r="AF40" s="4">
        <v>2.2000000000000002</v>
      </c>
      <c r="AG40" s="4">
        <v>12.141999999999999</v>
      </c>
      <c r="AH40" s="4">
        <v>354.012946</v>
      </c>
      <c r="AI40" s="4">
        <v>8.4249299999999998</v>
      </c>
      <c r="AJ40" s="4">
        <v>129.24377999999999</v>
      </c>
      <c r="AK40" s="4">
        <v>857</v>
      </c>
      <c r="AL40" s="4">
        <v>40</v>
      </c>
      <c r="AM40" s="4">
        <v>620</v>
      </c>
      <c r="AN40" s="4">
        <v>107</v>
      </c>
      <c r="AO40" s="4">
        <v>14.88813</v>
      </c>
      <c r="AP40" s="4">
        <v>3556.7</v>
      </c>
      <c r="AQ40" s="4">
        <v>455.7</v>
      </c>
      <c r="AR40" s="4">
        <v>87</v>
      </c>
      <c r="AS40" s="4">
        <v>29079</v>
      </c>
      <c r="AT40" s="4">
        <v>0.75900000000000001</v>
      </c>
      <c r="AU40" s="4">
        <v>11.763</v>
      </c>
      <c r="AV40" s="4">
        <v>42666</v>
      </c>
      <c r="AW40" s="4">
        <v>0</v>
      </c>
      <c r="AX40" s="4">
        <v>0.53</v>
      </c>
      <c r="AY40">
        <v>0.91999999999999993</v>
      </c>
      <c r="AZ40" t="s">
        <v>68</v>
      </c>
      <c r="BA40" t="s">
        <v>319</v>
      </c>
      <c r="BB40">
        <v>5</v>
      </c>
      <c r="BC40" t="s">
        <v>374</v>
      </c>
      <c r="BD40">
        <v>13</v>
      </c>
      <c r="BE40">
        <v>101030.245</v>
      </c>
      <c r="BF40">
        <v>5.2168447181336647E-2</v>
      </c>
      <c r="BG40">
        <v>4.7994971406829713E-2</v>
      </c>
      <c r="BH40">
        <v>206861.08799999999</v>
      </c>
      <c r="BI40">
        <v>2.547889045232132E-2</v>
      </c>
      <c r="BJ40">
        <v>2.3440579216135612E-2</v>
      </c>
      <c r="BK40">
        <v>1</v>
      </c>
      <c r="BL40" t="s">
        <v>69</v>
      </c>
      <c r="BM40">
        <v>1</v>
      </c>
      <c r="BN40" t="s">
        <v>307</v>
      </c>
    </row>
    <row r="41" spans="1:66">
      <c r="A41" s="141" t="str">
        <f t="shared" si="36"/>
        <v>부성여객</v>
      </c>
      <c r="B41" s="141" t="str">
        <f t="shared" si="37"/>
        <v>36</v>
      </c>
      <c r="C41" s="142" t="str">
        <f t="shared" si="38"/>
        <v>70바2096</v>
      </c>
      <c r="D41" s="130" t="str">
        <f t="shared" si="39"/>
        <v>대형</v>
      </c>
      <c r="E41" s="126" t="str">
        <f t="shared" si="40"/>
        <v>B</v>
      </c>
      <c r="F41" s="149">
        <f t="shared" si="41"/>
        <v>0.90500000000000003</v>
      </c>
      <c r="G41" s="150">
        <f t="shared" si="42"/>
        <v>1.81</v>
      </c>
      <c r="H41" s="151">
        <f t="shared" si="43"/>
        <v>2</v>
      </c>
      <c r="I41" s="152">
        <f t="shared" si="44"/>
        <v>4498.3919999999998</v>
      </c>
      <c r="J41" s="153">
        <f t="shared" si="45"/>
        <v>1.3164196842794334E-2</v>
      </c>
      <c r="K41" s="153">
        <f t="shared" si="46"/>
        <v>0.40002745154053998</v>
      </c>
      <c r="L41" s="153">
        <f t="shared" si="47"/>
        <v>0.1989599839231441</v>
      </c>
      <c r="M41" s="154">
        <f t="shared" si="48"/>
        <v>14.752000000000001</v>
      </c>
      <c r="N41" s="155">
        <f t="shared" si="49"/>
        <v>0.48899999999999999</v>
      </c>
      <c r="O41" s="155">
        <f t="shared" si="50"/>
        <v>27.765000000000001</v>
      </c>
      <c r="P41" s="156">
        <f t="shared" si="51"/>
        <v>18.84333333333333</v>
      </c>
      <c r="Q41" s="157">
        <f t="shared" si="52"/>
        <v>103</v>
      </c>
      <c r="R41" s="158">
        <f t="shared" si="53"/>
        <v>25.236212496669946</v>
      </c>
      <c r="S41" s="143">
        <f t="shared" si="54"/>
        <v>22</v>
      </c>
      <c r="T41" s="143">
        <f t="shared" si="55"/>
        <v>1249</v>
      </c>
      <c r="U41" t="s">
        <v>117</v>
      </c>
      <c r="V41" t="s">
        <v>119</v>
      </c>
      <c r="W41" t="s">
        <v>117</v>
      </c>
      <c r="X41" s="4" t="s">
        <v>119</v>
      </c>
      <c r="Y41" s="4" t="s">
        <v>194</v>
      </c>
      <c r="Z41" s="4" t="s">
        <v>163</v>
      </c>
      <c r="AA41" s="4" t="s">
        <v>48</v>
      </c>
      <c r="AB41" s="4">
        <v>512</v>
      </c>
      <c r="AC41" s="4">
        <v>4498.3919999999998</v>
      </c>
      <c r="AD41" s="4">
        <v>2485.4209999999998</v>
      </c>
      <c r="AE41" s="4">
        <v>1.81</v>
      </c>
      <c r="AF41" s="4">
        <v>2</v>
      </c>
      <c r="AG41" s="4">
        <v>14.752000000000001</v>
      </c>
      <c r="AH41" s="4">
        <v>303.76437299999998</v>
      </c>
      <c r="AI41" s="4">
        <v>3.9988139999999999</v>
      </c>
      <c r="AJ41" s="4">
        <v>121.514088</v>
      </c>
      <c r="AK41" s="4">
        <v>895</v>
      </c>
      <c r="AL41" s="4">
        <v>22</v>
      </c>
      <c r="AM41" s="4">
        <v>1249</v>
      </c>
      <c r="AN41" s="4">
        <v>103</v>
      </c>
      <c r="AO41" s="4">
        <v>14.808820000000001</v>
      </c>
      <c r="AP41" s="4">
        <v>6981.6</v>
      </c>
      <c r="AQ41" s="4">
        <v>1130.5999999999999</v>
      </c>
      <c r="AR41" s="4">
        <v>124</v>
      </c>
      <c r="AS41" s="4">
        <v>62499</v>
      </c>
      <c r="AT41" s="4">
        <v>0.48899999999999999</v>
      </c>
      <c r="AU41" s="4">
        <v>27.765000000000001</v>
      </c>
      <c r="AV41" s="4">
        <v>38438</v>
      </c>
      <c r="AW41" s="4">
        <v>0</v>
      </c>
      <c r="AX41" s="4">
        <v>0.52</v>
      </c>
      <c r="AY41">
        <v>0.90500000000000003</v>
      </c>
      <c r="AZ41" t="s">
        <v>68</v>
      </c>
      <c r="BA41" t="s">
        <v>319</v>
      </c>
      <c r="BB41">
        <v>8</v>
      </c>
      <c r="BC41" t="s">
        <v>388</v>
      </c>
      <c r="BD41">
        <v>9</v>
      </c>
      <c r="BE41">
        <v>101030.245</v>
      </c>
      <c r="BF41">
        <v>4.452520133946028E-2</v>
      </c>
      <c r="BG41">
        <v>4.0295307212211556E-2</v>
      </c>
      <c r="BH41">
        <v>206861.08799999999</v>
      </c>
      <c r="BI41">
        <v>2.1745955430728471E-2</v>
      </c>
      <c r="BJ41">
        <v>1.9680089664809268E-2</v>
      </c>
      <c r="BK41">
        <v>1</v>
      </c>
      <c r="BL41" t="s">
        <v>68</v>
      </c>
      <c r="BM41">
        <v>0</v>
      </c>
      <c r="BN41" t="s">
        <v>313</v>
      </c>
    </row>
    <row r="42" spans="1:66">
      <c r="A42" s="138" t="str">
        <f t="shared" si="36"/>
        <v>부성여객</v>
      </c>
      <c r="B42" s="138" t="str">
        <f t="shared" si="37"/>
        <v>36</v>
      </c>
      <c r="C42" s="139" t="str">
        <f t="shared" si="38"/>
        <v>70바2097</v>
      </c>
      <c r="D42" s="113" t="str">
        <f t="shared" si="39"/>
        <v>대형</v>
      </c>
      <c r="E42" s="109" t="str">
        <f t="shared" si="40"/>
        <v>B</v>
      </c>
      <c r="F42" s="159">
        <f t="shared" si="41"/>
        <v>0.93545454545454532</v>
      </c>
      <c r="G42" s="160">
        <f t="shared" si="42"/>
        <v>2.0579999999999998</v>
      </c>
      <c r="H42" s="161">
        <f t="shared" si="43"/>
        <v>2.2000000000000002</v>
      </c>
      <c r="I42" s="162">
        <f t="shared" si="44"/>
        <v>5562.1750000000002</v>
      </c>
      <c r="J42" s="163">
        <f t="shared" si="45"/>
        <v>1.9245447934819082E-2</v>
      </c>
      <c r="K42" s="163">
        <f t="shared" si="46"/>
        <v>0.37753386289005436</v>
      </c>
      <c r="L42" s="163">
        <f t="shared" si="47"/>
        <v>0.16845928076696615</v>
      </c>
      <c r="M42" s="164">
        <f t="shared" si="48"/>
        <v>14.118</v>
      </c>
      <c r="N42" s="165">
        <f t="shared" si="49"/>
        <v>0.28799999999999998</v>
      </c>
      <c r="O42" s="165">
        <f t="shared" si="50"/>
        <v>18.966999999999999</v>
      </c>
      <c r="P42" s="166">
        <f t="shared" si="51"/>
        <v>15.67</v>
      </c>
      <c r="Q42" s="167">
        <f t="shared" si="52"/>
        <v>107</v>
      </c>
      <c r="R42" s="168">
        <f t="shared" si="53"/>
        <v>24.552568241875218</v>
      </c>
      <c r="S42" s="140">
        <f t="shared" si="54"/>
        <v>16</v>
      </c>
      <c r="T42" s="140">
        <f t="shared" si="55"/>
        <v>1055</v>
      </c>
      <c r="U42" t="s">
        <v>117</v>
      </c>
      <c r="V42" t="s">
        <v>119</v>
      </c>
      <c r="W42" t="s">
        <v>117</v>
      </c>
      <c r="X42" s="4" t="s">
        <v>119</v>
      </c>
      <c r="Y42" s="4" t="s">
        <v>195</v>
      </c>
      <c r="Z42" s="4" t="s">
        <v>163</v>
      </c>
      <c r="AA42" s="4" t="s">
        <v>48</v>
      </c>
      <c r="AB42" s="4">
        <v>512</v>
      </c>
      <c r="AC42" s="4">
        <v>5562.1750000000002</v>
      </c>
      <c r="AD42" s="4">
        <v>2702.81</v>
      </c>
      <c r="AE42" s="4">
        <v>2.0579999999999998</v>
      </c>
      <c r="AF42" s="4">
        <v>2.2000000000000002</v>
      </c>
      <c r="AG42" s="4">
        <v>14.118</v>
      </c>
      <c r="AH42" s="4">
        <v>375.553223</v>
      </c>
      <c r="AI42" s="4">
        <v>7.2276899999999999</v>
      </c>
      <c r="AJ42" s="4">
        <v>141.78405900000001</v>
      </c>
      <c r="AK42" s="4">
        <v>937</v>
      </c>
      <c r="AL42" s="4">
        <v>16</v>
      </c>
      <c r="AM42" s="4">
        <v>1055</v>
      </c>
      <c r="AN42" s="4">
        <v>107</v>
      </c>
      <c r="AO42" s="4">
        <v>14.810617000000001</v>
      </c>
      <c r="AP42" s="4">
        <v>5877.4</v>
      </c>
      <c r="AQ42" s="4">
        <v>940.2</v>
      </c>
      <c r="AR42" s="4">
        <v>86</v>
      </c>
      <c r="AS42" s="4">
        <v>30497</v>
      </c>
      <c r="AT42" s="4">
        <v>0.28799999999999998</v>
      </c>
      <c r="AU42" s="4">
        <v>18.966999999999999</v>
      </c>
      <c r="AV42" s="4">
        <v>48072</v>
      </c>
      <c r="AW42" s="4">
        <v>0</v>
      </c>
      <c r="AX42" s="4">
        <v>0.59</v>
      </c>
      <c r="AY42">
        <v>0.93545454545454532</v>
      </c>
      <c r="AZ42" t="s">
        <v>68</v>
      </c>
      <c r="BA42" t="s">
        <v>319</v>
      </c>
      <c r="BB42">
        <v>3</v>
      </c>
      <c r="BC42" t="s">
        <v>328</v>
      </c>
      <c r="BD42">
        <v>15</v>
      </c>
      <c r="BE42">
        <v>101030.245</v>
      </c>
      <c r="BF42">
        <v>5.5054553218197189E-2</v>
      </c>
      <c r="BG42">
        <v>5.1501032055931727E-2</v>
      </c>
      <c r="BH42">
        <v>206861.08799999999</v>
      </c>
      <c r="BI42">
        <v>2.6888454729581623E-2</v>
      </c>
      <c r="BJ42">
        <v>2.5152927197035897E-2</v>
      </c>
      <c r="BK42">
        <v>1</v>
      </c>
      <c r="BL42" t="s">
        <v>68</v>
      </c>
      <c r="BM42">
        <v>0</v>
      </c>
      <c r="BN42" t="s">
        <v>313</v>
      </c>
    </row>
    <row r="43" spans="1:66">
      <c r="A43" s="141" t="str">
        <f t="shared" si="36"/>
        <v>부성여객</v>
      </c>
      <c r="B43" s="141" t="str">
        <f t="shared" si="37"/>
        <v>36</v>
      </c>
      <c r="C43" s="142" t="str">
        <f t="shared" si="38"/>
        <v>70바2098</v>
      </c>
      <c r="D43" s="130" t="str">
        <f t="shared" si="39"/>
        <v>저상</v>
      </c>
      <c r="E43" s="126" t="str">
        <f t="shared" si="40"/>
        <v>B</v>
      </c>
      <c r="F43" s="149">
        <f t="shared" si="41"/>
        <v>0.90315789473684216</v>
      </c>
      <c r="G43" s="150">
        <f t="shared" si="42"/>
        <v>1.716</v>
      </c>
      <c r="H43" s="151">
        <f t="shared" si="43"/>
        <v>1.9</v>
      </c>
      <c r="I43" s="152">
        <f t="shared" si="44"/>
        <v>1864.771</v>
      </c>
      <c r="J43" s="153">
        <f t="shared" si="45"/>
        <v>2.4344152527231884E-2</v>
      </c>
      <c r="K43" s="153">
        <f t="shared" si="46"/>
        <v>0.3784547930734033</v>
      </c>
      <c r="L43" s="153">
        <f t="shared" si="47"/>
        <v>0.26598440237433979</v>
      </c>
      <c r="M43" s="154">
        <f t="shared" si="48"/>
        <v>17.32</v>
      </c>
      <c r="N43" s="155">
        <f t="shared" si="49"/>
        <v>0.53600000000000003</v>
      </c>
      <c r="O43" s="155">
        <f t="shared" si="50"/>
        <v>22.04</v>
      </c>
      <c r="P43" s="156">
        <f t="shared" si="51"/>
        <v>11.433333333333334</v>
      </c>
      <c r="Q43" s="157">
        <f t="shared" si="52"/>
        <v>92</v>
      </c>
      <c r="R43" s="158">
        <f t="shared" si="53"/>
        <v>27.807834970399433</v>
      </c>
      <c r="S43" s="143">
        <f t="shared" si="54"/>
        <v>10</v>
      </c>
      <c r="T43" s="143">
        <f t="shared" si="55"/>
        <v>411</v>
      </c>
      <c r="U43" t="s">
        <v>117</v>
      </c>
      <c r="V43" t="s">
        <v>119</v>
      </c>
      <c r="W43" t="s">
        <v>117</v>
      </c>
      <c r="X43" s="4" t="s">
        <v>119</v>
      </c>
      <c r="Y43" s="4" t="s">
        <v>196</v>
      </c>
      <c r="Z43" s="4" t="s">
        <v>164</v>
      </c>
      <c r="AA43" s="4" t="s">
        <v>48</v>
      </c>
      <c r="AB43" s="4">
        <v>512</v>
      </c>
      <c r="AC43" s="4">
        <v>1864.771</v>
      </c>
      <c r="AD43" s="4">
        <v>1086.9490000000001</v>
      </c>
      <c r="AE43" s="4">
        <v>1.716</v>
      </c>
      <c r="AF43" s="4">
        <v>1.9</v>
      </c>
      <c r="AG43" s="4">
        <v>17.32</v>
      </c>
      <c r="AH43" s="4">
        <v>112.289142</v>
      </c>
      <c r="AI43" s="4">
        <v>2.733584</v>
      </c>
      <c r="AJ43" s="4">
        <v>42.496364</v>
      </c>
      <c r="AK43" s="4">
        <v>496</v>
      </c>
      <c r="AL43" s="4">
        <v>10</v>
      </c>
      <c r="AM43" s="4">
        <v>411</v>
      </c>
      <c r="AN43" s="4">
        <v>92</v>
      </c>
      <c r="AO43" s="4">
        <v>16.606867999999999</v>
      </c>
      <c r="AP43" s="4">
        <v>2951.5</v>
      </c>
      <c r="AQ43" s="4">
        <v>686</v>
      </c>
      <c r="AR43" s="4">
        <v>56</v>
      </c>
      <c r="AS43" s="4">
        <v>24638</v>
      </c>
      <c r="AT43" s="4">
        <v>0.53600000000000003</v>
      </c>
      <c r="AU43" s="4">
        <v>22.04</v>
      </c>
      <c r="AV43" s="4">
        <v>16800</v>
      </c>
      <c r="AW43" s="4">
        <v>0</v>
      </c>
      <c r="AX43" s="4">
        <v>0.5</v>
      </c>
      <c r="AY43">
        <v>0.90315789473684216</v>
      </c>
      <c r="AZ43" t="s">
        <v>68</v>
      </c>
      <c r="BA43" t="s">
        <v>319</v>
      </c>
      <c r="BB43">
        <v>9</v>
      </c>
      <c r="BC43" t="s">
        <v>375</v>
      </c>
      <c r="BD43">
        <v>8</v>
      </c>
      <c r="BE43">
        <v>101030.245</v>
      </c>
      <c r="BF43">
        <v>1.8457551993464928E-2</v>
      </c>
      <c r="BG43">
        <v>1.6670083800413588E-2</v>
      </c>
      <c r="BH43">
        <v>206861.08799999999</v>
      </c>
      <c r="BI43">
        <v>9.0146050087486738E-3</v>
      </c>
      <c r="BJ43">
        <v>8.1416116815856455E-3</v>
      </c>
      <c r="BK43">
        <v>1</v>
      </c>
      <c r="BL43" t="s">
        <v>69</v>
      </c>
      <c r="BM43">
        <v>1</v>
      </c>
      <c r="BN43" t="s">
        <v>307</v>
      </c>
    </row>
    <row r="44" spans="1:66">
      <c r="A44" s="138" t="str">
        <f t="shared" si="36"/>
        <v>부성여객</v>
      </c>
      <c r="B44" s="138" t="str">
        <f t="shared" si="37"/>
        <v>36</v>
      </c>
      <c r="C44" s="139" t="str">
        <f t="shared" si="38"/>
        <v>70바2101</v>
      </c>
      <c r="D44" s="113" t="str">
        <f t="shared" si="39"/>
        <v>저상</v>
      </c>
      <c r="E44" s="109" t="str">
        <f t="shared" si="40"/>
        <v>C</v>
      </c>
      <c r="F44" s="159">
        <f t="shared" si="41"/>
        <v>0.89421052631578957</v>
      </c>
      <c r="G44" s="160">
        <f t="shared" si="42"/>
        <v>1.6990000000000001</v>
      </c>
      <c r="H44" s="161">
        <f t="shared" si="43"/>
        <v>1.9</v>
      </c>
      <c r="I44" s="162">
        <f t="shared" si="44"/>
        <v>2096.393</v>
      </c>
      <c r="J44" s="163">
        <f t="shared" si="45"/>
        <v>1.693655629778083E-2</v>
      </c>
      <c r="K44" s="163">
        <f t="shared" si="46"/>
        <v>0.3255573873287958</v>
      </c>
      <c r="L44" s="163">
        <f t="shared" si="47"/>
        <v>0.29145298615288256</v>
      </c>
      <c r="M44" s="164">
        <f t="shared" si="48"/>
        <v>15.286</v>
      </c>
      <c r="N44" s="165">
        <f t="shared" si="49"/>
        <v>0.23899999999999999</v>
      </c>
      <c r="O44" s="165">
        <f t="shared" si="50"/>
        <v>5.867</v>
      </c>
      <c r="P44" s="166">
        <f t="shared" si="51"/>
        <v>11.301666666666668</v>
      </c>
      <c r="Q44" s="167">
        <f t="shared" si="52"/>
        <v>92</v>
      </c>
      <c r="R44" s="168">
        <f t="shared" si="53"/>
        <v>26.299413855062724</v>
      </c>
      <c r="S44" s="140">
        <f t="shared" si="54"/>
        <v>5</v>
      </c>
      <c r="T44" s="140">
        <f t="shared" si="55"/>
        <v>123</v>
      </c>
      <c r="U44" t="s">
        <v>117</v>
      </c>
      <c r="V44" t="s">
        <v>119</v>
      </c>
      <c r="W44" t="s">
        <v>117</v>
      </c>
      <c r="X44" s="4" t="s">
        <v>119</v>
      </c>
      <c r="Y44" s="4" t="s">
        <v>197</v>
      </c>
      <c r="Z44" s="4" t="s">
        <v>164</v>
      </c>
      <c r="AA44" s="4" t="s">
        <v>48</v>
      </c>
      <c r="AB44" s="4">
        <v>512</v>
      </c>
      <c r="AC44" s="4">
        <v>2096.393</v>
      </c>
      <c r="AD44" s="4">
        <v>1233.7260000000001</v>
      </c>
      <c r="AE44" s="4">
        <v>1.6990000000000001</v>
      </c>
      <c r="AF44" s="4">
        <v>1.9</v>
      </c>
      <c r="AG44" s="4">
        <v>15.286</v>
      </c>
      <c r="AH44" s="4">
        <v>121.23468099999999</v>
      </c>
      <c r="AI44" s="4">
        <v>2.0532979999999998</v>
      </c>
      <c r="AJ44" s="4">
        <v>39.468845999999999</v>
      </c>
      <c r="AK44" s="4">
        <v>611</v>
      </c>
      <c r="AL44" s="4">
        <v>5</v>
      </c>
      <c r="AM44" s="4">
        <v>123</v>
      </c>
      <c r="AN44" s="4">
        <v>92</v>
      </c>
      <c r="AO44" s="4">
        <v>17.292023</v>
      </c>
      <c r="AP44" s="4">
        <v>2536.1</v>
      </c>
      <c r="AQ44" s="4">
        <v>678.1</v>
      </c>
      <c r="AR44" s="4">
        <v>26</v>
      </c>
      <c r="AS44" s="4">
        <v>6434</v>
      </c>
      <c r="AT44" s="4">
        <v>0.23899999999999999</v>
      </c>
      <c r="AU44" s="4">
        <v>5.867</v>
      </c>
      <c r="AV44" s="4">
        <v>17253</v>
      </c>
      <c r="AW44" s="4">
        <v>0</v>
      </c>
      <c r="AX44" s="4">
        <v>0.48</v>
      </c>
      <c r="AY44">
        <v>0.89421052631578957</v>
      </c>
      <c r="AZ44" t="s">
        <v>69</v>
      </c>
      <c r="BA44" t="s">
        <v>319</v>
      </c>
      <c r="BB44">
        <v>1</v>
      </c>
      <c r="BC44" t="s">
        <v>334</v>
      </c>
      <c r="BD44">
        <v>8</v>
      </c>
      <c r="BE44">
        <v>101030.245</v>
      </c>
      <c r="BF44">
        <v>2.0750152590444576E-2</v>
      </c>
      <c r="BG44">
        <v>1.855500486903439E-2</v>
      </c>
      <c r="BH44">
        <v>206861.08799999999</v>
      </c>
      <c r="BI44">
        <v>1.0134303267321112E-2</v>
      </c>
      <c r="BJ44">
        <v>9.0622006585150371E-3</v>
      </c>
      <c r="BK44">
        <v>1</v>
      </c>
      <c r="BL44" t="s">
        <v>68</v>
      </c>
      <c r="BM44">
        <v>-1</v>
      </c>
      <c r="BN44" t="s">
        <v>310</v>
      </c>
    </row>
    <row r="45" spans="1:66">
      <c r="A45" s="141" t="str">
        <f t="shared" si="36"/>
        <v>부성여객</v>
      </c>
      <c r="B45" s="141" t="str">
        <f t="shared" si="37"/>
        <v>36</v>
      </c>
      <c r="C45" s="142" t="str">
        <f t="shared" si="38"/>
        <v>70바2102</v>
      </c>
      <c r="D45" s="130" t="str">
        <f t="shared" si="39"/>
        <v>대형</v>
      </c>
      <c r="E45" s="126" t="str">
        <f t="shared" si="40"/>
        <v>D</v>
      </c>
      <c r="F45" s="149">
        <f t="shared" si="41"/>
        <v>0.81</v>
      </c>
      <c r="G45" s="150">
        <f t="shared" si="42"/>
        <v>1.7010000000000001</v>
      </c>
      <c r="H45" s="151">
        <f t="shared" si="43"/>
        <v>2.1</v>
      </c>
      <c r="I45" s="152">
        <f t="shared" si="44"/>
        <v>1980.3620000000001</v>
      </c>
      <c r="J45" s="153">
        <f t="shared" si="45"/>
        <v>5.8276378597714909E-2</v>
      </c>
      <c r="K45" s="153">
        <f t="shared" si="46"/>
        <v>0.34427190003636521</v>
      </c>
      <c r="L45" s="153">
        <f t="shared" si="47"/>
        <v>0.20147831558068677</v>
      </c>
      <c r="M45" s="154">
        <f t="shared" si="48"/>
        <v>16.931000000000001</v>
      </c>
      <c r="N45" s="155">
        <f t="shared" si="49"/>
        <v>1.111</v>
      </c>
      <c r="O45" s="155">
        <f t="shared" si="50"/>
        <v>11.968</v>
      </c>
      <c r="P45" s="156">
        <f t="shared" si="51"/>
        <v>9.1783333333333346</v>
      </c>
      <c r="Q45" s="157">
        <f t="shared" si="52"/>
        <v>92</v>
      </c>
      <c r="R45" s="158">
        <f t="shared" si="53"/>
        <v>26.599086176796497</v>
      </c>
      <c r="S45" s="143">
        <f t="shared" si="54"/>
        <v>22</v>
      </c>
      <c r="T45" s="143">
        <f t="shared" si="55"/>
        <v>237</v>
      </c>
      <c r="U45" t="s">
        <v>117</v>
      </c>
      <c r="V45" t="s">
        <v>119</v>
      </c>
      <c r="W45" t="s">
        <v>117</v>
      </c>
      <c r="X45" s="4" t="s">
        <v>119</v>
      </c>
      <c r="Y45" s="4" t="s">
        <v>198</v>
      </c>
      <c r="Z45" s="4" t="s">
        <v>163</v>
      </c>
      <c r="AA45" s="4" t="s">
        <v>48</v>
      </c>
      <c r="AB45" s="4">
        <v>512</v>
      </c>
      <c r="AC45" s="4">
        <v>1980.3620000000001</v>
      </c>
      <c r="AD45" s="4">
        <v>1164.3219999999999</v>
      </c>
      <c r="AE45" s="4">
        <v>1.7010000000000001</v>
      </c>
      <c r="AF45" s="4">
        <v>2.1</v>
      </c>
      <c r="AG45" s="4">
        <v>16.931000000000001</v>
      </c>
      <c r="AH45" s="4">
        <v>124.61635699999999</v>
      </c>
      <c r="AI45" s="4">
        <v>7.2621900000000004</v>
      </c>
      <c r="AJ45" s="4">
        <v>42.901910000000001</v>
      </c>
      <c r="AK45" s="4">
        <v>399</v>
      </c>
      <c r="AL45" s="4">
        <v>22</v>
      </c>
      <c r="AM45" s="4">
        <v>237</v>
      </c>
      <c r="AN45" s="4">
        <v>92</v>
      </c>
      <c r="AO45" s="4">
        <v>15.891669</v>
      </c>
      <c r="AP45" s="4">
        <v>2435.4</v>
      </c>
      <c r="AQ45" s="4">
        <v>550.70000000000005</v>
      </c>
      <c r="AR45" s="4">
        <v>46</v>
      </c>
      <c r="AS45" s="4">
        <v>11961</v>
      </c>
      <c r="AT45" s="4">
        <v>1.111</v>
      </c>
      <c r="AU45" s="4">
        <v>11.968</v>
      </c>
      <c r="AV45" s="4">
        <v>16977</v>
      </c>
      <c r="AW45" s="4">
        <v>0</v>
      </c>
      <c r="AX45" s="4">
        <v>0.51</v>
      </c>
      <c r="AY45">
        <v>0.81</v>
      </c>
      <c r="AZ45" t="s">
        <v>67</v>
      </c>
      <c r="BA45" t="s">
        <v>319</v>
      </c>
      <c r="BB45">
        <v>10</v>
      </c>
      <c r="BC45" t="s">
        <v>450</v>
      </c>
      <c r="BD45">
        <v>7</v>
      </c>
      <c r="BE45">
        <v>101030.245</v>
      </c>
      <c r="BF45">
        <v>1.9601674726216888E-2</v>
      </c>
      <c r="BG45">
        <v>1.587735652823568E-2</v>
      </c>
      <c r="BH45">
        <v>206861.08799999999</v>
      </c>
      <c r="BI45">
        <v>9.5733906224064729E-3</v>
      </c>
      <c r="BJ45">
        <v>7.7544464041492435E-3</v>
      </c>
      <c r="BK45">
        <v>1</v>
      </c>
      <c r="BL45" t="s">
        <v>70</v>
      </c>
      <c r="BM45">
        <v>1</v>
      </c>
      <c r="BN45" t="s">
        <v>307</v>
      </c>
    </row>
    <row r="46" spans="1:66">
      <c r="A46" s="138" t="str">
        <f t="shared" si="36"/>
        <v>부성여객</v>
      </c>
      <c r="B46" s="138" t="str">
        <f t="shared" si="37"/>
        <v>36</v>
      </c>
      <c r="C46" s="139" t="str">
        <f t="shared" si="38"/>
        <v>70바2103</v>
      </c>
      <c r="D46" s="113" t="str">
        <f t="shared" si="39"/>
        <v>저상</v>
      </c>
      <c r="E46" s="109" t="str">
        <f t="shared" si="40"/>
        <v>D</v>
      </c>
      <c r="F46" s="159">
        <f t="shared" si="41"/>
        <v>0.82333333333333336</v>
      </c>
      <c r="G46" s="160">
        <f t="shared" si="42"/>
        <v>1.7290000000000001</v>
      </c>
      <c r="H46" s="161">
        <f t="shared" si="43"/>
        <v>2.1</v>
      </c>
      <c r="I46" s="162">
        <f t="shared" si="44"/>
        <v>1249.0989999999999</v>
      </c>
      <c r="J46" s="163">
        <f t="shared" si="45"/>
        <v>1.6663634568494911E-2</v>
      </c>
      <c r="K46" s="163">
        <f t="shared" si="46"/>
        <v>0.35943204849803106</v>
      </c>
      <c r="L46" s="163">
        <f t="shared" si="47"/>
        <v>0.2745979301880796</v>
      </c>
      <c r="M46" s="164">
        <f t="shared" si="48"/>
        <v>15.657</v>
      </c>
      <c r="N46" s="165">
        <f t="shared" si="49"/>
        <v>0.88100000000000001</v>
      </c>
      <c r="O46" s="165">
        <f t="shared" si="50"/>
        <v>15.930999999999999</v>
      </c>
      <c r="P46" s="166">
        <f t="shared" si="51"/>
        <v>5.9533333333333331</v>
      </c>
      <c r="Q46" s="167">
        <f t="shared" si="52"/>
        <v>93</v>
      </c>
      <c r="R46" s="168">
        <f t="shared" si="53"/>
        <v>26.636539552701965</v>
      </c>
      <c r="S46" s="140">
        <f t="shared" si="54"/>
        <v>11</v>
      </c>
      <c r="T46" s="140">
        <f t="shared" si="55"/>
        <v>199</v>
      </c>
      <c r="U46" t="s">
        <v>117</v>
      </c>
      <c r="V46" t="s">
        <v>119</v>
      </c>
      <c r="W46" t="s">
        <v>117</v>
      </c>
      <c r="X46" s="4" t="s">
        <v>119</v>
      </c>
      <c r="Y46" s="4" t="s">
        <v>199</v>
      </c>
      <c r="Z46" s="4" t="s">
        <v>164</v>
      </c>
      <c r="AA46" s="4" t="s">
        <v>48</v>
      </c>
      <c r="AB46" s="4">
        <v>512</v>
      </c>
      <c r="AC46" s="4">
        <v>1249.0989999999999</v>
      </c>
      <c r="AD46" s="4">
        <v>722.64300000000003</v>
      </c>
      <c r="AE46" s="4">
        <v>1.7290000000000001</v>
      </c>
      <c r="AF46" s="4">
        <v>2.1</v>
      </c>
      <c r="AG46" s="4">
        <v>15.657</v>
      </c>
      <c r="AH46" s="4">
        <v>75.162474000000003</v>
      </c>
      <c r="AI46" s="4">
        <v>1.25248</v>
      </c>
      <c r="AJ46" s="4">
        <v>27.015802000000001</v>
      </c>
      <c r="AK46" s="4">
        <v>343</v>
      </c>
      <c r="AL46" s="4">
        <v>11</v>
      </c>
      <c r="AM46" s="4">
        <v>199</v>
      </c>
      <c r="AN46" s="4">
        <v>93</v>
      </c>
      <c r="AO46" s="4">
        <v>16.618652000000001</v>
      </c>
      <c r="AP46" s="4">
        <v>1293.3</v>
      </c>
      <c r="AQ46" s="4">
        <v>357.2</v>
      </c>
      <c r="AR46" s="4">
        <v>27</v>
      </c>
      <c r="AS46" s="4">
        <v>9851</v>
      </c>
      <c r="AT46" s="4">
        <v>0.88100000000000001</v>
      </c>
      <c r="AU46" s="4">
        <v>15.930999999999999</v>
      </c>
      <c r="AV46" s="4">
        <v>10480</v>
      </c>
      <c r="AW46" s="4">
        <v>0</v>
      </c>
      <c r="AX46" s="4">
        <v>0.49</v>
      </c>
      <c r="AY46">
        <v>0.82333333333333336</v>
      </c>
      <c r="AZ46" t="s">
        <v>67</v>
      </c>
      <c r="BA46" t="s">
        <v>319</v>
      </c>
      <c r="BB46">
        <v>8</v>
      </c>
      <c r="BC46" t="s">
        <v>373</v>
      </c>
      <c r="BD46">
        <v>3</v>
      </c>
      <c r="BE46">
        <v>101030.245</v>
      </c>
      <c r="BF46">
        <v>1.2363614480000519E-2</v>
      </c>
      <c r="BG46">
        <v>1.0179375921867094E-2</v>
      </c>
      <c r="BH46">
        <v>206861.08799999999</v>
      </c>
      <c r="BI46">
        <v>6.038346854290934E-3</v>
      </c>
      <c r="BJ46">
        <v>4.9715722433662027E-3</v>
      </c>
      <c r="BK46">
        <v>1</v>
      </c>
      <c r="BL46" t="s">
        <v>67</v>
      </c>
      <c r="BM46">
        <v>0</v>
      </c>
      <c r="BN46" t="s">
        <v>313</v>
      </c>
    </row>
    <row r="47" spans="1:66">
      <c r="A47" s="141" t="str">
        <f t="shared" si="36"/>
        <v>부성여객</v>
      </c>
      <c r="B47" s="141" t="str">
        <f t="shared" si="37"/>
        <v>36</v>
      </c>
      <c r="C47" s="142" t="str">
        <f t="shared" si="38"/>
        <v>70바2104</v>
      </c>
      <c r="D47" s="130" t="str">
        <f t="shared" si="39"/>
        <v>저상</v>
      </c>
      <c r="E47" s="126" t="str">
        <f t="shared" si="40"/>
        <v>F</v>
      </c>
      <c r="F47" s="149">
        <f t="shared" si="41"/>
        <v>0.78476190476190466</v>
      </c>
      <c r="G47" s="150">
        <f t="shared" si="42"/>
        <v>1.6479999999999999</v>
      </c>
      <c r="H47" s="151">
        <f t="shared" si="43"/>
        <v>2.1</v>
      </c>
      <c r="I47" s="152">
        <f t="shared" si="44"/>
        <v>1973.0709999999999</v>
      </c>
      <c r="J47" s="153">
        <f t="shared" si="45"/>
        <v>3.3541953579222482E-2</v>
      </c>
      <c r="K47" s="153">
        <f t="shared" si="46"/>
        <v>0.37982014856541169</v>
      </c>
      <c r="L47" s="153">
        <f t="shared" si="47"/>
        <v>0.19107269834689172</v>
      </c>
      <c r="M47" s="154">
        <f t="shared" si="48"/>
        <v>15.263</v>
      </c>
      <c r="N47" s="155">
        <f t="shared" si="49"/>
        <v>0.40500000000000003</v>
      </c>
      <c r="O47" s="155">
        <f t="shared" si="50"/>
        <v>8.2609999999999992</v>
      </c>
      <c r="P47" s="156">
        <f t="shared" si="51"/>
        <v>5.0433333333333339</v>
      </c>
      <c r="Q47" s="157">
        <f t="shared" si="52"/>
        <v>92</v>
      </c>
      <c r="R47" s="158">
        <f t="shared" si="53"/>
        <v>24.963459516950536</v>
      </c>
      <c r="S47" s="143">
        <f t="shared" si="54"/>
        <v>8</v>
      </c>
      <c r="T47" s="143">
        <f t="shared" si="55"/>
        <v>163</v>
      </c>
      <c r="U47" t="s">
        <v>117</v>
      </c>
      <c r="V47" t="s">
        <v>119</v>
      </c>
      <c r="W47" t="s">
        <v>117</v>
      </c>
      <c r="X47" s="4" t="s">
        <v>119</v>
      </c>
      <c r="Y47" s="4" t="s">
        <v>200</v>
      </c>
      <c r="Z47" s="4" t="s">
        <v>164</v>
      </c>
      <c r="AA47" s="4" t="s">
        <v>48</v>
      </c>
      <c r="AB47" s="4">
        <v>512</v>
      </c>
      <c r="AC47" s="4">
        <v>1973.0709999999999</v>
      </c>
      <c r="AD47" s="4">
        <v>1197.1110000000001</v>
      </c>
      <c r="AE47" s="4">
        <v>1.6479999999999999</v>
      </c>
      <c r="AF47" s="4">
        <v>2.1</v>
      </c>
      <c r="AG47" s="4">
        <v>15.263</v>
      </c>
      <c r="AH47" s="4">
        <v>134.73109099999999</v>
      </c>
      <c r="AI47" s="4">
        <v>4.5191439999999998</v>
      </c>
      <c r="AJ47" s="4">
        <v>51.173583000000001</v>
      </c>
      <c r="AK47" s="4">
        <v>377</v>
      </c>
      <c r="AL47" s="4">
        <v>8</v>
      </c>
      <c r="AM47" s="4">
        <v>163</v>
      </c>
      <c r="AN47" s="4">
        <v>92</v>
      </c>
      <c r="AO47" s="4">
        <v>14.644511</v>
      </c>
      <c r="AP47" s="4">
        <v>2804.8</v>
      </c>
      <c r="AQ47" s="4">
        <v>302.60000000000002</v>
      </c>
      <c r="AR47" s="4">
        <v>73</v>
      </c>
      <c r="AS47" s="4">
        <v>34670</v>
      </c>
      <c r="AT47" s="4">
        <v>0.40500000000000003</v>
      </c>
      <c r="AU47" s="4">
        <v>8.2609999999999992</v>
      </c>
      <c r="AV47" s="4">
        <v>16894</v>
      </c>
      <c r="AW47" s="4">
        <v>0</v>
      </c>
      <c r="AX47" s="4">
        <v>0.49</v>
      </c>
      <c r="AY47">
        <v>0.78476190476190466</v>
      </c>
      <c r="AZ47" t="s">
        <v>70</v>
      </c>
      <c r="BA47" t="s">
        <v>319</v>
      </c>
      <c r="BB47">
        <v>3</v>
      </c>
      <c r="BC47" t="s">
        <v>333</v>
      </c>
      <c r="BD47">
        <v>7</v>
      </c>
      <c r="BE47">
        <v>101030.245</v>
      </c>
      <c r="BF47">
        <v>1.952950821805886E-2</v>
      </c>
      <c r="BG47">
        <v>1.5326014068267141E-2</v>
      </c>
      <c r="BH47">
        <v>206861.08799999999</v>
      </c>
      <c r="BI47">
        <v>9.5381447476482386E-3</v>
      </c>
      <c r="BJ47">
        <v>7.4851726400591879E-3</v>
      </c>
      <c r="BK47">
        <v>1</v>
      </c>
      <c r="BL47" t="s">
        <v>67</v>
      </c>
      <c r="BM47">
        <v>-1</v>
      </c>
      <c r="BN47" t="s">
        <v>310</v>
      </c>
    </row>
    <row r="48" spans="1:66">
      <c r="A48" s="138" t="str">
        <f t="shared" si="36"/>
        <v>부성여객</v>
      </c>
      <c r="B48" s="138" t="str">
        <f t="shared" si="37"/>
        <v>36</v>
      </c>
      <c r="C48" s="139" t="str">
        <f t="shared" si="38"/>
        <v>70바2111</v>
      </c>
      <c r="D48" s="113" t="str">
        <f t="shared" si="39"/>
        <v>저상</v>
      </c>
      <c r="E48" s="109" t="str">
        <f t="shared" si="40"/>
        <v>C</v>
      </c>
      <c r="F48" s="159">
        <f t="shared" si="41"/>
        <v>0.86190476190476184</v>
      </c>
      <c r="G48" s="160">
        <f t="shared" si="42"/>
        <v>1.81</v>
      </c>
      <c r="H48" s="161">
        <f t="shared" si="43"/>
        <v>2.1</v>
      </c>
      <c r="I48" s="162">
        <f t="shared" si="44"/>
        <v>506.73200000000003</v>
      </c>
      <c r="J48" s="163">
        <f t="shared" si="45"/>
        <v>9.304355303486311E-3</v>
      </c>
      <c r="K48" s="163">
        <f t="shared" si="46"/>
        <v>0.26722636169424402</v>
      </c>
      <c r="L48" s="163">
        <f t="shared" si="47"/>
        <v>0.34140334535809852</v>
      </c>
      <c r="M48" s="164">
        <f t="shared" si="48"/>
        <v>18.125</v>
      </c>
      <c r="N48" s="165">
        <f t="shared" si="49"/>
        <v>2.1709999999999998</v>
      </c>
      <c r="O48" s="165">
        <f t="shared" si="50"/>
        <v>14.801</v>
      </c>
      <c r="P48" s="166">
        <f t="shared" si="51"/>
        <v>6.48</v>
      </c>
      <c r="Q48" s="167">
        <f t="shared" si="52"/>
        <v>92</v>
      </c>
      <c r="R48" s="168">
        <f t="shared" si="53"/>
        <v>37.903800141477639</v>
      </c>
      <c r="S48" s="140">
        <f t="shared" si="54"/>
        <v>11</v>
      </c>
      <c r="T48" s="140">
        <f t="shared" si="55"/>
        <v>75</v>
      </c>
      <c r="U48" t="s">
        <v>117</v>
      </c>
      <c r="V48" t="s">
        <v>119</v>
      </c>
      <c r="W48" t="s">
        <v>117</v>
      </c>
      <c r="X48" s="4" t="s">
        <v>119</v>
      </c>
      <c r="Y48" s="4" t="s">
        <v>497</v>
      </c>
      <c r="Z48" s="4" t="s">
        <v>164</v>
      </c>
      <c r="AA48" s="4" t="s">
        <v>48</v>
      </c>
      <c r="AB48" s="4">
        <v>512</v>
      </c>
      <c r="AC48" s="4">
        <v>506.73200000000003</v>
      </c>
      <c r="AD48" s="4">
        <v>279.93599999999998</v>
      </c>
      <c r="AE48" s="4">
        <v>1.81</v>
      </c>
      <c r="AF48" s="4">
        <v>2.1</v>
      </c>
      <c r="AG48" s="4">
        <v>18.125</v>
      </c>
      <c r="AH48" s="4">
        <v>18.478873</v>
      </c>
      <c r="AI48" s="4">
        <v>0.171934</v>
      </c>
      <c r="AJ48" s="4">
        <v>4.9380420000000003</v>
      </c>
      <c r="AK48" s="4">
        <v>173</v>
      </c>
      <c r="AL48" s="4">
        <v>11</v>
      </c>
      <c r="AM48" s="4">
        <v>75</v>
      </c>
      <c r="AN48" s="4">
        <v>92</v>
      </c>
      <c r="AO48" s="4">
        <v>27.422235000000001</v>
      </c>
      <c r="AP48" s="4">
        <v>1024.5999999999999</v>
      </c>
      <c r="AQ48" s="4">
        <v>388.8</v>
      </c>
      <c r="AR48" s="4">
        <v>3</v>
      </c>
      <c r="AS48" s="4">
        <v>1426</v>
      </c>
      <c r="AT48" s="4">
        <v>2.1709999999999998</v>
      </c>
      <c r="AU48" s="4">
        <v>14.801</v>
      </c>
      <c r="AV48" s="4">
        <v>4624</v>
      </c>
      <c r="AW48" s="4">
        <v>0</v>
      </c>
      <c r="AX48" s="4">
        <v>0.4</v>
      </c>
      <c r="AY48">
        <v>0.86190476190476184</v>
      </c>
      <c r="AZ48" t="s">
        <v>69</v>
      </c>
      <c r="BA48" t="s">
        <v>319</v>
      </c>
      <c r="BB48">
        <v>6</v>
      </c>
      <c r="BC48" t="s">
        <v>370</v>
      </c>
      <c r="BD48">
        <v>2</v>
      </c>
      <c r="BE48">
        <v>101030.245</v>
      </c>
      <c r="BF48">
        <v>5.015646552178509E-3</v>
      </c>
      <c r="BG48">
        <v>4.3230096473538572E-3</v>
      </c>
      <c r="BH48">
        <v>206861.08799999999</v>
      </c>
      <c r="BI48">
        <v>2.4496245519118609E-3</v>
      </c>
      <c r="BJ48">
        <v>2.1113430661716514E-3</v>
      </c>
      <c r="BK48">
        <v>1</v>
      </c>
      <c r="BL48" t="s">
        <v>69</v>
      </c>
      <c r="BM48">
        <v>0</v>
      </c>
      <c r="BN48" t="s">
        <v>313</v>
      </c>
    </row>
    <row r="49" spans="1:66">
      <c r="A49" s="141" t="str">
        <f t="shared" si="36"/>
        <v>부성여객</v>
      </c>
      <c r="B49" s="141" t="str">
        <f t="shared" si="37"/>
        <v>36</v>
      </c>
      <c r="C49" s="142" t="str">
        <f t="shared" si="38"/>
        <v>70바2122</v>
      </c>
      <c r="D49" s="130" t="str">
        <f t="shared" si="39"/>
        <v>저상</v>
      </c>
      <c r="E49" s="126" t="str">
        <f t="shared" si="40"/>
        <v>C</v>
      </c>
      <c r="F49" s="149">
        <f t="shared" si="41"/>
        <v>0.88684210526315799</v>
      </c>
      <c r="G49" s="150">
        <f t="shared" si="42"/>
        <v>1.6850000000000001</v>
      </c>
      <c r="H49" s="151">
        <f t="shared" si="43"/>
        <v>1.9</v>
      </c>
      <c r="I49" s="152">
        <f t="shared" si="44"/>
        <v>2714.8339999999998</v>
      </c>
      <c r="J49" s="153">
        <f t="shared" si="45"/>
        <v>4.8435079845313755E-2</v>
      </c>
      <c r="K49" s="153">
        <f t="shared" si="46"/>
        <v>0.3534413847236742</v>
      </c>
      <c r="L49" s="153">
        <f t="shared" si="47"/>
        <v>0.25121241298731339</v>
      </c>
      <c r="M49" s="154">
        <f t="shared" si="48"/>
        <v>15.476000000000001</v>
      </c>
      <c r="N49" s="155">
        <f t="shared" si="49"/>
        <v>0.33200000000000002</v>
      </c>
      <c r="O49" s="155">
        <f t="shared" si="50"/>
        <v>7.625</v>
      </c>
      <c r="P49" s="156">
        <f t="shared" si="51"/>
        <v>12.233333333333333</v>
      </c>
      <c r="Q49" s="157">
        <f t="shared" si="52"/>
        <v>93</v>
      </c>
      <c r="R49" s="158">
        <f t="shared" si="53"/>
        <v>25.762114129443042</v>
      </c>
      <c r="S49" s="143">
        <f t="shared" si="54"/>
        <v>9</v>
      </c>
      <c r="T49" s="143">
        <f t="shared" si="55"/>
        <v>207</v>
      </c>
      <c r="U49" t="s">
        <v>117</v>
      </c>
      <c r="V49" t="s">
        <v>119</v>
      </c>
      <c r="W49" t="s">
        <v>117</v>
      </c>
      <c r="X49" s="4" t="s">
        <v>119</v>
      </c>
      <c r="Y49" s="4" t="s">
        <v>201</v>
      </c>
      <c r="Z49" s="4" t="s">
        <v>164</v>
      </c>
      <c r="AA49" s="4" t="s">
        <v>48</v>
      </c>
      <c r="AB49" s="4">
        <v>512</v>
      </c>
      <c r="AC49" s="4">
        <v>2714.8339999999998</v>
      </c>
      <c r="AD49" s="4">
        <v>1611.231</v>
      </c>
      <c r="AE49" s="4">
        <v>1.6850000000000001</v>
      </c>
      <c r="AF49" s="4">
        <v>1.9</v>
      </c>
      <c r="AG49" s="4">
        <v>15.476000000000001</v>
      </c>
      <c r="AH49" s="4">
        <v>176.18579399999999</v>
      </c>
      <c r="AI49" s="4">
        <v>8.5335730000000005</v>
      </c>
      <c r="AJ49" s="4">
        <v>62.271351000000003</v>
      </c>
      <c r="AK49" s="4">
        <v>682</v>
      </c>
      <c r="AL49" s="4">
        <v>9</v>
      </c>
      <c r="AM49" s="4">
        <v>207</v>
      </c>
      <c r="AN49" s="4">
        <v>93</v>
      </c>
      <c r="AO49" s="4">
        <v>15.408925999999999</v>
      </c>
      <c r="AP49" s="4">
        <v>3545.8</v>
      </c>
      <c r="AQ49" s="4">
        <v>734</v>
      </c>
      <c r="AR49" s="4">
        <v>66</v>
      </c>
      <c r="AS49" s="4">
        <v>24424</v>
      </c>
      <c r="AT49" s="4">
        <v>0.33200000000000002</v>
      </c>
      <c r="AU49" s="4">
        <v>7.625</v>
      </c>
      <c r="AV49" s="4">
        <v>24239</v>
      </c>
      <c r="AW49" s="4">
        <v>0</v>
      </c>
      <c r="AX49" s="4">
        <v>0.49</v>
      </c>
      <c r="AY49">
        <v>0.88684210526315799</v>
      </c>
      <c r="AZ49" t="s">
        <v>69</v>
      </c>
      <c r="BA49" t="s">
        <v>319</v>
      </c>
      <c r="BB49">
        <v>4</v>
      </c>
      <c r="BC49" t="s">
        <v>320</v>
      </c>
      <c r="BD49">
        <v>7</v>
      </c>
      <c r="BE49">
        <v>101030.245</v>
      </c>
      <c r="BF49">
        <v>2.6871497738127824E-2</v>
      </c>
      <c r="BG49">
        <v>2.3830775625655467E-2</v>
      </c>
      <c r="BH49">
        <v>206861.08799999999</v>
      </c>
      <c r="BI49">
        <v>1.3123947216211103E-2</v>
      </c>
      <c r="BJ49">
        <v>1.1638868978587217E-2</v>
      </c>
      <c r="BK49">
        <v>1</v>
      </c>
      <c r="BL49" t="s">
        <v>69</v>
      </c>
      <c r="BM49">
        <v>0</v>
      </c>
      <c r="BN49" t="s">
        <v>313</v>
      </c>
    </row>
    <row r="50" spans="1:66">
      <c r="A50" s="138" t="str">
        <f t="shared" si="36"/>
        <v>부성여객</v>
      </c>
      <c r="B50" s="138" t="str">
        <f t="shared" si="37"/>
        <v>36</v>
      </c>
      <c r="C50" s="139" t="str">
        <f t="shared" si="38"/>
        <v>70바2127</v>
      </c>
      <c r="D50" s="113" t="str">
        <f t="shared" si="39"/>
        <v>저상</v>
      </c>
      <c r="E50" s="109" t="str">
        <f t="shared" si="40"/>
        <v>F</v>
      </c>
      <c r="F50" s="159">
        <f t="shared" si="41"/>
        <v>0.78363636363636358</v>
      </c>
      <c r="G50" s="160">
        <f t="shared" si="42"/>
        <v>1.724</v>
      </c>
      <c r="H50" s="161">
        <f t="shared" si="43"/>
        <v>2.2000000000000002</v>
      </c>
      <c r="I50" s="162">
        <f t="shared" si="44"/>
        <v>2544.7130000000002</v>
      </c>
      <c r="J50" s="163">
        <f t="shared" si="45"/>
        <v>2.7573995233866194E-2</v>
      </c>
      <c r="K50" s="163">
        <f t="shared" si="46"/>
        <v>0.33956847017714675</v>
      </c>
      <c r="L50" s="163">
        <f t="shared" si="47"/>
        <v>0.2770449948579663</v>
      </c>
      <c r="M50" s="164">
        <f t="shared" si="48"/>
        <v>14.847</v>
      </c>
      <c r="N50" s="165">
        <f t="shared" si="49"/>
        <v>0.47199999999999998</v>
      </c>
      <c r="O50" s="165">
        <f t="shared" si="50"/>
        <v>4.4409999999999998</v>
      </c>
      <c r="P50" s="166">
        <f t="shared" si="51"/>
        <v>9.6966666666666654</v>
      </c>
      <c r="Q50" s="167">
        <f t="shared" si="52"/>
        <v>92</v>
      </c>
      <c r="R50" s="168">
        <f t="shared" si="53"/>
        <v>25.107125539870246</v>
      </c>
      <c r="S50" s="140">
        <f t="shared" si="54"/>
        <v>12</v>
      </c>
      <c r="T50" s="140">
        <f t="shared" si="55"/>
        <v>113</v>
      </c>
      <c r="U50" t="s">
        <v>117</v>
      </c>
      <c r="V50" t="s">
        <v>119</v>
      </c>
      <c r="W50" t="s">
        <v>117</v>
      </c>
      <c r="X50" s="4" t="s">
        <v>119</v>
      </c>
      <c r="Y50" s="4" t="s">
        <v>202</v>
      </c>
      <c r="Z50" s="4" t="s">
        <v>164</v>
      </c>
      <c r="AA50" s="4" t="s">
        <v>48</v>
      </c>
      <c r="AB50" s="4">
        <v>512</v>
      </c>
      <c r="AC50" s="4">
        <v>2544.7130000000002</v>
      </c>
      <c r="AD50" s="4">
        <v>1476.1590000000001</v>
      </c>
      <c r="AE50" s="4">
        <v>1.724</v>
      </c>
      <c r="AF50" s="4">
        <v>2.2000000000000002</v>
      </c>
      <c r="AG50" s="4">
        <v>14.847</v>
      </c>
      <c r="AH50" s="4">
        <v>160.153288</v>
      </c>
      <c r="AI50" s="4">
        <v>4.4160659999999998</v>
      </c>
      <c r="AJ50" s="4">
        <v>54.383006999999999</v>
      </c>
      <c r="AK50" s="4">
        <v>705</v>
      </c>
      <c r="AL50" s="4">
        <v>12</v>
      </c>
      <c r="AM50" s="4">
        <v>113</v>
      </c>
      <c r="AN50" s="4">
        <v>92</v>
      </c>
      <c r="AO50" s="4">
        <v>15.889233000000001</v>
      </c>
      <c r="AP50" s="4">
        <v>2401.1</v>
      </c>
      <c r="AQ50" s="4">
        <v>581.79999999999995</v>
      </c>
      <c r="AR50" s="4">
        <v>44</v>
      </c>
      <c r="AS50" s="4">
        <v>15525</v>
      </c>
      <c r="AT50" s="4">
        <v>0.47199999999999998</v>
      </c>
      <c r="AU50" s="4">
        <v>4.4409999999999998</v>
      </c>
      <c r="AV50" s="4">
        <v>13714</v>
      </c>
      <c r="AW50" s="4">
        <v>0</v>
      </c>
      <c r="AX50" s="4">
        <v>0.5</v>
      </c>
      <c r="AY50">
        <v>0.78363636363636358</v>
      </c>
      <c r="AZ50" t="s">
        <v>70</v>
      </c>
      <c r="BA50" t="s">
        <v>319</v>
      </c>
      <c r="BB50">
        <v>4</v>
      </c>
      <c r="BC50" t="s">
        <v>332</v>
      </c>
      <c r="BD50">
        <v>8</v>
      </c>
      <c r="BE50">
        <v>101030.245</v>
      </c>
      <c r="BF50">
        <v>2.5187635643168046E-2</v>
      </c>
      <c r="BG50">
        <v>1.9737947204009867E-2</v>
      </c>
      <c r="BH50">
        <v>206861.08799999999</v>
      </c>
      <c r="BI50">
        <v>1.2301554751563524E-2</v>
      </c>
      <c r="BJ50">
        <v>9.6399456325888706E-3</v>
      </c>
      <c r="BK50">
        <v>1</v>
      </c>
      <c r="BL50" t="s">
        <v>70</v>
      </c>
      <c r="BM50">
        <v>0</v>
      </c>
      <c r="BN50" t="s">
        <v>313</v>
      </c>
    </row>
    <row r="51" spans="1:66">
      <c r="A51" s="141" t="str">
        <f t="shared" si="36"/>
        <v>부성여객</v>
      </c>
      <c r="B51" s="141" t="str">
        <f t="shared" si="37"/>
        <v>36</v>
      </c>
      <c r="C51" s="142" t="str">
        <f t="shared" si="38"/>
        <v>70바2128</v>
      </c>
      <c r="D51" s="130" t="str">
        <f t="shared" si="39"/>
        <v>저상</v>
      </c>
      <c r="E51" s="126" t="str">
        <f t="shared" si="40"/>
        <v>F</v>
      </c>
      <c r="F51" s="149">
        <f t="shared" si="41"/>
        <v>0.77409090909090905</v>
      </c>
      <c r="G51" s="150">
        <f t="shared" si="42"/>
        <v>1.7030000000000001</v>
      </c>
      <c r="H51" s="151">
        <f t="shared" si="43"/>
        <v>2.2000000000000002</v>
      </c>
      <c r="I51" s="152">
        <f t="shared" si="44"/>
        <v>1746.213</v>
      </c>
      <c r="J51" s="153">
        <f t="shared" si="45"/>
        <v>3.1374052564590638E-2</v>
      </c>
      <c r="K51" s="153">
        <f t="shared" si="46"/>
        <v>0.38055044882097067</v>
      </c>
      <c r="L51" s="153">
        <f t="shared" si="47"/>
        <v>0.24166582198162539</v>
      </c>
      <c r="M51" s="154">
        <f t="shared" si="48"/>
        <v>16.326000000000001</v>
      </c>
      <c r="N51" s="155">
        <f t="shared" si="49"/>
        <v>0.85899999999999999</v>
      </c>
      <c r="O51" s="155">
        <f t="shared" si="50"/>
        <v>9.6780000000000008</v>
      </c>
      <c r="P51" s="156">
        <f t="shared" si="51"/>
        <v>7.8366666666666669</v>
      </c>
      <c r="Q51" s="157">
        <f t="shared" si="52"/>
        <v>92</v>
      </c>
      <c r="R51" s="158">
        <f t="shared" si="53"/>
        <v>27.020809427372928</v>
      </c>
      <c r="S51" s="143">
        <f t="shared" si="54"/>
        <v>15</v>
      </c>
      <c r="T51" s="143">
        <f t="shared" si="55"/>
        <v>169</v>
      </c>
      <c r="U51" t="s">
        <v>117</v>
      </c>
      <c r="V51" t="s">
        <v>119</v>
      </c>
      <c r="W51" t="s">
        <v>117</v>
      </c>
      <c r="X51" s="4" t="s">
        <v>119</v>
      </c>
      <c r="Y51" s="4" t="s">
        <v>301</v>
      </c>
      <c r="Z51" s="4" t="s">
        <v>164</v>
      </c>
      <c r="AA51" s="4" t="s">
        <v>48</v>
      </c>
      <c r="AB51" s="4">
        <v>512</v>
      </c>
      <c r="AC51" s="4">
        <v>1746.213</v>
      </c>
      <c r="AD51" s="4">
        <v>1025.354</v>
      </c>
      <c r="AE51" s="4">
        <v>1.7030000000000001</v>
      </c>
      <c r="AF51" s="4">
        <v>2.2000000000000002</v>
      </c>
      <c r="AG51" s="4">
        <v>16.326000000000001</v>
      </c>
      <c r="AH51" s="4">
        <v>109.891924</v>
      </c>
      <c r="AI51" s="4">
        <v>3.4477549999999999</v>
      </c>
      <c r="AJ51" s="4">
        <v>41.819420999999998</v>
      </c>
      <c r="AK51" s="4">
        <v>422</v>
      </c>
      <c r="AL51" s="4">
        <v>15</v>
      </c>
      <c r="AM51" s="4">
        <v>169</v>
      </c>
      <c r="AN51" s="4">
        <v>92</v>
      </c>
      <c r="AO51" s="4">
        <v>15.890275000000001</v>
      </c>
      <c r="AP51" s="4">
        <v>3795.3</v>
      </c>
      <c r="AQ51" s="4">
        <v>470.2</v>
      </c>
      <c r="AR51" s="4">
        <v>53</v>
      </c>
      <c r="AS51" s="4">
        <v>19382</v>
      </c>
      <c r="AT51" s="4">
        <v>0.85899999999999999</v>
      </c>
      <c r="AU51" s="4">
        <v>9.6780000000000008</v>
      </c>
      <c r="AV51" s="4">
        <v>6868</v>
      </c>
      <c r="AW51" s="4">
        <v>0</v>
      </c>
      <c r="AX51" s="4">
        <v>0.49</v>
      </c>
      <c r="AY51">
        <v>0.77409090909090905</v>
      </c>
      <c r="AZ51" t="s">
        <v>70</v>
      </c>
      <c r="BA51" t="s">
        <v>319</v>
      </c>
      <c r="BB51">
        <v>6</v>
      </c>
      <c r="BC51" t="s">
        <v>443</v>
      </c>
      <c r="BD51">
        <v>4</v>
      </c>
      <c r="BE51">
        <v>101030.245</v>
      </c>
      <c r="BF51">
        <v>1.7284061817330047E-2</v>
      </c>
      <c r="BG51">
        <v>1.3379435124960487E-2</v>
      </c>
      <c r="BH51">
        <v>206861.08799999999</v>
      </c>
      <c r="BI51">
        <v>8.4414764365930445E-3</v>
      </c>
      <c r="BJ51">
        <v>6.5344701688717973E-3</v>
      </c>
      <c r="BK51">
        <v>1</v>
      </c>
      <c r="BL51" t="s">
        <v>70</v>
      </c>
      <c r="BM51">
        <v>0</v>
      </c>
      <c r="BN51" t="s">
        <v>313</v>
      </c>
    </row>
    <row r="52" spans="1:66">
      <c r="A52" s="138" t="str">
        <f t="shared" si="36"/>
        <v>부성여객</v>
      </c>
      <c r="B52" s="138" t="str">
        <f t="shared" si="37"/>
        <v>36</v>
      </c>
      <c r="C52" s="139" t="str">
        <f t="shared" si="38"/>
        <v>70바2129</v>
      </c>
      <c r="D52" s="113" t="str">
        <f t="shared" si="39"/>
        <v>하이</v>
      </c>
      <c r="E52" s="109" t="str">
        <f t="shared" si="40"/>
        <v>D</v>
      </c>
      <c r="F52" s="159">
        <f t="shared" si="41"/>
        <v>0.82000000000000006</v>
      </c>
      <c r="G52" s="160">
        <f t="shared" si="42"/>
        <v>1.8859999999999999</v>
      </c>
      <c r="H52" s="161">
        <f t="shared" si="43"/>
        <v>2.2999999999999998</v>
      </c>
      <c r="I52" s="162">
        <f t="shared" si="44"/>
        <v>4557.9459999999999</v>
      </c>
      <c r="J52" s="163">
        <f t="shared" si="45"/>
        <v>2.6670656883615234E-2</v>
      </c>
      <c r="K52" s="163">
        <f t="shared" si="46"/>
        <v>0.41701343894217485</v>
      </c>
      <c r="L52" s="163">
        <f t="shared" si="47"/>
        <v>0.17156850914863844</v>
      </c>
      <c r="M52" s="164">
        <f t="shared" si="48"/>
        <v>16.827999999999999</v>
      </c>
      <c r="N52" s="165">
        <f t="shared" si="49"/>
        <v>1.163</v>
      </c>
      <c r="O52" s="165">
        <f t="shared" si="50"/>
        <v>16.981000000000002</v>
      </c>
      <c r="P52" s="166">
        <f t="shared" si="51"/>
        <v>6.5483333333333329</v>
      </c>
      <c r="Q52" s="167">
        <f t="shared" si="52"/>
        <v>93</v>
      </c>
      <c r="R52" s="168">
        <f t="shared" si="53"/>
        <v>24.962995535366289</v>
      </c>
      <c r="S52" s="140">
        <f t="shared" si="54"/>
        <v>53</v>
      </c>
      <c r="T52" s="140">
        <f t="shared" si="55"/>
        <v>774</v>
      </c>
      <c r="U52" t="s">
        <v>117</v>
      </c>
      <c r="V52" t="s">
        <v>119</v>
      </c>
      <c r="W52" t="s">
        <v>117</v>
      </c>
      <c r="X52" s="4" t="s">
        <v>119</v>
      </c>
      <c r="Y52" s="4" t="s">
        <v>203</v>
      </c>
      <c r="Z52" s="4" t="s">
        <v>165</v>
      </c>
      <c r="AA52" s="4" t="s">
        <v>166</v>
      </c>
      <c r="AB52" s="4">
        <v>512</v>
      </c>
      <c r="AC52" s="4">
        <v>4557.9459999999999</v>
      </c>
      <c r="AD52" s="4">
        <v>2417.0619999999999</v>
      </c>
      <c r="AE52" s="4">
        <v>1.8859999999999999</v>
      </c>
      <c r="AF52" s="4">
        <v>2.2999999999999998</v>
      </c>
      <c r="AG52" s="4">
        <v>16.827999999999999</v>
      </c>
      <c r="AH52" s="4">
        <v>328.20938899999999</v>
      </c>
      <c r="AI52" s="4">
        <v>8.7535600000000002</v>
      </c>
      <c r="AJ52" s="4">
        <v>136.867726</v>
      </c>
      <c r="AK52" s="4">
        <v>782</v>
      </c>
      <c r="AL52" s="4">
        <v>53</v>
      </c>
      <c r="AM52" s="4">
        <v>774</v>
      </c>
      <c r="AN52" s="4">
        <v>93</v>
      </c>
      <c r="AO52" s="4">
        <v>13.887311</v>
      </c>
      <c r="AP52" s="4">
        <v>3192.5</v>
      </c>
      <c r="AQ52" s="4">
        <v>392.9</v>
      </c>
      <c r="AR52" s="4">
        <v>143</v>
      </c>
      <c r="AS52" s="4">
        <v>56277</v>
      </c>
      <c r="AT52" s="4">
        <v>1.163</v>
      </c>
      <c r="AU52" s="4">
        <v>16.981000000000002</v>
      </c>
      <c r="AV52" s="4">
        <v>39097</v>
      </c>
      <c r="AW52" s="4">
        <v>0</v>
      </c>
      <c r="AX52" s="4">
        <v>0.6</v>
      </c>
      <c r="AY52">
        <v>0.82000000000000006</v>
      </c>
      <c r="AZ52" t="s">
        <v>67</v>
      </c>
      <c r="BA52" t="s">
        <v>319</v>
      </c>
      <c r="BB52">
        <v>9</v>
      </c>
      <c r="BC52" t="s">
        <v>449</v>
      </c>
      <c r="BD52">
        <v>7</v>
      </c>
      <c r="BE52">
        <v>101030.245</v>
      </c>
      <c r="BF52">
        <v>4.5114668384700046E-2</v>
      </c>
      <c r="BG52">
        <v>3.6994028075454044E-2</v>
      </c>
      <c r="BH52">
        <v>206861.08799999999</v>
      </c>
      <c r="BI52">
        <v>2.2033849111341812E-2</v>
      </c>
      <c r="BJ52">
        <v>1.8067756271300289E-2</v>
      </c>
      <c r="BK52">
        <v>1</v>
      </c>
      <c r="BL52" t="s">
        <v>67</v>
      </c>
      <c r="BM52">
        <v>0</v>
      </c>
      <c r="BN52" t="s">
        <v>313</v>
      </c>
    </row>
    <row r="53" spans="1:66">
      <c r="A53" s="141" t="str">
        <f t="shared" si="36"/>
        <v>부성여객</v>
      </c>
      <c r="B53" s="141" t="str">
        <f t="shared" si="37"/>
        <v>36</v>
      </c>
      <c r="C53" s="142" t="str">
        <f t="shared" si="38"/>
        <v>70바2130</v>
      </c>
      <c r="D53" s="130" t="str">
        <f t="shared" si="39"/>
        <v>하이</v>
      </c>
      <c r="E53" s="126" t="str">
        <f t="shared" si="40"/>
        <v>F</v>
      </c>
      <c r="F53" s="149">
        <f t="shared" si="41"/>
        <v>0.77956521739130435</v>
      </c>
      <c r="G53" s="150">
        <f t="shared" si="42"/>
        <v>1.7929999999999999</v>
      </c>
      <c r="H53" s="151">
        <f t="shared" si="43"/>
        <v>2.2999999999999998</v>
      </c>
      <c r="I53" s="152">
        <f t="shared" si="44"/>
        <v>3579.2759999999998</v>
      </c>
      <c r="J53" s="153">
        <f t="shared" si="45"/>
        <v>5.7091382397398735E-2</v>
      </c>
      <c r="K53" s="153">
        <f t="shared" si="46"/>
        <v>0.39453472060287798</v>
      </c>
      <c r="L53" s="153">
        <f t="shared" si="47"/>
        <v>0.20143738566123429</v>
      </c>
      <c r="M53" s="154">
        <f t="shared" si="48"/>
        <v>17.001999999999999</v>
      </c>
      <c r="N53" s="155">
        <f t="shared" si="49"/>
        <v>0.33500000000000002</v>
      </c>
      <c r="O53" s="155">
        <f t="shared" si="50"/>
        <v>28.943999999999999</v>
      </c>
      <c r="P53" s="156">
        <f t="shared" si="51"/>
        <v>0.96000000000000008</v>
      </c>
      <c r="Q53" s="157">
        <f t="shared" si="52"/>
        <v>93</v>
      </c>
      <c r="R53" s="158">
        <f t="shared" si="53"/>
        <v>25.168987683912469</v>
      </c>
      <c r="S53" s="143">
        <f t="shared" si="54"/>
        <v>12</v>
      </c>
      <c r="T53" s="143">
        <f t="shared" si="55"/>
        <v>1036</v>
      </c>
      <c r="U53" t="s">
        <v>117</v>
      </c>
      <c r="V53" t="s">
        <v>119</v>
      </c>
      <c r="W53" t="s">
        <v>117</v>
      </c>
      <c r="X53" s="4" t="s">
        <v>119</v>
      </c>
      <c r="Y53" s="4" t="s">
        <v>204</v>
      </c>
      <c r="Z53" s="4" t="s">
        <v>165</v>
      </c>
      <c r="AA53" s="4" t="s">
        <v>166</v>
      </c>
      <c r="AB53" s="4">
        <v>512</v>
      </c>
      <c r="AC53" s="4">
        <v>3579.2759999999998</v>
      </c>
      <c r="AD53" s="4">
        <v>1996.1980000000001</v>
      </c>
      <c r="AE53" s="4">
        <v>1.7929999999999999</v>
      </c>
      <c r="AF53" s="4">
        <v>2.2999999999999998</v>
      </c>
      <c r="AG53" s="4">
        <v>17.001999999999999</v>
      </c>
      <c r="AH53" s="4">
        <v>259.32994400000001</v>
      </c>
      <c r="AI53" s="4">
        <v>14.805505</v>
      </c>
      <c r="AJ53" s="4">
        <v>102.314667</v>
      </c>
      <c r="AK53" s="4">
        <v>721</v>
      </c>
      <c r="AL53" s="4">
        <v>12</v>
      </c>
      <c r="AM53" s="4">
        <v>1036</v>
      </c>
      <c r="AN53" s="4">
        <v>93</v>
      </c>
      <c r="AO53" s="4">
        <v>13.802015000000001</v>
      </c>
      <c r="AP53" s="4">
        <v>3638.9</v>
      </c>
      <c r="AQ53" s="4">
        <v>57.6</v>
      </c>
      <c r="AR53" s="4">
        <v>149</v>
      </c>
      <c r="AS53" s="4">
        <v>67297</v>
      </c>
      <c r="AT53" s="4">
        <v>0.33500000000000002</v>
      </c>
      <c r="AU53" s="4">
        <v>28.943999999999999</v>
      </c>
      <c r="AV53" s="4">
        <v>31273</v>
      </c>
      <c r="AW53" s="4">
        <v>0</v>
      </c>
      <c r="AX53" s="4">
        <v>0.56999999999999995</v>
      </c>
      <c r="AY53">
        <v>0.77956521739130435</v>
      </c>
      <c r="AZ53" t="s">
        <v>70</v>
      </c>
      <c r="BA53" t="s">
        <v>319</v>
      </c>
      <c r="BB53">
        <v>5</v>
      </c>
      <c r="BC53" t="s">
        <v>428</v>
      </c>
      <c r="BD53">
        <v>10</v>
      </c>
      <c r="BE53">
        <v>101030.245</v>
      </c>
      <c r="BF53">
        <v>3.5427767199812291E-2</v>
      </c>
      <c r="BG53">
        <v>2.7618255038810189E-2</v>
      </c>
      <c r="BH53">
        <v>206861.08799999999</v>
      </c>
      <c r="BI53">
        <v>1.7302799838314686E-2</v>
      </c>
      <c r="BJ53">
        <v>1.3488660917434014E-2</v>
      </c>
      <c r="BK53">
        <v>1</v>
      </c>
      <c r="BL53" t="s">
        <v>70</v>
      </c>
      <c r="BM53">
        <v>0</v>
      </c>
      <c r="BN53" t="s">
        <v>313</v>
      </c>
    </row>
    <row r="54" spans="1:66">
      <c r="A54" s="138" t="str">
        <f t="shared" si="36"/>
        <v>부성여객</v>
      </c>
      <c r="B54" s="138" t="str">
        <f t="shared" si="37"/>
        <v>36</v>
      </c>
      <c r="C54" s="139" t="str">
        <f t="shared" si="38"/>
        <v>70바2131</v>
      </c>
      <c r="D54" s="113" t="str">
        <f t="shared" si="39"/>
        <v>하이</v>
      </c>
      <c r="E54" s="109" t="str">
        <f t="shared" si="40"/>
        <v>D</v>
      </c>
      <c r="F54" s="159">
        <f t="shared" si="41"/>
        <v>0.83565217391304347</v>
      </c>
      <c r="G54" s="160">
        <f t="shared" si="42"/>
        <v>1.9219999999999999</v>
      </c>
      <c r="H54" s="161">
        <f t="shared" si="43"/>
        <v>2.2999999999999998</v>
      </c>
      <c r="I54" s="162">
        <f t="shared" si="44"/>
        <v>2446.8739999999998</v>
      </c>
      <c r="J54" s="163">
        <f t="shared" si="45"/>
        <v>4.7425719476906124E-2</v>
      </c>
      <c r="K54" s="163">
        <f t="shared" si="46"/>
        <v>0.35648199122441249</v>
      </c>
      <c r="L54" s="163">
        <f t="shared" si="47"/>
        <v>0.18472549056469603</v>
      </c>
      <c r="M54" s="164">
        <f t="shared" si="48"/>
        <v>14.680999999999999</v>
      </c>
      <c r="N54" s="165">
        <f t="shared" si="49"/>
        <v>0.123</v>
      </c>
      <c r="O54" s="165">
        <f t="shared" si="50"/>
        <v>12.955</v>
      </c>
      <c r="P54" s="166">
        <f t="shared" si="51"/>
        <v>2.5183333333333331</v>
      </c>
      <c r="Q54" s="167">
        <f t="shared" si="52"/>
        <v>93</v>
      </c>
      <c r="R54" s="168">
        <f t="shared" si="53"/>
        <v>24.80043842378662</v>
      </c>
      <c r="S54" s="140">
        <f t="shared" si="54"/>
        <v>3</v>
      </c>
      <c r="T54" s="140">
        <f t="shared" si="55"/>
        <v>317</v>
      </c>
      <c r="U54" t="s">
        <v>117</v>
      </c>
      <c r="V54" t="s">
        <v>119</v>
      </c>
      <c r="W54" t="s">
        <v>117</v>
      </c>
      <c r="X54" s="4" t="s">
        <v>119</v>
      </c>
      <c r="Y54" s="4" t="s">
        <v>205</v>
      </c>
      <c r="Z54" s="4" t="s">
        <v>165</v>
      </c>
      <c r="AA54" s="4" t="s">
        <v>166</v>
      </c>
      <c r="AB54" s="4">
        <v>512</v>
      </c>
      <c r="AC54" s="4">
        <v>2446.8739999999998</v>
      </c>
      <c r="AD54" s="4">
        <v>1272.9780000000001</v>
      </c>
      <c r="AE54" s="4">
        <v>1.9219999999999999</v>
      </c>
      <c r="AF54" s="4">
        <v>2.2999999999999998</v>
      </c>
      <c r="AG54" s="4">
        <v>14.680999999999999</v>
      </c>
      <c r="AH54" s="4">
        <v>165.51552799999999</v>
      </c>
      <c r="AI54" s="4">
        <v>7.8496930000000003</v>
      </c>
      <c r="AJ54" s="4">
        <v>59.003304999999997</v>
      </c>
      <c r="AK54" s="4">
        <v>452</v>
      </c>
      <c r="AL54" s="4">
        <v>3</v>
      </c>
      <c r="AM54" s="4">
        <v>317</v>
      </c>
      <c r="AN54" s="4">
        <v>93</v>
      </c>
      <c r="AO54" s="4">
        <v>14.78335</v>
      </c>
      <c r="AP54" s="4">
        <v>1430.9</v>
      </c>
      <c r="AQ54" s="4">
        <v>151.1</v>
      </c>
      <c r="AR54" s="4">
        <v>69</v>
      </c>
      <c r="AS54" s="4">
        <v>24621</v>
      </c>
      <c r="AT54" s="4">
        <v>0.123</v>
      </c>
      <c r="AU54" s="4">
        <v>12.955</v>
      </c>
      <c r="AV54" s="4">
        <v>12646</v>
      </c>
      <c r="AW54" s="4">
        <v>0</v>
      </c>
      <c r="AX54" s="4">
        <v>0.56000000000000005</v>
      </c>
      <c r="AY54">
        <v>0.83565217391304347</v>
      </c>
      <c r="AZ54" t="s">
        <v>67</v>
      </c>
      <c r="BA54" t="s">
        <v>319</v>
      </c>
      <c r="BB54">
        <v>4</v>
      </c>
      <c r="BC54" t="s">
        <v>338</v>
      </c>
      <c r="BD54">
        <v>4</v>
      </c>
      <c r="BE54">
        <v>101030.245</v>
      </c>
      <c r="BF54">
        <v>2.421922266940954E-2</v>
      </c>
      <c r="BG54">
        <v>2.0238846074176146E-2</v>
      </c>
      <c r="BH54">
        <v>206861.08799999999</v>
      </c>
      <c r="BI54">
        <v>1.1828585180795336E-2</v>
      </c>
      <c r="BJ54">
        <v>9.8845829206472332E-3</v>
      </c>
      <c r="BK54">
        <v>1</v>
      </c>
      <c r="BL54" t="s">
        <v>67</v>
      </c>
      <c r="BM54">
        <v>0</v>
      </c>
      <c r="BN54" t="s">
        <v>313</v>
      </c>
    </row>
    <row r="55" spans="1:66">
      <c r="A55" s="141" t="str">
        <f t="shared" si="36"/>
        <v>부성여객</v>
      </c>
      <c r="B55" s="141" t="str">
        <f t="shared" si="37"/>
        <v>36</v>
      </c>
      <c r="C55" s="142" t="str">
        <f t="shared" si="38"/>
        <v>70바2136</v>
      </c>
      <c r="D55" s="130" t="str">
        <f t="shared" si="39"/>
        <v>하이</v>
      </c>
      <c r="E55" s="126" t="str">
        <f t="shared" si="40"/>
        <v>D</v>
      </c>
      <c r="F55" s="149">
        <f t="shared" si="41"/>
        <v>0.80739130434782613</v>
      </c>
      <c r="G55" s="150">
        <f t="shared" si="42"/>
        <v>1.857</v>
      </c>
      <c r="H55" s="151">
        <f t="shared" si="43"/>
        <v>2.2999999999999998</v>
      </c>
      <c r="I55" s="152">
        <f t="shared" si="44"/>
        <v>3874.7159999999999</v>
      </c>
      <c r="J55" s="153">
        <f t="shared" si="45"/>
        <v>4.3710262417436502E-2</v>
      </c>
      <c r="K55" s="153">
        <f t="shared" si="46"/>
        <v>0.30945097567201479</v>
      </c>
      <c r="L55" s="153">
        <f t="shared" si="47"/>
        <v>0.15252730780784968</v>
      </c>
      <c r="M55" s="154">
        <f t="shared" si="48"/>
        <v>13.195</v>
      </c>
      <c r="N55" s="155">
        <f t="shared" si="49"/>
        <v>0</v>
      </c>
      <c r="O55" s="155">
        <f t="shared" si="50"/>
        <v>5.1360000000000001</v>
      </c>
      <c r="P55" s="156">
        <f t="shared" si="51"/>
        <v>1.1483333333333334</v>
      </c>
      <c r="Q55" s="157">
        <f t="shared" si="52"/>
        <v>88</v>
      </c>
      <c r="R55" s="158">
        <f t="shared" si="53"/>
        <v>23.153704365566409</v>
      </c>
      <c r="S55" s="143">
        <f t="shared" si="54"/>
        <v>0</v>
      </c>
      <c r="T55" s="143">
        <f t="shared" si="55"/>
        <v>199</v>
      </c>
      <c r="U55" t="s">
        <v>117</v>
      </c>
      <c r="V55" t="s">
        <v>119</v>
      </c>
      <c r="W55" t="s">
        <v>117</v>
      </c>
      <c r="X55" s="4" t="s">
        <v>119</v>
      </c>
      <c r="Y55" s="4" t="s">
        <v>206</v>
      </c>
      <c r="Z55" s="4" t="s">
        <v>165</v>
      </c>
      <c r="AA55" s="4" t="s">
        <v>166</v>
      </c>
      <c r="AB55" s="4">
        <v>512</v>
      </c>
      <c r="AC55" s="4">
        <v>3874.7159999999999</v>
      </c>
      <c r="AD55" s="4">
        <v>2086.0279999999998</v>
      </c>
      <c r="AE55" s="4">
        <v>1.857</v>
      </c>
      <c r="AF55" s="4">
        <v>2.2999999999999998</v>
      </c>
      <c r="AG55" s="4">
        <v>13.195</v>
      </c>
      <c r="AH55" s="4">
        <v>258.71604000000002</v>
      </c>
      <c r="AI55" s="4">
        <v>11.308546</v>
      </c>
      <c r="AJ55" s="4">
        <v>80.059931000000006</v>
      </c>
      <c r="AK55" s="4">
        <v>591</v>
      </c>
      <c r="AL55" s="4">
        <v>0</v>
      </c>
      <c r="AM55" s="4">
        <v>199</v>
      </c>
      <c r="AN55" s="4">
        <v>88</v>
      </c>
      <c r="AO55" s="4">
        <v>14.976713</v>
      </c>
      <c r="AP55" s="4">
        <v>2069.8000000000002</v>
      </c>
      <c r="AQ55" s="4">
        <v>68.900000000000006</v>
      </c>
      <c r="AR55" s="4">
        <v>63</v>
      </c>
      <c r="AS55" s="4">
        <v>26939</v>
      </c>
      <c r="AT55" s="4">
        <v>0</v>
      </c>
      <c r="AU55" s="4">
        <v>5.1360000000000001</v>
      </c>
      <c r="AV55" s="4">
        <v>29488</v>
      </c>
      <c r="AW55" s="4">
        <v>0</v>
      </c>
      <c r="AX55" s="4">
        <v>0.54</v>
      </c>
      <c r="AY55">
        <v>0.80739130434782613</v>
      </c>
      <c r="AZ55" t="s">
        <v>67</v>
      </c>
      <c r="BA55" t="s">
        <v>319</v>
      </c>
      <c r="BB55">
        <v>11</v>
      </c>
      <c r="BC55" t="s">
        <v>457</v>
      </c>
      <c r="BD55">
        <v>9</v>
      </c>
      <c r="BE55">
        <v>101030.245</v>
      </c>
      <c r="BF55">
        <v>3.8352040025241944E-2</v>
      </c>
      <c r="BG55">
        <v>3.0965103620380127E-2</v>
      </c>
      <c r="BH55">
        <v>206861.08799999999</v>
      </c>
      <c r="BI55">
        <v>1.8731004644044025E-2</v>
      </c>
      <c r="BJ55">
        <v>1.5123250271299895E-2</v>
      </c>
      <c r="BK55">
        <v>1</v>
      </c>
      <c r="BL55" t="s">
        <v>298</v>
      </c>
      <c r="BM55" t="s">
        <v>299</v>
      </c>
      <c r="BN55" t="s">
        <v>298</v>
      </c>
    </row>
    <row r="56" spans="1:66">
      <c r="A56" s="138" t="str">
        <f t="shared" si="36"/>
        <v>부성여객</v>
      </c>
      <c r="B56" s="138" t="str">
        <f t="shared" si="37"/>
        <v>36</v>
      </c>
      <c r="C56" s="139" t="str">
        <f t="shared" si="38"/>
        <v>70바2137</v>
      </c>
      <c r="D56" s="113" t="str">
        <f t="shared" si="39"/>
        <v>하이</v>
      </c>
      <c r="E56" s="109" t="str">
        <f t="shared" si="40"/>
        <v>F</v>
      </c>
      <c r="F56" s="159">
        <f t="shared" si="41"/>
        <v>0.7978260869565218</v>
      </c>
      <c r="G56" s="160">
        <f t="shared" si="42"/>
        <v>1.835</v>
      </c>
      <c r="H56" s="161">
        <f t="shared" si="43"/>
        <v>2.2999999999999998</v>
      </c>
      <c r="I56" s="162">
        <f t="shared" si="44"/>
        <v>3726.8589999999999</v>
      </c>
      <c r="J56" s="163">
        <f t="shared" si="45"/>
        <v>4.9151895085658176E-2</v>
      </c>
      <c r="K56" s="163">
        <f t="shared" si="46"/>
        <v>0.39260203215354866</v>
      </c>
      <c r="L56" s="163">
        <f t="shared" si="47"/>
        <v>0.18487417957051769</v>
      </c>
      <c r="M56" s="164">
        <f t="shared" si="48"/>
        <v>12.837999999999999</v>
      </c>
      <c r="N56" s="165">
        <f t="shared" si="49"/>
        <v>5.3999999999999999E-2</v>
      </c>
      <c r="O56" s="165">
        <f t="shared" si="50"/>
        <v>9.3379999999999992</v>
      </c>
      <c r="P56" s="166">
        <f t="shared" si="51"/>
        <v>15.523333333333333</v>
      </c>
      <c r="Q56" s="167">
        <f t="shared" si="52"/>
        <v>92</v>
      </c>
      <c r="R56" s="168">
        <f t="shared" si="53"/>
        <v>24.267255794874639</v>
      </c>
      <c r="S56" s="140">
        <f t="shared" si="54"/>
        <v>2</v>
      </c>
      <c r="T56" s="140">
        <f t="shared" si="55"/>
        <v>348</v>
      </c>
      <c r="U56" t="s">
        <v>117</v>
      </c>
      <c r="V56" t="s">
        <v>119</v>
      </c>
      <c r="W56" t="s">
        <v>117</v>
      </c>
      <c r="X56" s="4" t="s">
        <v>119</v>
      </c>
      <c r="Y56" s="4" t="s">
        <v>207</v>
      </c>
      <c r="Z56" s="4" t="s">
        <v>165</v>
      </c>
      <c r="AA56" s="4" t="s">
        <v>166</v>
      </c>
      <c r="AB56" s="4">
        <v>512</v>
      </c>
      <c r="AC56" s="4">
        <v>3726.8589999999999</v>
      </c>
      <c r="AD56" s="4">
        <v>2031.021</v>
      </c>
      <c r="AE56" s="4">
        <v>1.835</v>
      </c>
      <c r="AF56" s="4">
        <v>2.2999999999999998</v>
      </c>
      <c r="AG56" s="4">
        <v>12.837999999999999</v>
      </c>
      <c r="AH56" s="4">
        <v>275.10381799999999</v>
      </c>
      <c r="AI56" s="4">
        <v>13.521874</v>
      </c>
      <c r="AJ56" s="4">
        <v>108.00631799999999</v>
      </c>
      <c r="AK56" s="4">
        <v>689</v>
      </c>
      <c r="AL56" s="4">
        <v>2</v>
      </c>
      <c r="AM56" s="4">
        <v>348</v>
      </c>
      <c r="AN56" s="4">
        <v>92</v>
      </c>
      <c r="AO56" s="4">
        <v>13.5471</v>
      </c>
      <c r="AP56" s="4">
        <v>3441.3</v>
      </c>
      <c r="AQ56" s="4">
        <v>931.4</v>
      </c>
      <c r="AR56" s="4">
        <v>131</v>
      </c>
      <c r="AS56" s="4">
        <v>56970</v>
      </c>
      <c r="AT56" s="4">
        <v>5.3999999999999999E-2</v>
      </c>
      <c r="AU56" s="4">
        <v>9.3379999999999992</v>
      </c>
      <c r="AV56" s="4">
        <v>30157</v>
      </c>
      <c r="AW56" s="4">
        <v>0</v>
      </c>
      <c r="AX56" s="4">
        <v>0.5</v>
      </c>
      <c r="AY56">
        <v>0.7978260869565218</v>
      </c>
      <c r="AZ56" t="s">
        <v>70</v>
      </c>
      <c r="BA56" t="s">
        <v>319</v>
      </c>
      <c r="BB56">
        <v>1</v>
      </c>
      <c r="BC56" t="s">
        <v>331</v>
      </c>
      <c r="BD56">
        <v>7</v>
      </c>
      <c r="BE56">
        <v>101030.245</v>
      </c>
      <c r="BF56">
        <v>3.6888547582953998E-2</v>
      </c>
      <c r="BG56">
        <v>2.9430645571617647E-2</v>
      </c>
      <c r="BH56">
        <v>206861.08799999999</v>
      </c>
      <c r="BI56">
        <v>1.8016239960992567E-2</v>
      </c>
      <c r="BJ56">
        <v>1.4373826229748417E-2</v>
      </c>
      <c r="BK56">
        <v>1</v>
      </c>
      <c r="BL56" t="s">
        <v>70</v>
      </c>
      <c r="BM56">
        <v>0</v>
      </c>
      <c r="BN56" t="s">
        <v>313</v>
      </c>
    </row>
    <row r="57" spans="1:66">
      <c r="A57" s="141" t="str">
        <f t="shared" si="36"/>
        <v>부성여객</v>
      </c>
      <c r="B57" s="141" t="str">
        <f t="shared" si="37"/>
        <v>36</v>
      </c>
      <c r="C57" s="142" t="str">
        <f t="shared" si="38"/>
        <v>70바2139</v>
      </c>
      <c r="D57" s="130" t="str">
        <f t="shared" si="39"/>
        <v>하이</v>
      </c>
      <c r="E57" s="126" t="str">
        <f t="shared" si="40"/>
        <v>D</v>
      </c>
      <c r="F57" s="149">
        <f t="shared" si="41"/>
        <v>0.83000000000000007</v>
      </c>
      <c r="G57" s="150">
        <f t="shared" si="42"/>
        <v>1.909</v>
      </c>
      <c r="H57" s="151">
        <f t="shared" si="43"/>
        <v>2.2999999999999998</v>
      </c>
      <c r="I57" s="152">
        <f t="shared" si="44"/>
        <v>2943.9859999999999</v>
      </c>
      <c r="J57" s="153">
        <f t="shared" si="45"/>
        <v>3.0826238168371895E-2</v>
      </c>
      <c r="K57" s="153">
        <f t="shared" si="46"/>
        <v>0.41678638922496258</v>
      </c>
      <c r="L57" s="153">
        <f t="shared" si="47"/>
        <v>0.22486519976657499</v>
      </c>
      <c r="M57" s="154">
        <f t="shared" si="48"/>
        <v>17.957999999999998</v>
      </c>
      <c r="N57" s="155">
        <f t="shared" si="49"/>
        <v>0.27200000000000002</v>
      </c>
      <c r="O57" s="155">
        <f t="shared" si="50"/>
        <v>32.710999999999999</v>
      </c>
      <c r="P57" s="156">
        <f t="shared" si="51"/>
        <v>4.4466666666666672</v>
      </c>
      <c r="Q57" s="157">
        <f t="shared" si="52"/>
        <v>93</v>
      </c>
      <c r="R57" s="158">
        <f t="shared" si="53"/>
        <v>25.621594009970071</v>
      </c>
      <c r="S57" s="143">
        <f t="shared" si="54"/>
        <v>8</v>
      </c>
      <c r="T57" s="143">
        <f t="shared" si="55"/>
        <v>963</v>
      </c>
      <c r="U57" t="s">
        <v>117</v>
      </c>
      <c r="V57" t="s">
        <v>119</v>
      </c>
      <c r="W57" t="s">
        <v>117</v>
      </c>
      <c r="X57" s="4" t="s">
        <v>119</v>
      </c>
      <c r="Y57" s="4" t="s">
        <v>208</v>
      </c>
      <c r="Z57" s="4" t="s">
        <v>165</v>
      </c>
      <c r="AA57" s="4" t="s">
        <v>166</v>
      </c>
      <c r="AB57" s="4">
        <v>512</v>
      </c>
      <c r="AC57" s="4">
        <v>2943.9859999999999</v>
      </c>
      <c r="AD57" s="4">
        <v>1541.9159999999999</v>
      </c>
      <c r="AE57" s="4">
        <v>1.909</v>
      </c>
      <c r="AF57" s="4">
        <v>2.2999999999999998</v>
      </c>
      <c r="AG57" s="4">
        <v>17.957999999999998</v>
      </c>
      <c r="AH57" s="4">
        <v>208.010785</v>
      </c>
      <c r="AI57" s="4">
        <v>6.4121899999999998</v>
      </c>
      <c r="AJ57" s="4">
        <v>86.696064000000007</v>
      </c>
      <c r="AK57" s="4">
        <v>662</v>
      </c>
      <c r="AL57" s="4">
        <v>8</v>
      </c>
      <c r="AM57" s="4">
        <v>963</v>
      </c>
      <c r="AN57" s="4">
        <v>93</v>
      </c>
      <c r="AO57" s="4">
        <v>14.153044</v>
      </c>
      <c r="AP57" s="4">
        <v>2066</v>
      </c>
      <c r="AQ57" s="4">
        <v>266.8</v>
      </c>
      <c r="AR57" s="4">
        <v>88</v>
      </c>
      <c r="AS57" s="4">
        <v>39116</v>
      </c>
      <c r="AT57" s="4">
        <v>0.27200000000000002</v>
      </c>
      <c r="AU57" s="4">
        <v>32.710999999999999</v>
      </c>
      <c r="AV57" s="4">
        <v>21054</v>
      </c>
      <c r="AW57" s="4">
        <v>0</v>
      </c>
      <c r="AX57" s="4">
        <v>0.62</v>
      </c>
      <c r="AY57">
        <v>0.83000000000000007</v>
      </c>
      <c r="AZ57" t="s">
        <v>67</v>
      </c>
      <c r="BA57" t="s">
        <v>319</v>
      </c>
      <c r="BB57">
        <v>6</v>
      </c>
      <c r="BC57" t="s">
        <v>322</v>
      </c>
      <c r="BD57">
        <v>6</v>
      </c>
      <c r="BE57">
        <v>101030.245</v>
      </c>
      <c r="BF57">
        <v>2.9139650210686908E-2</v>
      </c>
      <c r="BG57">
        <v>2.4185909674870137E-2</v>
      </c>
      <c r="BH57">
        <v>206861.08799999999</v>
      </c>
      <c r="BI57">
        <v>1.4231705094773553E-2</v>
      </c>
      <c r="BJ57">
        <v>1.181231522866205E-2</v>
      </c>
      <c r="BK57">
        <v>1</v>
      </c>
      <c r="BL57" t="s">
        <v>69</v>
      </c>
      <c r="BM57">
        <v>-1</v>
      </c>
      <c r="BN57" t="s">
        <v>310</v>
      </c>
    </row>
    <row r="58" spans="1:66">
      <c r="A58" s="138" t="str">
        <f t="shared" ref="A58:A59" si="56">W58</f>
        <v>부성여객</v>
      </c>
      <c r="B58" s="138" t="str">
        <f t="shared" ref="B58:B59" si="57">V58</f>
        <v>790</v>
      </c>
      <c r="C58" s="139" t="str">
        <f t="shared" ref="C58:C59" si="58">Y58</f>
        <v>70바2024</v>
      </c>
      <c r="D58" s="113" t="str">
        <f t="shared" ref="D58:D59" si="59">Z58</f>
        <v>좌석</v>
      </c>
      <c r="E58" s="109" t="str">
        <f t="shared" ref="E58:E59" si="60">AZ58</f>
        <v>A</v>
      </c>
      <c r="F58" s="159">
        <f t="shared" ref="F58:F59" si="61">G58/H58</f>
        <v>0.9728</v>
      </c>
      <c r="G58" s="160">
        <f t="shared" ref="G58:G59" si="62">AE58</f>
        <v>2.4319999999999999</v>
      </c>
      <c r="H58" s="161">
        <f t="shared" ref="H58:H59" si="63">AF58</f>
        <v>2.5</v>
      </c>
      <c r="I58" s="162">
        <f t="shared" ref="I58:I59" si="64">AC58</f>
        <v>4855.893</v>
      </c>
      <c r="J58" s="163">
        <f t="shared" ref="J58:J59" si="65">AI58/AH58</f>
        <v>2.3104995282097942E-2</v>
      </c>
      <c r="K58" s="163">
        <f t="shared" ref="K58:K59" si="66">AJ58/AH58</f>
        <v>0.24606318031784322</v>
      </c>
      <c r="L58" s="163">
        <f t="shared" ref="L58:L59" si="67">AK58/AC58</f>
        <v>0.25247673290988909</v>
      </c>
      <c r="M58" s="164">
        <f t="shared" ref="M58:M59" si="68">AG58</f>
        <v>8.0920000000000005</v>
      </c>
      <c r="N58" s="165">
        <f t="shared" ref="N58:N59" si="69">IF(AW58=0,AT58,"속도계이상")</f>
        <v>0.20599999999999999</v>
      </c>
      <c r="O58" s="165">
        <f t="shared" ref="O58:O59" si="70">IF(AW58=0,AU58,"속도계이상")</f>
        <v>5.4779999999999998</v>
      </c>
      <c r="P58" s="166">
        <f t="shared" ref="P58:P59" si="71">AQ58/60</f>
        <v>109.25166666666668</v>
      </c>
      <c r="Q58" s="167">
        <f t="shared" ref="Q58:Q59" si="72">AN58</f>
        <v>108</v>
      </c>
      <c r="R58" s="168">
        <f t="shared" ref="R58:R59" si="73">AC58/(AH58-AI58-AJ58)</f>
        <v>38.231017509538383</v>
      </c>
      <c r="S58" s="140">
        <f t="shared" ref="S58:S59" si="74">IF(AW58=0,AL58,"속도계이상")</f>
        <v>10</v>
      </c>
      <c r="T58" s="140">
        <f t="shared" ref="T58:T59" si="75">IF(AW58=0,AM58,"속도계이상")</f>
        <v>266</v>
      </c>
      <c r="U58" t="s">
        <v>117</v>
      </c>
      <c r="V58" t="s">
        <v>120</v>
      </c>
      <c r="W58" t="s">
        <v>117</v>
      </c>
      <c r="X58" s="4" t="s">
        <v>120</v>
      </c>
      <c r="Y58" s="4" t="s">
        <v>209</v>
      </c>
      <c r="Z58" s="4" t="s">
        <v>210</v>
      </c>
      <c r="AA58" s="4" t="s">
        <v>48</v>
      </c>
      <c r="AB58" s="4">
        <v>512</v>
      </c>
      <c r="AC58" s="4">
        <v>4855.893</v>
      </c>
      <c r="AD58" s="4">
        <v>1996.807</v>
      </c>
      <c r="AE58" s="4">
        <v>2.4319999999999999</v>
      </c>
      <c r="AF58" s="4">
        <v>2.5</v>
      </c>
      <c r="AG58" s="4">
        <v>8.0920000000000005</v>
      </c>
      <c r="AH58" s="4">
        <v>173.794409</v>
      </c>
      <c r="AI58" s="4">
        <v>4.0155190000000003</v>
      </c>
      <c r="AJ58" s="4">
        <v>42.764404999999996</v>
      </c>
      <c r="AK58" s="4">
        <v>1226</v>
      </c>
      <c r="AL58" s="4">
        <v>10</v>
      </c>
      <c r="AM58" s="4">
        <v>266</v>
      </c>
      <c r="AN58" s="4">
        <v>108</v>
      </c>
      <c r="AO58" s="4">
        <v>27.940443999999999</v>
      </c>
      <c r="AP58" s="4">
        <v>22370</v>
      </c>
      <c r="AQ58" s="4">
        <v>6555.1</v>
      </c>
      <c r="AR58" s="4">
        <v>6</v>
      </c>
      <c r="AS58" s="4">
        <v>6963</v>
      </c>
      <c r="AT58" s="4">
        <v>0.20599999999999999</v>
      </c>
      <c r="AU58" s="4">
        <v>5.4779999999999998</v>
      </c>
      <c r="AV58" s="4">
        <v>46217</v>
      </c>
      <c r="AW58" s="4">
        <v>0</v>
      </c>
      <c r="AX58" s="4">
        <v>0.32</v>
      </c>
      <c r="AY58">
        <v>0.9728</v>
      </c>
      <c r="AZ58" t="s">
        <v>66</v>
      </c>
      <c r="BA58" t="s">
        <v>340</v>
      </c>
      <c r="BB58">
        <v>2</v>
      </c>
      <c r="BC58" t="s">
        <v>537</v>
      </c>
      <c r="BD58">
        <v>7</v>
      </c>
      <c r="BE58">
        <v>41504.885999999999</v>
      </c>
      <c r="BF58">
        <v>0.11699569539836828</v>
      </c>
      <c r="BG58">
        <v>0.11381341248353266</v>
      </c>
      <c r="BH58">
        <v>206861.08799999999</v>
      </c>
      <c r="BI58">
        <v>2.3474173161073194E-2</v>
      </c>
      <c r="BJ58">
        <v>2.2835675651092003E-2</v>
      </c>
      <c r="BK58">
        <v>1</v>
      </c>
      <c r="BL58" t="s">
        <v>66</v>
      </c>
      <c r="BM58">
        <v>0</v>
      </c>
      <c r="BN58" t="s">
        <v>313</v>
      </c>
    </row>
    <row r="59" spans="1:66">
      <c r="A59" s="141" t="str">
        <f t="shared" si="56"/>
        <v>부성여객</v>
      </c>
      <c r="B59" s="141" t="str">
        <f t="shared" si="57"/>
        <v>790</v>
      </c>
      <c r="C59" s="142" t="str">
        <f t="shared" si="58"/>
        <v>70바2028</v>
      </c>
      <c r="D59" s="130" t="str">
        <f t="shared" si="59"/>
        <v>좌석</v>
      </c>
      <c r="E59" s="126" t="str">
        <f t="shared" si="60"/>
        <v>A</v>
      </c>
      <c r="F59" s="149">
        <f t="shared" si="61"/>
        <v>0.99440000000000006</v>
      </c>
      <c r="G59" s="150">
        <f t="shared" si="62"/>
        <v>2.4860000000000002</v>
      </c>
      <c r="H59" s="151">
        <f t="shared" si="63"/>
        <v>2.5</v>
      </c>
      <c r="I59" s="152">
        <f t="shared" si="64"/>
        <v>7395.1530000000002</v>
      </c>
      <c r="J59" s="153">
        <f t="shared" si="65"/>
        <v>2.0916663367716564E-2</v>
      </c>
      <c r="K59" s="153">
        <f t="shared" si="66"/>
        <v>0.23838320186478024</v>
      </c>
      <c r="L59" s="153">
        <f t="shared" si="67"/>
        <v>0.28180620468569073</v>
      </c>
      <c r="M59" s="154">
        <f t="shared" si="68"/>
        <v>7.891</v>
      </c>
      <c r="N59" s="155">
        <f t="shared" si="69"/>
        <v>0.379</v>
      </c>
      <c r="O59" s="155">
        <f t="shared" si="70"/>
        <v>6.0170000000000003</v>
      </c>
      <c r="P59" s="156">
        <f t="shared" si="71"/>
        <v>122.43833333333333</v>
      </c>
      <c r="Q59" s="157">
        <f t="shared" si="72"/>
        <v>108</v>
      </c>
      <c r="R59" s="158">
        <f t="shared" si="73"/>
        <v>38.563837117001952</v>
      </c>
      <c r="S59" s="143">
        <f t="shared" si="74"/>
        <v>28</v>
      </c>
      <c r="T59" s="143">
        <f t="shared" si="75"/>
        <v>445</v>
      </c>
      <c r="U59" t="s">
        <v>117</v>
      </c>
      <c r="V59" t="s">
        <v>120</v>
      </c>
      <c r="W59" t="s">
        <v>117</v>
      </c>
      <c r="X59" s="4" t="s">
        <v>120</v>
      </c>
      <c r="Y59" s="4" t="s">
        <v>211</v>
      </c>
      <c r="Z59" s="4" t="s">
        <v>210</v>
      </c>
      <c r="AA59" s="4" t="s">
        <v>48</v>
      </c>
      <c r="AB59" s="4">
        <v>512</v>
      </c>
      <c r="AC59" s="4">
        <v>7395.1530000000002</v>
      </c>
      <c r="AD59" s="4">
        <v>2974.5749999999998</v>
      </c>
      <c r="AE59" s="4">
        <v>2.4860000000000002</v>
      </c>
      <c r="AF59" s="4">
        <v>2.5</v>
      </c>
      <c r="AG59" s="4">
        <v>7.891</v>
      </c>
      <c r="AH59" s="4">
        <v>258.89549899999997</v>
      </c>
      <c r="AI59" s="4">
        <v>5.4152300000000002</v>
      </c>
      <c r="AJ59" s="4">
        <v>61.716338</v>
      </c>
      <c r="AK59" s="4">
        <v>2084</v>
      </c>
      <c r="AL59" s="4">
        <v>28</v>
      </c>
      <c r="AM59" s="4">
        <v>445</v>
      </c>
      <c r="AN59" s="4">
        <v>108</v>
      </c>
      <c r="AO59" s="4">
        <v>28.564239000000001</v>
      </c>
      <c r="AP59" s="4">
        <v>35493.4</v>
      </c>
      <c r="AQ59" s="4">
        <v>7346.3</v>
      </c>
      <c r="AR59" s="4">
        <v>8</v>
      </c>
      <c r="AS59" s="4">
        <v>5463</v>
      </c>
      <c r="AT59" s="4">
        <v>0.379</v>
      </c>
      <c r="AU59" s="4">
        <v>6.0170000000000003</v>
      </c>
      <c r="AV59" s="4">
        <v>69390</v>
      </c>
      <c r="AW59" s="4">
        <v>0</v>
      </c>
      <c r="AX59" s="4">
        <v>0.32</v>
      </c>
      <c r="AY59">
        <v>0.99440000000000006</v>
      </c>
      <c r="AZ59" t="s">
        <v>66</v>
      </c>
      <c r="BA59" t="s">
        <v>340</v>
      </c>
      <c r="BB59">
        <v>1</v>
      </c>
      <c r="BC59" t="s">
        <v>341</v>
      </c>
      <c r="BD59">
        <v>9</v>
      </c>
      <c r="BE59">
        <v>41504.885999999999</v>
      </c>
      <c r="BF59">
        <v>0.17817548035187955</v>
      </c>
      <c r="BG59">
        <v>0.17717769766190902</v>
      </c>
      <c r="BH59">
        <v>206861.08799999999</v>
      </c>
      <c r="BI59">
        <v>3.5749367227537743E-2</v>
      </c>
      <c r="BJ59">
        <v>3.554917077106353E-2</v>
      </c>
      <c r="BK59">
        <v>1</v>
      </c>
      <c r="BL59" t="s">
        <v>71</v>
      </c>
      <c r="BM59">
        <v>-1</v>
      </c>
      <c r="BN59" t="s">
        <v>310</v>
      </c>
    </row>
    <row r="60" spans="1:66">
      <c r="A60" s="138" t="str">
        <f t="shared" ref="A60:A62" si="76">W60</f>
        <v>부성여객</v>
      </c>
      <c r="B60" s="138" t="str">
        <f t="shared" ref="B60:B62" si="77">V60</f>
        <v>790</v>
      </c>
      <c r="C60" s="139" t="str">
        <f t="shared" ref="C60:C62" si="78">Y60</f>
        <v>70바2045</v>
      </c>
      <c r="D60" s="113" t="str">
        <f t="shared" ref="D60:D62" si="79">Z60</f>
        <v>좌석</v>
      </c>
      <c r="E60" s="109" t="str">
        <f t="shared" ref="E60:E62" si="80">AZ60</f>
        <v>D</v>
      </c>
      <c r="F60" s="159">
        <f t="shared" ref="F60:F62" si="81">G60/H60</f>
        <v>0.84079999999999999</v>
      </c>
      <c r="G60" s="160">
        <f t="shared" ref="G60:G62" si="82">AE60</f>
        <v>2.1019999999999999</v>
      </c>
      <c r="H60" s="161">
        <f t="shared" ref="H60:H62" si="83">AF60</f>
        <v>2.5</v>
      </c>
      <c r="I60" s="162">
        <f t="shared" ref="I60:I62" si="84">AC60</f>
        <v>4551.4489999999996</v>
      </c>
      <c r="J60" s="163">
        <f t="shared" ref="J60:J62" si="85">AI60/AH60</f>
        <v>6.4854341023955889E-2</v>
      </c>
      <c r="K60" s="163">
        <f t="shared" ref="K60:K62" si="86">AJ60/AH60</f>
        <v>0.30859559844851503</v>
      </c>
      <c r="L60" s="163">
        <f t="shared" ref="L60:L62" si="87">AK60/AC60</f>
        <v>0.22915779128800523</v>
      </c>
      <c r="M60" s="164">
        <f t="shared" ref="M60:M62" si="88">AG60</f>
        <v>10.62</v>
      </c>
      <c r="N60" s="165">
        <f t="shared" ref="N60:N62" si="89">IF(AW60=0,AT60,"속도계이상")</f>
        <v>1.296</v>
      </c>
      <c r="O60" s="165">
        <f t="shared" ref="O60:O62" si="90">IF(AW60=0,AU60,"속도계이상")</f>
        <v>16.478000000000002</v>
      </c>
      <c r="P60" s="166">
        <f t="shared" ref="P60:P62" si="91">AQ60/60</f>
        <v>157.49666666666664</v>
      </c>
      <c r="Q60" s="167">
        <f t="shared" ref="Q60:Q62" si="92">AN60</f>
        <v>108</v>
      </c>
      <c r="R60" s="168">
        <f t="shared" ref="R60:R62" si="93">AC60/(AH60-AI60-AJ60)</f>
        <v>38.57795071019315</v>
      </c>
      <c r="S60" s="140">
        <f t="shared" ref="S60:S62" si="94">IF(AW60=0,AL60,"속도계이상")</f>
        <v>59</v>
      </c>
      <c r="T60" s="140">
        <f t="shared" ref="T60:T62" si="95">IF(AW60=0,AM60,"속도계이상")</f>
        <v>750</v>
      </c>
      <c r="U60" t="s">
        <v>117</v>
      </c>
      <c r="V60" t="s">
        <v>120</v>
      </c>
      <c r="W60" t="s">
        <v>117</v>
      </c>
      <c r="X60" s="4" t="s">
        <v>120</v>
      </c>
      <c r="Y60" s="4" t="s">
        <v>212</v>
      </c>
      <c r="Z60" s="4" t="s">
        <v>210</v>
      </c>
      <c r="AA60" s="4" t="s">
        <v>48</v>
      </c>
      <c r="AB60" s="4">
        <v>512</v>
      </c>
      <c r="AC60" s="4">
        <v>4551.4489999999996</v>
      </c>
      <c r="AD60" s="4">
        <v>2165.3310000000001</v>
      </c>
      <c r="AE60" s="4">
        <v>2.1019999999999999</v>
      </c>
      <c r="AF60" s="4">
        <v>2.5</v>
      </c>
      <c r="AG60" s="4">
        <v>10.62</v>
      </c>
      <c r="AH60" s="4">
        <v>188.30192099999999</v>
      </c>
      <c r="AI60" s="4">
        <v>12.212197</v>
      </c>
      <c r="AJ60" s="4">
        <v>58.109144000000001</v>
      </c>
      <c r="AK60" s="4">
        <v>1043</v>
      </c>
      <c r="AL60" s="4">
        <v>59</v>
      </c>
      <c r="AM60" s="4">
        <v>750</v>
      </c>
      <c r="AN60" s="4">
        <v>108</v>
      </c>
      <c r="AO60" s="4">
        <v>24.171016999999999</v>
      </c>
      <c r="AP60" s="4">
        <v>27445.9</v>
      </c>
      <c r="AQ60" s="4">
        <v>9449.7999999999993</v>
      </c>
      <c r="AR60" s="4">
        <v>66</v>
      </c>
      <c r="AS60" s="4">
        <v>33957</v>
      </c>
      <c r="AT60" s="4">
        <v>1.296</v>
      </c>
      <c r="AU60" s="4">
        <v>16.478000000000002</v>
      </c>
      <c r="AV60" s="4">
        <v>0</v>
      </c>
      <c r="AW60" s="4">
        <v>0</v>
      </c>
      <c r="AX60" s="4">
        <v>0.32</v>
      </c>
      <c r="AY60">
        <v>0.84079999999999999</v>
      </c>
      <c r="AZ60" t="s">
        <v>67</v>
      </c>
      <c r="BA60" t="s">
        <v>340</v>
      </c>
      <c r="BB60">
        <v>1</v>
      </c>
      <c r="BC60" t="s">
        <v>538</v>
      </c>
      <c r="BD60">
        <v>1</v>
      </c>
      <c r="BE60">
        <v>41504.885999999999</v>
      </c>
      <c r="BF60">
        <v>0.10966055900021024</v>
      </c>
      <c r="BG60">
        <v>9.2202598007376763E-2</v>
      </c>
      <c r="BH60">
        <v>206861.08799999999</v>
      </c>
      <c r="BI60">
        <v>2.2002441561169782E-2</v>
      </c>
      <c r="BJ60">
        <v>1.8499652864631552E-2</v>
      </c>
      <c r="BK60">
        <v>1</v>
      </c>
      <c r="BL60" t="s">
        <v>68</v>
      </c>
      <c r="BM60">
        <v>-2</v>
      </c>
      <c r="BN60" t="s">
        <v>310</v>
      </c>
    </row>
    <row r="61" spans="1:66">
      <c r="A61" s="141" t="str">
        <f t="shared" si="76"/>
        <v>부성여객</v>
      </c>
      <c r="B61" s="141" t="str">
        <f t="shared" si="77"/>
        <v>790</v>
      </c>
      <c r="C61" s="142" t="str">
        <f t="shared" si="78"/>
        <v>70바2065</v>
      </c>
      <c r="D61" s="130" t="str">
        <f t="shared" si="79"/>
        <v>좌석</v>
      </c>
      <c r="E61" s="126" t="str">
        <f t="shared" si="80"/>
        <v>A</v>
      </c>
      <c r="F61" s="149">
        <f t="shared" si="81"/>
        <v>0.96479999999999999</v>
      </c>
      <c r="G61" s="150">
        <f t="shared" si="82"/>
        <v>2.4119999999999999</v>
      </c>
      <c r="H61" s="151">
        <f t="shared" si="83"/>
        <v>2.5</v>
      </c>
      <c r="I61" s="152">
        <f t="shared" si="84"/>
        <v>8028.893</v>
      </c>
      <c r="J61" s="153">
        <f t="shared" si="85"/>
        <v>1.6436771067160579E-2</v>
      </c>
      <c r="K61" s="153">
        <f t="shared" si="86"/>
        <v>0.25742145368950869</v>
      </c>
      <c r="L61" s="153">
        <f t="shared" si="87"/>
        <v>0.30689162254373048</v>
      </c>
      <c r="M61" s="154">
        <f t="shared" si="88"/>
        <v>8.6820000000000004</v>
      </c>
      <c r="N61" s="155">
        <f t="shared" si="89"/>
        <v>0.311</v>
      </c>
      <c r="O61" s="155">
        <f t="shared" si="90"/>
        <v>9.0920000000000005</v>
      </c>
      <c r="P61" s="156">
        <f t="shared" si="91"/>
        <v>110.19166666666666</v>
      </c>
      <c r="Q61" s="157">
        <f t="shared" si="92"/>
        <v>108</v>
      </c>
      <c r="R61" s="158">
        <f t="shared" si="93"/>
        <v>39.402159443785045</v>
      </c>
      <c r="S61" s="143">
        <f t="shared" si="94"/>
        <v>25</v>
      </c>
      <c r="T61" s="143">
        <f t="shared" si="95"/>
        <v>730</v>
      </c>
      <c r="U61" t="s">
        <v>117</v>
      </c>
      <c r="V61" t="s">
        <v>120</v>
      </c>
      <c r="W61" t="s">
        <v>117</v>
      </c>
      <c r="X61" s="4" t="s">
        <v>120</v>
      </c>
      <c r="Y61" s="4" t="s">
        <v>213</v>
      </c>
      <c r="Z61" s="4" t="s">
        <v>210</v>
      </c>
      <c r="AA61" s="4" t="s">
        <v>48</v>
      </c>
      <c r="AB61" s="4">
        <v>512</v>
      </c>
      <c r="AC61" s="4">
        <v>8028.893</v>
      </c>
      <c r="AD61" s="4">
        <v>3328.6109999999999</v>
      </c>
      <c r="AE61" s="4">
        <v>2.4119999999999999</v>
      </c>
      <c r="AF61" s="4">
        <v>2.5</v>
      </c>
      <c r="AG61" s="4">
        <v>8.6820000000000004</v>
      </c>
      <c r="AH61" s="4">
        <v>280.61715900000002</v>
      </c>
      <c r="AI61" s="4">
        <v>4.6124400000000003</v>
      </c>
      <c r="AJ61" s="4">
        <v>72.236877000000007</v>
      </c>
      <c r="AK61" s="4">
        <v>2464</v>
      </c>
      <c r="AL61" s="4">
        <v>25</v>
      </c>
      <c r="AM61" s="4">
        <v>730</v>
      </c>
      <c r="AN61" s="4">
        <v>108</v>
      </c>
      <c r="AO61" s="4">
        <v>28.611554000000002</v>
      </c>
      <c r="AP61" s="4">
        <v>43892.1</v>
      </c>
      <c r="AQ61" s="4">
        <v>6611.5</v>
      </c>
      <c r="AR61" s="4">
        <v>7</v>
      </c>
      <c r="AS61" s="4">
        <v>1658</v>
      </c>
      <c r="AT61" s="4">
        <v>0.311</v>
      </c>
      <c r="AU61" s="4">
        <v>9.0920000000000005</v>
      </c>
      <c r="AV61" s="4">
        <v>76255</v>
      </c>
      <c r="AW61" s="4">
        <v>0</v>
      </c>
      <c r="AX61" s="4">
        <v>0.32</v>
      </c>
      <c r="AY61">
        <v>0.96479999999999999</v>
      </c>
      <c r="AZ61" t="s">
        <v>66</v>
      </c>
      <c r="BA61" t="s">
        <v>340</v>
      </c>
      <c r="BB61">
        <v>3</v>
      </c>
      <c r="BC61" t="s">
        <v>539</v>
      </c>
      <c r="BD61">
        <v>9</v>
      </c>
      <c r="BE61">
        <v>41504.885999999999</v>
      </c>
      <c r="BF61">
        <v>0.19344452602520099</v>
      </c>
      <c r="BG61">
        <v>0.18663527870911392</v>
      </c>
      <c r="BH61">
        <v>206861.08799999999</v>
      </c>
      <c r="BI61">
        <v>3.8812969020060456E-2</v>
      </c>
      <c r="BJ61">
        <v>3.7446752510554328E-2</v>
      </c>
      <c r="BK61">
        <v>1</v>
      </c>
      <c r="BL61" t="s">
        <v>68</v>
      </c>
      <c r="BM61">
        <v>1</v>
      </c>
      <c r="BN61" t="s">
        <v>307</v>
      </c>
    </row>
    <row r="62" spans="1:66">
      <c r="A62" s="138" t="str">
        <f t="shared" si="76"/>
        <v>부성여객</v>
      </c>
      <c r="B62" s="138" t="str">
        <f t="shared" si="77"/>
        <v>790</v>
      </c>
      <c r="C62" s="139" t="str">
        <f t="shared" si="78"/>
        <v>70바2078</v>
      </c>
      <c r="D62" s="113" t="str">
        <f t="shared" si="79"/>
        <v>좌석</v>
      </c>
      <c r="E62" s="109" t="str">
        <f t="shared" si="80"/>
        <v>C</v>
      </c>
      <c r="F62" s="159">
        <f t="shared" si="81"/>
        <v>0.89039999999999997</v>
      </c>
      <c r="G62" s="160">
        <f t="shared" si="82"/>
        <v>2.226</v>
      </c>
      <c r="H62" s="161">
        <f t="shared" si="83"/>
        <v>2.5</v>
      </c>
      <c r="I62" s="162">
        <f t="shared" si="84"/>
        <v>8723.5949999999993</v>
      </c>
      <c r="J62" s="163">
        <f t="shared" si="85"/>
        <v>3.1477387441923896E-2</v>
      </c>
      <c r="K62" s="163">
        <f t="shared" si="86"/>
        <v>0.25556004787134223</v>
      </c>
      <c r="L62" s="163">
        <f t="shared" si="87"/>
        <v>0.24829213185619003</v>
      </c>
      <c r="M62" s="164">
        <f t="shared" si="88"/>
        <v>9.7650000000000006</v>
      </c>
      <c r="N62" s="165">
        <f t="shared" si="89"/>
        <v>0.20599999999999999</v>
      </c>
      <c r="O62" s="165">
        <f t="shared" si="90"/>
        <v>12.289</v>
      </c>
      <c r="P62" s="166">
        <f t="shared" si="91"/>
        <v>249.90666666666667</v>
      </c>
      <c r="Q62" s="167">
        <f t="shared" si="92"/>
        <v>108</v>
      </c>
      <c r="R62" s="168">
        <f t="shared" si="93"/>
        <v>38.878945838557009</v>
      </c>
      <c r="S62" s="140">
        <f t="shared" si="94"/>
        <v>18</v>
      </c>
      <c r="T62" s="140">
        <f t="shared" si="95"/>
        <v>1072</v>
      </c>
      <c r="U62" t="s">
        <v>117</v>
      </c>
      <c r="V62" t="s">
        <v>120</v>
      </c>
      <c r="W62" t="s">
        <v>117</v>
      </c>
      <c r="X62" s="4" t="s">
        <v>120</v>
      </c>
      <c r="Y62" s="4" t="s">
        <v>214</v>
      </c>
      <c r="Z62" s="4" t="s">
        <v>210</v>
      </c>
      <c r="AA62" s="4" t="s">
        <v>48</v>
      </c>
      <c r="AB62" s="4">
        <v>512</v>
      </c>
      <c r="AC62" s="4">
        <v>8723.5949999999993</v>
      </c>
      <c r="AD62" s="4">
        <v>3918.2579999999998</v>
      </c>
      <c r="AE62" s="4">
        <v>2.226</v>
      </c>
      <c r="AF62" s="4">
        <v>2.5</v>
      </c>
      <c r="AG62" s="4">
        <v>9.7650000000000006</v>
      </c>
      <c r="AH62" s="4">
        <v>314.71271300000001</v>
      </c>
      <c r="AI62" s="4">
        <v>9.9063339999999993</v>
      </c>
      <c r="AJ62" s="4">
        <v>80.427995999999993</v>
      </c>
      <c r="AK62" s="4">
        <v>2166</v>
      </c>
      <c r="AL62" s="4">
        <v>18</v>
      </c>
      <c r="AM62" s="4">
        <v>1072</v>
      </c>
      <c r="AN62" s="4">
        <v>108</v>
      </c>
      <c r="AO62" s="4">
        <v>27.719232000000002</v>
      </c>
      <c r="AP62" s="4">
        <v>52577.7</v>
      </c>
      <c r="AQ62" s="4">
        <v>14994.4</v>
      </c>
      <c r="AR62" s="4">
        <v>16</v>
      </c>
      <c r="AS62" s="4">
        <v>7571</v>
      </c>
      <c r="AT62" s="4">
        <v>0.20599999999999999</v>
      </c>
      <c r="AU62" s="4">
        <v>12.289</v>
      </c>
      <c r="AV62" s="4">
        <v>83690</v>
      </c>
      <c r="AW62" s="4">
        <v>0</v>
      </c>
      <c r="AX62" s="4">
        <v>0.32</v>
      </c>
      <c r="AY62">
        <v>0.89039999999999997</v>
      </c>
      <c r="AZ62" t="s">
        <v>69</v>
      </c>
      <c r="BA62" t="s">
        <v>340</v>
      </c>
      <c r="BB62">
        <v>1</v>
      </c>
      <c r="BC62" t="s">
        <v>380</v>
      </c>
      <c r="BD62">
        <v>10</v>
      </c>
      <c r="BE62">
        <v>41504.885999999999</v>
      </c>
      <c r="BF62">
        <v>0.21018236262593276</v>
      </c>
      <c r="BG62">
        <v>0.18714637568213052</v>
      </c>
      <c r="BH62">
        <v>206861.08799999999</v>
      </c>
      <c r="BI62">
        <v>4.2171270993218407E-2</v>
      </c>
      <c r="BJ62">
        <v>3.7549299692361669E-2</v>
      </c>
      <c r="BK62">
        <v>1</v>
      </c>
      <c r="BL62" t="s">
        <v>69</v>
      </c>
      <c r="BM62">
        <v>0</v>
      </c>
      <c r="BN62" t="s">
        <v>313</v>
      </c>
    </row>
    <row r="63" spans="1:66">
      <c r="A63" s="141" t="str">
        <f t="shared" ref="A63:A64" si="96">W63</f>
        <v>부성여객</v>
      </c>
      <c r="B63" s="141" t="str">
        <f t="shared" ref="B63:B64" si="97">V63</f>
        <v>790</v>
      </c>
      <c r="C63" s="142" t="str">
        <f t="shared" ref="C63:C64" si="98">Y63</f>
        <v>70바2123</v>
      </c>
      <c r="D63" s="130" t="str">
        <f t="shared" ref="D63:D64" si="99">Z63</f>
        <v>좌석</v>
      </c>
      <c r="E63" s="126" t="str">
        <f t="shared" ref="E63:E64" si="100">AZ63</f>
        <v>B</v>
      </c>
      <c r="F63" s="149">
        <f t="shared" ref="F63:F64" si="101">G63/H63</f>
        <v>0.93359999999999999</v>
      </c>
      <c r="G63" s="150">
        <f t="shared" ref="G63:G64" si="102">AE63</f>
        <v>2.3340000000000001</v>
      </c>
      <c r="H63" s="151">
        <f t="shared" ref="H63:H64" si="103">AF63</f>
        <v>2.5</v>
      </c>
      <c r="I63" s="152">
        <f t="shared" ref="I63:I64" si="104">AC63</f>
        <v>7949.9030000000002</v>
      </c>
      <c r="J63" s="153">
        <f t="shared" ref="J63:J64" si="105">AI63/AH63</f>
        <v>2.4041364701631721E-2</v>
      </c>
      <c r="K63" s="153">
        <f t="shared" ref="K63:K64" si="106">AJ63/AH63</f>
        <v>0.26671397496811017</v>
      </c>
      <c r="L63" s="153">
        <f t="shared" ref="L63:L64" si="107">AK63/AC63</f>
        <v>0.25056909499398922</v>
      </c>
      <c r="M63" s="154">
        <f t="shared" ref="M63:M64" si="108">AG63</f>
        <v>9.0909999999999993</v>
      </c>
      <c r="N63" s="155">
        <f t="shared" ref="N63:N64" si="109">IF(AW63=0,AT63,"속도계이상")</f>
        <v>0.41499999999999998</v>
      </c>
      <c r="O63" s="155">
        <f t="shared" ref="O63:O64" si="110">IF(AW63=0,AU63,"속도계이상")</f>
        <v>4.5659999999999998</v>
      </c>
      <c r="P63" s="156">
        <f t="shared" ref="P63:P64" si="111">AQ63/60</f>
        <v>172.47833333333335</v>
      </c>
      <c r="Q63" s="157">
        <f t="shared" ref="Q63:Q64" si="112">AN63</f>
        <v>108</v>
      </c>
      <c r="R63" s="158">
        <f t="shared" ref="R63:R64" si="113">AC63/(AH63-AI63-AJ63)</f>
        <v>39.12138921226488</v>
      </c>
      <c r="S63" s="143">
        <f t="shared" ref="S63:S64" si="114">IF(AW63=0,AL63,"속도계이상")</f>
        <v>33</v>
      </c>
      <c r="T63" s="143">
        <f t="shared" ref="T63:T64" si="115">IF(AW63=0,AM63,"속도계이상")</f>
        <v>363</v>
      </c>
      <c r="U63" t="s">
        <v>117</v>
      </c>
      <c r="V63" t="s">
        <v>120</v>
      </c>
      <c r="W63" t="s">
        <v>117</v>
      </c>
      <c r="X63" s="4" t="s">
        <v>120</v>
      </c>
      <c r="Y63" s="4" t="s">
        <v>215</v>
      </c>
      <c r="Z63" s="4" t="s">
        <v>210</v>
      </c>
      <c r="AA63" s="4" t="s">
        <v>48</v>
      </c>
      <c r="AB63" s="4">
        <v>512</v>
      </c>
      <c r="AC63" s="4">
        <v>7949.9030000000002</v>
      </c>
      <c r="AD63" s="4">
        <v>3406.1439999999998</v>
      </c>
      <c r="AE63" s="4">
        <v>2.3340000000000001</v>
      </c>
      <c r="AF63" s="4">
        <v>2.5</v>
      </c>
      <c r="AG63" s="4">
        <v>9.0909999999999993</v>
      </c>
      <c r="AH63" s="4">
        <v>286.51772</v>
      </c>
      <c r="AI63" s="4">
        <v>6.8882770000000004</v>
      </c>
      <c r="AJ63" s="4">
        <v>76.418279999999996</v>
      </c>
      <c r="AK63" s="4">
        <v>1992</v>
      </c>
      <c r="AL63" s="4">
        <v>33</v>
      </c>
      <c r="AM63" s="4">
        <v>363</v>
      </c>
      <c r="AN63" s="4">
        <v>108</v>
      </c>
      <c r="AO63" s="4">
        <v>27.746635999999999</v>
      </c>
      <c r="AP63" s="4">
        <v>35327.4</v>
      </c>
      <c r="AQ63" s="4">
        <v>10348.700000000001</v>
      </c>
      <c r="AR63" s="4">
        <v>20</v>
      </c>
      <c r="AS63" s="4">
        <v>17380</v>
      </c>
      <c r="AT63" s="4">
        <v>0.41499999999999998</v>
      </c>
      <c r="AU63" s="4">
        <v>4.5659999999999998</v>
      </c>
      <c r="AV63" s="4">
        <v>76401</v>
      </c>
      <c r="AW63" s="4">
        <v>0</v>
      </c>
      <c r="AX63" s="4">
        <v>0.32</v>
      </c>
      <c r="AY63">
        <v>0.93359999999999999</v>
      </c>
      <c r="AZ63" t="s">
        <v>68</v>
      </c>
      <c r="BA63" t="s">
        <v>340</v>
      </c>
      <c r="BB63">
        <v>1</v>
      </c>
      <c r="BC63" t="s">
        <v>378</v>
      </c>
      <c r="BD63">
        <v>7</v>
      </c>
      <c r="BE63">
        <v>41504.885999999999</v>
      </c>
      <c r="BF63">
        <v>0.1915413765984082</v>
      </c>
      <c r="BG63">
        <v>0.17882302919227389</v>
      </c>
      <c r="BH63">
        <v>206861.08799999999</v>
      </c>
      <c r="BI63">
        <v>3.8431118567838145E-2</v>
      </c>
      <c r="BJ63">
        <v>3.5879292294933689E-2</v>
      </c>
      <c r="BK63">
        <v>1</v>
      </c>
      <c r="BL63" t="s">
        <v>68</v>
      </c>
      <c r="BM63">
        <v>0</v>
      </c>
      <c r="BN63" t="s">
        <v>313</v>
      </c>
    </row>
    <row r="64" spans="1:66">
      <c r="A64" s="138" t="str">
        <f t="shared" si="96"/>
        <v>부성여객</v>
      </c>
      <c r="B64" s="138" t="str">
        <f t="shared" si="97"/>
        <v>예비</v>
      </c>
      <c r="C64" s="139" t="str">
        <f t="shared" si="98"/>
        <v>70바2017</v>
      </c>
      <c r="D64" s="113" t="str">
        <f t="shared" si="99"/>
        <v>대형</v>
      </c>
      <c r="E64" s="109" t="str">
        <f t="shared" si="100"/>
        <v>C</v>
      </c>
      <c r="F64" s="159">
        <f t="shared" si="101"/>
        <v>0.86619047619047618</v>
      </c>
      <c r="G64" s="160">
        <f t="shared" si="102"/>
        <v>1.819</v>
      </c>
      <c r="H64" s="161">
        <f t="shared" si="103"/>
        <v>2.1</v>
      </c>
      <c r="I64" s="162">
        <f t="shared" si="104"/>
        <v>2151.6909999999998</v>
      </c>
      <c r="J64" s="163">
        <f t="shared" si="105"/>
        <v>3.9722787736903048E-2</v>
      </c>
      <c r="K64" s="163">
        <f t="shared" si="106"/>
        <v>0.41837650177851837</v>
      </c>
      <c r="L64" s="163">
        <f t="shared" si="107"/>
        <v>0.18543554813400254</v>
      </c>
      <c r="M64" s="164">
        <f t="shared" si="108"/>
        <v>13.696</v>
      </c>
      <c r="N64" s="165">
        <f t="shared" si="109"/>
        <v>4.1360000000000001</v>
      </c>
      <c r="O64" s="165">
        <f t="shared" si="110"/>
        <v>29.698</v>
      </c>
      <c r="P64" s="166">
        <f t="shared" si="111"/>
        <v>7.4300000000000006</v>
      </c>
      <c r="Q64" s="167">
        <f t="shared" si="112"/>
        <v>99</v>
      </c>
      <c r="R64" s="168">
        <f t="shared" si="113"/>
        <v>24.606136636274336</v>
      </c>
      <c r="S64" s="140">
        <f t="shared" si="114"/>
        <v>89</v>
      </c>
      <c r="T64" s="140">
        <f t="shared" si="115"/>
        <v>639</v>
      </c>
      <c r="U64" t="s">
        <v>117</v>
      </c>
      <c r="V64" t="s">
        <v>91</v>
      </c>
      <c r="W64" t="s">
        <v>117</v>
      </c>
      <c r="X64" s="4" t="s">
        <v>91</v>
      </c>
      <c r="Y64" s="4" t="s">
        <v>304</v>
      </c>
      <c r="Z64" s="4" t="s">
        <v>163</v>
      </c>
      <c r="AA64" s="4" t="s">
        <v>48</v>
      </c>
      <c r="AB64" s="4">
        <v>512</v>
      </c>
      <c r="AC64" s="4">
        <v>2151.6909999999998</v>
      </c>
      <c r="AD64" s="4">
        <v>1182.7270000000001</v>
      </c>
      <c r="AE64" s="4">
        <v>1.819</v>
      </c>
      <c r="AF64" s="4">
        <v>2.1</v>
      </c>
      <c r="AG64" s="4">
        <v>13.696</v>
      </c>
      <c r="AH64" s="4">
        <v>161.36775299999999</v>
      </c>
      <c r="AI64" s="4">
        <v>6.4099769999999996</v>
      </c>
      <c r="AJ64" s="4">
        <v>67.512476000000007</v>
      </c>
      <c r="AK64" s="4">
        <v>399</v>
      </c>
      <c r="AL64" s="4">
        <v>89</v>
      </c>
      <c r="AM64" s="4">
        <v>639</v>
      </c>
      <c r="AN64" s="4">
        <v>99</v>
      </c>
      <c r="AO64" s="4">
        <v>13.334082</v>
      </c>
      <c r="AP64" s="4">
        <v>3318.3</v>
      </c>
      <c r="AQ64" s="4">
        <v>445.8</v>
      </c>
      <c r="AR64" s="4">
        <v>86</v>
      </c>
      <c r="AS64" s="4">
        <v>37873</v>
      </c>
      <c r="AT64" s="4">
        <v>4.1360000000000001</v>
      </c>
      <c r="AU64" s="4">
        <v>29.698</v>
      </c>
      <c r="AV64" s="4">
        <v>13425</v>
      </c>
      <c r="AW64" s="4">
        <v>0</v>
      </c>
      <c r="AX64" s="4">
        <v>0.51</v>
      </c>
      <c r="AY64">
        <v>0.86619047619047618</v>
      </c>
      <c r="AZ64" t="s">
        <v>69</v>
      </c>
      <c r="BA64" t="s">
        <v>342</v>
      </c>
      <c r="BB64">
        <v>5</v>
      </c>
      <c r="BC64" t="s">
        <v>540</v>
      </c>
      <c r="BD64">
        <v>16</v>
      </c>
      <c r="BE64">
        <v>4488.3689999999997</v>
      </c>
      <c r="BF64">
        <v>0.47939262569543634</v>
      </c>
      <c r="BG64">
        <v>0.4152453267333327</v>
      </c>
      <c r="BH64">
        <v>206861.08799999999</v>
      </c>
      <c r="BI64">
        <v>1.0401622754686469E-2</v>
      </c>
      <c r="BJ64">
        <v>9.0097865670355649E-3</v>
      </c>
      <c r="BK64">
        <v>1</v>
      </c>
      <c r="BL64" t="s">
        <v>68</v>
      </c>
      <c r="BM64">
        <v>-1</v>
      </c>
      <c r="BN64" t="s">
        <v>310</v>
      </c>
    </row>
    <row r="65" spans="1:66">
      <c r="A65" s="141" t="str">
        <f t="shared" ref="A65" si="116">W65</f>
        <v>부성여객</v>
      </c>
      <c r="B65" s="141" t="str">
        <f t="shared" ref="B65" si="117">V65</f>
        <v>예비</v>
      </c>
      <c r="C65" s="142" t="str">
        <f t="shared" ref="C65" si="118">Y65</f>
        <v>70바2050</v>
      </c>
      <c r="D65" s="130" t="str">
        <f t="shared" ref="D65" si="119">Z65</f>
        <v>대형</v>
      </c>
      <c r="E65" s="126" t="str">
        <f t="shared" ref="E65" si="120">AZ65</f>
        <v>C</v>
      </c>
      <c r="F65" s="149">
        <f t="shared" ref="F65" si="121">G65/H65</f>
        <v>0.85619047619047617</v>
      </c>
      <c r="G65" s="150">
        <f t="shared" ref="G65" si="122">AE65</f>
        <v>1.798</v>
      </c>
      <c r="H65" s="151">
        <f t="shared" ref="H65" si="123">AF65</f>
        <v>2.1</v>
      </c>
      <c r="I65" s="152">
        <f t="shared" ref="I65" si="124">AC65</f>
        <v>2336.6779999999999</v>
      </c>
      <c r="J65" s="153">
        <f t="shared" ref="J65" si="125">AI65/AH65</f>
        <v>2.8331098288268922E-2</v>
      </c>
      <c r="K65" s="153">
        <f t="shared" ref="K65" si="126">AJ65/AH65</f>
        <v>0.40230001863645842</v>
      </c>
      <c r="L65" s="153">
        <f t="shared" ref="L65" si="127">AK65/AC65</f>
        <v>0.19258109161810058</v>
      </c>
      <c r="M65" s="154">
        <f t="shared" ref="M65" si="128">AG65</f>
        <v>14.983000000000001</v>
      </c>
      <c r="N65" s="155">
        <f t="shared" ref="N65" si="129">IF(AW65=0,AT65,"속도계이상")</f>
        <v>0.3</v>
      </c>
      <c r="O65" s="155">
        <f t="shared" ref="O65" si="130">IF(AW65=0,AU65,"속도계이상")</f>
        <v>21.184000000000001</v>
      </c>
      <c r="P65" s="156">
        <f t="shared" ref="P65" si="131">AQ65/60</f>
        <v>6.7866666666666662</v>
      </c>
      <c r="Q65" s="157">
        <f t="shared" ref="Q65" si="132">AN65</f>
        <v>107</v>
      </c>
      <c r="R65" s="158">
        <f t="shared" ref="R65" si="133">AC65/(AH65-AI65-AJ65)</f>
        <v>25.826850816009394</v>
      </c>
      <c r="S65" s="143">
        <f t="shared" ref="S65" si="134">IF(AW65=0,AL65,"속도계이상")</f>
        <v>7</v>
      </c>
      <c r="T65" s="143">
        <f t="shared" ref="T65" si="135">IF(AW65=0,AM65,"속도계이상")</f>
        <v>495</v>
      </c>
      <c r="U65" t="s">
        <v>117</v>
      </c>
      <c r="V65" t="s">
        <v>91</v>
      </c>
      <c r="W65" t="s">
        <v>117</v>
      </c>
      <c r="X65" s="4" t="s">
        <v>91</v>
      </c>
      <c r="Y65" s="4" t="s">
        <v>216</v>
      </c>
      <c r="Z65" s="4" t="s">
        <v>163</v>
      </c>
      <c r="AA65" s="4" t="s">
        <v>48</v>
      </c>
      <c r="AB65" s="4">
        <v>512</v>
      </c>
      <c r="AC65" s="4">
        <v>2336.6779999999999</v>
      </c>
      <c r="AD65" s="4">
        <v>1299.854</v>
      </c>
      <c r="AE65" s="4">
        <v>1.798</v>
      </c>
      <c r="AF65" s="4">
        <v>2.1</v>
      </c>
      <c r="AG65" s="4">
        <v>14.983000000000001</v>
      </c>
      <c r="AH65" s="4">
        <v>158.903582</v>
      </c>
      <c r="AI65" s="4">
        <v>4.5019130000000001</v>
      </c>
      <c r="AJ65" s="4">
        <v>63.926913999999996</v>
      </c>
      <c r="AK65" s="4">
        <v>450</v>
      </c>
      <c r="AL65" s="4">
        <v>7</v>
      </c>
      <c r="AM65" s="4">
        <v>495</v>
      </c>
      <c r="AN65" s="4">
        <v>107</v>
      </c>
      <c r="AO65" s="4">
        <v>14.705005</v>
      </c>
      <c r="AP65" s="4">
        <v>2884.1</v>
      </c>
      <c r="AQ65" s="4">
        <v>407.2</v>
      </c>
      <c r="AR65" s="4">
        <v>64</v>
      </c>
      <c r="AS65" s="4">
        <v>25366</v>
      </c>
      <c r="AT65" s="4">
        <v>0.3</v>
      </c>
      <c r="AU65" s="4">
        <v>21.184000000000001</v>
      </c>
      <c r="AV65" s="4">
        <v>19441</v>
      </c>
      <c r="AW65" s="4">
        <v>0</v>
      </c>
      <c r="AX65" s="4">
        <v>0.51</v>
      </c>
      <c r="AY65">
        <v>0.85619047619047617</v>
      </c>
      <c r="AZ65" t="s">
        <v>69</v>
      </c>
      <c r="BA65" t="s">
        <v>342</v>
      </c>
      <c r="BB65">
        <v>9</v>
      </c>
      <c r="BC65" t="s">
        <v>541</v>
      </c>
      <c r="BD65">
        <v>19</v>
      </c>
      <c r="BE65">
        <v>4488.3689999999997</v>
      </c>
      <c r="BF65">
        <v>0.52060737430456361</v>
      </c>
      <c r="BG65">
        <v>0.44573907571409777</v>
      </c>
      <c r="BH65">
        <v>206861.08799999999</v>
      </c>
      <c r="BI65">
        <v>1.1295879870843569E-2</v>
      </c>
      <c r="BJ65">
        <v>9.671424765607969E-3</v>
      </c>
      <c r="BK65">
        <v>1</v>
      </c>
      <c r="BL65" t="s">
        <v>66</v>
      </c>
      <c r="BM65">
        <v>-2</v>
      </c>
      <c r="BN65" t="s">
        <v>310</v>
      </c>
    </row>
  </sheetData>
  <sortState xmlns:xlrd2="http://schemas.microsoft.com/office/spreadsheetml/2017/richdata2" ref="U5:AX15">
    <sortCondition ref="Y5:Y15"/>
    <sortCondition ref="U5:U15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3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2"/>
      <c r="R1" s="222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3"/>
      <c r="R2" s="223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152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138</v>
      </c>
      <c r="D4" s="121" t="s">
        <v>153</v>
      </c>
      <c r="E4" s="122" t="s">
        <v>142</v>
      </c>
      <c r="F4" s="120" t="s">
        <v>146</v>
      </c>
      <c r="G4" s="122" t="s">
        <v>144</v>
      </c>
      <c r="H4" s="122" t="s">
        <v>148</v>
      </c>
      <c r="I4" s="123" t="s">
        <v>150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158</v>
      </c>
      <c r="Q4" s="225" t="s">
        <v>43</v>
      </c>
      <c r="R4" s="225" t="s">
        <v>44</v>
      </c>
      <c r="S4" s="13"/>
      <c r="T4" s="13" t="s">
        <v>42</v>
      </c>
      <c r="U4" s="13" t="s">
        <v>155</v>
      </c>
      <c r="V4" s="13" t="s">
        <v>156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398</v>
      </c>
      <c r="AN4" s="13"/>
      <c r="AO4" t="s">
        <v>161</v>
      </c>
      <c r="AP4" t="s">
        <v>399</v>
      </c>
      <c r="AQ4" t="s">
        <v>143</v>
      </c>
      <c r="AR4" t="s">
        <v>31</v>
      </c>
      <c r="AS4" t="s">
        <v>0</v>
      </c>
      <c r="AT4" t="s">
        <v>9</v>
      </c>
      <c r="AU4" t="s">
        <v>29</v>
      </c>
      <c r="AV4" t="s">
        <v>156</v>
      </c>
      <c r="AW4" t="s">
        <v>65</v>
      </c>
      <c r="AX4" t="s">
        <v>400</v>
      </c>
      <c r="AY4" t="s">
        <v>123</v>
      </c>
      <c r="AZ4" t="s">
        <v>401</v>
      </c>
      <c r="BA4" t="s">
        <v>402</v>
      </c>
      <c r="BB4" t="s">
        <v>403</v>
      </c>
      <c r="BC4" t="s">
        <v>404</v>
      </c>
      <c r="BD4">
        <v>12</v>
      </c>
      <c r="BE4" t="s">
        <v>135</v>
      </c>
      <c r="BF4" t="s">
        <v>136</v>
      </c>
      <c r="BG4" t="s">
        <v>137</v>
      </c>
      <c r="BI4" t="s">
        <v>0</v>
      </c>
      <c r="BJ4" t="s">
        <v>74</v>
      </c>
      <c r="BK4" t="s">
        <v>65</v>
      </c>
      <c r="BL4" t="s">
        <v>154</v>
      </c>
      <c r="BM4" t="s">
        <v>140</v>
      </c>
      <c r="BN4" t="s">
        <v>145</v>
      </c>
      <c r="BO4" t="s">
        <v>143</v>
      </c>
      <c r="BP4" t="s">
        <v>147</v>
      </c>
      <c r="BQ4" t="s">
        <v>149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157</v>
      </c>
      <c r="BY4" t="s">
        <v>159</v>
      </c>
      <c r="BZ4" t="s">
        <v>160</v>
      </c>
    </row>
    <row r="5" spans="1:78" ht="16.5">
      <c r="A5" s="124" t="str">
        <f>BI5</f>
        <v>부성여객</v>
      </c>
      <c r="B5" s="125" t="str">
        <f>IF(BJ5="NULL", E5, BJ5)</f>
        <v>강명식</v>
      </c>
      <c r="C5" s="126" t="str">
        <f>BK5</f>
        <v>D</v>
      </c>
      <c r="D5" s="127">
        <f>BL5</f>
        <v>0.83867324072544114</v>
      </c>
      <c r="E5" s="128">
        <f>U5</f>
        <v>9966</v>
      </c>
      <c r="F5" s="129" t="str">
        <f t="shared" ref="F5:I6" si="0">BN5</f>
        <v>33</v>
      </c>
      <c r="G5" s="130" t="str">
        <f t="shared" si="0"/>
        <v>70바2133</v>
      </c>
      <c r="H5" s="131">
        <f t="shared" si="0"/>
        <v>3</v>
      </c>
      <c r="I5" s="132">
        <f t="shared" si="0"/>
        <v>1532.7049999999999</v>
      </c>
      <c r="J5" s="133">
        <f>AB5/AA5</f>
        <v>8.409850746845195E-3</v>
      </c>
      <c r="K5" s="133">
        <f>AC5/AA5</f>
        <v>0.34148453746759622</v>
      </c>
      <c r="L5" s="133">
        <f>AD5/I5</f>
        <v>0.14353707986859834</v>
      </c>
      <c r="M5" s="134">
        <f>Z5</f>
        <v>14.486000000000001</v>
      </c>
      <c r="N5" s="135">
        <f>BV5</f>
        <v>0</v>
      </c>
      <c r="O5" s="135">
        <f>BW5</f>
        <v>1.7615914347509796</v>
      </c>
      <c r="P5" s="226">
        <f>AK5</f>
        <v>0</v>
      </c>
      <c r="Q5" s="227">
        <f>AE5</f>
        <v>0</v>
      </c>
      <c r="R5" s="227">
        <f>AF5</f>
        <v>27</v>
      </c>
      <c r="T5">
        <v>512</v>
      </c>
      <c r="U5">
        <v>9966</v>
      </c>
      <c r="V5" t="s">
        <v>217</v>
      </c>
      <c r="W5">
        <v>1532.7049999999999</v>
      </c>
      <c r="X5">
        <v>770.52300000000002</v>
      </c>
      <c r="Y5">
        <v>1.9890000000000001</v>
      </c>
      <c r="Z5">
        <v>14.486000000000001</v>
      </c>
      <c r="AA5">
        <v>92.678577000000004</v>
      </c>
      <c r="AB5">
        <v>0.77941300000000002</v>
      </c>
      <c r="AC5">
        <v>31.648301</v>
      </c>
      <c r="AD5" s="1">
        <v>220</v>
      </c>
      <c r="AE5">
        <v>0</v>
      </c>
      <c r="AF5">
        <v>27</v>
      </c>
      <c r="AG5">
        <v>88</v>
      </c>
      <c r="AH5">
        <v>16.537856000000001</v>
      </c>
      <c r="AI5">
        <v>304</v>
      </c>
      <c r="AJ5">
        <v>17.7</v>
      </c>
      <c r="AK5">
        <v>0</v>
      </c>
      <c r="AL5">
        <v>0</v>
      </c>
      <c r="AM5">
        <v>0.83867324072544114</v>
      </c>
      <c r="AN5" t="s">
        <v>67</v>
      </c>
      <c r="AO5">
        <v>1109.1690000000001</v>
      </c>
      <c r="AP5" t="s">
        <v>542</v>
      </c>
      <c r="AQ5" t="s">
        <v>117</v>
      </c>
      <c r="AR5" t="s">
        <v>118</v>
      </c>
      <c r="AS5" t="s">
        <v>117</v>
      </c>
      <c r="AT5" t="s">
        <v>118</v>
      </c>
      <c r="AU5" t="s">
        <v>178</v>
      </c>
      <c r="AV5" t="s">
        <v>217</v>
      </c>
      <c r="AW5" t="s">
        <v>67</v>
      </c>
      <c r="AX5">
        <v>9966</v>
      </c>
      <c r="AY5" t="s">
        <v>419</v>
      </c>
      <c r="AZ5">
        <v>4</v>
      </c>
      <c r="BA5" t="s">
        <v>454</v>
      </c>
      <c r="BB5">
        <v>3</v>
      </c>
      <c r="BC5">
        <v>1</v>
      </c>
      <c r="BE5" t="s">
        <v>69</v>
      </c>
      <c r="BF5">
        <v>-1</v>
      </c>
      <c r="BG5" t="s">
        <v>310</v>
      </c>
      <c r="BI5" t="s">
        <v>117</v>
      </c>
      <c r="BJ5" t="s">
        <v>217</v>
      </c>
      <c r="BK5" t="s">
        <v>67</v>
      </c>
      <c r="BL5">
        <v>0.83867324072544114</v>
      </c>
      <c r="BM5">
        <v>9966</v>
      </c>
      <c r="BN5" t="s">
        <v>118</v>
      </c>
      <c r="BO5" t="s">
        <v>178</v>
      </c>
      <c r="BP5">
        <v>3</v>
      </c>
      <c r="BQ5">
        <v>1532.7049999999999</v>
      </c>
      <c r="BR5">
        <v>8.409850746845195E-3</v>
      </c>
      <c r="BS5">
        <v>0.34148453746759622</v>
      </c>
      <c r="BT5">
        <v>0.14353707986859834</v>
      </c>
      <c r="BU5">
        <v>14.486000000000001</v>
      </c>
      <c r="BV5">
        <v>0</v>
      </c>
      <c r="BW5">
        <v>1.7615914347509796</v>
      </c>
      <c r="BX5">
        <v>0</v>
      </c>
      <c r="BY5">
        <v>0</v>
      </c>
      <c r="BZ5">
        <v>27</v>
      </c>
    </row>
    <row r="6" spans="1:78" ht="16.5">
      <c r="A6" s="107" t="str">
        <f>BI6</f>
        <v>부성여객</v>
      </c>
      <c r="B6" s="108" t="str">
        <f>IF(BJ6="NULL", E6, BJ6)</f>
        <v>강인선</v>
      </c>
      <c r="C6" s="109" t="str">
        <f>BK6</f>
        <v>F</v>
      </c>
      <c r="D6" s="110">
        <f>BL6</f>
        <v>0.76824493653341752</v>
      </c>
      <c r="E6" s="111">
        <f>U6</f>
        <v>204</v>
      </c>
      <c r="F6" s="112" t="str">
        <f t="shared" si="0"/>
        <v>33</v>
      </c>
      <c r="G6" s="113" t="str">
        <f t="shared" si="0"/>
        <v>70바2054</v>
      </c>
      <c r="H6" s="114">
        <f t="shared" si="0"/>
        <v>8</v>
      </c>
      <c r="I6" s="115">
        <f t="shared" si="0"/>
        <v>892.024</v>
      </c>
      <c r="J6" s="116">
        <f>AB6/AA6</f>
        <v>5.5087734623971665E-2</v>
      </c>
      <c r="K6" s="116">
        <f>AC6/AA6</f>
        <v>0.35259022512813704</v>
      </c>
      <c r="L6" s="116">
        <f>AD6/I6</f>
        <v>0.22981444445440929</v>
      </c>
      <c r="M6" s="117">
        <f>Z6</f>
        <v>15.97</v>
      </c>
      <c r="N6" s="118">
        <f>BV6</f>
        <v>0.56052303525465685</v>
      </c>
      <c r="O6" s="118">
        <f>BW6</f>
        <v>17.936737128149019</v>
      </c>
      <c r="P6" s="228">
        <f>AK6</f>
        <v>18</v>
      </c>
      <c r="Q6" s="229">
        <f>AE6</f>
        <v>5</v>
      </c>
      <c r="R6" s="229">
        <f>AF6</f>
        <v>167</v>
      </c>
      <c r="T6">
        <v>512</v>
      </c>
      <c r="U6">
        <v>204</v>
      </c>
      <c r="V6" t="s">
        <v>343</v>
      </c>
      <c r="W6">
        <v>938.85900000000004</v>
      </c>
      <c r="X6">
        <v>530.33199999999999</v>
      </c>
      <c r="Y6">
        <v>1.77</v>
      </c>
      <c r="Z6">
        <v>15.97</v>
      </c>
      <c r="AA6">
        <v>59.5261</v>
      </c>
      <c r="AB6">
        <v>3.2791579999999998</v>
      </c>
      <c r="AC6">
        <v>20.988320999999999</v>
      </c>
      <c r="AD6" s="1">
        <v>205</v>
      </c>
      <c r="AE6">
        <v>5</v>
      </c>
      <c r="AF6">
        <v>167</v>
      </c>
      <c r="AG6">
        <v>101</v>
      </c>
      <c r="AH6">
        <v>15.772224</v>
      </c>
      <c r="AI6">
        <v>3829.4</v>
      </c>
      <c r="AJ6">
        <v>593.29999999999995</v>
      </c>
      <c r="AK6">
        <v>18</v>
      </c>
      <c r="AL6">
        <v>4602</v>
      </c>
      <c r="AM6">
        <v>0.76824493653341752</v>
      </c>
      <c r="AN6" t="s">
        <v>70</v>
      </c>
      <c r="AO6">
        <v>231.607</v>
      </c>
      <c r="AP6" t="s">
        <v>543</v>
      </c>
      <c r="AQ6" t="s">
        <v>117</v>
      </c>
      <c r="AR6" t="s">
        <v>118</v>
      </c>
      <c r="AS6" t="s">
        <v>117</v>
      </c>
      <c r="AT6" t="s">
        <v>118</v>
      </c>
      <c r="AU6" t="s">
        <v>174</v>
      </c>
      <c r="AV6" t="s">
        <v>343</v>
      </c>
      <c r="AW6" t="s">
        <v>70</v>
      </c>
      <c r="AX6">
        <v>204</v>
      </c>
      <c r="AY6" t="s">
        <v>416</v>
      </c>
      <c r="AZ6">
        <v>6</v>
      </c>
      <c r="BA6" t="s">
        <v>441</v>
      </c>
      <c r="BB6">
        <v>8</v>
      </c>
      <c r="BC6">
        <v>1</v>
      </c>
      <c r="BE6" t="s">
        <v>67</v>
      </c>
      <c r="BF6">
        <v>-1</v>
      </c>
      <c r="BG6" t="s">
        <v>310</v>
      </c>
      <c r="BI6" t="s">
        <v>117</v>
      </c>
      <c r="BJ6" t="s">
        <v>343</v>
      </c>
      <c r="BK6" t="s">
        <v>70</v>
      </c>
      <c r="BL6">
        <v>0.76824493653341752</v>
      </c>
      <c r="BM6">
        <v>204</v>
      </c>
      <c r="BN6" t="s">
        <v>118</v>
      </c>
      <c r="BO6" t="s">
        <v>174</v>
      </c>
      <c r="BP6">
        <v>8</v>
      </c>
      <c r="BQ6">
        <v>892.024</v>
      </c>
      <c r="BR6">
        <v>5.5087734623971665E-2</v>
      </c>
      <c r="BS6">
        <v>0.35259022512813704</v>
      </c>
      <c r="BT6">
        <v>0.21835014629459801</v>
      </c>
      <c r="BU6">
        <v>15.97</v>
      </c>
      <c r="BV6">
        <v>0.56052303525465685</v>
      </c>
      <c r="BW6">
        <v>17.936737128149019</v>
      </c>
      <c r="BX6">
        <v>18</v>
      </c>
      <c r="BY6">
        <v>5</v>
      </c>
      <c r="BZ6">
        <v>167</v>
      </c>
    </row>
    <row r="7" spans="1:78" ht="16.5">
      <c r="A7" s="124" t="str">
        <f t="shared" ref="A7:A70" si="1">BI7</f>
        <v>부성여객</v>
      </c>
      <c r="B7" s="125" t="str">
        <f t="shared" ref="B7:B70" si="2">IF(BJ7="NULL", E7, BJ7)</f>
        <v>강태호</v>
      </c>
      <c r="C7" s="126" t="str">
        <f t="shared" ref="C7:C70" si="3">BK7</f>
        <v>F</v>
      </c>
      <c r="D7" s="127">
        <f t="shared" ref="D7:D70" si="4">BL7</f>
        <v>0.77239624101219551</v>
      </c>
      <c r="E7" s="128">
        <f t="shared" ref="E7:E70" si="5">U7</f>
        <v>2024</v>
      </c>
      <c r="F7" s="129" t="str">
        <f t="shared" ref="F7:F70" si="6">BN7</f>
        <v>36</v>
      </c>
      <c r="G7" s="130" t="str">
        <f t="shared" ref="G7:G70" si="7">BO7</f>
        <v>70바2064</v>
      </c>
      <c r="H7" s="131">
        <f t="shared" ref="H7:H70" si="8">BP7</f>
        <v>3</v>
      </c>
      <c r="I7" s="132">
        <f t="shared" ref="I7:I70" si="9">BQ7</f>
        <v>1406.1930000000002</v>
      </c>
      <c r="J7" s="133">
        <f t="shared" ref="J7:J70" si="10">AB7/AA7</f>
        <v>4.6171611365418683E-2</v>
      </c>
      <c r="K7" s="133">
        <f t="shared" ref="K7:K70" si="11">AC7/AA7</f>
        <v>0.35769974762791623</v>
      </c>
      <c r="L7" s="133">
        <f t="shared" ref="L7:L70" si="12">AD7/I7</f>
        <v>0.19983032201127437</v>
      </c>
      <c r="M7" s="134">
        <f t="shared" ref="M7:M70" si="13">Z7</f>
        <v>16.960999999999999</v>
      </c>
      <c r="N7" s="135">
        <f t="shared" ref="N7:N70" si="14">BV7</f>
        <v>0.497797955188228</v>
      </c>
      <c r="O7" s="135">
        <f t="shared" ref="O7:O70" si="15">BW7</f>
        <v>8.1069952702082837</v>
      </c>
      <c r="P7" s="226">
        <f t="shared" ref="P7:P70" si="16">AK7</f>
        <v>42</v>
      </c>
      <c r="Q7" s="227">
        <f t="shared" ref="Q7:Q70" si="17">AE7</f>
        <v>9</v>
      </c>
      <c r="R7" s="227">
        <f t="shared" ref="R7:R70" si="18">AF7</f>
        <v>115</v>
      </c>
      <c r="T7">
        <v>512</v>
      </c>
      <c r="U7">
        <v>2024</v>
      </c>
      <c r="V7" t="s">
        <v>344</v>
      </c>
      <c r="W7">
        <v>1444.6669999999999</v>
      </c>
      <c r="X7">
        <v>819.05100000000004</v>
      </c>
      <c r="Y7">
        <v>1.764</v>
      </c>
      <c r="Z7">
        <v>16.960999999999999</v>
      </c>
      <c r="AA7">
        <v>92.035535999999993</v>
      </c>
      <c r="AB7">
        <v>4.2494290000000001</v>
      </c>
      <c r="AC7">
        <v>32.921087999999997</v>
      </c>
      <c r="AD7" s="1">
        <v>281</v>
      </c>
      <c r="AE7">
        <v>9</v>
      </c>
      <c r="AF7">
        <v>115</v>
      </c>
      <c r="AG7">
        <v>91</v>
      </c>
      <c r="AH7">
        <v>15.696839000000001</v>
      </c>
      <c r="AI7">
        <v>1076.4000000000001</v>
      </c>
      <c r="AJ7">
        <v>71.599999999999994</v>
      </c>
      <c r="AK7">
        <v>42</v>
      </c>
      <c r="AL7">
        <v>17917</v>
      </c>
      <c r="AM7">
        <v>0.77239624101219551</v>
      </c>
      <c r="AN7" t="s">
        <v>70</v>
      </c>
      <c r="AO7">
        <v>1220.221</v>
      </c>
      <c r="AP7" t="s">
        <v>544</v>
      </c>
      <c r="AQ7" t="s">
        <v>117</v>
      </c>
      <c r="AR7" t="s">
        <v>119</v>
      </c>
      <c r="AS7" t="s">
        <v>117</v>
      </c>
      <c r="AT7" t="s">
        <v>119</v>
      </c>
      <c r="AU7" t="s">
        <v>190</v>
      </c>
      <c r="AV7" t="s">
        <v>344</v>
      </c>
      <c r="AW7" t="s">
        <v>70</v>
      </c>
      <c r="AX7">
        <v>2024</v>
      </c>
      <c r="AY7" t="s">
        <v>427</v>
      </c>
      <c r="AZ7">
        <v>6</v>
      </c>
      <c r="BA7" t="s">
        <v>443</v>
      </c>
      <c r="BB7">
        <v>3</v>
      </c>
      <c r="BC7">
        <v>1</v>
      </c>
      <c r="BE7" t="s">
        <v>70</v>
      </c>
      <c r="BF7">
        <v>0</v>
      </c>
      <c r="BG7" t="s">
        <v>313</v>
      </c>
      <c r="BI7" t="s">
        <v>117</v>
      </c>
      <c r="BJ7" t="s">
        <v>344</v>
      </c>
      <c r="BK7" t="s">
        <v>70</v>
      </c>
      <c r="BL7">
        <v>0.77239624101219551</v>
      </c>
      <c r="BM7">
        <v>2024</v>
      </c>
      <c r="BN7" t="s">
        <v>119</v>
      </c>
      <c r="BO7" t="s">
        <v>190</v>
      </c>
      <c r="BP7">
        <v>3</v>
      </c>
      <c r="BQ7">
        <v>1406.1930000000002</v>
      </c>
      <c r="BR7">
        <v>4.6171611365418683E-2</v>
      </c>
      <c r="BS7">
        <v>0.35769974762791623</v>
      </c>
      <c r="BT7">
        <v>0.19450849226846048</v>
      </c>
      <c r="BU7">
        <v>16.960999999999999</v>
      </c>
      <c r="BV7">
        <v>0.497797955188228</v>
      </c>
      <c r="BW7">
        <v>8.1069952702082837</v>
      </c>
      <c r="BX7">
        <v>42</v>
      </c>
      <c r="BY7">
        <v>9</v>
      </c>
      <c r="BZ7">
        <v>115</v>
      </c>
    </row>
    <row r="8" spans="1:78" ht="16.5">
      <c r="A8" s="107" t="str">
        <f t="shared" si="1"/>
        <v>부성여객</v>
      </c>
      <c r="B8" s="108" t="str">
        <f t="shared" si="2"/>
        <v>고창환</v>
      </c>
      <c r="C8" s="109" t="str">
        <f t="shared" si="3"/>
        <v>C</v>
      </c>
      <c r="D8" s="110">
        <f t="shared" si="4"/>
        <v>0.89083545648729667</v>
      </c>
      <c r="E8" s="111">
        <f t="shared" si="5"/>
        <v>7324</v>
      </c>
      <c r="F8" s="112" t="str">
        <f t="shared" si="6"/>
        <v>36</v>
      </c>
      <c r="G8" s="113" t="str">
        <f t="shared" si="7"/>
        <v>70바2094</v>
      </c>
      <c r="H8" s="114">
        <f t="shared" si="8"/>
        <v>9</v>
      </c>
      <c r="I8" s="115">
        <f t="shared" si="9"/>
        <v>1369.3040000000003</v>
      </c>
      <c r="J8" s="116">
        <f t="shared" si="10"/>
        <v>2.0819428672178623E-2</v>
      </c>
      <c r="K8" s="116">
        <f t="shared" si="11"/>
        <v>0.37841707230898386</v>
      </c>
      <c r="L8" s="116">
        <f t="shared" si="12"/>
        <v>0.21835910798478639</v>
      </c>
      <c r="M8" s="117">
        <f t="shared" si="13"/>
        <v>12.862</v>
      </c>
      <c r="N8" s="118">
        <f t="shared" si="14"/>
        <v>0</v>
      </c>
      <c r="O8" s="118">
        <f t="shared" si="15"/>
        <v>6.6457119821456727</v>
      </c>
      <c r="P8" s="228">
        <f t="shared" si="16"/>
        <v>35</v>
      </c>
      <c r="Q8" s="229">
        <f t="shared" si="17"/>
        <v>0</v>
      </c>
      <c r="R8" s="229">
        <f t="shared" si="18"/>
        <v>97</v>
      </c>
      <c r="T8">
        <v>512</v>
      </c>
      <c r="U8">
        <v>7324</v>
      </c>
      <c r="V8" t="s">
        <v>218</v>
      </c>
      <c r="W8">
        <v>1459.5</v>
      </c>
      <c r="X8">
        <v>716.91099999999994</v>
      </c>
      <c r="Y8">
        <v>2.036</v>
      </c>
      <c r="Z8">
        <v>12.862</v>
      </c>
      <c r="AA8">
        <v>88.218318999999994</v>
      </c>
      <c r="AB8">
        <v>1.8366549999999999</v>
      </c>
      <c r="AC8">
        <v>33.383318000000003</v>
      </c>
      <c r="AD8" s="1">
        <v>299</v>
      </c>
      <c r="AE8">
        <v>0</v>
      </c>
      <c r="AF8">
        <v>97</v>
      </c>
      <c r="AG8">
        <v>94</v>
      </c>
      <c r="AH8">
        <v>16.544181999999999</v>
      </c>
      <c r="AI8">
        <v>3729.9</v>
      </c>
      <c r="AJ8">
        <v>874.9</v>
      </c>
      <c r="AK8">
        <v>35</v>
      </c>
      <c r="AL8">
        <v>14346</v>
      </c>
      <c r="AM8">
        <v>0.89083545648729667</v>
      </c>
      <c r="AN8" t="s">
        <v>69</v>
      </c>
      <c r="AO8">
        <v>375.80200000000002</v>
      </c>
      <c r="AP8" t="s">
        <v>545</v>
      </c>
      <c r="AQ8" t="s">
        <v>117</v>
      </c>
      <c r="AR8" t="s">
        <v>119</v>
      </c>
      <c r="AS8" t="s">
        <v>117</v>
      </c>
      <c r="AT8" t="s">
        <v>119</v>
      </c>
      <c r="AU8" t="s">
        <v>193</v>
      </c>
      <c r="AV8" t="s">
        <v>218</v>
      </c>
      <c r="AW8" t="s">
        <v>69</v>
      </c>
      <c r="AX8">
        <v>7324</v>
      </c>
      <c r="AY8" t="s">
        <v>415</v>
      </c>
      <c r="AZ8">
        <v>5</v>
      </c>
      <c r="BA8" t="s">
        <v>325</v>
      </c>
      <c r="BB8">
        <v>9</v>
      </c>
      <c r="BC8">
        <v>1</v>
      </c>
      <c r="BE8" t="s">
        <v>68</v>
      </c>
      <c r="BF8">
        <v>-1</v>
      </c>
      <c r="BG8" t="s">
        <v>310</v>
      </c>
      <c r="BI8" t="s">
        <v>117</v>
      </c>
      <c r="BJ8" t="s">
        <v>218</v>
      </c>
      <c r="BK8" t="s">
        <v>69</v>
      </c>
      <c r="BL8">
        <v>0.89083545648729667</v>
      </c>
      <c r="BM8">
        <v>7324</v>
      </c>
      <c r="BN8" t="s">
        <v>119</v>
      </c>
      <c r="BO8" t="s">
        <v>193</v>
      </c>
      <c r="BP8">
        <v>9</v>
      </c>
      <c r="BQ8">
        <v>1369.3040000000003</v>
      </c>
      <c r="BR8">
        <v>2.0819428672178623E-2</v>
      </c>
      <c r="BS8">
        <v>0.37841707230898386</v>
      </c>
      <c r="BT8">
        <v>0.20486467968482358</v>
      </c>
      <c r="BU8">
        <v>12.862</v>
      </c>
      <c r="BV8">
        <v>0</v>
      </c>
      <c r="BW8">
        <v>6.6457119821456727</v>
      </c>
      <c r="BX8">
        <v>35</v>
      </c>
      <c r="BY8">
        <v>0</v>
      </c>
      <c r="BZ8">
        <v>97</v>
      </c>
    </row>
    <row r="9" spans="1:78" ht="16.5">
      <c r="A9" s="124" t="str">
        <f t="shared" si="1"/>
        <v>부성여객</v>
      </c>
      <c r="B9" s="125" t="str">
        <f t="shared" si="2"/>
        <v>구자입</v>
      </c>
      <c r="C9" s="126" t="str">
        <f t="shared" si="3"/>
        <v>B</v>
      </c>
      <c r="D9" s="127">
        <f t="shared" si="4"/>
        <v>0.90994942349620689</v>
      </c>
      <c r="E9" s="128">
        <f t="shared" si="5"/>
        <v>1597</v>
      </c>
      <c r="F9" s="129" t="str">
        <f t="shared" si="6"/>
        <v>36</v>
      </c>
      <c r="G9" s="130" t="str">
        <f t="shared" si="7"/>
        <v>70바2011</v>
      </c>
      <c r="H9" s="131">
        <f t="shared" si="8"/>
        <v>4</v>
      </c>
      <c r="I9" s="132">
        <f t="shared" si="9"/>
        <v>1243.913</v>
      </c>
      <c r="J9" s="133">
        <f t="shared" si="10"/>
        <v>1.3433913192255538E-2</v>
      </c>
      <c r="K9" s="133">
        <f t="shared" si="11"/>
        <v>0.43408108310169446</v>
      </c>
      <c r="L9" s="133">
        <f t="shared" si="12"/>
        <v>0.11013631982301013</v>
      </c>
      <c r="M9" s="134">
        <f t="shared" si="13"/>
        <v>13.973000000000001</v>
      </c>
      <c r="N9" s="135">
        <f t="shared" si="14"/>
        <v>0</v>
      </c>
      <c r="O9" s="135">
        <f t="shared" si="15"/>
        <v>11.978329674181394</v>
      </c>
      <c r="P9" s="226">
        <f t="shared" si="16"/>
        <v>56</v>
      </c>
      <c r="Q9" s="227">
        <f t="shared" si="17"/>
        <v>0</v>
      </c>
      <c r="R9" s="227">
        <f t="shared" si="18"/>
        <v>149</v>
      </c>
      <c r="T9">
        <v>512</v>
      </c>
      <c r="U9">
        <v>1597</v>
      </c>
      <c r="V9" t="s">
        <v>219</v>
      </c>
      <c r="W9">
        <v>1243.913</v>
      </c>
      <c r="X9">
        <v>651.12300000000005</v>
      </c>
      <c r="Y9">
        <v>1.91</v>
      </c>
      <c r="Z9">
        <v>13.973000000000001</v>
      </c>
      <c r="AA9">
        <v>91.476101</v>
      </c>
      <c r="AB9">
        <v>1.228882</v>
      </c>
      <c r="AC9">
        <v>39.708044999999998</v>
      </c>
      <c r="AD9" s="1">
        <v>137</v>
      </c>
      <c r="AE9">
        <v>0</v>
      </c>
      <c r="AF9">
        <v>149</v>
      </c>
      <c r="AG9">
        <v>91</v>
      </c>
      <c r="AH9">
        <v>13.598229</v>
      </c>
      <c r="AI9">
        <v>2639.2</v>
      </c>
      <c r="AJ9">
        <v>201.6</v>
      </c>
      <c r="AK9">
        <v>56</v>
      </c>
      <c r="AL9">
        <v>29539</v>
      </c>
      <c r="AM9">
        <v>0.90994942349620689</v>
      </c>
      <c r="AN9" t="s">
        <v>68</v>
      </c>
      <c r="AO9">
        <v>887.40300000000002</v>
      </c>
      <c r="AP9" t="s">
        <v>546</v>
      </c>
      <c r="AQ9" t="s">
        <v>117</v>
      </c>
      <c r="AR9" t="s">
        <v>119</v>
      </c>
      <c r="AS9" t="s">
        <v>117</v>
      </c>
      <c r="AT9" t="s">
        <v>119</v>
      </c>
      <c r="AU9" t="s">
        <v>183</v>
      </c>
      <c r="AV9" t="s">
        <v>219</v>
      </c>
      <c r="AW9" t="s">
        <v>68</v>
      </c>
      <c r="AX9">
        <v>1597</v>
      </c>
      <c r="AY9" t="s">
        <v>434</v>
      </c>
      <c r="AZ9">
        <v>10</v>
      </c>
      <c r="BA9" t="s">
        <v>511</v>
      </c>
      <c r="BB9">
        <v>4</v>
      </c>
      <c r="BC9">
        <v>1</v>
      </c>
      <c r="BE9" t="s">
        <v>69</v>
      </c>
      <c r="BF9">
        <v>1</v>
      </c>
      <c r="BG9" t="s">
        <v>307</v>
      </c>
      <c r="BI9" t="s">
        <v>117</v>
      </c>
      <c r="BJ9" t="s">
        <v>219</v>
      </c>
      <c r="BK9" t="s">
        <v>68</v>
      </c>
      <c r="BL9">
        <v>0.90994942349620689</v>
      </c>
      <c r="BM9">
        <v>1597</v>
      </c>
      <c r="BN9" t="s">
        <v>119</v>
      </c>
      <c r="BO9" t="s">
        <v>183</v>
      </c>
      <c r="BP9">
        <v>4</v>
      </c>
      <c r="BQ9">
        <v>1243.913</v>
      </c>
      <c r="BR9">
        <v>1.3433913192255538E-2</v>
      </c>
      <c r="BS9">
        <v>0.43408108310169446</v>
      </c>
      <c r="BT9">
        <v>0.11013631982301013</v>
      </c>
      <c r="BU9">
        <v>13.973000000000001</v>
      </c>
      <c r="BV9">
        <v>0</v>
      </c>
      <c r="BW9">
        <v>11.978329674181394</v>
      </c>
      <c r="BX9">
        <v>56</v>
      </c>
      <c r="BY9">
        <v>0</v>
      </c>
      <c r="BZ9">
        <v>149</v>
      </c>
    </row>
    <row r="10" spans="1:78" ht="16.5">
      <c r="A10" s="107" t="str">
        <f t="shared" si="1"/>
        <v>부성여객</v>
      </c>
      <c r="B10" s="108" t="str">
        <f t="shared" si="2"/>
        <v>권영규</v>
      </c>
      <c r="C10" s="109" t="str">
        <f t="shared" si="3"/>
        <v>B</v>
      </c>
      <c r="D10" s="110">
        <f t="shared" si="4"/>
        <v>0.93509270757031815</v>
      </c>
      <c r="E10" s="111">
        <f t="shared" si="5"/>
        <v>7366</v>
      </c>
      <c r="F10" s="112" t="str">
        <f t="shared" si="6"/>
        <v>790</v>
      </c>
      <c r="G10" s="113" t="str">
        <f t="shared" si="7"/>
        <v>70바2078</v>
      </c>
      <c r="H10" s="114">
        <f t="shared" si="8"/>
        <v>5</v>
      </c>
      <c r="I10" s="115">
        <f t="shared" si="9"/>
        <v>2700.3620000000001</v>
      </c>
      <c r="J10" s="116">
        <f t="shared" si="10"/>
        <v>3.3940625712926172E-2</v>
      </c>
      <c r="K10" s="116">
        <f t="shared" si="11"/>
        <v>0.2102541451322392</v>
      </c>
      <c r="L10" s="116">
        <f t="shared" si="12"/>
        <v>0.2010841509397629</v>
      </c>
      <c r="M10" s="117">
        <f t="shared" si="13"/>
        <v>10.099</v>
      </c>
      <c r="N10" s="118">
        <f t="shared" si="14"/>
        <v>0.51844900794782323</v>
      </c>
      <c r="O10" s="118">
        <f t="shared" si="15"/>
        <v>11.331814030859565</v>
      </c>
      <c r="P10" s="228">
        <f t="shared" si="16"/>
        <v>1</v>
      </c>
      <c r="Q10" s="229">
        <f t="shared" si="17"/>
        <v>14</v>
      </c>
      <c r="R10" s="229">
        <f t="shared" si="18"/>
        <v>306</v>
      </c>
      <c r="T10">
        <v>512</v>
      </c>
      <c r="U10">
        <v>7366</v>
      </c>
      <c r="V10" t="s">
        <v>220</v>
      </c>
      <c r="W10">
        <v>2700.3620000000001</v>
      </c>
      <c r="X10">
        <v>1156.5830000000001</v>
      </c>
      <c r="Y10">
        <v>2.335</v>
      </c>
      <c r="Z10">
        <v>10.099</v>
      </c>
      <c r="AA10">
        <v>85.909141000000005</v>
      </c>
      <c r="AB10">
        <v>2.91581</v>
      </c>
      <c r="AC10">
        <v>18.062753000000001</v>
      </c>
      <c r="AD10" s="1">
        <v>543</v>
      </c>
      <c r="AE10">
        <v>14</v>
      </c>
      <c r="AF10">
        <v>306</v>
      </c>
      <c r="AG10">
        <v>108</v>
      </c>
      <c r="AH10">
        <v>31.432766000000001</v>
      </c>
      <c r="AI10">
        <v>8761.6</v>
      </c>
      <c r="AJ10">
        <v>3184.3</v>
      </c>
      <c r="AK10">
        <v>1</v>
      </c>
      <c r="AL10">
        <v>23</v>
      </c>
      <c r="AM10">
        <v>0.93509270757031815</v>
      </c>
      <c r="AN10" t="s">
        <v>68</v>
      </c>
      <c r="AO10">
        <v>871.38599999999997</v>
      </c>
      <c r="AP10" t="s">
        <v>547</v>
      </c>
      <c r="AQ10" t="s">
        <v>117</v>
      </c>
      <c r="AR10" t="s">
        <v>120</v>
      </c>
      <c r="AS10" t="s">
        <v>117</v>
      </c>
      <c r="AT10" t="s">
        <v>120</v>
      </c>
      <c r="AU10" t="s">
        <v>214</v>
      </c>
      <c r="AV10" t="s">
        <v>220</v>
      </c>
      <c r="AW10" t="s">
        <v>68</v>
      </c>
      <c r="AX10">
        <v>7366</v>
      </c>
      <c r="AY10" t="s">
        <v>413</v>
      </c>
      <c r="AZ10">
        <v>2</v>
      </c>
      <c r="BA10" t="s">
        <v>379</v>
      </c>
      <c r="BB10">
        <v>5</v>
      </c>
      <c r="BC10">
        <v>1</v>
      </c>
      <c r="BE10" t="s">
        <v>68</v>
      </c>
      <c r="BF10">
        <v>0</v>
      </c>
      <c r="BG10" t="s">
        <v>313</v>
      </c>
      <c r="BI10" t="s">
        <v>117</v>
      </c>
      <c r="BJ10" t="s">
        <v>220</v>
      </c>
      <c r="BK10" t="s">
        <v>68</v>
      </c>
      <c r="BL10">
        <v>0.93509270757031815</v>
      </c>
      <c r="BM10">
        <v>7366</v>
      </c>
      <c r="BN10" t="s">
        <v>120</v>
      </c>
      <c r="BO10" t="s">
        <v>214</v>
      </c>
      <c r="BP10">
        <v>5</v>
      </c>
      <c r="BQ10">
        <v>2700.3620000000001</v>
      </c>
      <c r="BR10">
        <v>3.3940625712926172E-2</v>
      </c>
      <c r="BS10">
        <v>0.2102541451322392</v>
      </c>
      <c r="BT10">
        <v>0.2010841509397629</v>
      </c>
      <c r="BU10">
        <v>10.099</v>
      </c>
      <c r="BV10">
        <v>0.51844900794782323</v>
      </c>
      <c r="BW10">
        <v>11.331814030859565</v>
      </c>
      <c r="BX10">
        <v>1</v>
      </c>
      <c r="BY10">
        <v>14</v>
      </c>
      <c r="BZ10">
        <v>306</v>
      </c>
    </row>
    <row r="11" spans="1:78" ht="16.5">
      <c r="A11" s="124" t="str">
        <f t="shared" si="1"/>
        <v>부성여객</v>
      </c>
      <c r="B11" s="125" t="str">
        <f t="shared" si="2"/>
        <v>권영도</v>
      </c>
      <c r="C11" s="126" t="str">
        <f t="shared" si="3"/>
        <v>S</v>
      </c>
      <c r="D11" s="127">
        <f t="shared" si="4"/>
        <v>1.1331945645709716</v>
      </c>
      <c r="E11" s="128">
        <f t="shared" si="5"/>
        <v>3549</v>
      </c>
      <c r="F11" s="129" t="str">
        <f t="shared" si="6"/>
        <v>33</v>
      </c>
      <c r="G11" s="130" t="str">
        <f t="shared" si="7"/>
        <v>70바2020</v>
      </c>
      <c r="H11" s="131">
        <f t="shared" si="8"/>
        <v>2</v>
      </c>
      <c r="I11" s="132">
        <f t="shared" si="9"/>
        <v>1494.4559999999999</v>
      </c>
      <c r="J11" s="133">
        <f t="shared" si="10"/>
        <v>1.0837908764133968E-2</v>
      </c>
      <c r="K11" s="133">
        <f t="shared" si="11"/>
        <v>0.37161581731254523</v>
      </c>
      <c r="L11" s="133">
        <f t="shared" si="12"/>
        <v>0.23352979278078445</v>
      </c>
      <c r="M11" s="134">
        <f t="shared" si="13"/>
        <v>10.64</v>
      </c>
      <c r="N11" s="135">
        <f t="shared" si="14"/>
        <v>0</v>
      </c>
      <c r="O11" s="135">
        <f t="shared" si="15"/>
        <v>13.382796147895958</v>
      </c>
      <c r="P11" s="226">
        <f t="shared" si="16"/>
        <v>31</v>
      </c>
      <c r="Q11" s="227">
        <f t="shared" si="17"/>
        <v>0</v>
      </c>
      <c r="R11" s="227">
        <f t="shared" si="18"/>
        <v>200</v>
      </c>
      <c r="T11">
        <v>512</v>
      </c>
      <c r="U11">
        <v>3549</v>
      </c>
      <c r="V11" t="s">
        <v>548</v>
      </c>
      <c r="W11">
        <v>1494.4559999999999</v>
      </c>
      <c r="X11">
        <v>629.16300000000001</v>
      </c>
      <c r="Y11">
        <v>2.375</v>
      </c>
      <c r="Z11">
        <v>10.64</v>
      </c>
      <c r="AA11">
        <v>80.195544999999996</v>
      </c>
      <c r="AB11">
        <v>0.86915200000000004</v>
      </c>
      <c r="AC11">
        <v>29.801932999999998</v>
      </c>
      <c r="AD11" s="1">
        <v>349</v>
      </c>
      <c r="AE11">
        <v>0</v>
      </c>
      <c r="AF11">
        <v>200</v>
      </c>
      <c r="AG11">
        <v>76</v>
      </c>
      <c r="AH11">
        <v>18.635148999999998</v>
      </c>
      <c r="AI11">
        <v>669.9</v>
      </c>
      <c r="AJ11">
        <v>0</v>
      </c>
      <c r="AK11">
        <v>31</v>
      </c>
      <c r="AL11">
        <v>19942</v>
      </c>
      <c r="AM11">
        <v>1.1331945645709716</v>
      </c>
      <c r="AN11" t="s">
        <v>71</v>
      </c>
      <c r="AO11">
        <v>1424.83</v>
      </c>
      <c r="AP11" t="s">
        <v>549</v>
      </c>
      <c r="AQ11" t="s">
        <v>117</v>
      </c>
      <c r="AR11" t="s">
        <v>118</v>
      </c>
      <c r="AS11" t="s">
        <v>117</v>
      </c>
      <c r="AT11" t="s">
        <v>118</v>
      </c>
      <c r="AU11" t="s">
        <v>170</v>
      </c>
      <c r="AV11" t="s">
        <v>548</v>
      </c>
      <c r="AW11" t="s">
        <v>71</v>
      </c>
      <c r="AX11">
        <v>3549</v>
      </c>
      <c r="AY11" t="s">
        <v>465</v>
      </c>
      <c r="AZ11">
        <v>1</v>
      </c>
      <c r="BA11" t="s">
        <v>461</v>
      </c>
      <c r="BB11">
        <v>2</v>
      </c>
      <c r="BC11">
        <v>1</v>
      </c>
      <c r="BE11" t="s">
        <v>463</v>
      </c>
      <c r="BF11">
        <v>6</v>
      </c>
      <c r="BG11" t="s">
        <v>307</v>
      </c>
      <c r="BI11" t="s">
        <v>117</v>
      </c>
      <c r="BJ11" t="s">
        <v>548</v>
      </c>
      <c r="BK11" t="s">
        <v>71</v>
      </c>
      <c r="BL11">
        <v>1.1331945645709716</v>
      </c>
      <c r="BM11">
        <v>3549</v>
      </c>
      <c r="BN11" t="s">
        <v>118</v>
      </c>
      <c r="BO11" t="s">
        <v>170</v>
      </c>
      <c r="BP11">
        <v>2</v>
      </c>
      <c r="BQ11">
        <v>1494.4559999999999</v>
      </c>
      <c r="BR11">
        <v>1.0837908764133968E-2</v>
      </c>
      <c r="BS11">
        <v>0.37161581731254523</v>
      </c>
      <c r="BT11">
        <v>0.23352979278078445</v>
      </c>
      <c r="BU11">
        <v>10.64</v>
      </c>
      <c r="BV11">
        <v>0</v>
      </c>
      <c r="BW11">
        <v>13.382796147895958</v>
      </c>
      <c r="BX11">
        <v>31</v>
      </c>
      <c r="BY11">
        <v>0</v>
      </c>
      <c r="BZ11">
        <v>200</v>
      </c>
    </row>
    <row r="12" spans="1:78" ht="16.5">
      <c r="A12" s="107" t="str">
        <f t="shared" si="1"/>
        <v>부성여객</v>
      </c>
      <c r="B12" s="108" t="str">
        <f t="shared" si="2"/>
        <v>김기수</v>
      </c>
      <c r="C12" s="109" t="str">
        <f t="shared" si="3"/>
        <v>A</v>
      </c>
      <c r="D12" s="110">
        <f t="shared" si="4"/>
        <v>0.95373779965476801</v>
      </c>
      <c r="E12" s="111">
        <f t="shared" si="5"/>
        <v>6975</v>
      </c>
      <c r="F12" s="112" t="str">
        <f t="shared" si="6"/>
        <v>36</v>
      </c>
      <c r="G12" s="113" t="str">
        <f t="shared" si="7"/>
        <v>70바2046</v>
      </c>
      <c r="H12" s="114">
        <f t="shared" si="8"/>
        <v>2</v>
      </c>
      <c r="I12" s="115">
        <f t="shared" si="9"/>
        <v>2000.7249999999999</v>
      </c>
      <c r="J12" s="116">
        <f t="shared" si="10"/>
        <v>1.992955209095983E-2</v>
      </c>
      <c r="K12" s="116">
        <f t="shared" si="11"/>
        <v>0.34289826665686673</v>
      </c>
      <c r="L12" s="116">
        <f t="shared" si="12"/>
        <v>0.19592897574629198</v>
      </c>
      <c r="M12" s="117">
        <f t="shared" si="13"/>
        <v>13.375999999999999</v>
      </c>
      <c r="N12" s="118">
        <f t="shared" si="14"/>
        <v>0.39985505254345299</v>
      </c>
      <c r="O12" s="118">
        <f t="shared" si="15"/>
        <v>8.9967386822276936</v>
      </c>
      <c r="P12" s="228">
        <f t="shared" si="16"/>
        <v>4</v>
      </c>
      <c r="Q12" s="229">
        <f t="shared" si="17"/>
        <v>8</v>
      </c>
      <c r="R12" s="229">
        <f t="shared" si="18"/>
        <v>180</v>
      </c>
      <c r="T12">
        <v>512</v>
      </c>
      <c r="U12">
        <v>6975</v>
      </c>
      <c r="V12" t="s">
        <v>221</v>
      </c>
      <c r="W12">
        <v>2000.7249999999999</v>
      </c>
      <c r="X12">
        <v>1046.146</v>
      </c>
      <c r="Y12">
        <v>1.9119999999999999</v>
      </c>
      <c r="Z12">
        <v>13.375999999999999</v>
      </c>
      <c r="AA12">
        <v>121.02133499999999</v>
      </c>
      <c r="AB12">
        <v>2.4119009999999999</v>
      </c>
      <c r="AC12">
        <v>41.498005999999997</v>
      </c>
      <c r="AD12" s="1">
        <v>392</v>
      </c>
      <c r="AE12">
        <v>8</v>
      </c>
      <c r="AF12">
        <v>180</v>
      </c>
      <c r="AG12">
        <v>87</v>
      </c>
      <c r="AH12">
        <v>16.532001999999999</v>
      </c>
      <c r="AI12">
        <v>744.7</v>
      </c>
      <c r="AJ12">
        <v>7</v>
      </c>
      <c r="AK12">
        <v>4</v>
      </c>
      <c r="AL12">
        <v>147</v>
      </c>
      <c r="AM12">
        <v>0.95373779965476801</v>
      </c>
      <c r="AN12" t="s">
        <v>66</v>
      </c>
      <c r="AO12">
        <v>1877.173</v>
      </c>
      <c r="AP12" t="s">
        <v>550</v>
      </c>
      <c r="AQ12" t="s">
        <v>117</v>
      </c>
      <c r="AR12" t="s">
        <v>119</v>
      </c>
      <c r="AS12" t="s">
        <v>117</v>
      </c>
      <c r="AT12" t="s">
        <v>119</v>
      </c>
      <c r="AU12" t="s">
        <v>387</v>
      </c>
      <c r="AV12" t="s">
        <v>221</v>
      </c>
      <c r="AW12" t="s">
        <v>66</v>
      </c>
      <c r="AX12">
        <v>6975</v>
      </c>
      <c r="AY12" t="s">
        <v>411</v>
      </c>
      <c r="AZ12">
        <v>5</v>
      </c>
      <c r="BA12" t="s">
        <v>551</v>
      </c>
      <c r="BB12">
        <v>2</v>
      </c>
      <c r="BC12">
        <v>1</v>
      </c>
      <c r="BE12" t="s">
        <v>67</v>
      </c>
      <c r="BF12">
        <v>3</v>
      </c>
      <c r="BG12" t="s">
        <v>307</v>
      </c>
      <c r="BI12" t="s">
        <v>117</v>
      </c>
      <c r="BJ12" t="s">
        <v>221</v>
      </c>
      <c r="BK12" t="s">
        <v>66</v>
      </c>
      <c r="BL12">
        <v>0.95373779965476801</v>
      </c>
      <c r="BM12">
        <v>6975</v>
      </c>
      <c r="BN12" t="s">
        <v>119</v>
      </c>
      <c r="BO12" t="s">
        <v>387</v>
      </c>
      <c r="BP12">
        <v>2</v>
      </c>
      <c r="BQ12">
        <v>2000.7249999999999</v>
      </c>
      <c r="BR12">
        <v>1.992955209095983E-2</v>
      </c>
      <c r="BS12">
        <v>0.34289826665686673</v>
      </c>
      <c r="BT12">
        <v>0.19592897574629198</v>
      </c>
      <c r="BU12">
        <v>13.375999999999999</v>
      </c>
      <c r="BV12">
        <v>0.39985505254345299</v>
      </c>
      <c r="BW12">
        <v>8.9967386822276936</v>
      </c>
      <c r="BX12">
        <v>4</v>
      </c>
      <c r="BY12">
        <v>8</v>
      </c>
      <c r="BZ12">
        <v>180</v>
      </c>
    </row>
    <row r="13" spans="1:78" ht="16.5">
      <c r="A13" s="124" t="str">
        <f t="shared" si="1"/>
        <v>부성여객</v>
      </c>
      <c r="B13" s="125" t="str">
        <f t="shared" si="2"/>
        <v>김기식</v>
      </c>
      <c r="C13" s="126" t="str">
        <f t="shared" si="3"/>
        <v>F</v>
      </c>
      <c r="D13" s="127">
        <f t="shared" si="4"/>
        <v>0.73520000000000008</v>
      </c>
      <c r="E13" s="128">
        <f t="shared" si="5"/>
        <v>8671</v>
      </c>
      <c r="F13" s="129" t="str">
        <f t="shared" si="6"/>
        <v>33</v>
      </c>
      <c r="G13" s="130" t="str">
        <f t="shared" si="7"/>
        <v>70바2132</v>
      </c>
      <c r="H13" s="131">
        <f t="shared" si="8"/>
        <v>1</v>
      </c>
      <c r="I13" s="132">
        <f t="shared" si="9"/>
        <v>1986.405</v>
      </c>
      <c r="J13" s="133">
        <f t="shared" si="10"/>
        <v>4.0201984045517218E-2</v>
      </c>
      <c r="K13" s="133">
        <f t="shared" si="11"/>
        <v>0.38563535206607474</v>
      </c>
      <c r="L13" s="133">
        <f t="shared" si="12"/>
        <v>0.14347527316936878</v>
      </c>
      <c r="M13" s="134">
        <f t="shared" si="13"/>
        <v>16.103999999999999</v>
      </c>
      <c r="N13" s="135">
        <f t="shared" si="14"/>
        <v>5.0342201112059226E-2</v>
      </c>
      <c r="O13" s="135">
        <f t="shared" si="15"/>
        <v>3.1715586700597309</v>
      </c>
      <c r="P13" s="226">
        <f t="shared" si="16"/>
        <v>60</v>
      </c>
      <c r="Q13" s="227">
        <f t="shared" si="17"/>
        <v>1</v>
      </c>
      <c r="R13" s="227">
        <f t="shared" si="18"/>
        <v>64</v>
      </c>
      <c r="T13">
        <v>512</v>
      </c>
      <c r="U13">
        <v>8671</v>
      </c>
      <c r="V13" t="s">
        <v>222</v>
      </c>
      <c r="W13">
        <v>2022.704</v>
      </c>
      <c r="X13">
        <v>1104.383</v>
      </c>
      <c r="Y13">
        <v>1.8320000000000001</v>
      </c>
      <c r="Z13">
        <v>16.103999999999999</v>
      </c>
      <c r="AA13">
        <v>139.807478</v>
      </c>
      <c r="AB13">
        <v>5.6205379999999998</v>
      </c>
      <c r="AC13">
        <v>53.914706000000002</v>
      </c>
      <c r="AD13" s="1">
        <v>285</v>
      </c>
      <c r="AE13">
        <v>1</v>
      </c>
      <c r="AF13">
        <v>64</v>
      </c>
      <c r="AG13">
        <v>93</v>
      </c>
      <c r="AH13">
        <v>14.467781</v>
      </c>
      <c r="AI13">
        <v>818.2</v>
      </c>
      <c r="AJ13">
        <v>199.9</v>
      </c>
      <c r="AK13">
        <v>60</v>
      </c>
      <c r="AL13">
        <v>25055</v>
      </c>
      <c r="AM13">
        <v>0.73520000000000008</v>
      </c>
      <c r="AN13" t="s">
        <v>70</v>
      </c>
      <c r="AO13">
        <v>1986.405</v>
      </c>
      <c r="AP13" t="s">
        <v>552</v>
      </c>
      <c r="AQ13" t="s">
        <v>117</v>
      </c>
      <c r="AR13" t="s">
        <v>118</v>
      </c>
      <c r="AS13" t="s">
        <v>117</v>
      </c>
      <c r="AT13" t="s">
        <v>118</v>
      </c>
      <c r="AU13" t="s">
        <v>177</v>
      </c>
      <c r="AV13" t="s">
        <v>222</v>
      </c>
      <c r="AW13" t="s">
        <v>70</v>
      </c>
      <c r="AX13">
        <v>8671</v>
      </c>
      <c r="AY13" t="s">
        <v>416</v>
      </c>
      <c r="AZ13">
        <v>9</v>
      </c>
      <c r="BA13" t="s">
        <v>455</v>
      </c>
      <c r="BB13">
        <v>1</v>
      </c>
      <c r="BC13">
        <v>1</v>
      </c>
      <c r="BE13" t="s">
        <v>70</v>
      </c>
      <c r="BF13">
        <v>0</v>
      </c>
      <c r="BG13" t="s">
        <v>313</v>
      </c>
      <c r="BI13" t="s">
        <v>117</v>
      </c>
      <c r="BJ13" t="s">
        <v>222</v>
      </c>
      <c r="BK13" t="s">
        <v>70</v>
      </c>
      <c r="BL13">
        <v>0.73520000000000008</v>
      </c>
      <c r="BM13">
        <v>8671</v>
      </c>
      <c r="BN13" t="s">
        <v>118</v>
      </c>
      <c r="BO13" t="s">
        <v>177</v>
      </c>
      <c r="BP13">
        <v>1</v>
      </c>
      <c r="BQ13">
        <v>1986.405</v>
      </c>
      <c r="BR13">
        <v>4.0201984045517218E-2</v>
      </c>
      <c r="BS13">
        <v>0.38563535206607474</v>
      </c>
      <c r="BT13">
        <v>0.14090049755179207</v>
      </c>
      <c r="BU13">
        <v>16.103999999999999</v>
      </c>
      <c r="BV13">
        <v>5.0342201112059226E-2</v>
      </c>
      <c r="BW13">
        <v>3.1715586700597309</v>
      </c>
      <c r="BX13">
        <v>60</v>
      </c>
      <c r="BY13">
        <v>1</v>
      </c>
      <c r="BZ13">
        <v>64</v>
      </c>
    </row>
    <row r="14" spans="1:78" ht="16.5">
      <c r="A14" s="107" t="str">
        <f t="shared" si="1"/>
        <v>부성여객</v>
      </c>
      <c r="B14" s="108" t="str">
        <f t="shared" si="2"/>
        <v>김대한</v>
      </c>
      <c r="C14" s="109" t="str">
        <f t="shared" si="3"/>
        <v>C</v>
      </c>
      <c r="D14" s="110">
        <f t="shared" si="4"/>
        <v>0.89526315789473687</v>
      </c>
      <c r="E14" s="111">
        <f t="shared" si="5"/>
        <v>20</v>
      </c>
      <c r="F14" s="112" t="str">
        <f t="shared" si="6"/>
        <v>36</v>
      </c>
      <c r="G14" s="113" t="str">
        <f t="shared" si="7"/>
        <v>70바2057</v>
      </c>
      <c r="H14" s="114">
        <f t="shared" si="8"/>
        <v>1</v>
      </c>
      <c r="I14" s="115">
        <f t="shared" si="9"/>
        <v>999.803</v>
      </c>
      <c r="J14" s="116">
        <f t="shared" si="10"/>
        <v>4.4720889285418175E-2</v>
      </c>
      <c r="K14" s="116">
        <f t="shared" si="11"/>
        <v>0.39033004293141016</v>
      </c>
      <c r="L14" s="116">
        <f t="shared" si="12"/>
        <v>0.30906088499434387</v>
      </c>
      <c r="M14" s="117">
        <f t="shared" si="13"/>
        <v>18.369</v>
      </c>
      <c r="N14" s="118">
        <f t="shared" si="14"/>
        <v>0.7001379271716528</v>
      </c>
      <c r="O14" s="118">
        <f t="shared" si="15"/>
        <v>19.703881664687945</v>
      </c>
      <c r="P14" s="228">
        <f t="shared" si="16"/>
        <v>36</v>
      </c>
      <c r="Q14" s="229">
        <f t="shared" si="17"/>
        <v>7</v>
      </c>
      <c r="R14" s="229">
        <f t="shared" si="18"/>
        <v>197</v>
      </c>
      <c r="T14">
        <v>512</v>
      </c>
      <c r="U14">
        <v>20</v>
      </c>
      <c r="V14" t="s">
        <v>499</v>
      </c>
      <c r="W14">
        <v>999.803</v>
      </c>
      <c r="X14">
        <v>587.81700000000001</v>
      </c>
      <c r="Y14">
        <v>1.7010000000000001</v>
      </c>
      <c r="Z14">
        <v>18.369</v>
      </c>
      <c r="AA14">
        <v>62.778044999999999</v>
      </c>
      <c r="AB14">
        <v>2.80749</v>
      </c>
      <c r="AC14">
        <v>24.504156999999999</v>
      </c>
      <c r="AD14" s="1">
        <v>309</v>
      </c>
      <c r="AE14">
        <v>7</v>
      </c>
      <c r="AF14">
        <v>197</v>
      </c>
      <c r="AG14">
        <v>93</v>
      </c>
      <c r="AH14">
        <v>15.925997000000001</v>
      </c>
      <c r="AI14">
        <v>3178.5</v>
      </c>
      <c r="AJ14">
        <v>1005.5</v>
      </c>
      <c r="AK14">
        <v>36</v>
      </c>
      <c r="AL14">
        <v>12555</v>
      </c>
      <c r="AM14">
        <v>0.89526315789473687</v>
      </c>
      <c r="AN14" t="s">
        <v>69</v>
      </c>
      <c r="AO14">
        <v>999.803</v>
      </c>
      <c r="AP14" t="s">
        <v>553</v>
      </c>
      <c r="AQ14" t="s">
        <v>117</v>
      </c>
      <c r="AR14" t="s">
        <v>119</v>
      </c>
      <c r="AS14" t="s">
        <v>117</v>
      </c>
      <c r="AT14" t="s">
        <v>119</v>
      </c>
      <c r="AU14" t="s">
        <v>187</v>
      </c>
      <c r="AV14" t="s">
        <v>499</v>
      </c>
      <c r="AW14" t="s">
        <v>69</v>
      </c>
      <c r="AX14">
        <v>20</v>
      </c>
      <c r="AY14" t="s">
        <v>415</v>
      </c>
      <c r="AZ14">
        <v>3</v>
      </c>
      <c r="BA14" t="s">
        <v>339</v>
      </c>
      <c r="BB14">
        <v>1</v>
      </c>
      <c r="BC14">
        <v>1</v>
      </c>
      <c r="BE14" t="s">
        <v>69</v>
      </c>
      <c r="BF14">
        <v>0</v>
      </c>
      <c r="BG14" t="s">
        <v>313</v>
      </c>
      <c r="BI14" t="s">
        <v>117</v>
      </c>
      <c r="BJ14" t="s">
        <v>499</v>
      </c>
      <c r="BK14" t="s">
        <v>69</v>
      </c>
      <c r="BL14">
        <v>0.89526315789473687</v>
      </c>
      <c r="BM14">
        <v>20</v>
      </c>
      <c r="BN14" t="s">
        <v>119</v>
      </c>
      <c r="BO14" t="s">
        <v>187</v>
      </c>
      <c r="BP14">
        <v>1</v>
      </c>
      <c r="BQ14">
        <v>999.803</v>
      </c>
      <c r="BR14">
        <v>4.4720889285418175E-2</v>
      </c>
      <c r="BS14">
        <v>0.39033004293141016</v>
      </c>
      <c r="BT14">
        <v>0.30906088499434387</v>
      </c>
      <c r="BU14">
        <v>18.369</v>
      </c>
      <c r="BV14">
        <v>0.7001379271716528</v>
      </c>
      <c r="BW14">
        <v>19.703881664687945</v>
      </c>
      <c r="BX14">
        <v>36</v>
      </c>
      <c r="BY14">
        <v>7</v>
      </c>
      <c r="BZ14">
        <v>197</v>
      </c>
    </row>
    <row r="15" spans="1:78" ht="16.5">
      <c r="A15" s="124" t="str">
        <f t="shared" si="1"/>
        <v>부성여객</v>
      </c>
      <c r="B15" s="125" t="str">
        <f t="shared" si="2"/>
        <v>김도년</v>
      </c>
      <c r="C15" s="126" t="str">
        <f t="shared" si="3"/>
        <v>D</v>
      </c>
      <c r="D15" s="127">
        <f t="shared" si="4"/>
        <v>0.8357204671261067</v>
      </c>
      <c r="E15" s="128">
        <f t="shared" si="5"/>
        <v>1880</v>
      </c>
      <c r="F15" s="129" t="str">
        <f t="shared" si="6"/>
        <v>33</v>
      </c>
      <c r="G15" s="130" t="str">
        <f t="shared" si="7"/>
        <v>70바2054</v>
      </c>
      <c r="H15" s="131">
        <f t="shared" si="8"/>
        <v>7</v>
      </c>
      <c r="I15" s="132">
        <f t="shared" si="9"/>
        <v>795.86699999999996</v>
      </c>
      <c r="J15" s="133">
        <f t="shared" si="10"/>
        <v>2.8013440649719078E-2</v>
      </c>
      <c r="K15" s="133">
        <f t="shared" si="11"/>
        <v>0.38474307613906378</v>
      </c>
      <c r="L15" s="133">
        <f t="shared" si="12"/>
        <v>0.22742493406561651</v>
      </c>
      <c r="M15" s="134">
        <f t="shared" si="13"/>
        <v>16.579999999999998</v>
      </c>
      <c r="N15" s="135">
        <f t="shared" si="14"/>
        <v>0</v>
      </c>
      <c r="O15" s="135">
        <f t="shared" si="15"/>
        <v>27.642809665434051</v>
      </c>
      <c r="P15" s="226">
        <f t="shared" si="16"/>
        <v>30</v>
      </c>
      <c r="Q15" s="227">
        <f t="shared" si="17"/>
        <v>0</v>
      </c>
      <c r="R15" s="227">
        <f t="shared" si="18"/>
        <v>242</v>
      </c>
      <c r="T15">
        <v>512</v>
      </c>
      <c r="U15">
        <v>1880</v>
      </c>
      <c r="V15" t="s">
        <v>223</v>
      </c>
      <c r="W15">
        <v>873.74699999999996</v>
      </c>
      <c r="X15">
        <v>475.76600000000002</v>
      </c>
      <c r="Y15">
        <v>1.837</v>
      </c>
      <c r="Z15">
        <v>16.579999999999998</v>
      </c>
      <c r="AA15">
        <v>54.824432999999999</v>
      </c>
      <c r="AB15">
        <v>1.5358210000000001</v>
      </c>
      <c r="AC15">
        <v>21.093321</v>
      </c>
      <c r="AD15" s="1">
        <v>181</v>
      </c>
      <c r="AE15">
        <v>0</v>
      </c>
      <c r="AF15">
        <v>242</v>
      </c>
      <c r="AG15">
        <v>91</v>
      </c>
      <c r="AH15">
        <v>15.937182</v>
      </c>
      <c r="AI15">
        <v>657.7</v>
      </c>
      <c r="AJ15">
        <v>44.8</v>
      </c>
      <c r="AK15">
        <v>30</v>
      </c>
      <c r="AL15">
        <v>9311</v>
      </c>
      <c r="AM15">
        <v>0.8357204671261067</v>
      </c>
      <c r="AN15" t="s">
        <v>67</v>
      </c>
      <c r="AO15">
        <v>182.303</v>
      </c>
      <c r="AP15" t="s">
        <v>554</v>
      </c>
      <c r="AQ15" t="s">
        <v>117</v>
      </c>
      <c r="AR15" t="s">
        <v>118</v>
      </c>
      <c r="AS15" t="s">
        <v>117</v>
      </c>
      <c r="AT15" t="s">
        <v>118</v>
      </c>
      <c r="AU15" t="s">
        <v>174</v>
      </c>
      <c r="AV15" t="s">
        <v>223</v>
      </c>
      <c r="AW15" t="s">
        <v>67</v>
      </c>
      <c r="AX15">
        <v>1880</v>
      </c>
      <c r="AY15" t="s">
        <v>419</v>
      </c>
      <c r="AZ15">
        <v>7</v>
      </c>
      <c r="BA15" t="s">
        <v>440</v>
      </c>
      <c r="BB15">
        <v>7</v>
      </c>
      <c r="BC15">
        <v>1</v>
      </c>
      <c r="BE15" t="s">
        <v>67</v>
      </c>
      <c r="BF15">
        <v>0</v>
      </c>
      <c r="BG15" t="s">
        <v>313</v>
      </c>
      <c r="BI15" t="s">
        <v>117</v>
      </c>
      <c r="BJ15" t="s">
        <v>223</v>
      </c>
      <c r="BK15" t="s">
        <v>67</v>
      </c>
      <c r="BL15">
        <v>0.8357204671261067</v>
      </c>
      <c r="BM15">
        <v>1880</v>
      </c>
      <c r="BN15" t="s">
        <v>118</v>
      </c>
      <c r="BO15" t="s">
        <v>174</v>
      </c>
      <c r="BP15">
        <v>7</v>
      </c>
      <c r="BQ15">
        <v>795.86699999999996</v>
      </c>
      <c r="BR15">
        <v>2.8013440649719078E-2</v>
      </c>
      <c r="BS15">
        <v>0.38474307613906378</v>
      </c>
      <c r="BT15">
        <v>0.20715378708024176</v>
      </c>
      <c r="BU15">
        <v>16.579999999999998</v>
      </c>
      <c r="BV15">
        <v>0</v>
      </c>
      <c r="BW15">
        <v>27.642809665434051</v>
      </c>
      <c r="BX15">
        <v>30</v>
      </c>
      <c r="BY15">
        <v>0</v>
      </c>
      <c r="BZ15">
        <v>242</v>
      </c>
    </row>
    <row r="16" spans="1:78" ht="16.5">
      <c r="A16" s="107" t="str">
        <f t="shared" si="1"/>
        <v>부성여객</v>
      </c>
      <c r="B16" s="108" t="str">
        <f t="shared" si="2"/>
        <v>김동곤</v>
      </c>
      <c r="C16" s="109" t="str">
        <f t="shared" si="3"/>
        <v>D</v>
      </c>
      <c r="D16" s="110">
        <f t="shared" si="4"/>
        <v>0.84769596815718473</v>
      </c>
      <c r="E16" s="111">
        <f t="shared" si="5"/>
        <v>5826</v>
      </c>
      <c r="F16" s="112" t="str">
        <f t="shared" si="6"/>
        <v>33</v>
      </c>
      <c r="G16" s="113" t="str">
        <f t="shared" si="7"/>
        <v>70바2034</v>
      </c>
      <c r="H16" s="114">
        <f t="shared" si="8"/>
        <v>6</v>
      </c>
      <c r="I16" s="115">
        <f t="shared" si="9"/>
        <v>833.34900000000005</v>
      </c>
      <c r="J16" s="116">
        <f t="shared" si="10"/>
        <v>2.3653722076974366E-2</v>
      </c>
      <c r="K16" s="116">
        <f t="shared" si="11"/>
        <v>0.43580457328200178</v>
      </c>
      <c r="L16" s="116">
        <f t="shared" si="12"/>
        <v>0.16919681909980092</v>
      </c>
      <c r="M16" s="117">
        <f t="shared" si="13"/>
        <v>17.062000000000001</v>
      </c>
      <c r="N16" s="118">
        <f t="shared" si="14"/>
        <v>0.359993232127236</v>
      </c>
      <c r="O16" s="118">
        <f t="shared" si="15"/>
        <v>19.559632278913156</v>
      </c>
      <c r="P16" s="228">
        <f t="shared" si="16"/>
        <v>30</v>
      </c>
      <c r="Q16" s="229">
        <f t="shared" si="17"/>
        <v>3</v>
      </c>
      <c r="R16" s="229">
        <f t="shared" si="18"/>
        <v>167</v>
      </c>
      <c r="T16">
        <v>512</v>
      </c>
      <c r="U16">
        <v>5826</v>
      </c>
      <c r="V16" t="s">
        <v>224</v>
      </c>
      <c r="W16">
        <v>915.00199999999995</v>
      </c>
      <c r="X16">
        <v>495.72800000000001</v>
      </c>
      <c r="Y16">
        <v>1.8460000000000001</v>
      </c>
      <c r="Z16">
        <v>17.062000000000001</v>
      </c>
      <c r="AA16">
        <v>61.641376999999999</v>
      </c>
      <c r="AB16">
        <v>1.458048</v>
      </c>
      <c r="AC16">
        <v>26.863593999999999</v>
      </c>
      <c r="AD16" s="1">
        <v>141</v>
      </c>
      <c r="AE16">
        <v>3</v>
      </c>
      <c r="AF16">
        <v>167</v>
      </c>
      <c r="AG16">
        <v>82</v>
      </c>
      <c r="AH16">
        <v>14.843957</v>
      </c>
      <c r="AI16">
        <v>1989.6</v>
      </c>
      <c r="AJ16">
        <v>0</v>
      </c>
      <c r="AK16">
        <v>30</v>
      </c>
      <c r="AL16">
        <v>18468</v>
      </c>
      <c r="AM16">
        <v>0.84769596815718473</v>
      </c>
      <c r="AN16" t="s">
        <v>67</v>
      </c>
      <c r="AO16">
        <v>277.97500000000002</v>
      </c>
      <c r="AP16" t="s">
        <v>555</v>
      </c>
      <c r="AQ16" t="s">
        <v>117</v>
      </c>
      <c r="AR16" t="s">
        <v>118</v>
      </c>
      <c r="AS16" t="s">
        <v>117</v>
      </c>
      <c r="AT16" t="s">
        <v>118</v>
      </c>
      <c r="AU16" t="s">
        <v>171</v>
      </c>
      <c r="AV16" t="s">
        <v>224</v>
      </c>
      <c r="AW16" t="s">
        <v>67</v>
      </c>
      <c r="AX16">
        <v>5826</v>
      </c>
      <c r="AY16" t="s">
        <v>419</v>
      </c>
      <c r="AZ16">
        <v>1</v>
      </c>
      <c r="BA16" t="s">
        <v>317</v>
      </c>
      <c r="BB16">
        <v>6</v>
      </c>
      <c r="BC16">
        <v>1</v>
      </c>
      <c r="BE16" t="s">
        <v>67</v>
      </c>
      <c r="BF16">
        <v>0</v>
      </c>
      <c r="BG16" t="s">
        <v>313</v>
      </c>
      <c r="BI16" t="s">
        <v>117</v>
      </c>
      <c r="BJ16" t="s">
        <v>224</v>
      </c>
      <c r="BK16" t="s">
        <v>67</v>
      </c>
      <c r="BL16">
        <v>0.84769596815718473</v>
      </c>
      <c r="BM16">
        <v>5826</v>
      </c>
      <c r="BN16" t="s">
        <v>118</v>
      </c>
      <c r="BO16" t="s">
        <v>171</v>
      </c>
      <c r="BP16">
        <v>6</v>
      </c>
      <c r="BQ16">
        <v>833.34900000000005</v>
      </c>
      <c r="BR16">
        <v>2.3653722076974366E-2</v>
      </c>
      <c r="BS16">
        <v>0.43580457328200178</v>
      </c>
      <c r="BT16">
        <v>0.15409802382945612</v>
      </c>
      <c r="BU16">
        <v>17.062000000000001</v>
      </c>
      <c r="BV16">
        <v>0.359993232127236</v>
      </c>
      <c r="BW16">
        <v>19.559632278913156</v>
      </c>
      <c r="BX16">
        <v>30</v>
      </c>
      <c r="BY16">
        <v>3</v>
      </c>
      <c r="BZ16">
        <v>167</v>
      </c>
    </row>
    <row r="17" spans="1:78" ht="16.5">
      <c r="A17" s="124" t="str">
        <f t="shared" si="1"/>
        <v>부성여객</v>
      </c>
      <c r="B17" s="125" t="str">
        <f t="shared" si="2"/>
        <v>김동기</v>
      </c>
      <c r="C17" s="126" t="str">
        <f t="shared" si="3"/>
        <v>F</v>
      </c>
      <c r="D17" s="127">
        <f t="shared" si="4"/>
        <v>0.77142857142857146</v>
      </c>
      <c r="E17" s="128">
        <f t="shared" si="5"/>
        <v>3194</v>
      </c>
      <c r="F17" s="129" t="str">
        <f t="shared" si="6"/>
        <v>36</v>
      </c>
      <c r="G17" s="130" t="str">
        <f t="shared" si="7"/>
        <v>70바2104</v>
      </c>
      <c r="H17" s="131">
        <f t="shared" si="8"/>
        <v>1</v>
      </c>
      <c r="I17" s="132">
        <f t="shared" si="9"/>
        <v>980.88599999999997</v>
      </c>
      <c r="J17" s="133">
        <f t="shared" si="10"/>
        <v>1.1199053218417788E-2</v>
      </c>
      <c r="K17" s="133">
        <f t="shared" si="11"/>
        <v>0.4305958003937137</v>
      </c>
      <c r="L17" s="133">
        <f t="shared" si="12"/>
        <v>0.16107886135595778</v>
      </c>
      <c r="M17" s="134">
        <f t="shared" si="13"/>
        <v>15.637</v>
      </c>
      <c r="N17" s="135">
        <f t="shared" si="14"/>
        <v>0.30584593928346415</v>
      </c>
      <c r="O17" s="135">
        <f t="shared" si="15"/>
        <v>7.0344566035196756</v>
      </c>
      <c r="P17" s="226">
        <f t="shared" si="16"/>
        <v>50</v>
      </c>
      <c r="Q17" s="227">
        <f t="shared" si="17"/>
        <v>3</v>
      </c>
      <c r="R17" s="227">
        <f t="shared" si="18"/>
        <v>69</v>
      </c>
      <c r="T17">
        <v>512</v>
      </c>
      <c r="U17">
        <v>3194</v>
      </c>
      <c r="V17" t="s">
        <v>466</v>
      </c>
      <c r="W17">
        <v>980.88599999999997</v>
      </c>
      <c r="X17">
        <v>605.61199999999997</v>
      </c>
      <c r="Y17">
        <v>1.62</v>
      </c>
      <c r="Z17">
        <v>15.637</v>
      </c>
      <c r="AA17">
        <v>70.466938999999996</v>
      </c>
      <c r="AB17">
        <v>0.78916299999999995</v>
      </c>
      <c r="AC17">
        <v>30.342768</v>
      </c>
      <c r="AD17" s="1">
        <v>158</v>
      </c>
      <c r="AE17">
        <v>3</v>
      </c>
      <c r="AF17">
        <v>69</v>
      </c>
      <c r="AG17">
        <v>92</v>
      </c>
      <c r="AH17">
        <v>13.919803999999999</v>
      </c>
      <c r="AI17">
        <v>2261.3000000000002</v>
      </c>
      <c r="AJ17">
        <v>237.5</v>
      </c>
      <c r="AK17">
        <v>50</v>
      </c>
      <c r="AL17">
        <v>28600</v>
      </c>
      <c r="AM17">
        <v>0.77142857142857146</v>
      </c>
      <c r="AN17" t="s">
        <v>70</v>
      </c>
      <c r="AO17">
        <v>980.88599999999997</v>
      </c>
      <c r="AP17" t="s">
        <v>556</v>
      </c>
      <c r="AQ17" t="s">
        <v>117</v>
      </c>
      <c r="AR17" t="s">
        <v>119</v>
      </c>
      <c r="AS17" t="s">
        <v>117</v>
      </c>
      <c r="AT17" t="s">
        <v>119</v>
      </c>
      <c r="AU17" t="s">
        <v>200</v>
      </c>
      <c r="AV17" t="s">
        <v>466</v>
      </c>
      <c r="AW17" t="s">
        <v>70</v>
      </c>
      <c r="AX17">
        <v>3194</v>
      </c>
      <c r="AY17" t="s">
        <v>427</v>
      </c>
      <c r="AZ17">
        <v>7</v>
      </c>
      <c r="BA17" t="s">
        <v>438</v>
      </c>
      <c r="BB17">
        <v>1</v>
      </c>
      <c r="BC17">
        <v>1</v>
      </c>
      <c r="BE17" t="s">
        <v>70</v>
      </c>
      <c r="BF17">
        <v>0</v>
      </c>
      <c r="BG17" t="s">
        <v>313</v>
      </c>
      <c r="BI17" t="s">
        <v>117</v>
      </c>
      <c r="BJ17" t="s">
        <v>466</v>
      </c>
      <c r="BK17" t="s">
        <v>70</v>
      </c>
      <c r="BL17">
        <v>0.77142857142857146</v>
      </c>
      <c r="BM17">
        <v>3194</v>
      </c>
      <c r="BN17" t="s">
        <v>119</v>
      </c>
      <c r="BO17" t="s">
        <v>200</v>
      </c>
      <c r="BP17">
        <v>1</v>
      </c>
      <c r="BQ17">
        <v>980.88599999999997</v>
      </c>
      <c r="BR17">
        <v>1.1199053218417788E-2</v>
      </c>
      <c r="BS17">
        <v>0.4305958003937137</v>
      </c>
      <c r="BT17">
        <v>0.16107886135595778</v>
      </c>
      <c r="BU17">
        <v>15.637</v>
      </c>
      <c r="BV17">
        <v>0.30584593928346415</v>
      </c>
      <c r="BW17">
        <v>7.0344566035196756</v>
      </c>
      <c r="BX17">
        <v>50</v>
      </c>
      <c r="BY17">
        <v>3</v>
      </c>
      <c r="BZ17">
        <v>69</v>
      </c>
    </row>
    <row r="18" spans="1:78" ht="16.5">
      <c r="A18" s="107" t="str">
        <f t="shared" si="1"/>
        <v>부성여객</v>
      </c>
      <c r="B18" s="108" t="str">
        <f t="shared" si="2"/>
        <v>김동현</v>
      </c>
      <c r="C18" s="109" t="str">
        <f t="shared" si="3"/>
        <v>D</v>
      </c>
      <c r="D18" s="110">
        <f t="shared" si="4"/>
        <v>0.82207699932138456</v>
      </c>
      <c r="E18" s="111">
        <f t="shared" si="5"/>
        <v>5943</v>
      </c>
      <c r="F18" s="112" t="str">
        <f t="shared" si="6"/>
        <v>36</v>
      </c>
      <c r="G18" s="113" t="str">
        <f t="shared" si="7"/>
        <v>70바2062</v>
      </c>
      <c r="H18" s="114">
        <f t="shared" si="8"/>
        <v>3</v>
      </c>
      <c r="I18" s="115">
        <f t="shared" si="9"/>
        <v>1060.5319999999999</v>
      </c>
      <c r="J18" s="116">
        <f t="shared" si="10"/>
        <v>4.0720016981033669E-2</v>
      </c>
      <c r="K18" s="116">
        <f t="shared" si="11"/>
        <v>0.4032558375464762</v>
      </c>
      <c r="L18" s="116">
        <f t="shared" si="12"/>
        <v>0.20555721090924178</v>
      </c>
      <c r="M18" s="117">
        <f t="shared" si="13"/>
        <v>14.85</v>
      </c>
      <c r="N18" s="118">
        <f t="shared" si="14"/>
        <v>1.697261374479978</v>
      </c>
      <c r="O18" s="118">
        <f t="shared" si="15"/>
        <v>11.880829621359847</v>
      </c>
      <c r="P18" s="228">
        <f t="shared" si="16"/>
        <v>49</v>
      </c>
      <c r="Q18" s="229">
        <f t="shared" si="17"/>
        <v>18</v>
      </c>
      <c r="R18" s="229">
        <f t="shared" si="18"/>
        <v>139</v>
      </c>
      <c r="T18">
        <v>512</v>
      </c>
      <c r="U18">
        <v>5943</v>
      </c>
      <c r="V18" t="s">
        <v>225</v>
      </c>
      <c r="W18">
        <v>1099.4259999999999</v>
      </c>
      <c r="X18">
        <v>594.95000000000005</v>
      </c>
      <c r="Y18">
        <v>1.8480000000000001</v>
      </c>
      <c r="Z18">
        <v>14.85</v>
      </c>
      <c r="AA18">
        <v>78.284987000000001</v>
      </c>
      <c r="AB18">
        <v>3.1877659999999999</v>
      </c>
      <c r="AC18">
        <v>31.568878000000002</v>
      </c>
      <c r="AD18" s="1">
        <v>218</v>
      </c>
      <c r="AE18">
        <v>18</v>
      </c>
      <c r="AF18">
        <v>139</v>
      </c>
      <c r="AG18">
        <v>92</v>
      </c>
      <c r="AH18">
        <v>14.043893000000001</v>
      </c>
      <c r="AI18">
        <v>2023.4</v>
      </c>
      <c r="AJ18">
        <v>401.3</v>
      </c>
      <c r="AK18">
        <v>49</v>
      </c>
      <c r="AL18">
        <v>17864</v>
      </c>
      <c r="AM18">
        <v>0.82207699932138456</v>
      </c>
      <c r="AN18" t="s">
        <v>67</v>
      </c>
      <c r="AO18">
        <v>766.95</v>
      </c>
      <c r="AP18" t="s">
        <v>557</v>
      </c>
      <c r="AQ18" t="s">
        <v>117</v>
      </c>
      <c r="AR18" t="s">
        <v>119</v>
      </c>
      <c r="AS18" t="s">
        <v>117</v>
      </c>
      <c r="AT18" t="s">
        <v>119</v>
      </c>
      <c r="AU18" t="s">
        <v>189</v>
      </c>
      <c r="AV18" t="s">
        <v>225</v>
      </c>
      <c r="AW18" t="s">
        <v>67</v>
      </c>
      <c r="AX18">
        <v>5943</v>
      </c>
      <c r="AY18" t="s">
        <v>408</v>
      </c>
      <c r="AZ18">
        <v>13</v>
      </c>
      <c r="BA18" t="s">
        <v>435</v>
      </c>
      <c r="BB18">
        <v>3</v>
      </c>
      <c r="BC18">
        <v>1</v>
      </c>
      <c r="BE18" t="s">
        <v>70</v>
      </c>
      <c r="BF18">
        <v>1</v>
      </c>
      <c r="BG18" t="s">
        <v>307</v>
      </c>
      <c r="BI18" t="s">
        <v>117</v>
      </c>
      <c r="BJ18" t="s">
        <v>225</v>
      </c>
      <c r="BK18" t="s">
        <v>67</v>
      </c>
      <c r="BL18">
        <v>0.82207699932138456</v>
      </c>
      <c r="BM18">
        <v>5943</v>
      </c>
      <c r="BN18" t="s">
        <v>119</v>
      </c>
      <c r="BO18" t="s">
        <v>189</v>
      </c>
      <c r="BP18">
        <v>3</v>
      </c>
      <c r="BQ18">
        <v>1060.5319999999999</v>
      </c>
      <c r="BR18">
        <v>4.0720016981033669E-2</v>
      </c>
      <c r="BS18">
        <v>0.4032558375464762</v>
      </c>
      <c r="BT18">
        <v>0.19828528704978782</v>
      </c>
      <c r="BU18">
        <v>14.85</v>
      </c>
      <c r="BV18">
        <v>1.697261374479978</v>
      </c>
      <c r="BW18">
        <v>11.880829621359847</v>
      </c>
      <c r="BX18">
        <v>49</v>
      </c>
      <c r="BY18">
        <v>18</v>
      </c>
      <c r="BZ18">
        <v>139</v>
      </c>
    </row>
    <row r="19" spans="1:78" ht="16.5">
      <c r="A19" s="124" t="str">
        <f t="shared" si="1"/>
        <v>부성여객</v>
      </c>
      <c r="B19" s="125" t="str">
        <f t="shared" si="2"/>
        <v>김박수</v>
      </c>
      <c r="C19" s="126" t="str">
        <f t="shared" si="3"/>
        <v>D</v>
      </c>
      <c r="D19" s="127">
        <f t="shared" si="4"/>
        <v>0.83694668599730715</v>
      </c>
      <c r="E19" s="128">
        <f t="shared" si="5"/>
        <v>249</v>
      </c>
      <c r="F19" s="129" t="str">
        <f t="shared" si="6"/>
        <v>33</v>
      </c>
      <c r="G19" s="130" t="str">
        <f t="shared" si="7"/>
        <v>70바2010</v>
      </c>
      <c r="H19" s="131">
        <f t="shared" si="8"/>
        <v>2</v>
      </c>
      <c r="I19" s="132">
        <f t="shared" si="9"/>
        <v>1759.383</v>
      </c>
      <c r="J19" s="133">
        <f t="shared" si="10"/>
        <v>0.1016104736758993</v>
      </c>
      <c r="K19" s="133">
        <f t="shared" si="11"/>
        <v>0.31195610422462949</v>
      </c>
      <c r="L19" s="133">
        <f t="shared" si="12"/>
        <v>0.10344535555930687</v>
      </c>
      <c r="M19" s="134">
        <f t="shared" si="13"/>
        <v>13.02</v>
      </c>
      <c r="N19" s="135">
        <f t="shared" si="14"/>
        <v>0</v>
      </c>
      <c r="O19" s="135">
        <f t="shared" si="15"/>
        <v>1.4209526862542152</v>
      </c>
      <c r="P19" s="226">
        <f t="shared" si="16"/>
        <v>28</v>
      </c>
      <c r="Q19" s="227">
        <f t="shared" si="17"/>
        <v>0</v>
      </c>
      <c r="R19" s="227">
        <f t="shared" si="18"/>
        <v>25</v>
      </c>
      <c r="T19">
        <v>512</v>
      </c>
      <c r="U19">
        <v>249</v>
      </c>
      <c r="V19" t="s">
        <v>226</v>
      </c>
      <c r="W19">
        <v>1797.1959999999999</v>
      </c>
      <c r="X19">
        <v>896.80799999999999</v>
      </c>
      <c r="Y19">
        <v>2.004</v>
      </c>
      <c r="Z19">
        <v>13.02</v>
      </c>
      <c r="AA19">
        <v>123.289131</v>
      </c>
      <c r="AB19">
        <v>12.527467</v>
      </c>
      <c r="AC19">
        <v>38.460796999999999</v>
      </c>
      <c r="AD19" s="1">
        <v>182</v>
      </c>
      <c r="AE19">
        <v>0</v>
      </c>
      <c r="AF19">
        <v>25</v>
      </c>
      <c r="AG19">
        <v>92</v>
      </c>
      <c r="AH19">
        <v>14.577083</v>
      </c>
      <c r="AI19">
        <v>533.20000000000005</v>
      </c>
      <c r="AJ19">
        <v>50.3</v>
      </c>
      <c r="AK19">
        <v>28</v>
      </c>
      <c r="AL19">
        <v>14586</v>
      </c>
      <c r="AM19">
        <v>0.83694668599730715</v>
      </c>
      <c r="AN19" t="s">
        <v>67</v>
      </c>
      <c r="AO19">
        <v>1625.6310000000001</v>
      </c>
      <c r="AP19" t="s">
        <v>558</v>
      </c>
      <c r="AQ19" t="s">
        <v>117</v>
      </c>
      <c r="AR19" t="s">
        <v>118</v>
      </c>
      <c r="AS19" t="s">
        <v>117</v>
      </c>
      <c r="AT19" t="s">
        <v>118</v>
      </c>
      <c r="AU19" t="s">
        <v>168</v>
      </c>
      <c r="AV19" t="s">
        <v>226</v>
      </c>
      <c r="AW19" t="s">
        <v>67</v>
      </c>
      <c r="AX19">
        <v>249</v>
      </c>
      <c r="AY19" t="s">
        <v>419</v>
      </c>
      <c r="AZ19">
        <v>5</v>
      </c>
      <c r="BA19" t="s">
        <v>420</v>
      </c>
      <c r="BB19">
        <v>2</v>
      </c>
      <c r="BC19">
        <v>1</v>
      </c>
      <c r="BE19" t="s">
        <v>69</v>
      </c>
      <c r="BF19">
        <v>-1</v>
      </c>
      <c r="BG19" t="s">
        <v>310</v>
      </c>
      <c r="BI19" t="s">
        <v>117</v>
      </c>
      <c r="BJ19" t="s">
        <v>226</v>
      </c>
      <c r="BK19" t="s">
        <v>67</v>
      </c>
      <c r="BL19">
        <v>0.83694668599730715</v>
      </c>
      <c r="BM19">
        <v>249</v>
      </c>
      <c r="BN19" t="s">
        <v>118</v>
      </c>
      <c r="BO19" t="s">
        <v>168</v>
      </c>
      <c r="BP19">
        <v>2</v>
      </c>
      <c r="BQ19">
        <v>1759.383</v>
      </c>
      <c r="BR19">
        <v>0.1016104736758993</v>
      </c>
      <c r="BS19">
        <v>0.31195610422462949</v>
      </c>
      <c r="BT19">
        <v>0.1012688654993668</v>
      </c>
      <c r="BU19">
        <v>13.02</v>
      </c>
      <c r="BV19">
        <v>0</v>
      </c>
      <c r="BW19">
        <v>1.4209526862542152</v>
      </c>
      <c r="BX19">
        <v>28</v>
      </c>
      <c r="BY19">
        <v>0</v>
      </c>
      <c r="BZ19">
        <v>25</v>
      </c>
    </row>
    <row r="20" spans="1:78" ht="16.5">
      <c r="A20" s="107" t="str">
        <f t="shared" si="1"/>
        <v>부성여객</v>
      </c>
      <c r="B20" s="108" t="str">
        <f t="shared" si="2"/>
        <v>김상선</v>
      </c>
      <c r="C20" s="109" t="str">
        <f t="shared" si="3"/>
        <v>C</v>
      </c>
      <c r="D20" s="110">
        <f t="shared" si="4"/>
        <v>0.8610305702673452</v>
      </c>
      <c r="E20" s="111">
        <f t="shared" si="5"/>
        <v>4002</v>
      </c>
      <c r="F20" s="112" t="str">
        <f t="shared" si="6"/>
        <v>36</v>
      </c>
      <c r="G20" s="113" t="str">
        <f t="shared" si="7"/>
        <v>70바2136</v>
      </c>
      <c r="H20" s="114">
        <f t="shared" si="8"/>
        <v>3</v>
      </c>
      <c r="I20" s="115">
        <f t="shared" si="9"/>
        <v>1833.1499999999999</v>
      </c>
      <c r="J20" s="116">
        <f t="shared" si="10"/>
        <v>4.8573723093937961E-2</v>
      </c>
      <c r="K20" s="116">
        <f t="shared" si="11"/>
        <v>0.29459441743311054</v>
      </c>
      <c r="L20" s="116">
        <f t="shared" si="12"/>
        <v>0.14837847421105749</v>
      </c>
      <c r="M20" s="117">
        <f t="shared" si="13"/>
        <v>10.978999999999999</v>
      </c>
      <c r="N20" s="118">
        <f t="shared" si="14"/>
        <v>0</v>
      </c>
      <c r="O20" s="118">
        <f t="shared" si="15"/>
        <v>0.4909581867277637</v>
      </c>
      <c r="P20" s="228">
        <f t="shared" si="16"/>
        <v>23</v>
      </c>
      <c r="Q20" s="229">
        <f t="shared" si="17"/>
        <v>0</v>
      </c>
      <c r="R20" s="229">
        <f t="shared" si="18"/>
        <v>9</v>
      </c>
      <c r="T20">
        <v>512</v>
      </c>
      <c r="U20">
        <v>4002</v>
      </c>
      <c r="V20" t="s">
        <v>227</v>
      </c>
      <c r="W20">
        <v>1833.15</v>
      </c>
      <c r="X20">
        <v>949.83100000000002</v>
      </c>
      <c r="Y20">
        <v>1.93</v>
      </c>
      <c r="Z20">
        <v>10.978999999999999</v>
      </c>
      <c r="AA20">
        <v>129.50469100000001</v>
      </c>
      <c r="AB20">
        <v>6.2905249999999997</v>
      </c>
      <c r="AC20">
        <v>38.151358999999999</v>
      </c>
      <c r="AD20" s="1">
        <v>272</v>
      </c>
      <c r="AE20">
        <v>0</v>
      </c>
      <c r="AF20">
        <v>9</v>
      </c>
      <c r="AG20">
        <v>76</v>
      </c>
      <c r="AH20">
        <v>14.155085</v>
      </c>
      <c r="AI20">
        <v>270.8</v>
      </c>
      <c r="AJ20">
        <v>0</v>
      </c>
      <c r="AK20">
        <v>23</v>
      </c>
      <c r="AL20">
        <v>6070</v>
      </c>
      <c r="AM20">
        <v>0.8610305702673452</v>
      </c>
      <c r="AN20" t="s">
        <v>69</v>
      </c>
      <c r="AO20">
        <v>1601.58</v>
      </c>
      <c r="AP20" t="s">
        <v>559</v>
      </c>
      <c r="AQ20" t="s">
        <v>117</v>
      </c>
      <c r="AR20" t="s">
        <v>119</v>
      </c>
      <c r="AS20" t="s">
        <v>117</v>
      </c>
      <c r="AT20" t="s">
        <v>119</v>
      </c>
      <c r="AU20" t="s">
        <v>206</v>
      </c>
      <c r="AV20" t="s">
        <v>227</v>
      </c>
      <c r="AW20" t="s">
        <v>69</v>
      </c>
      <c r="AX20">
        <v>4002</v>
      </c>
      <c r="AY20" t="s">
        <v>415</v>
      </c>
      <c r="AZ20">
        <v>12</v>
      </c>
      <c r="BA20" t="s">
        <v>442</v>
      </c>
      <c r="BB20">
        <v>3</v>
      </c>
      <c r="BC20">
        <v>1</v>
      </c>
      <c r="BE20" t="s">
        <v>66</v>
      </c>
      <c r="BF20">
        <v>-2</v>
      </c>
      <c r="BG20" t="s">
        <v>310</v>
      </c>
      <c r="BI20" t="s">
        <v>117</v>
      </c>
      <c r="BJ20" t="s">
        <v>227</v>
      </c>
      <c r="BK20" t="s">
        <v>69</v>
      </c>
      <c r="BL20">
        <v>0.8610305702673452</v>
      </c>
      <c r="BM20">
        <v>4002</v>
      </c>
      <c r="BN20" t="s">
        <v>119</v>
      </c>
      <c r="BO20" t="s">
        <v>206</v>
      </c>
      <c r="BP20">
        <v>3</v>
      </c>
      <c r="BQ20">
        <v>1833.1499999999999</v>
      </c>
      <c r="BR20">
        <v>4.8573723093937961E-2</v>
      </c>
      <c r="BS20">
        <v>0.29459441743311054</v>
      </c>
      <c r="BT20">
        <v>0.14837847421105746</v>
      </c>
      <c r="BU20">
        <v>10.978999999999999</v>
      </c>
      <c r="BV20">
        <v>0</v>
      </c>
      <c r="BW20">
        <v>0.4909581867277637</v>
      </c>
      <c r="BX20">
        <v>23</v>
      </c>
      <c r="BY20">
        <v>0</v>
      </c>
      <c r="BZ20">
        <v>9</v>
      </c>
    </row>
    <row r="21" spans="1:78" ht="16.5">
      <c r="A21" s="124" t="str">
        <f t="shared" si="1"/>
        <v>부성여객</v>
      </c>
      <c r="B21" s="125" t="str">
        <f t="shared" si="2"/>
        <v>김상환</v>
      </c>
      <c r="C21" s="126" t="str">
        <f t="shared" si="3"/>
        <v>B</v>
      </c>
      <c r="D21" s="127">
        <f t="shared" si="4"/>
        <v>0.94368421052631579</v>
      </c>
      <c r="E21" s="128">
        <f t="shared" si="5"/>
        <v>6415</v>
      </c>
      <c r="F21" s="129" t="str">
        <f t="shared" si="6"/>
        <v>36</v>
      </c>
      <c r="G21" s="130" t="str">
        <f t="shared" si="7"/>
        <v>70바2002</v>
      </c>
      <c r="H21" s="131">
        <f t="shared" si="8"/>
        <v>1</v>
      </c>
      <c r="I21" s="132">
        <f t="shared" si="9"/>
        <v>1788.835</v>
      </c>
      <c r="J21" s="133">
        <f t="shared" si="10"/>
        <v>1.0613328108695568E-2</v>
      </c>
      <c r="K21" s="133">
        <f t="shared" si="11"/>
        <v>0.30400243503795832</v>
      </c>
      <c r="L21" s="133">
        <f t="shared" si="12"/>
        <v>0.2107516903459514</v>
      </c>
      <c r="M21" s="134">
        <f t="shared" si="13"/>
        <v>15.597</v>
      </c>
      <c r="N21" s="135">
        <f t="shared" si="14"/>
        <v>5.5902305131552095E-2</v>
      </c>
      <c r="O21" s="135">
        <f t="shared" si="15"/>
        <v>5.4225235977605539</v>
      </c>
      <c r="P21" s="226">
        <f t="shared" si="16"/>
        <v>5</v>
      </c>
      <c r="Q21" s="227">
        <f t="shared" si="17"/>
        <v>1</v>
      </c>
      <c r="R21" s="227">
        <f t="shared" si="18"/>
        <v>97</v>
      </c>
      <c r="T21">
        <v>512</v>
      </c>
      <c r="U21">
        <v>6415</v>
      </c>
      <c r="V21" t="s">
        <v>228</v>
      </c>
      <c r="W21">
        <v>1788.835</v>
      </c>
      <c r="X21">
        <v>997.76</v>
      </c>
      <c r="Y21">
        <v>1.7929999999999999</v>
      </c>
      <c r="Z21">
        <v>15.597</v>
      </c>
      <c r="AA21">
        <v>104.346628</v>
      </c>
      <c r="AB21">
        <v>1.1074649999999999</v>
      </c>
      <c r="AC21">
        <v>31.721629</v>
      </c>
      <c r="AD21" s="1">
        <v>377</v>
      </c>
      <c r="AE21">
        <v>1</v>
      </c>
      <c r="AF21">
        <v>97</v>
      </c>
      <c r="AG21">
        <v>92</v>
      </c>
      <c r="AH21">
        <v>17.143198000000002</v>
      </c>
      <c r="AI21">
        <v>1176.2</v>
      </c>
      <c r="AJ21">
        <v>69.3</v>
      </c>
      <c r="AK21">
        <v>5</v>
      </c>
      <c r="AL21">
        <v>2557</v>
      </c>
      <c r="AM21">
        <v>0.94368421052631579</v>
      </c>
      <c r="AN21" t="s">
        <v>68</v>
      </c>
      <c r="AO21">
        <v>1788.835</v>
      </c>
      <c r="AP21" t="s">
        <v>560</v>
      </c>
      <c r="AQ21" t="s">
        <v>117</v>
      </c>
      <c r="AR21" t="s">
        <v>119</v>
      </c>
      <c r="AS21" t="s">
        <v>117</v>
      </c>
      <c r="AT21" t="s">
        <v>119</v>
      </c>
      <c r="AU21" t="s">
        <v>181</v>
      </c>
      <c r="AV21" t="s">
        <v>228</v>
      </c>
      <c r="AW21" t="s">
        <v>68</v>
      </c>
      <c r="AX21">
        <v>6415</v>
      </c>
      <c r="AY21" t="s">
        <v>434</v>
      </c>
      <c r="AZ21">
        <v>2</v>
      </c>
      <c r="BA21" t="s">
        <v>321</v>
      </c>
      <c r="BB21">
        <v>1</v>
      </c>
      <c r="BC21">
        <v>1</v>
      </c>
      <c r="BE21" t="s">
        <v>69</v>
      </c>
      <c r="BF21">
        <v>1</v>
      </c>
      <c r="BG21" t="s">
        <v>307</v>
      </c>
      <c r="BI21" t="s">
        <v>117</v>
      </c>
      <c r="BJ21" t="s">
        <v>228</v>
      </c>
      <c r="BK21" t="s">
        <v>68</v>
      </c>
      <c r="BL21">
        <v>0.94368421052631579</v>
      </c>
      <c r="BM21">
        <v>6415</v>
      </c>
      <c r="BN21" t="s">
        <v>119</v>
      </c>
      <c r="BO21" t="s">
        <v>181</v>
      </c>
      <c r="BP21">
        <v>1</v>
      </c>
      <c r="BQ21">
        <v>1788.835</v>
      </c>
      <c r="BR21">
        <v>1.0613328108695568E-2</v>
      </c>
      <c r="BS21">
        <v>0.30400243503795832</v>
      </c>
      <c r="BT21">
        <v>0.2107516903459514</v>
      </c>
      <c r="BU21">
        <v>15.597</v>
      </c>
      <c r="BV21">
        <v>5.5902305131552095E-2</v>
      </c>
      <c r="BW21">
        <v>5.4225235977605539</v>
      </c>
      <c r="BX21">
        <v>5</v>
      </c>
      <c r="BY21">
        <v>1</v>
      </c>
      <c r="BZ21">
        <v>97</v>
      </c>
    </row>
    <row r="22" spans="1:78" ht="16.5">
      <c r="A22" s="107" t="str">
        <f t="shared" si="1"/>
        <v>부성여객</v>
      </c>
      <c r="B22" s="108" t="str">
        <f t="shared" si="2"/>
        <v>김서준</v>
      </c>
      <c r="C22" s="109" t="str">
        <f t="shared" si="3"/>
        <v>F</v>
      </c>
      <c r="D22" s="110">
        <f t="shared" si="4"/>
        <v>0.76310061179045785</v>
      </c>
      <c r="E22" s="111">
        <f t="shared" si="5"/>
        <v>3685</v>
      </c>
      <c r="F22" s="112" t="str">
        <f t="shared" si="6"/>
        <v>790</v>
      </c>
      <c r="G22" s="113" t="str">
        <f t="shared" si="7"/>
        <v>70바2024</v>
      </c>
      <c r="H22" s="114">
        <f t="shared" si="8"/>
        <v>6</v>
      </c>
      <c r="I22" s="115">
        <f t="shared" si="9"/>
        <v>904.08100000000002</v>
      </c>
      <c r="J22" s="116">
        <f t="shared" si="10"/>
        <v>8.0771734833104139E-2</v>
      </c>
      <c r="K22" s="116">
        <f t="shared" si="11"/>
        <v>0.39758896896444929</v>
      </c>
      <c r="L22" s="116">
        <f t="shared" si="12"/>
        <v>0.2156886385180089</v>
      </c>
      <c r="M22" s="117">
        <f t="shared" si="13"/>
        <v>17.286000000000001</v>
      </c>
      <c r="N22" s="118">
        <f t="shared" si="14"/>
        <v>1.4100340587317639</v>
      </c>
      <c r="O22" s="118">
        <f t="shared" si="15"/>
        <v>37.173625184746506</v>
      </c>
      <c r="P22" s="228">
        <f t="shared" si="16"/>
        <v>37</v>
      </c>
      <c r="Q22" s="229">
        <f t="shared" si="17"/>
        <v>14</v>
      </c>
      <c r="R22" s="229">
        <f t="shared" si="18"/>
        <v>405</v>
      </c>
      <c r="T22">
        <v>512</v>
      </c>
      <c r="U22">
        <v>3685</v>
      </c>
      <c r="V22" t="s">
        <v>390</v>
      </c>
      <c r="W22">
        <v>916.11199999999997</v>
      </c>
      <c r="X22">
        <v>546.32899999999995</v>
      </c>
      <c r="Y22">
        <v>1.677</v>
      </c>
      <c r="Z22">
        <v>17.286000000000001</v>
      </c>
      <c r="AA22">
        <v>61.180548000000002</v>
      </c>
      <c r="AB22">
        <v>4.9416589999999996</v>
      </c>
      <c r="AC22">
        <v>24.324711000000001</v>
      </c>
      <c r="AD22" s="1">
        <v>195</v>
      </c>
      <c r="AE22">
        <v>14</v>
      </c>
      <c r="AF22">
        <v>405</v>
      </c>
      <c r="AG22">
        <v>107</v>
      </c>
      <c r="AH22">
        <v>14.973909000000001</v>
      </c>
      <c r="AI22">
        <v>3325.8</v>
      </c>
      <c r="AJ22">
        <v>954.6</v>
      </c>
      <c r="AK22">
        <v>37</v>
      </c>
      <c r="AL22">
        <v>18551</v>
      </c>
      <c r="AM22">
        <v>0.76310061179045785</v>
      </c>
      <c r="AN22" t="s">
        <v>70</v>
      </c>
      <c r="AO22">
        <v>230.256</v>
      </c>
      <c r="AP22" t="s">
        <v>561</v>
      </c>
      <c r="AQ22" t="s">
        <v>117</v>
      </c>
      <c r="AR22" t="s">
        <v>120</v>
      </c>
      <c r="AS22" t="s">
        <v>117</v>
      </c>
      <c r="AT22" t="s">
        <v>120</v>
      </c>
      <c r="AU22" t="s">
        <v>209</v>
      </c>
      <c r="AV22" t="s">
        <v>390</v>
      </c>
      <c r="AW22" t="s">
        <v>70</v>
      </c>
      <c r="AX22">
        <v>3685</v>
      </c>
      <c r="AY22" t="s">
        <v>562</v>
      </c>
      <c r="AZ22">
        <v>2</v>
      </c>
      <c r="BA22" t="s">
        <v>563</v>
      </c>
      <c r="BB22">
        <v>6</v>
      </c>
      <c r="BC22">
        <v>1</v>
      </c>
      <c r="BE22" t="s">
        <v>70</v>
      </c>
      <c r="BF22">
        <v>0</v>
      </c>
      <c r="BG22" t="s">
        <v>313</v>
      </c>
      <c r="BI22" t="s">
        <v>117</v>
      </c>
      <c r="BJ22" t="s">
        <v>390</v>
      </c>
      <c r="BK22" t="s">
        <v>70</v>
      </c>
      <c r="BL22">
        <v>0.76310061179045785</v>
      </c>
      <c r="BM22">
        <v>3685</v>
      </c>
      <c r="BN22" t="s">
        <v>120</v>
      </c>
      <c r="BO22" t="s">
        <v>209</v>
      </c>
      <c r="BP22">
        <v>6</v>
      </c>
      <c r="BQ22">
        <v>904.08100000000002</v>
      </c>
      <c r="BR22">
        <v>8.0771734833104139E-2</v>
      </c>
      <c r="BS22">
        <v>0.39758896896444929</v>
      </c>
      <c r="BT22">
        <v>0.21285607000017465</v>
      </c>
      <c r="BU22">
        <v>17.286000000000001</v>
      </c>
      <c r="BV22">
        <v>1.4100340587317639</v>
      </c>
      <c r="BW22">
        <v>37.173625184746506</v>
      </c>
      <c r="BX22">
        <v>37</v>
      </c>
      <c r="BY22">
        <v>14</v>
      </c>
      <c r="BZ22">
        <v>405</v>
      </c>
    </row>
    <row r="23" spans="1:78" ht="16.5">
      <c r="A23" s="124" t="str">
        <f t="shared" si="1"/>
        <v>부성여객</v>
      </c>
      <c r="B23" s="125" t="str">
        <f t="shared" si="2"/>
        <v>김선응</v>
      </c>
      <c r="C23" s="126" t="str">
        <f t="shared" si="3"/>
        <v>D</v>
      </c>
      <c r="D23" s="127">
        <f t="shared" si="4"/>
        <v>0.82622869362900908</v>
      </c>
      <c r="E23" s="128">
        <f t="shared" si="5"/>
        <v>4041</v>
      </c>
      <c r="F23" s="129" t="str">
        <f t="shared" si="6"/>
        <v>36</v>
      </c>
      <c r="G23" s="130" t="str">
        <f t="shared" si="7"/>
        <v>70바2094</v>
      </c>
      <c r="H23" s="131">
        <f t="shared" si="8"/>
        <v>8</v>
      </c>
      <c r="I23" s="132">
        <f t="shared" si="9"/>
        <v>1096.155</v>
      </c>
      <c r="J23" s="133">
        <f t="shared" si="10"/>
        <v>3.5515968281033185E-2</v>
      </c>
      <c r="K23" s="133">
        <f t="shared" si="11"/>
        <v>0.40240573547789504</v>
      </c>
      <c r="L23" s="133">
        <f t="shared" si="12"/>
        <v>0.22806993536498033</v>
      </c>
      <c r="M23" s="134">
        <f t="shared" si="13"/>
        <v>15.695</v>
      </c>
      <c r="N23" s="135">
        <f t="shared" si="14"/>
        <v>0</v>
      </c>
      <c r="O23" s="135">
        <f t="shared" si="15"/>
        <v>29.010495778425497</v>
      </c>
      <c r="P23" s="226">
        <f t="shared" si="16"/>
        <v>45</v>
      </c>
      <c r="Q23" s="227">
        <f t="shared" si="17"/>
        <v>0</v>
      </c>
      <c r="R23" s="227">
        <f t="shared" si="18"/>
        <v>382</v>
      </c>
      <c r="T23">
        <v>512</v>
      </c>
      <c r="U23">
        <v>4041</v>
      </c>
      <c r="V23" t="s">
        <v>345</v>
      </c>
      <c r="W23">
        <v>1218.577</v>
      </c>
      <c r="X23">
        <v>667.76900000000001</v>
      </c>
      <c r="Y23">
        <v>1.825</v>
      </c>
      <c r="Z23">
        <v>15.695</v>
      </c>
      <c r="AA23">
        <v>84.101100000000002</v>
      </c>
      <c r="AB23">
        <v>2.9869319999999999</v>
      </c>
      <c r="AC23">
        <v>33.842765</v>
      </c>
      <c r="AD23" s="1">
        <v>250</v>
      </c>
      <c r="AE23">
        <v>0</v>
      </c>
      <c r="AF23">
        <v>382</v>
      </c>
      <c r="AG23">
        <v>88</v>
      </c>
      <c r="AH23">
        <v>14.489428999999999</v>
      </c>
      <c r="AI23">
        <v>1845.5</v>
      </c>
      <c r="AJ23">
        <v>263.2</v>
      </c>
      <c r="AK23">
        <v>45</v>
      </c>
      <c r="AL23">
        <v>16256</v>
      </c>
      <c r="AM23">
        <v>0.82622869362900908</v>
      </c>
      <c r="AN23" t="s">
        <v>67</v>
      </c>
      <c r="AO23">
        <v>232.375</v>
      </c>
      <c r="AP23" t="s">
        <v>564</v>
      </c>
      <c r="AQ23" t="s">
        <v>117</v>
      </c>
      <c r="AR23" t="s">
        <v>119</v>
      </c>
      <c r="AS23" t="s">
        <v>117</v>
      </c>
      <c r="AT23" t="s">
        <v>119</v>
      </c>
      <c r="AU23" t="s">
        <v>193</v>
      </c>
      <c r="AV23" t="s">
        <v>345</v>
      </c>
      <c r="AW23" t="s">
        <v>67</v>
      </c>
      <c r="AX23">
        <v>4041</v>
      </c>
      <c r="AY23" t="s">
        <v>408</v>
      </c>
      <c r="AZ23">
        <v>12</v>
      </c>
      <c r="BA23" t="s">
        <v>409</v>
      </c>
      <c r="BB23">
        <v>8</v>
      </c>
      <c r="BC23">
        <v>1</v>
      </c>
      <c r="BE23" t="s">
        <v>69</v>
      </c>
      <c r="BF23">
        <v>-1</v>
      </c>
      <c r="BG23" t="s">
        <v>310</v>
      </c>
      <c r="BI23" t="s">
        <v>117</v>
      </c>
      <c r="BJ23" t="s">
        <v>345</v>
      </c>
      <c r="BK23" t="s">
        <v>67</v>
      </c>
      <c r="BL23">
        <v>0.82622869362900908</v>
      </c>
      <c r="BM23">
        <v>4041</v>
      </c>
      <c r="BN23" t="s">
        <v>119</v>
      </c>
      <c r="BO23" t="s">
        <v>193</v>
      </c>
      <c r="BP23">
        <v>8</v>
      </c>
      <c r="BQ23">
        <v>1096.155</v>
      </c>
      <c r="BR23">
        <v>3.5515968281033185E-2</v>
      </c>
      <c r="BS23">
        <v>0.40240573547789504</v>
      </c>
      <c r="BT23">
        <v>0.20515732694774313</v>
      </c>
      <c r="BU23">
        <v>15.695</v>
      </c>
      <c r="BV23">
        <v>0</v>
      </c>
      <c r="BW23">
        <v>29.010495778425497</v>
      </c>
      <c r="BX23">
        <v>45</v>
      </c>
      <c r="BY23">
        <v>0</v>
      </c>
      <c r="BZ23">
        <v>382</v>
      </c>
    </row>
    <row r="24" spans="1:78" ht="16.5">
      <c r="A24" s="107" t="str">
        <f t="shared" si="1"/>
        <v>부성여객</v>
      </c>
      <c r="B24" s="108" t="str">
        <f t="shared" si="2"/>
        <v>김세환</v>
      </c>
      <c r="C24" s="109" t="str">
        <f t="shared" si="3"/>
        <v>C</v>
      </c>
      <c r="D24" s="110">
        <f t="shared" si="4"/>
        <v>0.88044710851095787</v>
      </c>
      <c r="E24" s="111">
        <f t="shared" si="5"/>
        <v>1838</v>
      </c>
      <c r="F24" s="112" t="str">
        <f t="shared" si="6"/>
        <v>36</v>
      </c>
      <c r="G24" s="113" t="str">
        <f t="shared" si="7"/>
        <v>70바2094</v>
      </c>
      <c r="H24" s="114">
        <f t="shared" si="8"/>
        <v>3</v>
      </c>
      <c r="I24" s="115">
        <f t="shared" si="9"/>
        <v>1606.1589999999999</v>
      </c>
      <c r="J24" s="116">
        <f t="shared" si="10"/>
        <v>3.7466332704984721E-2</v>
      </c>
      <c r="K24" s="116">
        <f t="shared" si="11"/>
        <v>0.35652487606549305</v>
      </c>
      <c r="L24" s="116">
        <f t="shared" si="12"/>
        <v>0.16312208193584821</v>
      </c>
      <c r="M24" s="117">
        <f t="shared" si="13"/>
        <v>13.223000000000001</v>
      </c>
      <c r="N24" s="118">
        <f t="shared" si="14"/>
        <v>1.3074670689514551</v>
      </c>
      <c r="O24" s="118">
        <f t="shared" si="15"/>
        <v>7.4089800573915792</v>
      </c>
      <c r="P24" s="228">
        <f t="shared" si="16"/>
        <v>36</v>
      </c>
      <c r="Q24" s="229">
        <f t="shared" si="17"/>
        <v>21</v>
      </c>
      <c r="R24" s="229">
        <f t="shared" si="18"/>
        <v>119</v>
      </c>
      <c r="T24">
        <v>512</v>
      </c>
      <c r="U24">
        <v>1838</v>
      </c>
      <c r="V24" t="s">
        <v>501</v>
      </c>
      <c r="W24">
        <v>1606.1590000000001</v>
      </c>
      <c r="X24">
        <v>854.70799999999997</v>
      </c>
      <c r="Y24">
        <v>1.879</v>
      </c>
      <c r="Z24">
        <v>13.223000000000001</v>
      </c>
      <c r="AA24">
        <v>108.771361</v>
      </c>
      <c r="AB24">
        <v>4.0752639999999998</v>
      </c>
      <c r="AC24">
        <v>38.779696000000001</v>
      </c>
      <c r="AD24" s="1">
        <v>262</v>
      </c>
      <c r="AE24">
        <v>21</v>
      </c>
      <c r="AF24">
        <v>119</v>
      </c>
      <c r="AG24">
        <v>107</v>
      </c>
      <c r="AH24">
        <v>14.766377</v>
      </c>
      <c r="AI24">
        <v>1281.2</v>
      </c>
      <c r="AJ24">
        <v>160.6</v>
      </c>
      <c r="AK24">
        <v>36</v>
      </c>
      <c r="AL24">
        <v>17455</v>
      </c>
      <c r="AM24">
        <v>0.88044710851095787</v>
      </c>
      <c r="AN24" t="s">
        <v>69</v>
      </c>
      <c r="AO24">
        <v>1263.8209999999999</v>
      </c>
      <c r="AP24" t="s">
        <v>565</v>
      </c>
      <c r="AQ24" t="s">
        <v>117</v>
      </c>
      <c r="AR24" t="s">
        <v>119</v>
      </c>
      <c r="AS24" t="s">
        <v>117</v>
      </c>
      <c r="AT24" t="s">
        <v>119</v>
      </c>
      <c r="AU24" t="s">
        <v>193</v>
      </c>
      <c r="AV24" t="s">
        <v>501</v>
      </c>
      <c r="AW24" t="s">
        <v>69</v>
      </c>
      <c r="AX24">
        <v>1838</v>
      </c>
      <c r="AY24" t="s">
        <v>415</v>
      </c>
      <c r="AZ24">
        <v>8</v>
      </c>
      <c r="BA24" t="s">
        <v>377</v>
      </c>
      <c r="BB24">
        <v>3</v>
      </c>
      <c r="BC24">
        <v>1</v>
      </c>
      <c r="BE24" t="s">
        <v>69</v>
      </c>
      <c r="BF24">
        <v>0</v>
      </c>
      <c r="BG24" t="s">
        <v>313</v>
      </c>
      <c r="BI24" t="s">
        <v>117</v>
      </c>
      <c r="BJ24" t="s">
        <v>501</v>
      </c>
      <c r="BK24" t="s">
        <v>69</v>
      </c>
      <c r="BL24">
        <v>0.88044710851095787</v>
      </c>
      <c r="BM24">
        <v>1838</v>
      </c>
      <c r="BN24" t="s">
        <v>119</v>
      </c>
      <c r="BO24" t="s">
        <v>193</v>
      </c>
      <c r="BP24">
        <v>3</v>
      </c>
      <c r="BQ24">
        <v>1606.1589999999999</v>
      </c>
      <c r="BR24">
        <v>3.7466332704984721E-2</v>
      </c>
      <c r="BS24">
        <v>0.35652487606549305</v>
      </c>
      <c r="BT24">
        <v>0.16312208193584818</v>
      </c>
      <c r="BU24">
        <v>13.223000000000001</v>
      </c>
      <c r="BV24">
        <v>1.3074670689514551</v>
      </c>
      <c r="BW24">
        <v>7.4089800573915792</v>
      </c>
      <c r="BX24">
        <v>36</v>
      </c>
      <c r="BY24">
        <v>21</v>
      </c>
      <c r="BZ24">
        <v>119</v>
      </c>
    </row>
    <row r="25" spans="1:78" ht="16.5">
      <c r="A25" s="124" t="str">
        <f t="shared" si="1"/>
        <v>부성여객</v>
      </c>
      <c r="B25" s="125" t="str">
        <f t="shared" si="2"/>
        <v>김수영</v>
      </c>
      <c r="C25" s="126" t="str">
        <f t="shared" si="3"/>
        <v>A</v>
      </c>
      <c r="D25" s="127">
        <f t="shared" si="4"/>
        <v>0.96999999999999986</v>
      </c>
      <c r="E25" s="128">
        <f t="shared" si="5"/>
        <v>5667</v>
      </c>
      <c r="F25" s="129" t="str">
        <f t="shared" si="6"/>
        <v>36</v>
      </c>
      <c r="G25" s="130" t="str">
        <f t="shared" si="7"/>
        <v>70바2097</v>
      </c>
      <c r="H25" s="131">
        <f t="shared" si="8"/>
        <v>1</v>
      </c>
      <c r="I25" s="132">
        <f t="shared" si="9"/>
        <v>2224.931</v>
      </c>
      <c r="J25" s="133">
        <f t="shared" si="10"/>
        <v>2.0077065325284225E-2</v>
      </c>
      <c r="K25" s="133">
        <f t="shared" si="11"/>
        <v>0.35948220353046484</v>
      </c>
      <c r="L25" s="133">
        <f t="shared" si="12"/>
        <v>0.15371263198723914</v>
      </c>
      <c r="M25" s="134">
        <f t="shared" si="13"/>
        <v>12.265000000000001</v>
      </c>
      <c r="N25" s="135">
        <f t="shared" si="14"/>
        <v>0</v>
      </c>
      <c r="O25" s="135">
        <f t="shared" si="15"/>
        <v>2.1573702735051108</v>
      </c>
      <c r="P25" s="226">
        <f t="shared" si="16"/>
        <v>18</v>
      </c>
      <c r="Q25" s="227">
        <f t="shared" si="17"/>
        <v>0</v>
      </c>
      <c r="R25" s="227">
        <f t="shared" si="18"/>
        <v>48</v>
      </c>
      <c r="T25">
        <v>512</v>
      </c>
      <c r="U25">
        <v>5667</v>
      </c>
      <c r="V25" t="s">
        <v>229</v>
      </c>
      <c r="W25">
        <v>2224.931</v>
      </c>
      <c r="X25">
        <v>1042.5830000000001</v>
      </c>
      <c r="Y25">
        <v>2.1339999999999999</v>
      </c>
      <c r="Z25">
        <v>12.265000000000001</v>
      </c>
      <c r="AA25">
        <v>154.40329299999999</v>
      </c>
      <c r="AB25">
        <v>3.0999650000000001</v>
      </c>
      <c r="AC25">
        <v>55.505235999999996</v>
      </c>
      <c r="AD25" s="1">
        <v>342</v>
      </c>
      <c r="AE25">
        <v>0</v>
      </c>
      <c r="AF25">
        <v>48</v>
      </c>
      <c r="AG25">
        <v>73</v>
      </c>
      <c r="AH25">
        <v>14.409867</v>
      </c>
      <c r="AI25">
        <v>637.79999999999995</v>
      </c>
      <c r="AJ25">
        <v>0</v>
      </c>
      <c r="AK25">
        <v>18</v>
      </c>
      <c r="AL25">
        <v>5867</v>
      </c>
      <c r="AM25">
        <v>0.96999999999999986</v>
      </c>
      <c r="AN25" t="s">
        <v>66</v>
      </c>
      <c r="AO25">
        <v>2224.931</v>
      </c>
      <c r="AP25" t="s">
        <v>566</v>
      </c>
      <c r="AQ25" t="s">
        <v>117</v>
      </c>
      <c r="AR25" t="s">
        <v>119</v>
      </c>
      <c r="AS25" t="s">
        <v>117</v>
      </c>
      <c r="AT25" t="s">
        <v>119</v>
      </c>
      <c r="AU25" t="s">
        <v>195</v>
      </c>
      <c r="AV25" t="s">
        <v>229</v>
      </c>
      <c r="AW25" t="s">
        <v>66</v>
      </c>
      <c r="AX25">
        <v>5667</v>
      </c>
      <c r="AY25" t="s">
        <v>411</v>
      </c>
      <c r="AZ25">
        <v>4</v>
      </c>
      <c r="BA25" t="s">
        <v>471</v>
      </c>
      <c r="BB25">
        <v>1</v>
      </c>
      <c r="BC25">
        <v>1</v>
      </c>
      <c r="BE25" t="s">
        <v>68</v>
      </c>
      <c r="BF25">
        <v>1</v>
      </c>
      <c r="BG25" t="s">
        <v>307</v>
      </c>
      <c r="BI25" t="s">
        <v>117</v>
      </c>
      <c r="BJ25" t="s">
        <v>229</v>
      </c>
      <c r="BK25" t="s">
        <v>66</v>
      </c>
      <c r="BL25">
        <v>0.96999999999999986</v>
      </c>
      <c r="BM25">
        <v>5667</v>
      </c>
      <c r="BN25" t="s">
        <v>119</v>
      </c>
      <c r="BO25" t="s">
        <v>195</v>
      </c>
      <c r="BP25">
        <v>1</v>
      </c>
      <c r="BQ25">
        <v>2224.931</v>
      </c>
      <c r="BR25">
        <v>2.0077065325284225E-2</v>
      </c>
      <c r="BS25">
        <v>0.35948220353046484</v>
      </c>
      <c r="BT25">
        <v>0.15371263198723914</v>
      </c>
      <c r="BU25">
        <v>12.265000000000001</v>
      </c>
      <c r="BV25">
        <v>0</v>
      </c>
      <c r="BW25">
        <v>2.1573702735051108</v>
      </c>
      <c r="BX25">
        <v>18</v>
      </c>
      <c r="BY25">
        <v>0</v>
      </c>
      <c r="BZ25">
        <v>48</v>
      </c>
    </row>
    <row r="26" spans="1:78" ht="16.5">
      <c r="A26" s="107" t="str">
        <f t="shared" si="1"/>
        <v>부성여객</v>
      </c>
      <c r="B26" s="108" t="str">
        <f t="shared" si="2"/>
        <v>김영규</v>
      </c>
      <c r="C26" s="109" t="str">
        <f t="shared" si="3"/>
        <v>D</v>
      </c>
      <c r="D26" s="110">
        <f t="shared" si="4"/>
        <v>0.84429551259294144</v>
      </c>
      <c r="E26" s="111">
        <f t="shared" si="5"/>
        <v>1467</v>
      </c>
      <c r="F26" s="112" t="str">
        <f t="shared" si="6"/>
        <v>33</v>
      </c>
      <c r="G26" s="113" t="str">
        <f t="shared" si="7"/>
        <v>70바2018</v>
      </c>
      <c r="H26" s="114">
        <f t="shared" si="8"/>
        <v>3</v>
      </c>
      <c r="I26" s="115">
        <f t="shared" si="9"/>
        <v>2011.5630000000001</v>
      </c>
      <c r="J26" s="116">
        <f t="shared" si="10"/>
        <v>6.2855422131110564E-3</v>
      </c>
      <c r="K26" s="116">
        <f t="shared" si="11"/>
        <v>0.32796810149391392</v>
      </c>
      <c r="L26" s="116">
        <f t="shared" si="12"/>
        <v>0.20928998992325867</v>
      </c>
      <c r="M26" s="117">
        <f t="shared" si="13"/>
        <v>15.596</v>
      </c>
      <c r="N26" s="118">
        <f t="shared" si="14"/>
        <v>0</v>
      </c>
      <c r="O26" s="118">
        <f t="shared" si="15"/>
        <v>9.3459662958604817</v>
      </c>
      <c r="P26" s="228">
        <f t="shared" si="16"/>
        <v>14</v>
      </c>
      <c r="Q26" s="229">
        <f t="shared" si="17"/>
        <v>0</v>
      </c>
      <c r="R26" s="229">
        <f t="shared" si="18"/>
        <v>188</v>
      </c>
      <c r="T26">
        <v>512</v>
      </c>
      <c r="U26">
        <v>1467</v>
      </c>
      <c r="V26" t="s">
        <v>230</v>
      </c>
      <c r="W26">
        <v>2011.5630000000001</v>
      </c>
      <c r="X26">
        <v>1191.7550000000001</v>
      </c>
      <c r="Y26">
        <v>1.6879999999999999</v>
      </c>
      <c r="Z26">
        <v>15.596</v>
      </c>
      <c r="AA26">
        <v>120.600256</v>
      </c>
      <c r="AB26">
        <v>0.75803799999999999</v>
      </c>
      <c r="AC26">
        <v>39.553037000000003</v>
      </c>
      <c r="AD26" s="1">
        <v>421</v>
      </c>
      <c r="AE26">
        <v>0</v>
      </c>
      <c r="AF26">
        <v>188</v>
      </c>
      <c r="AG26">
        <v>90</v>
      </c>
      <c r="AH26">
        <v>16.679590999999999</v>
      </c>
      <c r="AI26">
        <v>1637.3</v>
      </c>
      <c r="AJ26">
        <v>33</v>
      </c>
      <c r="AK26">
        <v>14</v>
      </c>
      <c r="AL26">
        <v>3866</v>
      </c>
      <c r="AM26">
        <v>0.84429551259294144</v>
      </c>
      <c r="AN26" t="s">
        <v>67</v>
      </c>
      <c r="AO26">
        <v>1839.65</v>
      </c>
      <c r="AP26" t="s">
        <v>567</v>
      </c>
      <c r="AQ26" t="s">
        <v>117</v>
      </c>
      <c r="AR26" t="s">
        <v>118</v>
      </c>
      <c r="AS26" t="s">
        <v>117</v>
      </c>
      <c r="AT26" t="s">
        <v>118</v>
      </c>
      <c r="AU26" t="s">
        <v>169</v>
      </c>
      <c r="AV26" t="s">
        <v>230</v>
      </c>
      <c r="AW26" t="s">
        <v>67</v>
      </c>
      <c r="AX26">
        <v>1467</v>
      </c>
      <c r="AY26" t="s">
        <v>419</v>
      </c>
      <c r="AZ26">
        <v>2</v>
      </c>
      <c r="BA26" t="s">
        <v>306</v>
      </c>
      <c r="BB26">
        <v>3</v>
      </c>
      <c r="BC26">
        <v>1</v>
      </c>
      <c r="BE26" t="s">
        <v>69</v>
      </c>
      <c r="BF26">
        <v>-1</v>
      </c>
      <c r="BG26" t="s">
        <v>310</v>
      </c>
      <c r="BI26" t="s">
        <v>117</v>
      </c>
      <c r="BJ26" t="s">
        <v>230</v>
      </c>
      <c r="BK26" t="s">
        <v>67</v>
      </c>
      <c r="BL26">
        <v>0.84429551259294144</v>
      </c>
      <c r="BM26">
        <v>1467</v>
      </c>
      <c r="BN26" t="s">
        <v>118</v>
      </c>
      <c r="BO26" t="s">
        <v>169</v>
      </c>
      <c r="BP26">
        <v>3</v>
      </c>
      <c r="BQ26">
        <v>2011.5630000000001</v>
      </c>
      <c r="BR26">
        <v>6.2855422131110564E-3</v>
      </c>
      <c r="BS26">
        <v>0.32796810149391392</v>
      </c>
      <c r="BT26">
        <v>0.20928998992325867</v>
      </c>
      <c r="BU26">
        <v>15.596</v>
      </c>
      <c r="BV26">
        <v>0</v>
      </c>
      <c r="BW26">
        <v>9.3459662958604817</v>
      </c>
      <c r="BX26">
        <v>14</v>
      </c>
      <c r="BY26">
        <v>0</v>
      </c>
      <c r="BZ26">
        <v>188</v>
      </c>
    </row>
    <row r="27" spans="1:78" ht="16.5">
      <c r="A27" s="124" t="str">
        <f t="shared" si="1"/>
        <v>부성여객</v>
      </c>
      <c r="B27" s="125" t="str">
        <f t="shared" si="2"/>
        <v>김영식A</v>
      </c>
      <c r="C27" s="126" t="str">
        <f t="shared" si="3"/>
        <v>C</v>
      </c>
      <c r="D27" s="127">
        <f t="shared" si="4"/>
        <v>0.86315789473684212</v>
      </c>
      <c r="E27" s="128">
        <f t="shared" si="5"/>
        <v>9928</v>
      </c>
      <c r="F27" s="129" t="str">
        <f t="shared" si="6"/>
        <v>36</v>
      </c>
      <c r="G27" s="130" t="str">
        <f t="shared" si="7"/>
        <v>70바2057</v>
      </c>
      <c r="H27" s="131">
        <f t="shared" si="8"/>
        <v>1</v>
      </c>
      <c r="I27" s="132">
        <f t="shared" si="9"/>
        <v>609.66899999999998</v>
      </c>
      <c r="J27" s="133">
        <f t="shared" si="10"/>
        <v>9.0241451336519632E-2</v>
      </c>
      <c r="K27" s="133">
        <f t="shared" si="11"/>
        <v>0.33042474284786705</v>
      </c>
      <c r="L27" s="133">
        <f t="shared" si="12"/>
        <v>0.23455350362245744</v>
      </c>
      <c r="M27" s="134">
        <f t="shared" si="13"/>
        <v>16.847000000000001</v>
      </c>
      <c r="N27" s="135">
        <f t="shared" si="14"/>
        <v>0.49207028731984076</v>
      </c>
      <c r="O27" s="135">
        <f t="shared" si="15"/>
        <v>21.323045783859769</v>
      </c>
      <c r="P27" s="226">
        <f t="shared" si="16"/>
        <v>11</v>
      </c>
      <c r="Q27" s="227">
        <f t="shared" si="17"/>
        <v>3</v>
      </c>
      <c r="R27" s="227">
        <f t="shared" si="18"/>
        <v>130</v>
      </c>
      <c r="T27">
        <v>512</v>
      </c>
      <c r="U27">
        <v>9928</v>
      </c>
      <c r="V27" t="s">
        <v>346</v>
      </c>
      <c r="W27">
        <v>609.66899999999998</v>
      </c>
      <c r="X27">
        <v>371.83199999999999</v>
      </c>
      <c r="Y27">
        <v>1.64</v>
      </c>
      <c r="Z27">
        <v>16.847000000000001</v>
      </c>
      <c r="AA27">
        <v>41.164154000000003</v>
      </c>
      <c r="AB27">
        <v>3.7147130000000002</v>
      </c>
      <c r="AC27">
        <v>13.601654999999999</v>
      </c>
      <c r="AD27" s="1">
        <v>143</v>
      </c>
      <c r="AE27">
        <v>3</v>
      </c>
      <c r="AF27">
        <v>130</v>
      </c>
      <c r="AG27">
        <v>92</v>
      </c>
      <c r="AH27">
        <v>14.810677</v>
      </c>
      <c r="AI27">
        <v>291.10000000000002</v>
      </c>
      <c r="AJ27">
        <v>8.6999999999999993</v>
      </c>
      <c r="AK27">
        <v>11</v>
      </c>
      <c r="AL27">
        <v>4239</v>
      </c>
      <c r="AM27">
        <v>0.86315789473684212</v>
      </c>
      <c r="AN27" t="s">
        <v>69</v>
      </c>
      <c r="AO27">
        <v>609.66899999999998</v>
      </c>
      <c r="AP27" t="s">
        <v>568</v>
      </c>
      <c r="AQ27" t="s">
        <v>117</v>
      </c>
      <c r="AR27" t="s">
        <v>119</v>
      </c>
      <c r="AS27" t="s">
        <v>117</v>
      </c>
      <c r="AT27" t="s">
        <v>119</v>
      </c>
      <c r="AU27" t="s">
        <v>187</v>
      </c>
      <c r="AV27" t="s">
        <v>346</v>
      </c>
      <c r="AW27" t="s">
        <v>69</v>
      </c>
      <c r="AX27">
        <v>9928</v>
      </c>
      <c r="AY27" t="s">
        <v>415</v>
      </c>
      <c r="AZ27">
        <v>11</v>
      </c>
      <c r="BA27" t="s">
        <v>452</v>
      </c>
      <c r="BB27">
        <v>1</v>
      </c>
      <c r="BC27">
        <v>1</v>
      </c>
      <c r="BE27" t="s">
        <v>68</v>
      </c>
      <c r="BF27">
        <v>-1</v>
      </c>
      <c r="BG27" t="s">
        <v>310</v>
      </c>
      <c r="BI27" t="s">
        <v>117</v>
      </c>
      <c r="BJ27" t="s">
        <v>346</v>
      </c>
      <c r="BK27" t="s">
        <v>69</v>
      </c>
      <c r="BL27">
        <v>0.86315789473684212</v>
      </c>
      <c r="BM27">
        <v>9928</v>
      </c>
      <c r="BN27" t="s">
        <v>119</v>
      </c>
      <c r="BO27" t="s">
        <v>187</v>
      </c>
      <c r="BP27">
        <v>1</v>
      </c>
      <c r="BQ27">
        <v>609.66899999999998</v>
      </c>
      <c r="BR27">
        <v>9.0241451336519632E-2</v>
      </c>
      <c r="BS27">
        <v>0.33042474284786705</v>
      </c>
      <c r="BT27">
        <v>0.23455350362245744</v>
      </c>
      <c r="BU27">
        <v>16.847000000000001</v>
      </c>
      <c r="BV27">
        <v>0.49207028731984076</v>
      </c>
      <c r="BW27">
        <v>21.323045783859769</v>
      </c>
      <c r="BX27">
        <v>11</v>
      </c>
      <c r="BY27">
        <v>3</v>
      </c>
      <c r="BZ27">
        <v>130</v>
      </c>
    </row>
    <row r="28" spans="1:78" ht="16.5">
      <c r="A28" s="107" t="str">
        <f t="shared" si="1"/>
        <v>부성여객</v>
      </c>
      <c r="B28" s="108" t="str">
        <f t="shared" si="2"/>
        <v>김영주</v>
      </c>
      <c r="C28" s="109" t="str">
        <f t="shared" si="3"/>
        <v>D</v>
      </c>
      <c r="D28" s="110">
        <f t="shared" si="4"/>
        <v>0.8059090909090908</v>
      </c>
      <c r="E28" s="111">
        <f t="shared" si="5"/>
        <v>844</v>
      </c>
      <c r="F28" s="112" t="str">
        <f t="shared" si="6"/>
        <v>36</v>
      </c>
      <c r="G28" s="113" t="str">
        <f t="shared" si="7"/>
        <v>70바2127</v>
      </c>
      <c r="H28" s="114">
        <f t="shared" si="8"/>
        <v>1</v>
      </c>
      <c r="I28" s="115">
        <f t="shared" si="9"/>
        <v>1760.6320000000001</v>
      </c>
      <c r="J28" s="116">
        <f t="shared" si="10"/>
        <v>2.36546584836437E-2</v>
      </c>
      <c r="K28" s="116">
        <f t="shared" si="11"/>
        <v>0.31121336152368906</v>
      </c>
      <c r="L28" s="116">
        <f t="shared" si="12"/>
        <v>0.27319735186001387</v>
      </c>
      <c r="M28" s="117">
        <f t="shared" si="13"/>
        <v>13.839</v>
      </c>
      <c r="N28" s="118">
        <f t="shared" si="14"/>
        <v>0.11359557249896628</v>
      </c>
      <c r="O28" s="118">
        <f t="shared" si="15"/>
        <v>3.0670804574720893</v>
      </c>
      <c r="P28" s="228">
        <f t="shared" si="16"/>
        <v>10</v>
      </c>
      <c r="Q28" s="229">
        <f t="shared" si="17"/>
        <v>2</v>
      </c>
      <c r="R28" s="229">
        <f t="shared" si="18"/>
        <v>54</v>
      </c>
      <c r="T28">
        <v>512</v>
      </c>
      <c r="U28">
        <v>844</v>
      </c>
      <c r="V28" t="s">
        <v>347</v>
      </c>
      <c r="W28">
        <v>1760.6320000000001</v>
      </c>
      <c r="X28">
        <v>993.08100000000002</v>
      </c>
      <c r="Y28">
        <v>1.7729999999999999</v>
      </c>
      <c r="Z28">
        <v>13.839</v>
      </c>
      <c r="AA28">
        <v>107.470797</v>
      </c>
      <c r="AB28">
        <v>2.5421849999999999</v>
      </c>
      <c r="AC28">
        <v>33.446348</v>
      </c>
      <c r="AD28" s="1">
        <v>481</v>
      </c>
      <c r="AE28">
        <v>2</v>
      </c>
      <c r="AF28">
        <v>54</v>
      </c>
      <c r="AG28">
        <v>92</v>
      </c>
      <c r="AH28">
        <v>16.382421999999998</v>
      </c>
      <c r="AI28">
        <v>1195.0999999999999</v>
      </c>
      <c r="AJ28">
        <v>149.19999999999999</v>
      </c>
      <c r="AK28">
        <v>10</v>
      </c>
      <c r="AL28">
        <v>2431</v>
      </c>
      <c r="AM28">
        <v>0.8059090909090908</v>
      </c>
      <c r="AN28" t="s">
        <v>67</v>
      </c>
      <c r="AO28">
        <v>1760.6320000000001</v>
      </c>
      <c r="AP28" t="s">
        <v>569</v>
      </c>
      <c r="AQ28" t="s">
        <v>117</v>
      </c>
      <c r="AR28" t="s">
        <v>119</v>
      </c>
      <c r="AS28" t="s">
        <v>117</v>
      </c>
      <c r="AT28" t="s">
        <v>119</v>
      </c>
      <c r="AU28" t="s">
        <v>202</v>
      </c>
      <c r="AV28" t="s">
        <v>347</v>
      </c>
      <c r="AW28" t="s">
        <v>67</v>
      </c>
      <c r="AX28">
        <v>844</v>
      </c>
      <c r="AY28" t="s">
        <v>408</v>
      </c>
      <c r="AZ28">
        <v>21</v>
      </c>
      <c r="BA28" t="s">
        <v>570</v>
      </c>
      <c r="BB28">
        <v>1</v>
      </c>
      <c r="BC28">
        <v>1</v>
      </c>
      <c r="BE28" t="s">
        <v>70</v>
      </c>
      <c r="BF28">
        <v>1</v>
      </c>
      <c r="BG28" t="s">
        <v>307</v>
      </c>
      <c r="BI28" t="s">
        <v>117</v>
      </c>
      <c r="BJ28" t="s">
        <v>347</v>
      </c>
      <c r="BK28" t="s">
        <v>67</v>
      </c>
      <c r="BL28">
        <v>0.8059090909090908</v>
      </c>
      <c r="BM28">
        <v>844</v>
      </c>
      <c r="BN28" t="s">
        <v>119</v>
      </c>
      <c r="BO28" t="s">
        <v>202</v>
      </c>
      <c r="BP28">
        <v>1</v>
      </c>
      <c r="BQ28">
        <v>1760.6320000000001</v>
      </c>
      <c r="BR28">
        <v>2.36546584836437E-2</v>
      </c>
      <c r="BS28">
        <v>0.31121336152368906</v>
      </c>
      <c r="BT28">
        <v>0.27319735186001387</v>
      </c>
      <c r="BU28">
        <v>13.839</v>
      </c>
      <c r="BV28">
        <v>0.11359557249896628</v>
      </c>
      <c r="BW28">
        <v>3.0670804574720893</v>
      </c>
      <c r="BX28">
        <v>10</v>
      </c>
      <c r="BY28">
        <v>2</v>
      </c>
      <c r="BZ28">
        <v>54</v>
      </c>
    </row>
    <row r="29" spans="1:78" ht="16.5">
      <c r="A29" s="124" t="str">
        <f t="shared" si="1"/>
        <v>부성여객</v>
      </c>
      <c r="B29" s="125" t="str">
        <f t="shared" si="2"/>
        <v>김외수</v>
      </c>
      <c r="C29" s="126" t="str">
        <f t="shared" si="3"/>
        <v>A</v>
      </c>
      <c r="D29" s="127">
        <f t="shared" si="4"/>
        <v>0.95600000000000007</v>
      </c>
      <c r="E29" s="128">
        <f t="shared" si="5"/>
        <v>1031</v>
      </c>
      <c r="F29" s="129" t="str">
        <f t="shared" si="6"/>
        <v>790</v>
      </c>
      <c r="G29" s="130" t="str">
        <f t="shared" si="7"/>
        <v>70바2065</v>
      </c>
      <c r="H29" s="131">
        <f t="shared" si="8"/>
        <v>1</v>
      </c>
      <c r="I29" s="132">
        <f t="shared" si="9"/>
        <v>2873.82</v>
      </c>
      <c r="J29" s="133">
        <f t="shared" si="10"/>
        <v>2.4540401067513491E-2</v>
      </c>
      <c r="K29" s="133">
        <f t="shared" si="11"/>
        <v>0.27218952342362807</v>
      </c>
      <c r="L29" s="133">
        <f t="shared" si="12"/>
        <v>0.32430701992469951</v>
      </c>
      <c r="M29" s="134">
        <f t="shared" si="13"/>
        <v>9.1020000000000003</v>
      </c>
      <c r="N29" s="135">
        <f t="shared" si="14"/>
        <v>0.48715646769804649</v>
      </c>
      <c r="O29" s="135">
        <f t="shared" si="15"/>
        <v>10.752239179906883</v>
      </c>
      <c r="P29" s="226">
        <f t="shared" si="16"/>
        <v>0</v>
      </c>
      <c r="Q29" s="227">
        <f t="shared" si="17"/>
        <v>14</v>
      </c>
      <c r="R29" s="227">
        <f t="shared" si="18"/>
        <v>309</v>
      </c>
      <c r="T29">
        <v>512</v>
      </c>
      <c r="U29">
        <v>1031</v>
      </c>
      <c r="V29" t="s">
        <v>231</v>
      </c>
      <c r="W29">
        <v>2873.82</v>
      </c>
      <c r="X29">
        <v>1202.4880000000001</v>
      </c>
      <c r="Y29">
        <v>2.39</v>
      </c>
      <c r="Z29">
        <v>9.1020000000000003</v>
      </c>
      <c r="AA29">
        <v>101.939695</v>
      </c>
      <c r="AB29">
        <v>2.5016409999999998</v>
      </c>
      <c r="AC29">
        <v>27.746917</v>
      </c>
      <c r="AD29" s="1">
        <v>932</v>
      </c>
      <c r="AE29">
        <v>14</v>
      </c>
      <c r="AF29">
        <v>309</v>
      </c>
      <c r="AG29">
        <v>106</v>
      </c>
      <c r="AH29">
        <v>28.191372999999999</v>
      </c>
      <c r="AI29">
        <v>11772.5</v>
      </c>
      <c r="AJ29">
        <v>2314.9</v>
      </c>
      <c r="AK29">
        <v>0</v>
      </c>
      <c r="AL29">
        <v>0</v>
      </c>
      <c r="AM29">
        <v>0.95600000000000007</v>
      </c>
      <c r="AN29" t="s">
        <v>66</v>
      </c>
      <c r="AO29">
        <v>2873.82</v>
      </c>
      <c r="AP29" t="s">
        <v>571</v>
      </c>
      <c r="AQ29" t="s">
        <v>117</v>
      </c>
      <c r="AR29" t="s">
        <v>120</v>
      </c>
      <c r="AS29" t="s">
        <v>117</v>
      </c>
      <c r="AT29" t="s">
        <v>120</v>
      </c>
      <c r="AU29" t="s">
        <v>213</v>
      </c>
      <c r="AV29" t="s">
        <v>231</v>
      </c>
      <c r="AW29" t="s">
        <v>66</v>
      </c>
      <c r="AX29">
        <v>1031</v>
      </c>
      <c r="AY29" t="s">
        <v>425</v>
      </c>
      <c r="AZ29">
        <v>1</v>
      </c>
      <c r="BA29" t="s">
        <v>341</v>
      </c>
      <c r="BB29">
        <v>1</v>
      </c>
      <c r="BC29">
        <v>1</v>
      </c>
      <c r="BE29" t="s">
        <v>68</v>
      </c>
      <c r="BF29">
        <v>1</v>
      </c>
      <c r="BG29" t="s">
        <v>307</v>
      </c>
      <c r="BI29" t="s">
        <v>117</v>
      </c>
      <c r="BJ29" t="s">
        <v>231</v>
      </c>
      <c r="BK29" t="s">
        <v>66</v>
      </c>
      <c r="BL29">
        <v>0.95600000000000007</v>
      </c>
      <c r="BM29">
        <v>1031</v>
      </c>
      <c r="BN29" t="s">
        <v>120</v>
      </c>
      <c r="BO29" t="s">
        <v>213</v>
      </c>
      <c r="BP29">
        <v>1</v>
      </c>
      <c r="BQ29">
        <v>2873.82</v>
      </c>
      <c r="BR29">
        <v>2.4540401067513491E-2</v>
      </c>
      <c r="BS29">
        <v>0.27218952342362807</v>
      </c>
      <c r="BT29">
        <v>0.32430701992469951</v>
      </c>
      <c r="BU29">
        <v>9.1020000000000003</v>
      </c>
      <c r="BV29">
        <v>0.48715646769804649</v>
      </c>
      <c r="BW29">
        <v>10.752239179906883</v>
      </c>
      <c r="BX29">
        <v>0</v>
      </c>
      <c r="BY29">
        <v>14</v>
      </c>
      <c r="BZ29">
        <v>309</v>
      </c>
    </row>
    <row r="30" spans="1:78" ht="16.5">
      <c r="A30" s="107" t="str">
        <f t="shared" si="1"/>
        <v>부성여객</v>
      </c>
      <c r="B30" s="108" t="str">
        <f t="shared" si="2"/>
        <v>김윤수</v>
      </c>
      <c r="C30" s="109" t="str">
        <f t="shared" si="3"/>
        <v>F</v>
      </c>
      <c r="D30" s="110">
        <f t="shared" si="4"/>
        <v>0.72408458005534715</v>
      </c>
      <c r="E30" s="111">
        <f t="shared" si="5"/>
        <v>8212</v>
      </c>
      <c r="F30" s="112" t="str">
        <f t="shared" si="6"/>
        <v>36</v>
      </c>
      <c r="G30" s="113" t="str">
        <f t="shared" si="7"/>
        <v>70바2139</v>
      </c>
      <c r="H30" s="114">
        <f t="shared" si="8"/>
        <v>3</v>
      </c>
      <c r="I30" s="115">
        <f t="shared" si="9"/>
        <v>318.18099999999998</v>
      </c>
      <c r="J30" s="116">
        <f t="shared" si="10"/>
        <v>5.2414334830911125E-2</v>
      </c>
      <c r="K30" s="116">
        <f t="shared" si="11"/>
        <v>0.45078514867769076</v>
      </c>
      <c r="L30" s="116">
        <f t="shared" si="12"/>
        <v>0.32371511812458947</v>
      </c>
      <c r="M30" s="117">
        <f t="shared" si="13"/>
        <v>21.11</v>
      </c>
      <c r="N30" s="118">
        <f t="shared" si="14"/>
        <v>2.200005657157404</v>
      </c>
      <c r="O30" s="118">
        <f t="shared" si="15"/>
        <v>23.571489183829332</v>
      </c>
      <c r="P30" s="228">
        <f t="shared" si="16"/>
        <v>23</v>
      </c>
      <c r="Q30" s="229">
        <f t="shared" si="17"/>
        <v>9</v>
      </c>
      <c r="R30" s="229">
        <f t="shared" si="18"/>
        <v>131</v>
      </c>
      <c r="T30">
        <v>512</v>
      </c>
      <c r="U30">
        <v>8212</v>
      </c>
      <c r="V30" t="s">
        <v>467</v>
      </c>
      <c r="W30">
        <v>418.21899999999999</v>
      </c>
      <c r="X30">
        <v>257.05799999999999</v>
      </c>
      <c r="Y30">
        <v>1.627</v>
      </c>
      <c r="Z30">
        <v>21.11</v>
      </c>
      <c r="AA30">
        <v>31.167217999999998</v>
      </c>
      <c r="AB30">
        <v>1.6336090000000001</v>
      </c>
      <c r="AC30">
        <v>14.049719</v>
      </c>
      <c r="AD30" s="1">
        <v>103</v>
      </c>
      <c r="AE30">
        <v>9</v>
      </c>
      <c r="AF30">
        <v>131</v>
      </c>
      <c r="AG30">
        <v>107</v>
      </c>
      <c r="AH30">
        <v>13.418554</v>
      </c>
      <c r="AI30">
        <v>413</v>
      </c>
      <c r="AJ30">
        <v>71.400000000000006</v>
      </c>
      <c r="AK30">
        <v>23</v>
      </c>
      <c r="AL30">
        <v>9491</v>
      </c>
      <c r="AM30">
        <v>0.72408458005534715</v>
      </c>
      <c r="AN30" t="s">
        <v>70</v>
      </c>
      <c r="AO30">
        <v>127.21899999999999</v>
      </c>
      <c r="AP30" t="s">
        <v>572</v>
      </c>
      <c r="AQ30" t="s">
        <v>117</v>
      </c>
      <c r="AR30" t="s">
        <v>119</v>
      </c>
      <c r="AS30" t="s">
        <v>117</v>
      </c>
      <c r="AT30" t="s">
        <v>119</v>
      </c>
      <c r="AU30" t="s">
        <v>208</v>
      </c>
      <c r="AV30" t="s">
        <v>467</v>
      </c>
      <c r="AW30" t="s">
        <v>70</v>
      </c>
      <c r="AX30">
        <v>8212</v>
      </c>
      <c r="AY30" t="s">
        <v>427</v>
      </c>
      <c r="AZ30">
        <v>11</v>
      </c>
      <c r="BA30" t="s">
        <v>473</v>
      </c>
      <c r="BB30">
        <v>3</v>
      </c>
      <c r="BC30">
        <v>1</v>
      </c>
      <c r="BE30" t="s">
        <v>70</v>
      </c>
      <c r="BF30">
        <v>0</v>
      </c>
      <c r="BG30" t="s">
        <v>313</v>
      </c>
      <c r="BI30" t="s">
        <v>117</v>
      </c>
      <c r="BJ30" t="s">
        <v>467</v>
      </c>
      <c r="BK30" t="s">
        <v>70</v>
      </c>
      <c r="BL30">
        <v>0.72408458005534715</v>
      </c>
      <c r="BM30">
        <v>8212</v>
      </c>
      <c r="BN30" t="s">
        <v>119</v>
      </c>
      <c r="BO30" t="s">
        <v>208</v>
      </c>
      <c r="BP30">
        <v>3</v>
      </c>
      <c r="BQ30">
        <v>318.18099999999998</v>
      </c>
      <c r="BR30">
        <v>5.2414334830911125E-2</v>
      </c>
      <c r="BS30">
        <v>0.45078514867769076</v>
      </c>
      <c r="BT30">
        <v>0.24628245010389294</v>
      </c>
      <c r="BU30">
        <v>21.11</v>
      </c>
      <c r="BV30">
        <v>2.200005657157404</v>
      </c>
      <c r="BW30">
        <v>23.571489183829332</v>
      </c>
      <c r="BX30">
        <v>23</v>
      </c>
      <c r="BY30">
        <v>9</v>
      </c>
      <c r="BZ30">
        <v>131</v>
      </c>
    </row>
    <row r="31" spans="1:78" ht="16.5">
      <c r="A31" s="124" t="str">
        <f t="shared" si="1"/>
        <v>부성여객</v>
      </c>
      <c r="B31" s="125" t="str">
        <f t="shared" si="2"/>
        <v>김윤희</v>
      </c>
      <c r="C31" s="126" t="str">
        <f t="shared" si="3"/>
        <v>B</v>
      </c>
      <c r="D31" s="127">
        <f t="shared" si="4"/>
        <v>0.91947368421052644</v>
      </c>
      <c r="E31" s="128">
        <f t="shared" si="5"/>
        <v>8370</v>
      </c>
      <c r="F31" s="129" t="str">
        <f t="shared" si="6"/>
        <v>33</v>
      </c>
      <c r="G31" s="130" t="str">
        <f t="shared" si="7"/>
        <v>70바2049</v>
      </c>
      <c r="H31" s="131">
        <f t="shared" si="8"/>
        <v>1</v>
      </c>
      <c r="I31" s="132">
        <f t="shared" si="9"/>
        <v>2300.1190000000001</v>
      </c>
      <c r="J31" s="133">
        <f t="shared" si="10"/>
        <v>2.7822276771847364E-2</v>
      </c>
      <c r="K31" s="133">
        <f t="shared" si="11"/>
        <v>0.382315486038243</v>
      </c>
      <c r="L31" s="133">
        <f t="shared" si="12"/>
        <v>0.1543398406778084</v>
      </c>
      <c r="M31" s="134">
        <f t="shared" si="13"/>
        <v>14.221</v>
      </c>
      <c r="N31" s="135">
        <f t="shared" si="14"/>
        <v>4.3476011458537578E-2</v>
      </c>
      <c r="O31" s="135">
        <f t="shared" si="15"/>
        <v>43.954247584581488</v>
      </c>
      <c r="P31" s="226">
        <f t="shared" si="16"/>
        <v>60</v>
      </c>
      <c r="Q31" s="227">
        <f t="shared" si="17"/>
        <v>1</v>
      </c>
      <c r="R31" s="227">
        <f t="shared" si="18"/>
        <v>1011</v>
      </c>
      <c r="T31">
        <v>512</v>
      </c>
      <c r="U31">
        <v>8370</v>
      </c>
      <c r="V31" t="s">
        <v>232</v>
      </c>
      <c r="W31">
        <v>2300.1190000000001</v>
      </c>
      <c r="X31">
        <v>1316.473</v>
      </c>
      <c r="Y31">
        <v>1.7470000000000001</v>
      </c>
      <c r="Z31">
        <v>14.221</v>
      </c>
      <c r="AA31">
        <v>151.42664400000001</v>
      </c>
      <c r="AB31">
        <v>4.2130340000000004</v>
      </c>
      <c r="AC31">
        <v>57.892750999999997</v>
      </c>
      <c r="AD31" s="1">
        <v>355</v>
      </c>
      <c r="AE31">
        <v>1</v>
      </c>
      <c r="AF31">
        <v>1011</v>
      </c>
      <c r="AG31">
        <v>81</v>
      </c>
      <c r="AH31">
        <v>15.189658</v>
      </c>
      <c r="AI31">
        <v>2863.8</v>
      </c>
      <c r="AJ31">
        <v>0</v>
      </c>
      <c r="AK31">
        <v>60</v>
      </c>
      <c r="AL31">
        <v>23769</v>
      </c>
      <c r="AM31">
        <v>0.91947368421052644</v>
      </c>
      <c r="AN31" t="s">
        <v>68</v>
      </c>
      <c r="AO31">
        <v>2300.1190000000001</v>
      </c>
      <c r="AP31" t="s">
        <v>573</v>
      </c>
      <c r="AQ31" t="s">
        <v>117</v>
      </c>
      <c r="AR31" t="s">
        <v>118</v>
      </c>
      <c r="AS31" t="s">
        <v>117</v>
      </c>
      <c r="AT31" t="s">
        <v>118</v>
      </c>
      <c r="AU31" t="s">
        <v>173</v>
      </c>
      <c r="AV31" t="s">
        <v>232</v>
      </c>
      <c r="AW31" t="s">
        <v>68</v>
      </c>
      <c r="AX31">
        <v>8370</v>
      </c>
      <c r="AY31" t="s">
        <v>410</v>
      </c>
      <c r="AZ31">
        <v>2</v>
      </c>
      <c r="BA31" t="s">
        <v>315</v>
      </c>
      <c r="BB31">
        <v>1</v>
      </c>
      <c r="BC31">
        <v>1</v>
      </c>
      <c r="BE31" t="s">
        <v>66</v>
      </c>
      <c r="BF31">
        <v>-1</v>
      </c>
      <c r="BG31" t="s">
        <v>310</v>
      </c>
      <c r="BI31" t="s">
        <v>117</v>
      </c>
      <c r="BJ31" t="s">
        <v>232</v>
      </c>
      <c r="BK31" t="s">
        <v>68</v>
      </c>
      <c r="BL31">
        <v>0.91947368421052644</v>
      </c>
      <c r="BM31">
        <v>8370</v>
      </c>
      <c r="BN31" t="s">
        <v>118</v>
      </c>
      <c r="BO31" t="s">
        <v>173</v>
      </c>
      <c r="BP31">
        <v>1</v>
      </c>
      <c r="BQ31">
        <v>2300.1190000000001</v>
      </c>
      <c r="BR31">
        <v>2.7822276771847364E-2</v>
      </c>
      <c r="BS31">
        <v>0.382315486038243</v>
      </c>
      <c r="BT31">
        <v>0.1543398406778084</v>
      </c>
      <c r="BU31">
        <v>14.221</v>
      </c>
      <c r="BV31">
        <v>4.3476011458537578E-2</v>
      </c>
      <c r="BW31">
        <v>43.954247584581488</v>
      </c>
      <c r="BX31">
        <v>60</v>
      </c>
      <c r="BY31">
        <v>1</v>
      </c>
      <c r="BZ31">
        <v>1011</v>
      </c>
    </row>
    <row r="32" spans="1:78" ht="16.5">
      <c r="A32" s="107" t="str">
        <f t="shared" si="1"/>
        <v>부성여객</v>
      </c>
      <c r="B32" s="108" t="str">
        <f t="shared" si="2"/>
        <v>김인철</v>
      </c>
      <c r="C32" s="109" t="str">
        <f t="shared" si="3"/>
        <v>C</v>
      </c>
      <c r="D32" s="110">
        <f t="shared" si="4"/>
        <v>0.85255632223361233</v>
      </c>
      <c r="E32" s="111">
        <f t="shared" si="5"/>
        <v>8475</v>
      </c>
      <c r="F32" s="112" t="str">
        <f t="shared" si="6"/>
        <v>36</v>
      </c>
      <c r="G32" s="113" t="str">
        <f t="shared" si="7"/>
        <v>70바2093</v>
      </c>
      <c r="H32" s="114">
        <f t="shared" si="8"/>
        <v>9</v>
      </c>
      <c r="I32" s="115">
        <f t="shared" si="9"/>
        <v>1111.8579999999999</v>
      </c>
      <c r="J32" s="116">
        <f t="shared" si="10"/>
        <v>3.924814867830638E-2</v>
      </c>
      <c r="K32" s="116">
        <f t="shared" si="11"/>
        <v>0.39947785991849344</v>
      </c>
      <c r="L32" s="116">
        <f t="shared" si="12"/>
        <v>0.21135792520267876</v>
      </c>
      <c r="M32" s="117">
        <f t="shared" si="13"/>
        <v>15.875999999999999</v>
      </c>
      <c r="N32" s="118">
        <f t="shared" si="14"/>
        <v>0.53963725583662669</v>
      </c>
      <c r="O32" s="118">
        <f t="shared" si="15"/>
        <v>12.1418382563241</v>
      </c>
      <c r="P32" s="228">
        <f t="shared" si="16"/>
        <v>41</v>
      </c>
      <c r="Q32" s="229">
        <f t="shared" si="17"/>
        <v>6</v>
      </c>
      <c r="R32" s="229">
        <f t="shared" si="18"/>
        <v>139</v>
      </c>
      <c r="T32">
        <v>512</v>
      </c>
      <c r="U32">
        <v>8475</v>
      </c>
      <c r="V32" t="s">
        <v>233</v>
      </c>
      <c r="W32">
        <v>1150.779</v>
      </c>
      <c r="X32">
        <v>634.03800000000001</v>
      </c>
      <c r="Y32">
        <v>1.8149999999999999</v>
      </c>
      <c r="Z32">
        <v>15.875999999999999</v>
      </c>
      <c r="AA32">
        <v>78.432209</v>
      </c>
      <c r="AB32">
        <v>3.078319</v>
      </c>
      <c r="AC32">
        <v>31.331931000000001</v>
      </c>
      <c r="AD32" s="1">
        <v>235</v>
      </c>
      <c r="AE32">
        <v>6</v>
      </c>
      <c r="AF32">
        <v>139</v>
      </c>
      <c r="AG32">
        <v>97</v>
      </c>
      <c r="AH32">
        <v>14.672275000000001</v>
      </c>
      <c r="AI32">
        <v>1605.8</v>
      </c>
      <c r="AJ32">
        <v>99</v>
      </c>
      <c r="AK32">
        <v>41</v>
      </c>
      <c r="AL32">
        <v>16582</v>
      </c>
      <c r="AM32">
        <v>0.85255632223361233</v>
      </c>
      <c r="AN32" t="s">
        <v>69</v>
      </c>
      <c r="AO32">
        <v>208.08699999999999</v>
      </c>
      <c r="AP32" t="s">
        <v>574</v>
      </c>
      <c r="AQ32" t="s">
        <v>117</v>
      </c>
      <c r="AR32" t="s">
        <v>119</v>
      </c>
      <c r="AS32" t="s">
        <v>117</v>
      </c>
      <c r="AT32" t="s">
        <v>119</v>
      </c>
      <c r="AU32" t="s">
        <v>192</v>
      </c>
      <c r="AV32" t="s">
        <v>233</v>
      </c>
      <c r="AW32" t="s">
        <v>69</v>
      </c>
      <c r="AX32">
        <v>8475</v>
      </c>
      <c r="AY32" t="s">
        <v>415</v>
      </c>
      <c r="AZ32">
        <v>15</v>
      </c>
      <c r="BA32" t="s">
        <v>498</v>
      </c>
      <c r="BB32">
        <v>9</v>
      </c>
      <c r="BC32">
        <v>1</v>
      </c>
      <c r="BE32" t="s">
        <v>69</v>
      </c>
      <c r="BF32">
        <v>0</v>
      </c>
      <c r="BG32" t="s">
        <v>313</v>
      </c>
      <c r="BI32" t="s">
        <v>117</v>
      </c>
      <c r="BJ32" t="s">
        <v>233</v>
      </c>
      <c r="BK32" t="s">
        <v>69</v>
      </c>
      <c r="BL32">
        <v>0.85255632223361233</v>
      </c>
      <c r="BM32">
        <v>8475</v>
      </c>
      <c r="BN32" t="s">
        <v>119</v>
      </c>
      <c r="BO32" t="s">
        <v>192</v>
      </c>
      <c r="BP32">
        <v>9</v>
      </c>
      <c r="BQ32">
        <v>1111.8579999999999</v>
      </c>
      <c r="BR32">
        <v>3.924814867830638E-2</v>
      </c>
      <c r="BS32">
        <v>0.39947785991849344</v>
      </c>
      <c r="BT32">
        <v>0.20420949634986388</v>
      </c>
      <c r="BU32">
        <v>15.875999999999999</v>
      </c>
      <c r="BV32">
        <v>0.53963725583662669</v>
      </c>
      <c r="BW32">
        <v>12.1418382563241</v>
      </c>
      <c r="BX32">
        <v>41</v>
      </c>
      <c r="BY32">
        <v>6</v>
      </c>
      <c r="BZ32">
        <v>139</v>
      </c>
    </row>
    <row r="33" spans="1:78" ht="16.5">
      <c r="A33" s="124" t="str">
        <f t="shared" si="1"/>
        <v>부성여객</v>
      </c>
      <c r="B33" s="125" t="str">
        <f t="shared" si="2"/>
        <v>김주흥</v>
      </c>
      <c r="C33" s="126" t="str">
        <f t="shared" si="3"/>
        <v>D</v>
      </c>
      <c r="D33" s="127">
        <f t="shared" si="4"/>
        <v>0.80864448383264753</v>
      </c>
      <c r="E33" s="128">
        <f t="shared" si="5"/>
        <v>1052</v>
      </c>
      <c r="F33" s="129" t="str">
        <f t="shared" si="6"/>
        <v>36</v>
      </c>
      <c r="G33" s="130" t="str">
        <f t="shared" si="7"/>
        <v>70바2097</v>
      </c>
      <c r="H33" s="131">
        <f t="shared" si="8"/>
        <v>5</v>
      </c>
      <c r="I33" s="132">
        <f t="shared" si="9"/>
        <v>535.3889999999999</v>
      </c>
      <c r="J33" s="133">
        <f t="shared" si="10"/>
        <v>1.7342568058480771E-2</v>
      </c>
      <c r="K33" s="133">
        <f t="shared" si="11"/>
        <v>0.3961644677146034</v>
      </c>
      <c r="L33" s="133">
        <f t="shared" si="12"/>
        <v>0.16996987237317168</v>
      </c>
      <c r="M33" s="134">
        <f t="shared" si="13"/>
        <v>17.727</v>
      </c>
      <c r="N33" s="135">
        <f t="shared" si="14"/>
        <v>4.4827219087429899</v>
      </c>
      <c r="O33" s="135">
        <f t="shared" si="15"/>
        <v>29.324472486360392</v>
      </c>
      <c r="P33" s="226">
        <f t="shared" si="16"/>
        <v>18</v>
      </c>
      <c r="Q33" s="227">
        <f t="shared" si="17"/>
        <v>25</v>
      </c>
      <c r="R33" s="227">
        <f t="shared" si="18"/>
        <v>197</v>
      </c>
      <c r="T33">
        <v>512</v>
      </c>
      <c r="U33">
        <v>1052</v>
      </c>
      <c r="V33" t="s">
        <v>391</v>
      </c>
      <c r="W33">
        <v>606.66899999999998</v>
      </c>
      <c r="X33">
        <v>346.411</v>
      </c>
      <c r="Y33">
        <v>1.7509999999999999</v>
      </c>
      <c r="Z33">
        <v>17.727</v>
      </c>
      <c r="AA33">
        <v>38.312491999999999</v>
      </c>
      <c r="AB33">
        <v>0.66443700000000006</v>
      </c>
      <c r="AC33">
        <v>15.178048</v>
      </c>
      <c r="AD33" s="1">
        <v>91</v>
      </c>
      <c r="AE33">
        <v>25</v>
      </c>
      <c r="AF33">
        <v>197</v>
      </c>
      <c r="AG33">
        <v>86</v>
      </c>
      <c r="AH33">
        <v>15.834756</v>
      </c>
      <c r="AI33">
        <v>1823.6</v>
      </c>
      <c r="AJ33">
        <v>55.5</v>
      </c>
      <c r="AK33">
        <v>18</v>
      </c>
      <c r="AL33">
        <v>7015</v>
      </c>
      <c r="AM33">
        <v>0.80864448383264753</v>
      </c>
      <c r="AN33" t="s">
        <v>67</v>
      </c>
      <c r="AO33">
        <v>124.224</v>
      </c>
      <c r="AP33" t="s">
        <v>575</v>
      </c>
      <c r="AQ33" t="s">
        <v>117</v>
      </c>
      <c r="AR33" t="s">
        <v>119</v>
      </c>
      <c r="AS33" t="s">
        <v>117</v>
      </c>
      <c r="AT33" t="s">
        <v>119</v>
      </c>
      <c r="AU33" t="s">
        <v>195</v>
      </c>
      <c r="AV33" t="s">
        <v>391</v>
      </c>
      <c r="AW33" t="s">
        <v>67</v>
      </c>
      <c r="AX33">
        <v>1052</v>
      </c>
      <c r="AY33" t="s">
        <v>408</v>
      </c>
      <c r="AZ33">
        <v>20</v>
      </c>
      <c r="BA33" t="s">
        <v>576</v>
      </c>
      <c r="BB33">
        <v>5</v>
      </c>
      <c r="BC33">
        <v>1</v>
      </c>
      <c r="BE33" t="s">
        <v>69</v>
      </c>
      <c r="BF33">
        <v>-1</v>
      </c>
      <c r="BG33" t="s">
        <v>310</v>
      </c>
      <c r="BI33" t="s">
        <v>117</v>
      </c>
      <c r="BJ33" t="s">
        <v>391</v>
      </c>
      <c r="BK33" t="s">
        <v>67</v>
      </c>
      <c r="BL33">
        <v>0.80864448383264753</v>
      </c>
      <c r="BM33">
        <v>1052</v>
      </c>
      <c r="BN33" t="s">
        <v>119</v>
      </c>
      <c r="BO33" t="s">
        <v>195</v>
      </c>
      <c r="BP33">
        <v>5</v>
      </c>
      <c r="BQ33">
        <v>535.3889999999999</v>
      </c>
      <c r="BR33">
        <v>1.7342568058480771E-2</v>
      </c>
      <c r="BS33">
        <v>0.3961644677146034</v>
      </c>
      <c r="BT33">
        <v>0.14999942307914202</v>
      </c>
      <c r="BU33">
        <v>17.727</v>
      </c>
      <c r="BV33">
        <v>4.4827219087429899</v>
      </c>
      <c r="BW33">
        <v>29.324472486360392</v>
      </c>
      <c r="BX33">
        <v>18</v>
      </c>
      <c r="BY33">
        <v>25</v>
      </c>
      <c r="BZ33">
        <v>197</v>
      </c>
    </row>
    <row r="34" spans="1:78" ht="16.5">
      <c r="A34" s="107" t="str">
        <f t="shared" si="1"/>
        <v>부성여객</v>
      </c>
      <c r="B34" s="108" t="str">
        <f t="shared" si="2"/>
        <v>김진용</v>
      </c>
      <c r="C34" s="109" t="str">
        <f t="shared" si="3"/>
        <v>C</v>
      </c>
      <c r="D34" s="110">
        <f t="shared" si="4"/>
        <v>0.8515789473684211</v>
      </c>
      <c r="E34" s="111">
        <f t="shared" si="5"/>
        <v>4906</v>
      </c>
      <c r="F34" s="112" t="str">
        <f t="shared" si="6"/>
        <v>36</v>
      </c>
      <c r="G34" s="113" t="str">
        <f t="shared" si="7"/>
        <v>70바2122</v>
      </c>
      <c r="H34" s="114">
        <f t="shared" si="8"/>
        <v>1</v>
      </c>
      <c r="I34" s="115">
        <f t="shared" si="9"/>
        <v>860.21299999999997</v>
      </c>
      <c r="J34" s="116">
        <f t="shared" si="10"/>
        <v>2.216643963431084E-2</v>
      </c>
      <c r="K34" s="116">
        <f t="shared" si="11"/>
        <v>0.3743490535745736</v>
      </c>
      <c r="L34" s="116">
        <f t="shared" si="12"/>
        <v>0.27551315778766422</v>
      </c>
      <c r="M34" s="117">
        <f t="shared" si="13"/>
        <v>16.393000000000001</v>
      </c>
      <c r="N34" s="118">
        <f t="shared" si="14"/>
        <v>0.93000222038030123</v>
      </c>
      <c r="O34" s="118">
        <f t="shared" si="15"/>
        <v>13.485032195514368</v>
      </c>
      <c r="P34" s="228">
        <f t="shared" si="16"/>
        <v>20</v>
      </c>
      <c r="Q34" s="229">
        <f t="shared" si="17"/>
        <v>8</v>
      </c>
      <c r="R34" s="229">
        <f t="shared" si="18"/>
        <v>116</v>
      </c>
      <c r="T34">
        <v>512</v>
      </c>
      <c r="U34">
        <v>4906</v>
      </c>
      <c r="V34" t="s">
        <v>348</v>
      </c>
      <c r="W34">
        <v>860.21299999999997</v>
      </c>
      <c r="X34">
        <v>531.70600000000002</v>
      </c>
      <c r="Y34">
        <v>1.6180000000000001</v>
      </c>
      <c r="Z34">
        <v>16.393000000000001</v>
      </c>
      <c r="AA34">
        <v>55.376100999999998</v>
      </c>
      <c r="AB34">
        <v>1.2274910000000001</v>
      </c>
      <c r="AC34">
        <v>20.729990999999998</v>
      </c>
      <c r="AD34" s="1">
        <v>237</v>
      </c>
      <c r="AE34">
        <v>8</v>
      </c>
      <c r="AF34">
        <v>116</v>
      </c>
      <c r="AG34">
        <v>93</v>
      </c>
      <c r="AH34">
        <v>15.534011</v>
      </c>
      <c r="AI34">
        <v>1112.5999999999999</v>
      </c>
      <c r="AJ34">
        <v>435</v>
      </c>
      <c r="AK34">
        <v>20</v>
      </c>
      <c r="AL34">
        <v>9894</v>
      </c>
      <c r="AM34">
        <v>0.8515789473684211</v>
      </c>
      <c r="AN34" t="s">
        <v>69</v>
      </c>
      <c r="AO34">
        <v>860.21299999999997</v>
      </c>
      <c r="AP34" t="s">
        <v>577</v>
      </c>
      <c r="AQ34" t="s">
        <v>117</v>
      </c>
      <c r="AR34" t="s">
        <v>119</v>
      </c>
      <c r="AS34" t="s">
        <v>117</v>
      </c>
      <c r="AT34" t="s">
        <v>119</v>
      </c>
      <c r="AU34" t="s">
        <v>201</v>
      </c>
      <c r="AV34" t="s">
        <v>348</v>
      </c>
      <c r="AW34" t="s">
        <v>69</v>
      </c>
      <c r="AX34">
        <v>4906</v>
      </c>
      <c r="AY34" t="s">
        <v>415</v>
      </c>
      <c r="AZ34">
        <v>17</v>
      </c>
      <c r="BA34" t="s">
        <v>506</v>
      </c>
      <c r="BB34">
        <v>1</v>
      </c>
      <c r="BC34">
        <v>1</v>
      </c>
      <c r="BE34" t="s">
        <v>69</v>
      </c>
      <c r="BF34">
        <v>0</v>
      </c>
      <c r="BG34" t="s">
        <v>313</v>
      </c>
      <c r="BI34" t="s">
        <v>117</v>
      </c>
      <c r="BJ34" t="s">
        <v>348</v>
      </c>
      <c r="BK34" t="s">
        <v>69</v>
      </c>
      <c r="BL34">
        <v>0.8515789473684211</v>
      </c>
      <c r="BM34">
        <v>4906</v>
      </c>
      <c r="BN34" t="s">
        <v>119</v>
      </c>
      <c r="BO34" t="s">
        <v>201</v>
      </c>
      <c r="BP34">
        <v>1</v>
      </c>
      <c r="BQ34">
        <v>860.21299999999997</v>
      </c>
      <c r="BR34">
        <v>2.216643963431084E-2</v>
      </c>
      <c r="BS34">
        <v>0.3743490535745736</v>
      </c>
      <c r="BT34">
        <v>0.27551315778766422</v>
      </c>
      <c r="BU34">
        <v>16.393000000000001</v>
      </c>
      <c r="BV34">
        <v>0.93000222038030123</v>
      </c>
      <c r="BW34">
        <v>13.485032195514368</v>
      </c>
      <c r="BX34">
        <v>20</v>
      </c>
      <c r="BY34">
        <v>8</v>
      </c>
      <c r="BZ34">
        <v>116</v>
      </c>
    </row>
    <row r="35" spans="1:78" ht="16.5">
      <c r="A35" s="124" t="str">
        <f t="shared" si="1"/>
        <v>부성여객</v>
      </c>
      <c r="B35" s="125" t="str">
        <f t="shared" si="2"/>
        <v>김창남</v>
      </c>
      <c r="C35" s="126" t="str">
        <f t="shared" si="3"/>
        <v>D</v>
      </c>
      <c r="D35" s="127">
        <f t="shared" si="4"/>
        <v>0.84079999999999999</v>
      </c>
      <c r="E35" s="128">
        <f t="shared" si="5"/>
        <v>7965</v>
      </c>
      <c r="F35" s="129" t="str">
        <f t="shared" si="6"/>
        <v>790</v>
      </c>
      <c r="G35" s="130" t="str">
        <f t="shared" si="7"/>
        <v>70바2045</v>
      </c>
      <c r="H35" s="131">
        <f t="shared" si="8"/>
        <v>1</v>
      </c>
      <c r="I35" s="132">
        <f t="shared" si="9"/>
        <v>4551.4489999999996</v>
      </c>
      <c r="J35" s="133">
        <f t="shared" si="10"/>
        <v>6.4854341023955889E-2</v>
      </c>
      <c r="K35" s="133">
        <f t="shared" si="11"/>
        <v>0.30859559844851503</v>
      </c>
      <c r="L35" s="133">
        <f t="shared" si="12"/>
        <v>0.22915779128800523</v>
      </c>
      <c r="M35" s="134">
        <f t="shared" si="13"/>
        <v>10.62</v>
      </c>
      <c r="N35" s="135">
        <f t="shared" si="14"/>
        <v>1.2962904780433662</v>
      </c>
      <c r="O35" s="135">
        <f t="shared" si="15"/>
        <v>16.478268788686858</v>
      </c>
      <c r="P35" s="226">
        <f t="shared" si="16"/>
        <v>66</v>
      </c>
      <c r="Q35" s="227">
        <f t="shared" si="17"/>
        <v>59</v>
      </c>
      <c r="R35" s="227">
        <f t="shared" si="18"/>
        <v>750</v>
      </c>
      <c r="T35">
        <v>512</v>
      </c>
      <c r="U35">
        <v>7965</v>
      </c>
      <c r="V35" t="s">
        <v>234</v>
      </c>
      <c r="W35">
        <v>4551.4489999999996</v>
      </c>
      <c r="X35">
        <v>2165.3310000000001</v>
      </c>
      <c r="Y35">
        <v>2.1019999999999999</v>
      </c>
      <c r="Z35">
        <v>10.62</v>
      </c>
      <c r="AA35">
        <v>188.30192099999999</v>
      </c>
      <c r="AB35">
        <v>12.212197</v>
      </c>
      <c r="AC35">
        <v>58.109144000000001</v>
      </c>
      <c r="AD35" s="1">
        <v>1043</v>
      </c>
      <c r="AE35">
        <v>59</v>
      </c>
      <c r="AF35">
        <v>750</v>
      </c>
      <c r="AG35">
        <v>108</v>
      </c>
      <c r="AH35">
        <v>24.171016999999999</v>
      </c>
      <c r="AI35">
        <v>27445.9</v>
      </c>
      <c r="AJ35">
        <v>9449.7999999999993</v>
      </c>
      <c r="AK35">
        <v>66</v>
      </c>
      <c r="AL35">
        <v>33957</v>
      </c>
      <c r="AM35">
        <v>0.84079999999999999</v>
      </c>
      <c r="AN35" t="s">
        <v>67</v>
      </c>
      <c r="AO35">
        <v>4551.4489999999996</v>
      </c>
      <c r="AP35" t="s">
        <v>578</v>
      </c>
      <c r="AQ35" t="s">
        <v>117</v>
      </c>
      <c r="AR35" t="s">
        <v>120</v>
      </c>
      <c r="AS35" t="s">
        <v>117</v>
      </c>
      <c r="AT35" t="s">
        <v>120</v>
      </c>
      <c r="AU35" t="s">
        <v>212</v>
      </c>
      <c r="AV35" t="s">
        <v>234</v>
      </c>
      <c r="AW35" t="s">
        <v>67</v>
      </c>
      <c r="AX35">
        <v>7965</v>
      </c>
      <c r="AY35" t="s">
        <v>405</v>
      </c>
      <c r="AZ35">
        <v>2</v>
      </c>
      <c r="BA35" t="s">
        <v>445</v>
      </c>
      <c r="BB35">
        <v>1</v>
      </c>
      <c r="BC35">
        <v>1</v>
      </c>
      <c r="BE35" t="s">
        <v>68</v>
      </c>
      <c r="BF35">
        <v>-2</v>
      </c>
      <c r="BG35" t="s">
        <v>310</v>
      </c>
      <c r="BI35" t="s">
        <v>117</v>
      </c>
      <c r="BJ35" t="s">
        <v>234</v>
      </c>
      <c r="BK35" t="s">
        <v>67</v>
      </c>
      <c r="BL35">
        <v>0.84079999999999999</v>
      </c>
      <c r="BM35">
        <v>7965</v>
      </c>
      <c r="BN35" t="s">
        <v>120</v>
      </c>
      <c r="BO35" t="s">
        <v>212</v>
      </c>
      <c r="BP35">
        <v>1</v>
      </c>
      <c r="BQ35">
        <v>4551.4489999999996</v>
      </c>
      <c r="BR35">
        <v>6.4854341023955889E-2</v>
      </c>
      <c r="BS35">
        <v>0.30859559844851503</v>
      </c>
      <c r="BT35">
        <v>0.22915779128800523</v>
      </c>
      <c r="BU35">
        <v>10.62</v>
      </c>
      <c r="BV35">
        <v>1.2962904780433662</v>
      </c>
      <c r="BW35">
        <v>16.478268788686858</v>
      </c>
      <c r="BX35">
        <v>66</v>
      </c>
      <c r="BY35">
        <v>59</v>
      </c>
      <c r="BZ35">
        <v>750</v>
      </c>
    </row>
    <row r="36" spans="1:78" ht="16.5">
      <c r="A36" s="107" t="str">
        <f t="shared" si="1"/>
        <v>부성여객</v>
      </c>
      <c r="B36" s="108" t="str">
        <f t="shared" si="2"/>
        <v>김창선</v>
      </c>
      <c r="C36" s="109" t="str">
        <f t="shared" si="3"/>
        <v>S</v>
      </c>
      <c r="D36" s="110">
        <f t="shared" si="4"/>
        <v>1.0044</v>
      </c>
      <c r="E36" s="111">
        <f t="shared" si="5"/>
        <v>9374</v>
      </c>
      <c r="F36" s="112" t="str">
        <f t="shared" si="6"/>
        <v>790</v>
      </c>
      <c r="G36" s="113" t="str">
        <f t="shared" si="7"/>
        <v>70바2065</v>
      </c>
      <c r="H36" s="114">
        <f t="shared" si="8"/>
        <v>1</v>
      </c>
      <c r="I36" s="115">
        <f t="shared" si="9"/>
        <v>2771.317</v>
      </c>
      <c r="J36" s="116">
        <f t="shared" si="10"/>
        <v>1.1048049345485705E-2</v>
      </c>
      <c r="K36" s="116">
        <f t="shared" si="11"/>
        <v>0.25110613265206239</v>
      </c>
      <c r="L36" s="116">
        <f t="shared" si="12"/>
        <v>0.3482098944292551</v>
      </c>
      <c r="M36" s="117">
        <f t="shared" si="13"/>
        <v>8.0920000000000005</v>
      </c>
      <c r="N36" s="118">
        <f t="shared" si="14"/>
        <v>0.10825178065158191</v>
      </c>
      <c r="O36" s="118">
        <f t="shared" si="15"/>
        <v>7.1446175230044053</v>
      </c>
      <c r="P36" s="228">
        <f t="shared" si="16"/>
        <v>0</v>
      </c>
      <c r="Q36" s="229">
        <f t="shared" si="17"/>
        <v>3</v>
      </c>
      <c r="R36" s="229">
        <f t="shared" si="18"/>
        <v>198</v>
      </c>
      <c r="T36">
        <v>512</v>
      </c>
      <c r="U36">
        <v>9374</v>
      </c>
      <c r="V36" t="s">
        <v>235</v>
      </c>
      <c r="W36">
        <v>2771.317</v>
      </c>
      <c r="X36">
        <v>1103.748</v>
      </c>
      <c r="Y36">
        <v>2.5110000000000001</v>
      </c>
      <c r="Z36">
        <v>8.0920000000000005</v>
      </c>
      <c r="AA36">
        <v>95.163314999999997</v>
      </c>
      <c r="AB36">
        <v>1.051369</v>
      </c>
      <c r="AC36">
        <v>23.896091999999999</v>
      </c>
      <c r="AD36" s="1">
        <v>965</v>
      </c>
      <c r="AE36">
        <v>3</v>
      </c>
      <c r="AF36">
        <v>198</v>
      </c>
      <c r="AG36">
        <v>98</v>
      </c>
      <c r="AH36">
        <v>29.121694000000002</v>
      </c>
      <c r="AI36">
        <v>18065.900000000001</v>
      </c>
      <c r="AJ36">
        <v>540.29999999999995</v>
      </c>
      <c r="AK36">
        <v>0</v>
      </c>
      <c r="AL36">
        <v>0</v>
      </c>
      <c r="AM36">
        <v>1.0044</v>
      </c>
      <c r="AN36" t="s">
        <v>71</v>
      </c>
      <c r="AO36">
        <v>2771.317</v>
      </c>
      <c r="AP36" t="s">
        <v>579</v>
      </c>
      <c r="AQ36" t="s">
        <v>117</v>
      </c>
      <c r="AR36" t="s">
        <v>120</v>
      </c>
      <c r="AS36" t="s">
        <v>117</v>
      </c>
      <c r="AT36" t="s">
        <v>120</v>
      </c>
      <c r="AU36" t="s">
        <v>213</v>
      </c>
      <c r="AV36" t="s">
        <v>235</v>
      </c>
      <c r="AW36" t="s">
        <v>71</v>
      </c>
      <c r="AX36">
        <v>9374</v>
      </c>
      <c r="AY36" t="s">
        <v>430</v>
      </c>
      <c r="AZ36">
        <v>5</v>
      </c>
      <c r="BA36" t="s">
        <v>520</v>
      </c>
      <c r="BB36">
        <v>1</v>
      </c>
      <c r="BC36">
        <v>1</v>
      </c>
      <c r="BE36" t="s">
        <v>66</v>
      </c>
      <c r="BF36">
        <v>1</v>
      </c>
      <c r="BG36" t="s">
        <v>307</v>
      </c>
      <c r="BI36" t="s">
        <v>117</v>
      </c>
      <c r="BJ36" t="s">
        <v>235</v>
      </c>
      <c r="BK36" t="s">
        <v>71</v>
      </c>
      <c r="BL36">
        <v>1.0044</v>
      </c>
      <c r="BM36">
        <v>9374</v>
      </c>
      <c r="BN36" t="s">
        <v>120</v>
      </c>
      <c r="BO36" t="s">
        <v>213</v>
      </c>
      <c r="BP36">
        <v>1</v>
      </c>
      <c r="BQ36">
        <v>2771.317</v>
      </c>
      <c r="BR36">
        <v>1.1048049345485705E-2</v>
      </c>
      <c r="BS36">
        <v>0.25110613265206239</v>
      </c>
      <c r="BT36">
        <v>0.3482098944292551</v>
      </c>
      <c r="BU36">
        <v>8.0920000000000005</v>
      </c>
      <c r="BV36">
        <v>0.10825178065158191</v>
      </c>
      <c r="BW36">
        <v>7.1446175230044053</v>
      </c>
      <c r="BX36">
        <v>0</v>
      </c>
      <c r="BY36">
        <v>3</v>
      </c>
      <c r="BZ36">
        <v>198</v>
      </c>
    </row>
    <row r="37" spans="1:78" ht="16.5">
      <c r="A37" s="124" t="str">
        <f t="shared" si="1"/>
        <v>부성여객</v>
      </c>
      <c r="B37" s="125" t="str">
        <f t="shared" si="2"/>
        <v>김창혁</v>
      </c>
      <c r="C37" s="126" t="str">
        <f t="shared" si="3"/>
        <v>C</v>
      </c>
      <c r="D37" s="127">
        <f t="shared" si="4"/>
        <v>0.87407267373013608</v>
      </c>
      <c r="E37" s="128">
        <f t="shared" si="5"/>
        <v>3035</v>
      </c>
      <c r="F37" s="129" t="str">
        <f t="shared" si="6"/>
        <v>36</v>
      </c>
      <c r="G37" s="130" t="str">
        <f t="shared" si="7"/>
        <v>70바2012</v>
      </c>
      <c r="H37" s="131">
        <f t="shared" si="8"/>
        <v>8</v>
      </c>
      <c r="I37" s="132">
        <f t="shared" si="9"/>
        <v>1244.0899999999999</v>
      </c>
      <c r="J37" s="133">
        <f t="shared" si="10"/>
        <v>5.583856708084476E-2</v>
      </c>
      <c r="K37" s="133">
        <f t="shared" si="11"/>
        <v>0.32202555296772728</v>
      </c>
      <c r="L37" s="133">
        <f t="shared" si="12"/>
        <v>0.20416529350770443</v>
      </c>
      <c r="M37" s="134">
        <f t="shared" si="13"/>
        <v>13.986000000000001</v>
      </c>
      <c r="N37" s="135">
        <f t="shared" si="14"/>
        <v>0.48228022088434119</v>
      </c>
      <c r="O37" s="135">
        <f t="shared" si="15"/>
        <v>14.548786663344293</v>
      </c>
      <c r="P37" s="226">
        <f t="shared" si="16"/>
        <v>15</v>
      </c>
      <c r="Q37" s="227">
        <f t="shared" si="17"/>
        <v>6</v>
      </c>
      <c r="R37" s="227">
        <f t="shared" si="18"/>
        <v>181</v>
      </c>
      <c r="T37">
        <v>512</v>
      </c>
      <c r="U37">
        <v>3035</v>
      </c>
      <c r="V37" t="s">
        <v>349</v>
      </c>
      <c r="W37">
        <v>1276.826</v>
      </c>
      <c r="X37">
        <v>701.02099999999996</v>
      </c>
      <c r="Y37">
        <v>1.821</v>
      </c>
      <c r="Z37">
        <v>13.986000000000001</v>
      </c>
      <c r="AA37">
        <v>80.788032999999999</v>
      </c>
      <c r="AB37">
        <v>4.511088</v>
      </c>
      <c r="AC37">
        <v>26.015810999999999</v>
      </c>
      <c r="AD37" s="1">
        <v>254</v>
      </c>
      <c r="AE37">
        <v>6</v>
      </c>
      <c r="AF37">
        <v>181</v>
      </c>
      <c r="AG37">
        <v>96</v>
      </c>
      <c r="AH37">
        <v>15.804641999999999</v>
      </c>
      <c r="AI37">
        <v>1386.8</v>
      </c>
      <c r="AJ37">
        <v>157.69999999999999</v>
      </c>
      <c r="AK37">
        <v>15</v>
      </c>
      <c r="AL37">
        <v>3951</v>
      </c>
      <c r="AM37">
        <v>0.87407267373013608</v>
      </c>
      <c r="AN37" t="s">
        <v>69</v>
      </c>
      <c r="AO37">
        <v>346.89499999999998</v>
      </c>
      <c r="AP37" t="s">
        <v>580</v>
      </c>
      <c r="AQ37" t="s">
        <v>117</v>
      </c>
      <c r="AR37" t="s">
        <v>119</v>
      </c>
      <c r="AS37" t="s">
        <v>117</v>
      </c>
      <c r="AT37" t="s">
        <v>119</v>
      </c>
      <c r="AU37" t="s">
        <v>184</v>
      </c>
      <c r="AV37" t="s">
        <v>349</v>
      </c>
      <c r="AW37" t="s">
        <v>69</v>
      </c>
      <c r="AX37">
        <v>3035</v>
      </c>
      <c r="AY37" t="s">
        <v>415</v>
      </c>
      <c r="AZ37">
        <v>9</v>
      </c>
      <c r="BA37" t="s">
        <v>386</v>
      </c>
      <c r="BB37">
        <v>8</v>
      </c>
      <c r="BC37">
        <v>1</v>
      </c>
      <c r="BE37" t="s">
        <v>69</v>
      </c>
      <c r="BF37">
        <v>0</v>
      </c>
      <c r="BG37" t="s">
        <v>313</v>
      </c>
      <c r="BI37" t="s">
        <v>117</v>
      </c>
      <c r="BJ37" t="s">
        <v>349</v>
      </c>
      <c r="BK37" t="s">
        <v>69</v>
      </c>
      <c r="BL37">
        <v>0.87407267373013608</v>
      </c>
      <c r="BM37">
        <v>3035</v>
      </c>
      <c r="BN37" t="s">
        <v>119</v>
      </c>
      <c r="BO37" t="s">
        <v>184</v>
      </c>
      <c r="BP37">
        <v>8</v>
      </c>
      <c r="BQ37">
        <v>1244.0899999999999</v>
      </c>
      <c r="BR37">
        <v>5.583856708084476E-2</v>
      </c>
      <c r="BS37">
        <v>0.32202555296772728</v>
      </c>
      <c r="BT37">
        <v>0.19893078618386531</v>
      </c>
      <c r="BU37">
        <v>13.986000000000001</v>
      </c>
      <c r="BV37">
        <v>0.48228022088434119</v>
      </c>
      <c r="BW37">
        <v>14.548786663344293</v>
      </c>
      <c r="BX37">
        <v>15</v>
      </c>
      <c r="BY37">
        <v>6</v>
      </c>
      <c r="BZ37">
        <v>181</v>
      </c>
    </row>
    <row r="38" spans="1:78" ht="16.5">
      <c r="A38" s="107" t="str">
        <f t="shared" si="1"/>
        <v>부성여객</v>
      </c>
      <c r="B38" s="108" t="str">
        <f t="shared" si="2"/>
        <v>김학연</v>
      </c>
      <c r="C38" s="109" t="str">
        <f t="shared" si="3"/>
        <v>F</v>
      </c>
      <c r="D38" s="110">
        <f t="shared" si="4"/>
        <v>0.79249999999999998</v>
      </c>
      <c r="E38" s="111">
        <f t="shared" si="5"/>
        <v>9799</v>
      </c>
      <c r="F38" s="112" t="str">
        <f t="shared" si="6"/>
        <v>33</v>
      </c>
      <c r="G38" s="113" t="str">
        <f t="shared" si="7"/>
        <v>70바2134</v>
      </c>
      <c r="H38" s="114">
        <f t="shared" si="8"/>
        <v>1</v>
      </c>
      <c r="I38" s="115">
        <f t="shared" si="9"/>
        <v>2052.366</v>
      </c>
      <c r="J38" s="116">
        <f t="shared" si="10"/>
        <v>7.1278970904840755E-2</v>
      </c>
      <c r="K38" s="116">
        <f t="shared" si="11"/>
        <v>0.43386726997047781</v>
      </c>
      <c r="L38" s="116">
        <f t="shared" si="12"/>
        <v>0.18953734372913994</v>
      </c>
      <c r="M38" s="117">
        <f t="shared" si="13"/>
        <v>15.79</v>
      </c>
      <c r="N38" s="118">
        <f t="shared" si="14"/>
        <v>0</v>
      </c>
      <c r="O38" s="118">
        <f t="shared" si="15"/>
        <v>10.42699011774703</v>
      </c>
      <c r="P38" s="228">
        <f t="shared" si="16"/>
        <v>107</v>
      </c>
      <c r="Q38" s="229">
        <f t="shared" si="17"/>
        <v>0</v>
      </c>
      <c r="R38" s="229">
        <f t="shared" si="18"/>
        <v>214</v>
      </c>
      <c r="T38">
        <v>512</v>
      </c>
      <c r="U38">
        <v>9799</v>
      </c>
      <c r="V38" t="s">
        <v>350</v>
      </c>
      <c r="W38">
        <v>2052.366</v>
      </c>
      <c r="X38">
        <v>1079.259</v>
      </c>
      <c r="Y38">
        <v>1.9019999999999999</v>
      </c>
      <c r="Z38">
        <v>15.79</v>
      </c>
      <c r="AA38">
        <v>155.01664600000001</v>
      </c>
      <c r="AB38">
        <v>11.049427</v>
      </c>
      <c r="AC38">
        <v>67.256648999999996</v>
      </c>
      <c r="AD38" s="1">
        <v>389</v>
      </c>
      <c r="AE38">
        <v>0</v>
      </c>
      <c r="AF38">
        <v>214</v>
      </c>
      <c r="AG38">
        <v>93</v>
      </c>
      <c r="AH38">
        <v>13.239649</v>
      </c>
      <c r="AI38">
        <v>5011.2</v>
      </c>
      <c r="AJ38">
        <v>1305.2</v>
      </c>
      <c r="AK38">
        <v>107</v>
      </c>
      <c r="AL38">
        <v>51839</v>
      </c>
      <c r="AM38">
        <v>0.79249999999999998</v>
      </c>
      <c r="AN38" t="s">
        <v>70</v>
      </c>
      <c r="AO38">
        <v>2052.366</v>
      </c>
      <c r="AP38" t="s">
        <v>581</v>
      </c>
      <c r="AQ38" t="s">
        <v>117</v>
      </c>
      <c r="AR38" t="s">
        <v>118</v>
      </c>
      <c r="AS38" t="s">
        <v>117</v>
      </c>
      <c r="AT38" t="s">
        <v>118</v>
      </c>
      <c r="AU38" t="s">
        <v>179</v>
      </c>
      <c r="AV38" t="s">
        <v>350</v>
      </c>
      <c r="AW38" t="s">
        <v>70</v>
      </c>
      <c r="AX38">
        <v>9799</v>
      </c>
      <c r="AY38" t="s">
        <v>416</v>
      </c>
      <c r="AZ38">
        <v>2</v>
      </c>
      <c r="BA38" t="s">
        <v>312</v>
      </c>
      <c r="BB38">
        <v>1</v>
      </c>
      <c r="BC38">
        <v>1</v>
      </c>
      <c r="BE38" t="s">
        <v>70</v>
      </c>
      <c r="BF38">
        <v>0</v>
      </c>
      <c r="BG38" t="s">
        <v>313</v>
      </c>
      <c r="BI38" t="s">
        <v>117</v>
      </c>
      <c r="BJ38" t="s">
        <v>350</v>
      </c>
      <c r="BK38" t="s">
        <v>70</v>
      </c>
      <c r="BL38">
        <v>0.79249999999999998</v>
      </c>
      <c r="BM38">
        <v>9799</v>
      </c>
      <c r="BN38" t="s">
        <v>118</v>
      </c>
      <c r="BO38" t="s">
        <v>179</v>
      </c>
      <c r="BP38">
        <v>1</v>
      </c>
      <c r="BQ38">
        <v>2052.366</v>
      </c>
      <c r="BR38">
        <v>7.1278970904840755E-2</v>
      </c>
      <c r="BS38">
        <v>0.43386726997047781</v>
      </c>
      <c r="BT38">
        <v>0.18953734372913994</v>
      </c>
      <c r="BU38">
        <v>15.79</v>
      </c>
      <c r="BV38">
        <v>0</v>
      </c>
      <c r="BW38">
        <v>10.42699011774703</v>
      </c>
      <c r="BX38">
        <v>107</v>
      </c>
      <c r="BY38">
        <v>0</v>
      </c>
      <c r="BZ38">
        <v>214</v>
      </c>
    </row>
    <row r="39" spans="1:78" ht="16.5">
      <c r="A39" s="124" t="str">
        <f t="shared" si="1"/>
        <v>부성여객</v>
      </c>
      <c r="B39" s="125" t="str">
        <f t="shared" si="2"/>
        <v>김한석</v>
      </c>
      <c r="C39" s="126" t="str">
        <f t="shared" si="3"/>
        <v>D</v>
      </c>
      <c r="D39" s="127">
        <f t="shared" si="4"/>
        <v>0.81</v>
      </c>
      <c r="E39" s="128">
        <f t="shared" si="5"/>
        <v>6728</v>
      </c>
      <c r="F39" s="129" t="str">
        <f t="shared" si="6"/>
        <v>36</v>
      </c>
      <c r="G39" s="130" t="str">
        <f t="shared" si="7"/>
        <v>70바2091</v>
      </c>
      <c r="H39" s="131">
        <f t="shared" si="8"/>
        <v>1</v>
      </c>
      <c r="I39" s="132">
        <f t="shared" si="9"/>
        <v>1556.6790000000001</v>
      </c>
      <c r="J39" s="133">
        <f t="shared" si="10"/>
        <v>3.2558662458721625E-2</v>
      </c>
      <c r="K39" s="133">
        <f t="shared" si="11"/>
        <v>0.45628838370161406</v>
      </c>
      <c r="L39" s="133">
        <f t="shared" si="12"/>
        <v>0.18500924082614334</v>
      </c>
      <c r="M39" s="134">
        <f t="shared" si="13"/>
        <v>17.815000000000001</v>
      </c>
      <c r="N39" s="135">
        <f t="shared" si="14"/>
        <v>6.4239319731299774E-2</v>
      </c>
      <c r="O39" s="135">
        <f t="shared" si="15"/>
        <v>23.126155103267916</v>
      </c>
      <c r="P39" s="226">
        <f t="shared" si="16"/>
        <v>95</v>
      </c>
      <c r="Q39" s="227">
        <f t="shared" si="17"/>
        <v>1</v>
      </c>
      <c r="R39" s="227">
        <f t="shared" si="18"/>
        <v>360</v>
      </c>
      <c r="T39">
        <v>512</v>
      </c>
      <c r="U39">
        <v>6728</v>
      </c>
      <c r="V39" t="s">
        <v>236</v>
      </c>
      <c r="W39">
        <v>1556.6790000000001</v>
      </c>
      <c r="X39">
        <v>915.36800000000005</v>
      </c>
      <c r="Y39">
        <v>1.7010000000000001</v>
      </c>
      <c r="Z39">
        <v>17.815000000000001</v>
      </c>
      <c r="AA39">
        <v>116.87415</v>
      </c>
      <c r="AB39">
        <v>3.805266</v>
      </c>
      <c r="AC39">
        <v>53.328316999999998</v>
      </c>
      <c r="AD39" s="1">
        <v>288</v>
      </c>
      <c r="AE39">
        <v>1</v>
      </c>
      <c r="AF39">
        <v>360</v>
      </c>
      <c r="AG39">
        <v>103</v>
      </c>
      <c r="AH39">
        <v>13.319274999999999</v>
      </c>
      <c r="AI39">
        <v>3561</v>
      </c>
      <c r="AJ39">
        <v>747.6</v>
      </c>
      <c r="AK39">
        <v>95</v>
      </c>
      <c r="AL39">
        <v>43113</v>
      </c>
      <c r="AM39">
        <v>0.81</v>
      </c>
      <c r="AN39" t="s">
        <v>67</v>
      </c>
      <c r="AO39">
        <v>1556.6790000000001</v>
      </c>
      <c r="AP39" t="s">
        <v>582</v>
      </c>
      <c r="AQ39" t="s">
        <v>117</v>
      </c>
      <c r="AR39" t="s">
        <v>119</v>
      </c>
      <c r="AS39" t="s">
        <v>117</v>
      </c>
      <c r="AT39" t="s">
        <v>119</v>
      </c>
      <c r="AU39" t="s">
        <v>191</v>
      </c>
      <c r="AV39" t="s">
        <v>236</v>
      </c>
      <c r="AW39" t="s">
        <v>67</v>
      </c>
      <c r="AX39">
        <v>6728</v>
      </c>
      <c r="AY39" t="s">
        <v>408</v>
      </c>
      <c r="AZ39">
        <v>19</v>
      </c>
      <c r="BA39" t="s">
        <v>583</v>
      </c>
      <c r="BB39">
        <v>1</v>
      </c>
      <c r="BC39">
        <v>1</v>
      </c>
      <c r="BE39" t="s">
        <v>67</v>
      </c>
      <c r="BF39">
        <v>0</v>
      </c>
      <c r="BG39" t="s">
        <v>313</v>
      </c>
      <c r="BI39" t="s">
        <v>117</v>
      </c>
      <c r="BJ39" t="s">
        <v>236</v>
      </c>
      <c r="BK39" t="s">
        <v>67</v>
      </c>
      <c r="BL39">
        <v>0.81</v>
      </c>
      <c r="BM39">
        <v>6728</v>
      </c>
      <c r="BN39" t="s">
        <v>119</v>
      </c>
      <c r="BO39" t="s">
        <v>191</v>
      </c>
      <c r="BP39">
        <v>1</v>
      </c>
      <c r="BQ39">
        <v>1556.6790000000001</v>
      </c>
      <c r="BR39">
        <v>3.2558662458721625E-2</v>
      </c>
      <c r="BS39">
        <v>0.45628838370161406</v>
      </c>
      <c r="BT39">
        <v>0.18500924082614334</v>
      </c>
      <c r="BU39">
        <v>17.815000000000001</v>
      </c>
      <c r="BV39">
        <v>6.4239319731299774E-2</v>
      </c>
      <c r="BW39">
        <v>23.126155103267916</v>
      </c>
      <c r="BX39">
        <v>95</v>
      </c>
      <c r="BY39">
        <v>1</v>
      </c>
      <c r="BZ39">
        <v>360</v>
      </c>
    </row>
    <row r="40" spans="1:78" ht="16.5">
      <c r="A40" s="107" t="str">
        <f t="shared" si="1"/>
        <v>부성여객</v>
      </c>
      <c r="B40" s="108" t="str">
        <f t="shared" si="2"/>
        <v>나승균</v>
      </c>
      <c r="C40" s="109" t="str">
        <f t="shared" si="3"/>
        <v>D</v>
      </c>
      <c r="D40" s="110">
        <f t="shared" si="4"/>
        <v>0.83750000000000002</v>
      </c>
      <c r="E40" s="111">
        <f t="shared" si="5"/>
        <v>9456</v>
      </c>
      <c r="F40" s="112" t="str">
        <f t="shared" si="6"/>
        <v>36</v>
      </c>
      <c r="G40" s="113" t="str">
        <f t="shared" si="7"/>
        <v>70바2096</v>
      </c>
      <c r="H40" s="114">
        <f t="shared" si="8"/>
        <v>1</v>
      </c>
      <c r="I40" s="115">
        <f t="shared" si="9"/>
        <v>1394.915</v>
      </c>
      <c r="J40" s="116">
        <f t="shared" si="10"/>
        <v>1.7891210493177313E-2</v>
      </c>
      <c r="K40" s="116">
        <f t="shared" si="11"/>
        <v>0.47383677461461854</v>
      </c>
      <c r="L40" s="116">
        <f t="shared" si="12"/>
        <v>0.2458931189355624</v>
      </c>
      <c r="M40" s="117">
        <f t="shared" si="13"/>
        <v>18.163</v>
      </c>
      <c r="N40" s="118">
        <f t="shared" si="14"/>
        <v>0.57351164766311924</v>
      </c>
      <c r="O40" s="118">
        <f t="shared" si="15"/>
        <v>20.933175139703852</v>
      </c>
      <c r="P40" s="228">
        <f t="shared" si="16"/>
        <v>74</v>
      </c>
      <c r="Q40" s="229">
        <f t="shared" si="17"/>
        <v>8</v>
      </c>
      <c r="R40" s="229">
        <f t="shared" si="18"/>
        <v>292</v>
      </c>
      <c r="T40">
        <v>512</v>
      </c>
      <c r="U40">
        <v>9456</v>
      </c>
      <c r="V40" t="s">
        <v>237</v>
      </c>
      <c r="W40">
        <v>1394.915</v>
      </c>
      <c r="X40">
        <v>832.98599999999999</v>
      </c>
      <c r="Y40">
        <v>1.675</v>
      </c>
      <c r="Z40">
        <v>18.163</v>
      </c>
      <c r="AA40">
        <v>101.616657</v>
      </c>
      <c r="AB40">
        <v>1.8180449999999999</v>
      </c>
      <c r="AC40">
        <v>48.149709000000001</v>
      </c>
      <c r="AD40" s="1">
        <v>343</v>
      </c>
      <c r="AE40">
        <v>8</v>
      </c>
      <c r="AF40">
        <v>292</v>
      </c>
      <c r="AG40">
        <v>103</v>
      </c>
      <c r="AH40">
        <v>13.727226999999999</v>
      </c>
      <c r="AI40">
        <v>3457.4</v>
      </c>
      <c r="AJ40">
        <v>761.8</v>
      </c>
      <c r="AK40">
        <v>74</v>
      </c>
      <c r="AL40">
        <v>43571</v>
      </c>
      <c r="AM40">
        <v>0.83750000000000002</v>
      </c>
      <c r="AN40" t="s">
        <v>67</v>
      </c>
      <c r="AO40">
        <v>1394.915</v>
      </c>
      <c r="AP40" t="s">
        <v>584</v>
      </c>
      <c r="AQ40" t="s">
        <v>117</v>
      </c>
      <c r="AR40" t="s">
        <v>119</v>
      </c>
      <c r="AS40" t="s">
        <v>117</v>
      </c>
      <c r="AT40" t="s">
        <v>119</v>
      </c>
      <c r="AU40" t="s">
        <v>194</v>
      </c>
      <c r="AV40" t="s">
        <v>237</v>
      </c>
      <c r="AW40" t="s">
        <v>67</v>
      </c>
      <c r="AX40">
        <v>9456</v>
      </c>
      <c r="AY40" t="s">
        <v>408</v>
      </c>
      <c r="AZ40">
        <v>5</v>
      </c>
      <c r="BA40" t="s">
        <v>326</v>
      </c>
      <c r="BB40">
        <v>1</v>
      </c>
      <c r="BC40">
        <v>1</v>
      </c>
      <c r="BE40" t="s">
        <v>67</v>
      </c>
      <c r="BF40">
        <v>0</v>
      </c>
      <c r="BG40" t="s">
        <v>313</v>
      </c>
      <c r="BI40" t="s">
        <v>117</v>
      </c>
      <c r="BJ40" t="s">
        <v>237</v>
      </c>
      <c r="BK40" t="s">
        <v>67</v>
      </c>
      <c r="BL40">
        <v>0.83750000000000002</v>
      </c>
      <c r="BM40">
        <v>9456</v>
      </c>
      <c r="BN40" t="s">
        <v>119</v>
      </c>
      <c r="BO40" t="s">
        <v>194</v>
      </c>
      <c r="BP40">
        <v>1</v>
      </c>
      <c r="BQ40">
        <v>1394.915</v>
      </c>
      <c r="BR40">
        <v>1.7891210493177313E-2</v>
      </c>
      <c r="BS40">
        <v>0.47383677461461854</v>
      </c>
      <c r="BT40">
        <v>0.2458931189355624</v>
      </c>
      <c r="BU40">
        <v>18.163</v>
      </c>
      <c r="BV40">
        <v>0.57351164766311924</v>
      </c>
      <c r="BW40">
        <v>20.933175139703852</v>
      </c>
      <c r="BX40">
        <v>74</v>
      </c>
      <c r="BY40">
        <v>8</v>
      </c>
      <c r="BZ40">
        <v>292</v>
      </c>
    </row>
    <row r="41" spans="1:78" ht="16.5">
      <c r="A41" s="124" t="str">
        <f t="shared" si="1"/>
        <v>부성여객</v>
      </c>
      <c r="B41" s="125" t="str">
        <f t="shared" si="2"/>
        <v>노화균</v>
      </c>
      <c r="C41" s="126" t="str">
        <f t="shared" si="3"/>
        <v>S</v>
      </c>
      <c r="D41" s="127">
        <f t="shared" si="4"/>
        <v>1.0371999999999999</v>
      </c>
      <c r="E41" s="128">
        <f t="shared" si="5"/>
        <v>6521</v>
      </c>
      <c r="F41" s="129" t="str">
        <f t="shared" si="6"/>
        <v>790</v>
      </c>
      <c r="G41" s="130" t="str">
        <f t="shared" si="7"/>
        <v>70바2028</v>
      </c>
      <c r="H41" s="131">
        <f t="shared" si="8"/>
        <v>1</v>
      </c>
      <c r="I41" s="132">
        <f t="shared" si="9"/>
        <v>2763.915</v>
      </c>
      <c r="J41" s="133">
        <f t="shared" si="10"/>
        <v>1.9307233643798355E-2</v>
      </c>
      <c r="K41" s="133">
        <f t="shared" si="11"/>
        <v>0.25217698588830656</v>
      </c>
      <c r="L41" s="133">
        <f t="shared" si="12"/>
        <v>0.2963188086464309</v>
      </c>
      <c r="M41" s="134">
        <f t="shared" si="13"/>
        <v>7.0780000000000003</v>
      </c>
      <c r="N41" s="135">
        <f t="shared" si="14"/>
        <v>0.14472225086516771</v>
      </c>
      <c r="O41" s="135">
        <f t="shared" si="15"/>
        <v>3.9798618987921119</v>
      </c>
      <c r="P41" s="226">
        <f t="shared" si="16"/>
        <v>1</v>
      </c>
      <c r="Q41" s="227">
        <f t="shared" si="17"/>
        <v>4</v>
      </c>
      <c r="R41" s="227">
        <f t="shared" si="18"/>
        <v>110</v>
      </c>
      <c r="T41">
        <v>512</v>
      </c>
      <c r="U41">
        <v>6521</v>
      </c>
      <c r="V41" t="s">
        <v>238</v>
      </c>
      <c r="W41">
        <v>2763.915</v>
      </c>
      <c r="X41">
        <v>1065.8869999999999</v>
      </c>
      <c r="Y41">
        <v>2.593</v>
      </c>
      <c r="Z41">
        <v>7.0780000000000003</v>
      </c>
      <c r="AA41">
        <v>99.774417999999997</v>
      </c>
      <c r="AB41">
        <v>1.9263680000000001</v>
      </c>
      <c r="AC41">
        <v>25.160812</v>
      </c>
      <c r="AD41" s="1">
        <v>819</v>
      </c>
      <c r="AE41">
        <v>4</v>
      </c>
      <c r="AF41">
        <v>110</v>
      </c>
      <c r="AG41">
        <v>107</v>
      </c>
      <c r="AH41">
        <v>27.701639</v>
      </c>
      <c r="AI41">
        <v>10575.3</v>
      </c>
      <c r="AJ41">
        <v>2501.1999999999998</v>
      </c>
      <c r="AK41">
        <v>1</v>
      </c>
      <c r="AL41">
        <v>316</v>
      </c>
      <c r="AM41">
        <v>1.0371999999999999</v>
      </c>
      <c r="AN41" t="s">
        <v>71</v>
      </c>
      <c r="AO41">
        <v>2763.915</v>
      </c>
      <c r="AP41" t="s">
        <v>585</v>
      </c>
      <c r="AQ41" t="s">
        <v>117</v>
      </c>
      <c r="AR41" t="s">
        <v>120</v>
      </c>
      <c r="AS41" t="s">
        <v>117</v>
      </c>
      <c r="AT41" t="s">
        <v>120</v>
      </c>
      <c r="AU41" t="s">
        <v>211</v>
      </c>
      <c r="AV41" t="s">
        <v>238</v>
      </c>
      <c r="AW41" t="s">
        <v>71</v>
      </c>
      <c r="AX41">
        <v>6521</v>
      </c>
      <c r="AY41" t="s">
        <v>430</v>
      </c>
      <c r="AZ41">
        <v>2</v>
      </c>
      <c r="BA41" t="s">
        <v>437</v>
      </c>
      <c r="BB41">
        <v>1</v>
      </c>
      <c r="BC41">
        <v>1</v>
      </c>
      <c r="BE41" t="s">
        <v>71</v>
      </c>
      <c r="BF41">
        <v>0</v>
      </c>
      <c r="BG41" t="s">
        <v>313</v>
      </c>
      <c r="BI41" t="s">
        <v>117</v>
      </c>
      <c r="BJ41" t="s">
        <v>238</v>
      </c>
      <c r="BK41" t="s">
        <v>71</v>
      </c>
      <c r="BL41">
        <v>1.0371999999999999</v>
      </c>
      <c r="BM41">
        <v>6521</v>
      </c>
      <c r="BN41" t="s">
        <v>120</v>
      </c>
      <c r="BO41" t="s">
        <v>211</v>
      </c>
      <c r="BP41">
        <v>1</v>
      </c>
      <c r="BQ41">
        <v>2763.915</v>
      </c>
      <c r="BR41">
        <v>1.9307233643798355E-2</v>
      </c>
      <c r="BS41">
        <v>0.25217698588830656</v>
      </c>
      <c r="BT41">
        <v>0.2963188086464309</v>
      </c>
      <c r="BU41">
        <v>7.0780000000000003</v>
      </c>
      <c r="BV41">
        <v>0.14472225086516771</v>
      </c>
      <c r="BW41">
        <v>3.9798618987921119</v>
      </c>
      <c r="BX41">
        <v>1</v>
      </c>
      <c r="BY41">
        <v>4</v>
      </c>
      <c r="BZ41">
        <v>110</v>
      </c>
    </row>
    <row r="42" spans="1:78" ht="16.5">
      <c r="A42" s="107" t="str">
        <f t="shared" si="1"/>
        <v>부성여객</v>
      </c>
      <c r="B42" s="108" t="str">
        <f t="shared" si="2"/>
        <v>문영종</v>
      </c>
      <c r="C42" s="109" t="str">
        <f t="shared" si="3"/>
        <v>C</v>
      </c>
      <c r="D42" s="110">
        <f t="shared" si="4"/>
        <v>0.86095745100796606</v>
      </c>
      <c r="E42" s="111">
        <f t="shared" si="5"/>
        <v>4341</v>
      </c>
      <c r="F42" s="112" t="str">
        <f t="shared" si="6"/>
        <v>36</v>
      </c>
      <c r="G42" s="113" t="str">
        <f t="shared" si="7"/>
        <v>70바2064</v>
      </c>
      <c r="H42" s="114">
        <f t="shared" si="8"/>
        <v>5</v>
      </c>
      <c r="I42" s="115">
        <f t="shared" si="9"/>
        <v>1867.9190000000001</v>
      </c>
      <c r="J42" s="116">
        <f t="shared" si="10"/>
        <v>4.8524015658143835E-2</v>
      </c>
      <c r="K42" s="116">
        <f t="shared" si="11"/>
        <v>0.27363080749577107</v>
      </c>
      <c r="L42" s="116">
        <f t="shared" si="12"/>
        <v>0.19808139432170238</v>
      </c>
      <c r="M42" s="117">
        <f t="shared" si="13"/>
        <v>12.785</v>
      </c>
      <c r="N42" s="118">
        <f t="shared" si="14"/>
        <v>0</v>
      </c>
      <c r="O42" s="118">
        <f t="shared" si="15"/>
        <v>6.2636549015241023</v>
      </c>
      <c r="P42" s="228">
        <f t="shared" si="16"/>
        <v>32</v>
      </c>
      <c r="Q42" s="229">
        <f t="shared" si="17"/>
        <v>0</v>
      </c>
      <c r="R42" s="229">
        <f t="shared" si="18"/>
        <v>117</v>
      </c>
      <c r="T42">
        <v>512</v>
      </c>
      <c r="U42">
        <v>4341</v>
      </c>
      <c r="V42" t="s">
        <v>239</v>
      </c>
      <c r="W42">
        <v>1867.9190000000001</v>
      </c>
      <c r="X42">
        <v>975.46500000000003</v>
      </c>
      <c r="Y42">
        <v>1.915</v>
      </c>
      <c r="Z42">
        <v>12.785</v>
      </c>
      <c r="AA42">
        <v>116.190528</v>
      </c>
      <c r="AB42">
        <v>5.6380309999999998</v>
      </c>
      <c r="AC42">
        <v>31.793308</v>
      </c>
      <c r="AD42" s="1">
        <v>370</v>
      </c>
      <c r="AE42">
        <v>0</v>
      </c>
      <c r="AF42">
        <v>117</v>
      </c>
      <c r="AG42">
        <v>80</v>
      </c>
      <c r="AH42">
        <v>16.076343999999999</v>
      </c>
      <c r="AI42">
        <v>436.3</v>
      </c>
      <c r="AJ42">
        <v>0</v>
      </c>
      <c r="AK42">
        <v>32</v>
      </c>
      <c r="AL42">
        <v>6695</v>
      </c>
      <c r="AM42">
        <v>0.86095745100796606</v>
      </c>
      <c r="AN42" t="s">
        <v>69</v>
      </c>
      <c r="AO42">
        <v>1367.836</v>
      </c>
      <c r="AP42" t="s">
        <v>586</v>
      </c>
      <c r="AQ42" t="s">
        <v>117</v>
      </c>
      <c r="AR42" t="s">
        <v>119</v>
      </c>
      <c r="AS42" t="s">
        <v>117</v>
      </c>
      <c r="AT42" t="s">
        <v>119</v>
      </c>
      <c r="AU42" t="s">
        <v>190</v>
      </c>
      <c r="AV42" t="s">
        <v>239</v>
      </c>
      <c r="AW42" t="s">
        <v>69</v>
      </c>
      <c r="AX42">
        <v>4341</v>
      </c>
      <c r="AY42" t="s">
        <v>415</v>
      </c>
      <c r="AZ42">
        <v>13</v>
      </c>
      <c r="BA42" t="s">
        <v>458</v>
      </c>
      <c r="BB42">
        <v>5</v>
      </c>
      <c r="BC42">
        <v>1</v>
      </c>
      <c r="BE42" t="s">
        <v>68</v>
      </c>
      <c r="BF42">
        <v>-1</v>
      </c>
      <c r="BG42" t="s">
        <v>310</v>
      </c>
      <c r="BI42" t="s">
        <v>117</v>
      </c>
      <c r="BJ42" t="s">
        <v>239</v>
      </c>
      <c r="BK42" t="s">
        <v>69</v>
      </c>
      <c r="BL42">
        <v>0.86095745100796606</v>
      </c>
      <c r="BM42">
        <v>4341</v>
      </c>
      <c r="BN42" t="s">
        <v>119</v>
      </c>
      <c r="BO42" t="s">
        <v>190</v>
      </c>
      <c r="BP42">
        <v>5</v>
      </c>
      <c r="BQ42">
        <v>1867.9190000000001</v>
      </c>
      <c r="BR42">
        <v>4.8524015658143835E-2</v>
      </c>
      <c r="BS42">
        <v>0.27363080749577107</v>
      </c>
      <c r="BT42">
        <v>0.19808139432170238</v>
      </c>
      <c r="BU42">
        <v>12.785</v>
      </c>
      <c r="BV42">
        <v>0</v>
      </c>
      <c r="BW42">
        <v>6.2636549015241023</v>
      </c>
      <c r="BX42">
        <v>32</v>
      </c>
      <c r="BY42">
        <v>0</v>
      </c>
      <c r="BZ42">
        <v>117</v>
      </c>
    </row>
    <row r="43" spans="1:78" ht="16.5">
      <c r="A43" s="124" t="str">
        <f t="shared" si="1"/>
        <v>부성여객</v>
      </c>
      <c r="B43" s="125" t="str">
        <f t="shared" si="2"/>
        <v>박기홍</v>
      </c>
      <c r="C43" s="126" t="str">
        <f t="shared" si="3"/>
        <v>F</v>
      </c>
      <c r="D43" s="127">
        <f t="shared" si="4"/>
        <v>0.71781247268652859</v>
      </c>
      <c r="E43" s="128">
        <f t="shared" si="5"/>
        <v>4458</v>
      </c>
      <c r="F43" s="129" t="str">
        <f t="shared" si="6"/>
        <v>36</v>
      </c>
      <c r="G43" s="130" t="str">
        <f t="shared" si="7"/>
        <v>70바2130</v>
      </c>
      <c r="H43" s="131">
        <f t="shared" si="8"/>
        <v>2</v>
      </c>
      <c r="I43" s="132">
        <f t="shared" si="9"/>
        <v>1401.0189999999998</v>
      </c>
      <c r="J43" s="133">
        <f t="shared" si="10"/>
        <v>5.4098759117870689E-2</v>
      </c>
      <c r="K43" s="133">
        <f t="shared" si="11"/>
        <v>0.44838897710623565</v>
      </c>
      <c r="L43" s="133">
        <f t="shared" si="12"/>
        <v>0.22269505267237635</v>
      </c>
      <c r="M43" s="134">
        <f t="shared" si="13"/>
        <v>19.04</v>
      </c>
      <c r="N43" s="135">
        <f t="shared" si="14"/>
        <v>1.1420259111403916</v>
      </c>
      <c r="O43" s="135">
        <f t="shared" si="15"/>
        <v>42.754595048318407</v>
      </c>
      <c r="P43" s="226">
        <f t="shared" si="16"/>
        <v>82</v>
      </c>
      <c r="Q43" s="227">
        <f t="shared" si="17"/>
        <v>17</v>
      </c>
      <c r="R43" s="227">
        <f t="shared" si="18"/>
        <v>608</v>
      </c>
      <c r="T43">
        <v>512</v>
      </c>
      <c r="U43">
        <v>4458</v>
      </c>
      <c r="V43" t="s">
        <v>503</v>
      </c>
      <c r="W43">
        <v>1425.777</v>
      </c>
      <c r="X43">
        <v>862.83100000000002</v>
      </c>
      <c r="Y43">
        <v>1.6519999999999999</v>
      </c>
      <c r="Z43">
        <v>19.04</v>
      </c>
      <c r="AA43">
        <v>113.547207</v>
      </c>
      <c r="AB43">
        <v>6.1427630000000004</v>
      </c>
      <c r="AC43">
        <v>50.913316000000002</v>
      </c>
      <c r="AD43" s="1">
        <v>312</v>
      </c>
      <c r="AE43">
        <v>17</v>
      </c>
      <c r="AF43">
        <v>608</v>
      </c>
      <c r="AG43">
        <v>104</v>
      </c>
      <c r="AH43">
        <v>12.556689</v>
      </c>
      <c r="AI43">
        <v>2664.6</v>
      </c>
      <c r="AJ43">
        <v>300.2</v>
      </c>
      <c r="AK43">
        <v>82</v>
      </c>
      <c r="AL43">
        <v>48113</v>
      </c>
      <c r="AM43">
        <v>0.71781247268652859</v>
      </c>
      <c r="AN43" t="s">
        <v>70</v>
      </c>
      <c r="AO43">
        <v>1321.1679999999999</v>
      </c>
      <c r="AP43" t="s">
        <v>587</v>
      </c>
      <c r="AQ43" t="s">
        <v>117</v>
      </c>
      <c r="AR43" t="s">
        <v>119</v>
      </c>
      <c r="AS43" t="s">
        <v>117</v>
      </c>
      <c r="AT43" t="s">
        <v>119</v>
      </c>
      <c r="AU43" t="s">
        <v>204</v>
      </c>
      <c r="AV43" t="s">
        <v>503</v>
      </c>
      <c r="AW43" t="s">
        <v>70</v>
      </c>
      <c r="AX43">
        <v>4458</v>
      </c>
      <c r="AY43" t="s">
        <v>427</v>
      </c>
      <c r="AZ43">
        <v>12</v>
      </c>
      <c r="BA43" t="s">
        <v>588</v>
      </c>
      <c r="BB43">
        <v>2</v>
      </c>
      <c r="BC43">
        <v>1</v>
      </c>
      <c r="BE43" t="s">
        <v>70</v>
      </c>
      <c r="BF43">
        <v>0</v>
      </c>
      <c r="BG43" t="s">
        <v>313</v>
      </c>
      <c r="BI43" t="s">
        <v>117</v>
      </c>
      <c r="BJ43" t="s">
        <v>503</v>
      </c>
      <c r="BK43" t="s">
        <v>70</v>
      </c>
      <c r="BL43">
        <v>0.71781247268652859</v>
      </c>
      <c r="BM43">
        <v>4458</v>
      </c>
      <c r="BN43" t="s">
        <v>119</v>
      </c>
      <c r="BO43" t="s">
        <v>204</v>
      </c>
      <c r="BP43">
        <v>2</v>
      </c>
      <c r="BQ43">
        <v>1401.0189999999998</v>
      </c>
      <c r="BR43">
        <v>5.4098759117870689E-2</v>
      </c>
      <c r="BS43">
        <v>0.44838897710623565</v>
      </c>
      <c r="BT43">
        <v>0.21882804954772028</v>
      </c>
      <c r="BU43">
        <v>19.04</v>
      </c>
      <c r="BV43">
        <v>1.1420259111403916</v>
      </c>
      <c r="BW43">
        <v>42.754595048318407</v>
      </c>
      <c r="BX43">
        <v>82</v>
      </c>
      <c r="BY43">
        <v>17</v>
      </c>
      <c r="BZ43">
        <v>608</v>
      </c>
    </row>
    <row r="44" spans="1:78" ht="16.5">
      <c r="A44" s="107" t="str">
        <f t="shared" si="1"/>
        <v>부성여객</v>
      </c>
      <c r="B44" s="108" t="str">
        <f t="shared" si="2"/>
        <v>박명진</v>
      </c>
      <c r="C44" s="109" t="str">
        <f t="shared" si="3"/>
        <v>B</v>
      </c>
      <c r="D44" s="110">
        <f t="shared" si="4"/>
        <v>0.91052631578947374</v>
      </c>
      <c r="E44" s="111">
        <f t="shared" si="5"/>
        <v>9198</v>
      </c>
      <c r="F44" s="112" t="str">
        <f t="shared" si="6"/>
        <v>33</v>
      </c>
      <c r="G44" s="113" t="str">
        <f t="shared" si="7"/>
        <v>70바2048</v>
      </c>
      <c r="H44" s="114">
        <f t="shared" si="8"/>
        <v>1</v>
      </c>
      <c r="I44" s="115">
        <f t="shared" si="9"/>
        <v>570.16800000000001</v>
      </c>
      <c r="J44" s="116">
        <f t="shared" si="10"/>
        <v>3.6165462369233967E-3</v>
      </c>
      <c r="K44" s="116">
        <f t="shared" si="11"/>
        <v>0.29825006748658084</v>
      </c>
      <c r="L44" s="116">
        <f t="shared" si="12"/>
        <v>0.41566696131666458</v>
      </c>
      <c r="M44" s="117">
        <f t="shared" si="13"/>
        <v>16.64</v>
      </c>
      <c r="N44" s="118">
        <f t="shared" si="14"/>
        <v>0.87693451754570584</v>
      </c>
      <c r="O44" s="118">
        <f t="shared" si="15"/>
        <v>9.8216665965119052</v>
      </c>
      <c r="P44" s="228">
        <f t="shared" si="16"/>
        <v>0</v>
      </c>
      <c r="Q44" s="229">
        <f t="shared" si="17"/>
        <v>5</v>
      </c>
      <c r="R44" s="229">
        <f t="shared" si="18"/>
        <v>56</v>
      </c>
      <c r="T44">
        <v>512</v>
      </c>
      <c r="U44">
        <v>9198</v>
      </c>
      <c r="V44" t="s">
        <v>504</v>
      </c>
      <c r="W44">
        <v>570.16800000000001</v>
      </c>
      <c r="X44">
        <v>329.577</v>
      </c>
      <c r="Y44">
        <v>1.73</v>
      </c>
      <c r="Z44">
        <v>16.64</v>
      </c>
      <c r="AA44">
        <v>26.957211000000001</v>
      </c>
      <c r="AB44">
        <v>9.7491999999999995E-2</v>
      </c>
      <c r="AC44">
        <v>8.0399899999999995</v>
      </c>
      <c r="AD44" s="1">
        <v>237</v>
      </c>
      <c r="AE44">
        <v>5</v>
      </c>
      <c r="AF44">
        <v>56</v>
      </c>
      <c r="AG44">
        <v>85</v>
      </c>
      <c r="AH44">
        <v>21.150852</v>
      </c>
      <c r="AI44">
        <v>687.3</v>
      </c>
      <c r="AJ44">
        <v>0</v>
      </c>
      <c r="AK44">
        <v>0</v>
      </c>
      <c r="AL44">
        <v>0</v>
      </c>
      <c r="AM44">
        <v>0.91052631578947374</v>
      </c>
      <c r="AN44" t="s">
        <v>68</v>
      </c>
      <c r="AO44">
        <v>570.16800000000001</v>
      </c>
      <c r="AP44" t="s">
        <v>589</v>
      </c>
      <c r="AQ44" t="s">
        <v>117</v>
      </c>
      <c r="AR44" t="s">
        <v>118</v>
      </c>
      <c r="AS44" t="s">
        <v>117</v>
      </c>
      <c r="AT44" t="s">
        <v>118</v>
      </c>
      <c r="AU44" t="s">
        <v>300</v>
      </c>
      <c r="AV44" t="s">
        <v>504</v>
      </c>
      <c r="AW44" t="s">
        <v>68</v>
      </c>
      <c r="AX44">
        <v>9198</v>
      </c>
      <c r="AY44" t="s">
        <v>410</v>
      </c>
      <c r="AZ44">
        <v>4</v>
      </c>
      <c r="BA44" t="s">
        <v>590</v>
      </c>
      <c r="BB44">
        <v>1</v>
      </c>
      <c r="BC44">
        <v>1</v>
      </c>
      <c r="BE44" t="s">
        <v>69</v>
      </c>
      <c r="BF44">
        <v>1</v>
      </c>
      <c r="BG44" t="s">
        <v>307</v>
      </c>
      <c r="BI44" t="s">
        <v>117</v>
      </c>
      <c r="BJ44" t="s">
        <v>504</v>
      </c>
      <c r="BK44" t="s">
        <v>68</v>
      </c>
      <c r="BL44">
        <v>0.91052631578947374</v>
      </c>
      <c r="BM44">
        <v>9198</v>
      </c>
      <c r="BN44" t="s">
        <v>118</v>
      </c>
      <c r="BO44" t="s">
        <v>300</v>
      </c>
      <c r="BP44">
        <v>1</v>
      </c>
      <c r="BQ44">
        <v>570.16800000000001</v>
      </c>
      <c r="BR44">
        <v>3.6165462369233967E-3</v>
      </c>
      <c r="BS44">
        <v>0.29825006748658084</v>
      </c>
      <c r="BT44">
        <v>0.41566696131666458</v>
      </c>
      <c r="BU44">
        <v>16.64</v>
      </c>
      <c r="BV44">
        <v>0.87693451754570584</v>
      </c>
      <c r="BW44">
        <v>9.8216665965119052</v>
      </c>
      <c r="BX44">
        <v>0</v>
      </c>
      <c r="BY44">
        <v>5</v>
      </c>
      <c r="BZ44">
        <v>56</v>
      </c>
    </row>
    <row r="45" spans="1:78" ht="16.5">
      <c r="A45" s="124" t="str">
        <f t="shared" si="1"/>
        <v>부성여객</v>
      </c>
      <c r="B45" s="125" t="str">
        <f t="shared" si="2"/>
        <v>박민호</v>
      </c>
      <c r="C45" s="126" t="str">
        <f t="shared" si="3"/>
        <v>D</v>
      </c>
      <c r="D45" s="127">
        <f t="shared" si="4"/>
        <v>0.83684210526315794</v>
      </c>
      <c r="E45" s="128">
        <f t="shared" si="5"/>
        <v>1834</v>
      </c>
      <c r="F45" s="129" t="str">
        <f t="shared" si="6"/>
        <v>33</v>
      </c>
      <c r="G45" s="130" t="str">
        <f t="shared" si="7"/>
        <v>70바2040</v>
      </c>
      <c r="H45" s="131">
        <f t="shared" si="8"/>
        <v>1</v>
      </c>
      <c r="I45" s="132">
        <f t="shared" si="9"/>
        <v>1589.3510000000001</v>
      </c>
      <c r="J45" s="133">
        <f t="shared" si="10"/>
        <v>1.9990334295190811E-2</v>
      </c>
      <c r="K45" s="133">
        <f t="shared" si="11"/>
        <v>0.42353973559558333</v>
      </c>
      <c r="L45" s="133">
        <f t="shared" si="12"/>
        <v>0.20763192019887361</v>
      </c>
      <c r="M45" s="134">
        <f t="shared" si="13"/>
        <v>15.484</v>
      </c>
      <c r="N45" s="135">
        <f t="shared" si="14"/>
        <v>6.2918763696628369E-2</v>
      </c>
      <c r="O45" s="135">
        <f t="shared" si="15"/>
        <v>4.4043134587639861</v>
      </c>
      <c r="P45" s="226">
        <f t="shared" si="16"/>
        <v>73</v>
      </c>
      <c r="Q45" s="227">
        <f t="shared" si="17"/>
        <v>1</v>
      </c>
      <c r="R45" s="227">
        <f t="shared" si="18"/>
        <v>70</v>
      </c>
      <c r="T45">
        <v>512</v>
      </c>
      <c r="U45">
        <v>1834</v>
      </c>
      <c r="V45" t="s">
        <v>351</v>
      </c>
      <c r="W45">
        <v>1589.3510000000001</v>
      </c>
      <c r="X45">
        <v>999.44299999999998</v>
      </c>
      <c r="Y45">
        <v>1.59</v>
      </c>
      <c r="Z45">
        <v>15.484</v>
      </c>
      <c r="AA45">
        <v>110.191654</v>
      </c>
      <c r="AB45">
        <v>2.2027679999999998</v>
      </c>
      <c r="AC45">
        <v>46.670544</v>
      </c>
      <c r="AD45" s="1">
        <v>330</v>
      </c>
      <c r="AE45">
        <v>1</v>
      </c>
      <c r="AF45">
        <v>70</v>
      </c>
      <c r="AG45">
        <v>91</v>
      </c>
      <c r="AH45">
        <v>14.423515</v>
      </c>
      <c r="AI45">
        <v>2815.1</v>
      </c>
      <c r="AJ45">
        <v>261.5</v>
      </c>
      <c r="AK45">
        <v>73</v>
      </c>
      <c r="AL45">
        <v>31267</v>
      </c>
      <c r="AM45">
        <v>0.83684210526315794</v>
      </c>
      <c r="AN45" t="s">
        <v>67</v>
      </c>
      <c r="AO45">
        <v>1589.3510000000001</v>
      </c>
      <c r="AP45" t="s">
        <v>591</v>
      </c>
      <c r="AQ45" t="s">
        <v>117</v>
      </c>
      <c r="AR45" t="s">
        <v>118</v>
      </c>
      <c r="AS45" t="s">
        <v>117</v>
      </c>
      <c r="AT45" t="s">
        <v>118</v>
      </c>
      <c r="AU45" t="s">
        <v>291</v>
      </c>
      <c r="AV45" t="s">
        <v>351</v>
      </c>
      <c r="AW45" t="s">
        <v>67</v>
      </c>
      <c r="AX45">
        <v>1834</v>
      </c>
      <c r="AY45" t="s">
        <v>419</v>
      </c>
      <c r="AZ45">
        <v>6</v>
      </c>
      <c r="BA45" t="s">
        <v>536</v>
      </c>
      <c r="BB45">
        <v>1</v>
      </c>
      <c r="BC45">
        <v>1</v>
      </c>
      <c r="BE45" t="s">
        <v>69</v>
      </c>
      <c r="BF45">
        <v>-1</v>
      </c>
      <c r="BG45" t="s">
        <v>310</v>
      </c>
      <c r="BI45" t="s">
        <v>117</v>
      </c>
      <c r="BJ45" t="s">
        <v>351</v>
      </c>
      <c r="BK45" t="s">
        <v>67</v>
      </c>
      <c r="BL45">
        <v>0.83684210526315794</v>
      </c>
      <c r="BM45">
        <v>1834</v>
      </c>
      <c r="BN45" t="s">
        <v>118</v>
      </c>
      <c r="BO45" t="s">
        <v>291</v>
      </c>
      <c r="BP45">
        <v>1</v>
      </c>
      <c r="BQ45">
        <v>1589.3510000000001</v>
      </c>
      <c r="BR45">
        <v>1.9990334295190811E-2</v>
      </c>
      <c r="BS45">
        <v>0.42353973559558333</v>
      </c>
      <c r="BT45">
        <v>0.20763192019887361</v>
      </c>
      <c r="BU45">
        <v>15.484</v>
      </c>
      <c r="BV45">
        <v>6.2918763696628369E-2</v>
      </c>
      <c r="BW45">
        <v>4.4043134587639861</v>
      </c>
      <c r="BX45">
        <v>73</v>
      </c>
      <c r="BY45">
        <v>1</v>
      </c>
      <c r="BZ45">
        <v>70</v>
      </c>
    </row>
    <row r="46" spans="1:78" ht="16.5">
      <c r="A46" s="107" t="str">
        <f t="shared" si="1"/>
        <v>부성여객</v>
      </c>
      <c r="B46" s="108" t="str">
        <f t="shared" si="2"/>
        <v>박상준</v>
      </c>
      <c r="C46" s="109" t="str">
        <f t="shared" si="3"/>
        <v>D</v>
      </c>
      <c r="D46" s="110">
        <f t="shared" si="4"/>
        <v>0.82829744105814207</v>
      </c>
      <c r="E46" s="111">
        <f t="shared" si="5"/>
        <v>5781</v>
      </c>
      <c r="F46" s="112" t="str">
        <f t="shared" si="6"/>
        <v>790</v>
      </c>
      <c r="G46" s="113" t="str">
        <f t="shared" si="7"/>
        <v>70바2078</v>
      </c>
      <c r="H46" s="114">
        <f t="shared" si="8"/>
        <v>11</v>
      </c>
      <c r="I46" s="115">
        <f t="shared" si="9"/>
        <v>1337.338</v>
      </c>
      <c r="J46" s="116">
        <f t="shared" si="10"/>
        <v>5.3609588318232482E-2</v>
      </c>
      <c r="K46" s="116">
        <f t="shared" si="11"/>
        <v>0.34487869535291193</v>
      </c>
      <c r="L46" s="116">
        <f t="shared" si="12"/>
        <v>0.23554254795721052</v>
      </c>
      <c r="M46" s="117">
        <f t="shared" si="13"/>
        <v>15.087</v>
      </c>
      <c r="N46" s="118">
        <f t="shared" si="14"/>
        <v>0.67297870844917296</v>
      </c>
      <c r="O46" s="118">
        <f t="shared" si="15"/>
        <v>4.7108509591442109</v>
      </c>
      <c r="P46" s="228">
        <f t="shared" si="16"/>
        <v>26</v>
      </c>
      <c r="Q46" s="229">
        <f t="shared" si="17"/>
        <v>10</v>
      </c>
      <c r="R46" s="229">
        <f t="shared" si="18"/>
        <v>74</v>
      </c>
      <c r="T46">
        <v>512</v>
      </c>
      <c r="U46">
        <v>5781</v>
      </c>
      <c r="V46" t="s">
        <v>240</v>
      </c>
      <c r="W46">
        <v>1511.213</v>
      </c>
      <c r="X46">
        <v>845.30100000000004</v>
      </c>
      <c r="Y46">
        <v>1.788</v>
      </c>
      <c r="Z46">
        <v>15.087</v>
      </c>
      <c r="AA46">
        <v>91.313030999999995</v>
      </c>
      <c r="AB46">
        <v>4.8952540000000004</v>
      </c>
      <c r="AC46">
        <v>31.491918999999999</v>
      </c>
      <c r="AD46" s="1">
        <v>315</v>
      </c>
      <c r="AE46">
        <v>10</v>
      </c>
      <c r="AF46">
        <v>74</v>
      </c>
      <c r="AG46">
        <v>94</v>
      </c>
      <c r="AH46">
        <v>16.549806</v>
      </c>
      <c r="AI46">
        <v>2157</v>
      </c>
      <c r="AJ46">
        <v>542.4</v>
      </c>
      <c r="AK46">
        <v>26</v>
      </c>
      <c r="AL46">
        <v>4665</v>
      </c>
      <c r="AM46">
        <v>0.82829744105814207</v>
      </c>
      <c r="AN46" t="s">
        <v>67</v>
      </c>
      <c r="AO46">
        <v>217.56</v>
      </c>
      <c r="AP46" t="s">
        <v>592</v>
      </c>
      <c r="AQ46" t="s">
        <v>117</v>
      </c>
      <c r="AR46" t="s">
        <v>120</v>
      </c>
      <c r="AS46" t="s">
        <v>117</v>
      </c>
      <c r="AT46" t="s">
        <v>120</v>
      </c>
      <c r="AU46" t="s">
        <v>214</v>
      </c>
      <c r="AV46" t="s">
        <v>240</v>
      </c>
      <c r="AW46" t="s">
        <v>67</v>
      </c>
      <c r="AX46">
        <v>5781</v>
      </c>
      <c r="AY46" t="s">
        <v>405</v>
      </c>
      <c r="AZ46">
        <v>3</v>
      </c>
      <c r="BA46" t="s">
        <v>447</v>
      </c>
      <c r="BB46">
        <v>11</v>
      </c>
      <c r="BC46">
        <v>1</v>
      </c>
      <c r="BE46" t="s">
        <v>69</v>
      </c>
      <c r="BF46">
        <v>-1</v>
      </c>
      <c r="BG46" t="s">
        <v>310</v>
      </c>
      <c r="BI46" t="s">
        <v>117</v>
      </c>
      <c r="BJ46" t="s">
        <v>240</v>
      </c>
      <c r="BK46" t="s">
        <v>67</v>
      </c>
      <c r="BL46">
        <v>0.82829744105814207</v>
      </c>
      <c r="BM46">
        <v>5781</v>
      </c>
      <c r="BN46" t="s">
        <v>120</v>
      </c>
      <c r="BO46" t="s">
        <v>214</v>
      </c>
      <c r="BP46">
        <v>11</v>
      </c>
      <c r="BQ46">
        <v>1337.338</v>
      </c>
      <c r="BR46">
        <v>5.3609588318232482E-2</v>
      </c>
      <c r="BS46">
        <v>0.34487869535291193</v>
      </c>
      <c r="BT46">
        <v>0.20844182785616588</v>
      </c>
      <c r="BU46">
        <v>15.087</v>
      </c>
      <c r="BV46">
        <v>0.67297870844917296</v>
      </c>
      <c r="BW46">
        <v>4.7108509591442109</v>
      </c>
      <c r="BX46">
        <v>26</v>
      </c>
      <c r="BY46">
        <v>10</v>
      </c>
      <c r="BZ46">
        <v>74</v>
      </c>
    </row>
    <row r="47" spans="1:78" ht="16.5">
      <c r="A47" s="124" t="str">
        <f t="shared" si="1"/>
        <v>부성여객</v>
      </c>
      <c r="B47" s="125" t="str">
        <f t="shared" si="2"/>
        <v>박오영</v>
      </c>
      <c r="C47" s="126" t="str">
        <f t="shared" si="3"/>
        <v>B</v>
      </c>
      <c r="D47" s="127">
        <f t="shared" si="4"/>
        <v>0.92315789473684218</v>
      </c>
      <c r="E47" s="128">
        <f t="shared" si="5"/>
        <v>1322</v>
      </c>
      <c r="F47" s="129" t="str">
        <f t="shared" si="6"/>
        <v>36</v>
      </c>
      <c r="G47" s="130" t="str">
        <f t="shared" si="7"/>
        <v>70바2005</v>
      </c>
      <c r="H47" s="131">
        <f t="shared" si="8"/>
        <v>1</v>
      </c>
      <c r="I47" s="132">
        <f t="shared" si="9"/>
        <v>788.072</v>
      </c>
      <c r="J47" s="133">
        <f t="shared" si="10"/>
        <v>3.5879486088652997E-2</v>
      </c>
      <c r="K47" s="133">
        <f t="shared" si="11"/>
        <v>0.30264800596362235</v>
      </c>
      <c r="L47" s="133">
        <f t="shared" si="12"/>
        <v>0.13323655706585186</v>
      </c>
      <c r="M47" s="134">
        <f t="shared" si="13"/>
        <v>14.874000000000001</v>
      </c>
      <c r="N47" s="135">
        <f t="shared" si="14"/>
        <v>0.5075678364413404</v>
      </c>
      <c r="O47" s="135">
        <f t="shared" si="15"/>
        <v>11.420276319930158</v>
      </c>
      <c r="P47" s="226">
        <f t="shared" si="16"/>
        <v>6</v>
      </c>
      <c r="Q47" s="227">
        <f t="shared" si="17"/>
        <v>4</v>
      </c>
      <c r="R47" s="227">
        <f t="shared" si="18"/>
        <v>90</v>
      </c>
      <c r="T47">
        <v>512</v>
      </c>
      <c r="U47">
        <v>1322</v>
      </c>
      <c r="V47" t="s">
        <v>505</v>
      </c>
      <c r="W47">
        <v>788.072</v>
      </c>
      <c r="X47">
        <v>449.233</v>
      </c>
      <c r="Y47">
        <v>1.754</v>
      </c>
      <c r="Z47">
        <v>14.874000000000001</v>
      </c>
      <c r="AA47">
        <v>45.646082999999997</v>
      </c>
      <c r="AB47">
        <v>1.637758</v>
      </c>
      <c r="AC47">
        <v>13.814696</v>
      </c>
      <c r="AD47" s="1">
        <v>105</v>
      </c>
      <c r="AE47">
        <v>4</v>
      </c>
      <c r="AF47">
        <v>90</v>
      </c>
      <c r="AG47">
        <v>85</v>
      </c>
      <c r="AH47">
        <v>17.264831999999998</v>
      </c>
      <c r="AI47">
        <v>293.89999999999998</v>
      </c>
      <c r="AJ47">
        <v>0</v>
      </c>
      <c r="AK47">
        <v>6</v>
      </c>
      <c r="AL47">
        <v>554</v>
      </c>
      <c r="AM47">
        <v>0.92315789473684218</v>
      </c>
      <c r="AN47" t="s">
        <v>68</v>
      </c>
      <c r="AO47">
        <v>788.072</v>
      </c>
      <c r="AP47" t="s">
        <v>593</v>
      </c>
      <c r="AQ47" t="s">
        <v>117</v>
      </c>
      <c r="AR47" t="s">
        <v>119</v>
      </c>
      <c r="AS47" t="s">
        <v>117</v>
      </c>
      <c r="AT47" t="s">
        <v>119</v>
      </c>
      <c r="AU47" t="s">
        <v>496</v>
      </c>
      <c r="AV47" t="s">
        <v>505</v>
      </c>
      <c r="AW47" t="s">
        <v>68</v>
      </c>
      <c r="AX47">
        <v>1322</v>
      </c>
      <c r="AY47" t="s">
        <v>434</v>
      </c>
      <c r="AZ47">
        <v>8</v>
      </c>
      <c r="BA47" t="s">
        <v>388</v>
      </c>
      <c r="BB47">
        <v>1</v>
      </c>
      <c r="BC47">
        <v>1</v>
      </c>
      <c r="BE47" t="s">
        <v>68</v>
      </c>
      <c r="BF47">
        <v>0</v>
      </c>
      <c r="BG47" t="s">
        <v>313</v>
      </c>
      <c r="BI47" t="s">
        <v>117</v>
      </c>
      <c r="BJ47" t="s">
        <v>505</v>
      </c>
      <c r="BK47" t="s">
        <v>68</v>
      </c>
      <c r="BL47">
        <v>0.92315789473684218</v>
      </c>
      <c r="BM47">
        <v>1322</v>
      </c>
      <c r="BN47" t="s">
        <v>119</v>
      </c>
      <c r="BO47" t="s">
        <v>496</v>
      </c>
      <c r="BP47">
        <v>1</v>
      </c>
      <c r="BQ47">
        <v>788.072</v>
      </c>
      <c r="BR47">
        <v>3.5879486088652997E-2</v>
      </c>
      <c r="BS47">
        <v>0.30264800596362235</v>
      </c>
      <c r="BT47">
        <v>0.13323655706585186</v>
      </c>
      <c r="BU47">
        <v>14.874000000000001</v>
      </c>
      <c r="BV47">
        <v>0.5075678364413404</v>
      </c>
      <c r="BW47">
        <v>11.420276319930158</v>
      </c>
      <c r="BX47">
        <v>6</v>
      </c>
      <c r="BY47">
        <v>4</v>
      </c>
      <c r="BZ47">
        <v>90</v>
      </c>
    </row>
    <row r="48" spans="1:78" ht="16.5">
      <c r="A48" s="107" t="str">
        <f t="shared" si="1"/>
        <v>부성여객</v>
      </c>
      <c r="B48" s="108" t="str">
        <f t="shared" si="2"/>
        <v>박찬성</v>
      </c>
      <c r="C48" s="109" t="str">
        <f t="shared" si="3"/>
        <v>C</v>
      </c>
      <c r="D48" s="110">
        <f t="shared" si="4"/>
        <v>0.89030473122072928</v>
      </c>
      <c r="E48" s="111">
        <f t="shared" si="5"/>
        <v>3345</v>
      </c>
      <c r="F48" s="112" t="str">
        <f t="shared" si="6"/>
        <v>36</v>
      </c>
      <c r="G48" s="113" t="str">
        <f t="shared" si="7"/>
        <v>70바2101</v>
      </c>
      <c r="H48" s="114">
        <f t="shared" si="8"/>
        <v>2</v>
      </c>
      <c r="I48" s="115">
        <f t="shared" si="9"/>
        <v>1167.289</v>
      </c>
      <c r="J48" s="116">
        <f t="shared" si="10"/>
        <v>7.1486785586215851E-3</v>
      </c>
      <c r="K48" s="116">
        <f t="shared" si="11"/>
        <v>0.32363562268828355</v>
      </c>
      <c r="L48" s="116">
        <f t="shared" si="12"/>
        <v>0.26728599344292631</v>
      </c>
      <c r="M48" s="117">
        <f t="shared" si="13"/>
        <v>14.872</v>
      </c>
      <c r="N48" s="118">
        <f t="shared" si="14"/>
        <v>0.17133717528392711</v>
      </c>
      <c r="O48" s="118">
        <f t="shared" si="15"/>
        <v>3.5980806809624695</v>
      </c>
      <c r="P48" s="228">
        <f t="shared" si="16"/>
        <v>1</v>
      </c>
      <c r="Q48" s="229">
        <f t="shared" si="17"/>
        <v>2</v>
      </c>
      <c r="R48" s="229">
        <f t="shared" si="18"/>
        <v>42</v>
      </c>
      <c r="T48">
        <v>512</v>
      </c>
      <c r="U48">
        <v>3345</v>
      </c>
      <c r="V48" t="s">
        <v>468</v>
      </c>
      <c r="W48">
        <v>1167.289</v>
      </c>
      <c r="X48">
        <v>666.33299999999997</v>
      </c>
      <c r="Y48">
        <v>1.752</v>
      </c>
      <c r="Z48">
        <v>14.872</v>
      </c>
      <c r="AA48">
        <v>67.142478999999994</v>
      </c>
      <c r="AB48">
        <v>0.47998000000000002</v>
      </c>
      <c r="AC48">
        <v>21.729697999999999</v>
      </c>
      <c r="AD48" s="1">
        <v>312</v>
      </c>
      <c r="AE48">
        <v>2</v>
      </c>
      <c r="AF48">
        <v>42</v>
      </c>
      <c r="AG48">
        <v>92</v>
      </c>
      <c r="AH48">
        <v>17.385252999999999</v>
      </c>
      <c r="AI48">
        <v>866.1</v>
      </c>
      <c r="AJ48">
        <v>368.3</v>
      </c>
      <c r="AK48">
        <v>1</v>
      </c>
      <c r="AL48">
        <v>103</v>
      </c>
      <c r="AM48">
        <v>0.89030473122072928</v>
      </c>
      <c r="AN48" t="s">
        <v>69</v>
      </c>
      <c r="AO48">
        <v>880.92</v>
      </c>
      <c r="AP48" t="s">
        <v>594</v>
      </c>
      <c r="AQ48" t="s">
        <v>117</v>
      </c>
      <c r="AR48" t="s">
        <v>119</v>
      </c>
      <c r="AS48" t="s">
        <v>117</v>
      </c>
      <c r="AT48" t="s">
        <v>119</v>
      </c>
      <c r="AU48" t="s">
        <v>197</v>
      </c>
      <c r="AV48" t="s">
        <v>468</v>
      </c>
      <c r="AW48" t="s">
        <v>69</v>
      </c>
      <c r="AX48">
        <v>3345</v>
      </c>
      <c r="AY48" t="s">
        <v>415</v>
      </c>
      <c r="AZ48">
        <v>6</v>
      </c>
      <c r="BA48" t="s">
        <v>370</v>
      </c>
      <c r="BB48">
        <v>2</v>
      </c>
      <c r="BC48">
        <v>1</v>
      </c>
      <c r="BE48" t="s">
        <v>69</v>
      </c>
      <c r="BF48">
        <v>0</v>
      </c>
      <c r="BG48" t="s">
        <v>313</v>
      </c>
      <c r="BI48" t="s">
        <v>117</v>
      </c>
      <c r="BJ48" t="s">
        <v>468</v>
      </c>
      <c r="BK48" t="s">
        <v>69</v>
      </c>
      <c r="BL48">
        <v>0.89030473122072928</v>
      </c>
      <c r="BM48">
        <v>3345</v>
      </c>
      <c r="BN48" t="s">
        <v>119</v>
      </c>
      <c r="BO48" t="s">
        <v>197</v>
      </c>
      <c r="BP48">
        <v>2</v>
      </c>
      <c r="BQ48">
        <v>1167.289</v>
      </c>
      <c r="BR48">
        <v>7.1486785586215851E-3</v>
      </c>
      <c r="BS48">
        <v>0.32363562268828355</v>
      </c>
      <c r="BT48">
        <v>0.26728599344292631</v>
      </c>
      <c r="BU48">
        <v>14.872</v>
      </c>
      <c r="BV48">
        <v>0.17133717528392711</v>
      </c>
      <c r="BW48">
        <v>3.5980806809624695</v>
      </c>
      <c r="BX48">
        <v>1</v>
      </c>
      <c r="BY48">
        <v>2</v>
      </c>
      <c r="BZ48">
        <v>42</v>
      </c>
    </row>
    <row r="49" spans="1:78" ht="16.5">
      <c r="A49" s="124" t="str">
        <f t="shared" si="1"/>
        <v>부성여객</v>
      </c>
      <c r="B49" s="125" t="str">
        <f t="shared" si="2"/>
        <v>박형도</v>
      </c>
      <c r="C49" s="126" t="str">
        <f t="shared" si="3"/>
        <v>B</v>
      </c>
      <c r="D49" s="127">
        <f t="shared" si="4"/>
        <v>0.93179658933982445</v>
      </c>
      <c r="E49" s="128">
        <f t="shared" si="5"/>
        <v>9001</v>
      </c>
      <c r="F49" s="129" t="str">
        <f t="shared" si="6"/>
        <v>36</v>
      </c>
      <c r="G49" s="130" t="str">
        <f t="shared" si="7"/>
        <v>70바2058</v>
      </c>
      <c r="H49" s="131">
        <f t="shared" si="8"/>
        <v>3</v>
      </c>
      <c r="I49" s="132">
        <f t="shared" si="9"/>
        <v>1615.5889999999999</v>
      </c>
      <c r="J49" s="133">
        <f t="shared" si="10"/>
        <v>1.8096453012835613E-2</v>
      </c>
      <c r="K49" s="133">
        <f t="shared" si="11"/>
        <v>0.36739582477629501</v>
      </c>
      <c r="L49" s="133">
        <f t="shared" si="12"/>
        <v>0.225923796213022</v>
      </c>
      <c r="M49" s="134">
        <f t="shared" si="13"/>
        <v>14.375</v>
      </c>
      <c r="N49" s="135">
        <f t="shared" si="14"/>
        <v>0</v>
      </c>
      <c r="O49" s="135">
        <f t="shared" si="15"/>
        <v>2.4139802883035228</v>
      </c>
      <c r="P49" s="226">
        <f t="shared" si="16"/>
        <v>36</v>
      </c>
      <c r="Q49" s="227">
        <f t="shared" si="17"/>
        <v>0</v>
      </c>
      <c r="R49" s="227">
        <f t="shared" si="18"/>
        <v>39</v>
      </c>
      <c r="T49">
        <v>512</v>
      </c>
      <c r="U49">
        <v>9001</v>
      </c>
      <c r="V49" t="s">
        <v>241</v>
      </c>
      <c r="W49">
        <v>1615.5889999999999</v>
      </c>
      <c r="X49">
        <v>948.59100000000001</v>
      </c>
      <c r="Y49">
        <v>1.7030000000000001</v>
      </c>
      <c r="Z49">
        <v>14.375</v>
      </c>
      <c r="AA49">
        <v>110.471925</v>
      </c>
      <c r="AB49">
        <v>1.99915</v>
      </c>
      <c r="AC49">
        <v>40.586924000000003</v>
      </c>
      <c r="AD49" s="1">
        <v>365</v>
      </c>
      <c r="AE49">
        <v>0</v>
      </c>
      <c r="AF49">
        <v>39</v>
      </c>
      <c r="AG49">
        <v>93</v>
      </c>
      <c r="AH49">
        <v>14.62443</v>
      </c>
      <c r="AI49">
        <v>951.8</v>
      </c>
      <c r="AJ49">
        <v>96.2</v>
      </c>
      <c r="AK49">
        <v>36</v>
      </c>
      <c r="AL49">
        <v>13545</v>
      </c>
      <c r="AM49">
        <v>0.93179658933982445</v>
      </c>
      <c r="AN49" t="s">
        <v>68</v>
      </c>
      <c r="AO49">
        <v>1365.183</v>
      </c>
      <c r="AP49" t="s">
        <v>595</v>
      </c>
      <c r="AQ49" t="s">
        <v>117</v>
      </c>
      <c r="AR49" t="s">
        <v>119</v>
      </c>
      <c r="AS49" t="s">
        <v>117</v>
      </c>
      <c r="AT49" t="s">
        <v>119</v>
      </c>
      <c r="AU49" t="s">
        <v>188</v>
      </c>
      <c r="AV49" t="s">
        <v>241</v>
      </c>
      <c r="AW49" t="s">
        <v>68</v>
      </c>
      <c r="AX49">
        <v>9001</v>
      </c>
      <c r="AY49" t="s">
        <v>434</v>
      </c>
      <c r="AZ49">
        <v>5</v>
      </c>
      <c r="BA49" t="s">
        <v>374</v>
      </c>
      <c r="BB49">
        <v>3</v>
      </c>
      <c r="BC49">
        <v>1</v>
      </c>
      <c r="BE49" t="s">
        <v>66</v>
      </c>
      <c r="BF49">
        <v>-1</v>
      </c>
      <c r="BG49" t="s">
        <v>310</v>
      </c>
      <c r="BI49" t="s">
        <v>117</v>
      </c>
      <c r="BJ49" t="s">
        <v>241</v>
      </c>
      <c r="BK49" t="s">
        <v>68</v>
      </c>
      <c r="BL49">
        <v>0.93179658933982445</v>
      </c>
      <c r="BM49">
        <v>9001</v>
      </c>
      <c r="BN49" t="s">
        <v>119</v>
      </c>
      <c r="BO49" t="s">
        <v>188</v>
      </c>
      <c r="BP49">
        <v>3</v>
      </c>
      <c r="BQ49">
        <v>1615.5889999999999</v>
      </c>
      <c r="BR49">
        <v>1.8096453012835613E-2</v>
      </c>
      <c r="BS49">
        <v>0.36739582477629501</v>
      </c>
      <c r="BT49">
        <v>0.225923796213022</v>
      </c>
      <c r="BU49">
        <v>14.375</v>
      </c>
      <c r="BV49">
        <v>0</v>
      </c>
      <c r="BW49">
        <v>2.4139802883035228</v>
      </c>
      <c r="BX49">
        <v>36</v>
      </c>
      <c r="BY49">
        <v>0</v>
      </c>
      <c r="BZ49">
        <v>39</v>
      </c>
    </row>
    <row r="50" spans="1:78" ht="16.5">
      <c r="A50" s="107" t="str">
        <f t="shared" si="1"/>
        <v>부성여객</v>
      </c>
      <c r="B50" s="108" t="str">
        <f t="shared" si="2"/>
        <v>박희종</v>
      </c>
      <c r="C50" s="109" t="str">
        <f t="shared" si="3"/>
        <v>D</v>
      </c>
      <c r="D50" s="110">
        <f t="shared" si="4"/>
        <v>0.84160463787464079</v>
      </c>
      <c r="E50" s="111">
        <f t="shared" si="5"/>
        <v>2031</v>
      </c>
      <c r="F50" s="112" t="str">
        <f t="shared" si="6"/>
        <v>36</v>
      </c>
      <c r="G50" s="113" t="str">
        <f t="shared" si="7"/>
        <v>70바2137</v>
      </c>
      <c r="H50" s="114">
        <f t="shared" si="8"/>
        <v>4</v>
      </c>
      <c r="I50" s="115">
        <f t="shared" si="9"/>
        <v>1941.1360000000002</v>
      </c>
      <c r="J50" s="116">
        <f t="shared" si="10"/>
        <v>4.4746474436034127E-2</v>
      </c>
      <c r="K50" s="116">
        <f t="shared" si="11"/>
        <v>0.34802252191966915</v>
      </c>
      <c r="L50" s="116">
        <f t="shared" si="12"/>
        <v>0.18442808747042966</v>
      </c>
      <c r="M50" s="117">
        <f t="shared" si="13"/>
        <v>11.858000000000001</v>
      </c>
      <c r="N50" s="118">
        <f t="shared" si="14"/>
        <v>0</v>
      </c>
      <c r="O50" s="118">
        <f t="shared" si="15"/>
        <v>6.6455930960015159</v>
      </c>
      <c r="P50" s="228">
        <f t="shared" si="16"/>
        <v>39</v>
      </c>
      <c r="Q50" s="229">
        <f t="shared" si="17"/>
        <v>0</v>
      </c>
      <c r="R50" s="229">
        <f t="shared" si="18"/>
        <v>129</v>
      </c>
      <c r="T50">
        <v>512</v>
      </c>
      <c r="U50">
        <v>2031</v>
      </c>
      <c r="V50" t="s">
        <v>242</v>
      </c>
      <c r="W50">
        <v>1941.136</v>
      </c>
      <c r="X50">
        <v>1025.9100000000001</v>
      </c>
      <c r="Y50">
        <v>1.8919999999999999</v>
      </c>
      <c r="Z50">
        <v>11.858000000000001</v>
      </c>
      <c r="AA50">
        <v>135.09327999999999</v>
      </c>
      <c r="AB50">
        <v>6.0449479999999998</v>
      </c>
      <c r="AC50">
        <v>47.015504</v>
      </c>
      <c r="AD50" s="1">
        <v>358</v>
      </c>
      <c r="AE50">
        <v>0</v>
      </c>
      <c r="AF50">
        <v>129</v>
      </c>
      <c r="AG50">
        <v>100</v>
      </c>
      <c r="AH50">
        <v>14.368855999999999</v>
      </c>
      <c r="AI50">
        <v>579.4</v>
      </c>
      <c r="AJ50">
        <v>27.5</v>
      </c>
      <c r="AK50">
        <v>39</v>
      </c>
      <c r="AL50">
        <v>12913</v>
      </c>
      <c r="AM50">
        <v>0.84160463787464079</v>
      </c>
      <c r="AN50" t="s">
        <v>67</v>
      </c>
      <c r="AO50">
        <v>1651.9380000000001</v>
      </c>
      <c r="AP50" t="s">
        <v>596</v>
      </c>
      <c r="AQ50" t="s">
        <v>117</v>
      </c>
      <c r="AR50" t="s">
        <v>119</v>
      </c>
      <c r="AS50" t="s">
        <v>117</v>
      </c>
      <c r="AT50" t="s">
        <v>119</v>
      </c>
      <c r="AU50" t="s">
        <v>207</v>
      </c>
      <c r="AV50" t="s">
        <v>242</v>
      </c>
      <c r="AW50" t="s">
        <v>67</v>
      </c>
      <c r="AX50">
        <v>2031</v>
      </c>
      <c r="AY50" t="s">
        <v>408</v>
      </c>
      <c r="AZ50">
        <v>3</v>
      </c>
      <c r="BA50" t="s">
        <v>337</v>
      </c>
      <c r="BB50">
        <v>4</v>
      </c>
      <c r="BC50">
        <v>1</v>
      </c>
      <c r="BE50" t="s">
        <v>67</v>
      </c>
      <c r="BF50">
        <v>0</v>
      </c>
      <c r="BG50" t="s">
        <v>313</v>
      </c>
      <c r="BI50" t="s">
        <v>117</v>
      </c>
      <c r="BJ50" t="s">
        <v>242</v>
      </c>
      <c r="BK50" t="s">
        <v>67</v>
      </c>
      <c r="BL50">
        <v>0.84160463787464079</v>
      </c>
      <c r="BM50">
        <v>2031</v>
      </c>
      <c r="BN50" t="s">
        <v>119</v>
      </c>
      <c r="BO50" t="s">
        <v>207</v>
      </c>
      <c r="BP50">
        <v>4</v>
      </c>
      <c r="BQ50">
        <v>1941.1360000000002</v>
      </c>
      <c r="BR50">
        <v>4.4746474436034127E-2</v>
      </c>
      <c r="BS50">
        <v>0.34802252191966915</v>
      </c>
      <c r="BT50">
        <v>0.18442808747042969</v>
      </c>
      <c r="BU50">
        <v>11.858000000000001</v>
      </c>
      <c r="BV50">
        <v>0</v>
      </c>
      <c r="BW50">
        <v>6.6455930960015159</v>
      </c>
      <c r="BX50">
        <v>39</v>
      </c>
      <c r="BY50">
        <v>0</v>
      </c>
      <c r="BZ50">
        <v>129</v>
      </c>
    </row>
    <row r="51" spans="1:78" ht="16.5">
      <c r="A51" s="124" t="str">
        <f t="shared" si="1"/>
        <v>부성여객</v>
      </c>
      <c r="B51" s="125" t="str">
        <f t="shared" si="2"/>
        <v>방상민</v>
      </c>
      <c r="C51" s="126" t="str">
        <f t="shared" si="3"/>
        <v>D</v>
      </c>
      <c r="D51" s="127">
        <f t="shared" si="4"/>
        <v>0.82799999999999996</v>
      </c>
      <c r="E51" s="128">
        <f t="shared" si="5"/>
        <v>6444</v>
      </c>
      <c r="F51" s="129" t="str">
        <f t="shared" si="6"/>
        <v>36</v>
      </c>
      <c r="G51" s="130" t="str">
        <f t="shared" si="7"/>
        <v>70바2014</v>
      </c>
      <c r="H51" s="131">
        <f t="shared" si="8"/>
        <v>1</v>
      </c>
      <c r="I51" s="132">
        <f t="shared" si="9"/>
        <v>1509.6510000000001</v>
      </c>
      <c r="J51" s="133">
        <f t="shared" si="10"/>
        <v>4.3437433652867433E-3</v>
      </c>
      <c r="K51" s="133">
        <f t="shared" si="11"/>
        <v>0.34295369732450487</v>
      </c>
      <c r="L51" s="133">
        <f t="shared" si="12"/>
        <v>0.2146191404503425</v>
      </c>
      <c r="M51" s="134">
        <f t="shared" si="13"/>
        <v>13.93</v>
      </c>
      <c r="N51" s="135">
        <f t="shared" si="14"/>
        <v>0</v>
      </c>
      <c r="O51" s="135">
        <f t="shared" si="15"/>
        <v>1.8547333125338239</v>
      </c>
      <c r="P51" s="226">
        <f t="shared" si="16"/>
        <v>18</v>
      </c>
      <c r="Q51" s="227">
        <f t="shared" si="17"/>
        <v>0</v>
      </c>
      <c r="R51" s="227">
        <f t="shared" si="18"/>
        <v>28</v>
      </c>
      <c r="T51">
        <v>512</v>
      </c>
      <c r="U51">
        <v>6444</v>
      </c>
      <c r="V51" t="s">
        <v>381</v>
      </c>
      <c r="W51">
        <v>1509.6510000000001</v>
      </c>
      <c r="X51">
        <v>911.53599999999994</v>
      </c>
      <c r="Y51">
        <v>1.6559999999999999</v>
      </c>
      <c r="Z51">
        <v>13.93</v>
      </c>
      <c r="AA51">
        <v>100.074973</v>
      </c>
      <c r="AB51">
        <v>0.43469999999999998</v>
      </c>
      <c r="AC51">
        <v>34.321081999999997</v>
      </c>
      <c r="AD51" s="1">
        <v>324</v>
      </c>
      <c r="AE51">
        <v>0</v>
      </c>
      <c r="AF51">
        <v>28</v>
      </c>
      <c r="AG51">
        <v>92</v>
      </c>
      <c r="AH51">
        <v>15.0852</v>
      </c>
      <c r="AI51">
        <v>91.2</v>
      </c>
      <c r="AJ51">
        <v>2.8</v>
      </c>
      <c r="AK51">
        <v>18</v>
      </c>
      <c r="AL51">
        <v>2518</v>
      </c>
      <c r="AM51">
        <v>0.82799999999999996</v>
      </c>
      <c r="AN51" t="s">
        <v>67</v>
      </c>
      <c r="AO51">
        <v>1509.6510000000001</v>
      </c>
      <c r="AP51" t="s">
        <v>597</v>
      </c>
      <c r="AQ51" t="s">
        <v>117</v>
      </c>
      <c r="AR51" t="s">
        <v>119</v>
      </c>
      <c r="AS51" t="s">
        <v>117</v>
      </c>
      <c r="AT51" t="s">
        <v>119</v>
      </c>
      <c r="AU51" t="s">
        <v>369</v>
      </c>
      <c r="AV51" t="s">
        <v>381</v>
      </c>
      <c r="AW51" t="s">
        <v>67</v>
      </c>
      <c r="AX51">
        <v>6444</v>
      </c>
      <c r="AY51" t="s">
        <v>408</v>
      </c>
      <c r="AZ51">
        <v>9</v>
      </c>
      <c r="BA51" t="s">
        <v>449</v>
      </c>
      <c r="BB51">
        <v>1</v>
      </c>
      <c r="BC51">
        <v>1</v>
      </c>
      <c r="BE51" t="s">
        <v>69</v>
      </c>
      <c r="BF51">
        <v>-1</v>
      </c>
      <c r="BG51" t="s">
        <v>310</v>
      </c>
      <c r="BI51" t="s">
        <v>117</v>
      </c>
      <c r="BJ51" t="s">
        <v>381</v>
      </c>
      <c r="BK51" t="s">
        <v>67</v>
      </c>
      <c r="BL51">
        <v>0.82799999999999996</v>
      </c>
      <c r="BM51">
        <v>6444</v>
      </c>
      <c r="BN51" t="s">
        <v>119</v>
      </c>
      <c r="BO51" t="s">
        <v>369</v>
      </c>
      <c r="BP51">
        <v>1</v>
      </c>
      <c r="BQ51">
        <v>1509.6510000000001</v>
      </c>
      <c r="BR51">
        <v>4.3437433652867433E-3</v>
      </c>
      <c r="BS51">
        <v>0.34295369732450487</v>
      </c>
      <c r="BT51">
        <v>0.2146191404503425</v>
      </c>
      <c r="BU51">
        <v>13.93</v>
      </c>
      <c r="BV51">
        <v>0</v>
      </c>
      <c r="BW51">
        <v>1.8547333125338239</v>
      </c>
      <c r="BX51">
        <v>18</v>
      </c>
      <c r="BY51">
        <v>0</v>
      </c>
      <c r="BZ51">
        <v>28</v>
      </c>
    </row>
    <row r="52" spans="1:78" ht="16.5">
      <c r="A52" s="107" t="str">
        <f t="shared" si="1"/>
        <v>부성여객</v>
      </c>
      <c r="B52" s="108" t="str">
        <f t="shared" si="2"/>
        <v>배진기</v>
      </c>
      <c r="C52" s="109" t="str">
        <f t="shared" si="3"/>
        <v>F</v>
      </c>
      <c r="D52" s="110">
        <f t="shared" si="4"/>
        <v>0.78920765506024548</v>
      </c>
      <c r="E52" s="111">
        <f t="shared" si="5"/>
        <v>5086</v>
      </c>
      <c r="F52" s="112" t="str">
        <f t="shared" si="6"/>
        <v>33</v>
      </c>
      <c r="G52" s="113" t="str">
        <f t="shared" si="7"/>
        <v>70바2054</v>
      </c>
      <c r="H52" s="114">
        <f t="shared" si="8"/>
        <v>4</v>
      </c>
      <c r="I52" s="115">
        <f t="shared" si="9"/>
        <v>1668.1590000000001</v>
      </c>
      <c r="J52" s="116">
        <f t="shared" si="10"/>
        <v>5.2156738906660671E-2</v>
      </c>
      <c r="K52" s="116">
        <f t="shared" si="11"/>
        <v>0.38759915974595099</v>
      </c>
      <c r="L52" s="116">
        <f t="shared" si="12"/>
        <v>0.15645990580034635</v>
      </c>
      <c r="M52" s="117">
        <f t="shared" si="13"/>
        <v>14.773</v>
      </c>
      <c r="N52" s="118">
        <f t="shared" si="14"/>
        <v>0.17983897218430617</v>
      </c>
      <c r="O52" s="118">
        <f t="shared" si="15"/>
        <v>1.7983897218430616</v>
      </c>
      <c r="P52" s="228">
        <f t="shared" si="16"/>
        <v>42</v>
      </c>
      <c r="Q52" s="229">
        <f t="shared" si="17"/>
        <v>3</v>
      </c>
      <c r="R52" s="229">
        <f t="shared" si="18"/>
        <v>30</v>
      </c>
      <c r="T52">
        <v>512</v>
      </c>
      <c r="U52">
        <v>5086</v>
      </c>
      <c r="V52" t="s">
        <v>243</v>
      </c>
      <c r="W52">
        <v>1668.1590000000001</v>
      </c>
      <c r="X52">
        <v>879.51</v>
      </c>
      <c r="Y52">
        <v>1.897</v>
      </c>
      <c r="Z52">
        <v>14.773</v>
      </c>
      <c r="AA52">
        <v>114.76053</v>
      </c>
      <c r="AB52">
        <v>5.9855349999999996</v>
      </c>
      <c r="AC52">
        <v>44.481085</v>
      </c>
      <c r="AD52" s="1">
        <v>261</v>
      </c>
      <c r="AE52">
        <v>3</v>
      </c>
      <c r="AF52">
        <v>30</v>
      </c>
      <c r="AG52">
        <v>85</v>
      </c>
      <c r="AH52">
        <v>14.535999</v>
      </c>
      <c r="AI52">
        <v>619.6</v>
      </c>
      <c r="AJ52">
        <v>8.3000000000000007</v>
      </c>
      <c r="AK52">
        <v>42</v>
      </c>
      <c r="AL52">
        <v>15086</v>
      </c>
      <c r="AM52">
        <v>0.78920765506024548</v>
      </c>
      <c r="AN52" t="s">
        <v>70</v>
      </c>
      <c r="AO52">
        <v>1285.423</v>
      </c>
      <c r="AP52" t="s">
        <v>598</v>
      </c>
      <c r="AQ52" t="s">
        <v>117</v>
      </c>
      <c r="AR52" t="s">
        <v>118</v>
      </c>
      <c r="AS52" t="s">
        <v>117</v>
      </c>
      <c r="AT52" t="s">
        <v>118</v>
      </c>
      <c r="AU52" t="s">
        <v>174</v>
      </c>
      <c r="AV52" t="s">
        <v>243</v>
      </c>
      <c r="AW52" t="s">
        <v>70</v>
      </c>
      <c r="AX52">
        <v>5086</v>
      </c>
      <c r="AY52" t="s">
        <v>416</v>
      </c>
      <c r="AZ52">
        <v>3</v>
      </c>
      <c r="BA52" t="s">
        <v>318</v>
      </c>
      <c r="BB52">
        <v>4</v>
      </c>
      <c r="BC52">
        <v>1</v>
      </c>
      <c r="BE52" t="s">
        <v>70</v>
      </c>
      <c r="BF52">
        <v>0</v>
      </c>
      <c r="BG52" t="s">
        <v>313</v>
      </c>
      <c r="BI52" t="s">
        <v>117</v>
      </c>
      <c r="BJ52" t="s">
        <v>243</v>
      </c>
      <c r="BK52" t="s">
        <v>70</v>
      </c>
      <c r="BL52">
        <v>0.78920765506024548</v>
      </c>
      <c r="BM52">
        <v>5086</v>
      </c>
      <c r="BN52" t="s">
        <v>118</v>
      </c>
      <c r="BO52" t="s">
        <v>174</v>
      </c>
      <c r="BP52">
        <v>4</v>
      </c>
      <c r="BQ52">
        <v>1668.1590000000001</v>
      </c>
      <c r="BR52">
        <v>5.2156738906660671E-2</v>
      </c>
      <c r="BS52">
        <v>0.38759915974595099</v>
      </c>
      <c r="BT52">
        <v>0.15645990580034635</v>
      </c>
      <c r="BU52">
        <v>14.773</v>
      </c>
      <c r="BV52">
        <v>0.17983897218430617</v>
      </c>
      <c r="BW52">
        <v>1.7983897218430616</v>
      </c>
      <c r="BX52">
        <v>42</v>
      </c>
      <c r="BY52">
        <v>3</v>
      </c>
      <c r="BZ52">
        <v>30</v>
      </c>
    </row>
    <row r="53" spans="1:78" ht="16.5">
      <c r="A53" s="124" t="str">
        <f t="shared" si="1"/>
        <v>부성여객</v>
      </c>
      <c r="B53" s="125" t="str">
        <f t="shared" si="2"/>
        <v>백인범</v>
      </c>
      <c r="C53" s="126" t="str">
        <f t="shared" si="3"/>
        <v>F</v>
      </c>
      <c r="D53" s="127">
        <f t="shared" si="4"/>
        <v>0.76363636363636356</v>
      </c>
      <c r="E53" s="128">
        <f t="shared" si="5"/>
        <v>6186</v>
      </c>
      <c r="F53" s="129" t="str">
        <f t="shared" si="6"/>
        <v>36</v>
      </c>
      <c r="G53" s="130" t="str">
        <f t="shared" si="7"/>
        <v>70바2128</v>
      </c>
      <c r="H53" s="131">
        <f t="shared" si="8"/>
        <v>1</v>
      </c>
      <c r="I53" s="132">
        <f t="shared" si="9"/>
        <v>801.74300000000005</v>
      </c>
      <c r="J53" s="133">
        <f t="shared" si="10"/>
        <v>2.6992248115552273E-2</v>
      </c>
      <c r="K53" s="133">
        <f t="shared" si="11"/>
        <v>0.40151078731823403</v>
      </c>
      <c r="L53" s="133">
        <f t="shared" si="12"/>
        <v>0.23448910685843219</v>
      </c>
      <c r="M53" s="134">
        <f t="shared" si="13"/>
        <v>15.91</v>
      </c>
      <c r="N53" s="135">
        <f t="shared" si="14"/>
        <v>0.62364124164476642</v>
      </c>
      <c r="O53" s="135">
        <f t="shared" si="15"/>
        <v>7.8578796447240569</v>
      </c>
      <c r="P53" s="226">
        <f t="shared" si="16"/>
        <v>31</v>
      </c>
      <c r="Q53" s="227">
        <f t="shared" si="17"/>
        <v>5</v>
      </c>
      <c r="R53" s="227">
        <f t="shared" si="18"/>
        <v>63</v>
      </c>
      <c r="T53">
        <v>512</v>
      </c>
      <c r="U53">
        <v>6186</v>
      </c>
      <c r="V53" t="s">
        <v>469</v>
      </c>
      <c r="W53">
        <v>801.74300000000005</v>
      </c>
      <c r="X53">
        <v>477.18900000000002</v>
      </c>
      <c r="Y53">
        <v>1.68</v>
      </c>
      <c r="Z53">
        <v>15.91</v>
      </c>
      <c r="AA53">
        <v>53.574714999999998</v>
      </c>
      <c r="AB53">
        <v>1.446102</v>
      </c>
      <c r="AC53">
        <v>21.510826000000002</v>
      </c>
      <c r="AD53" s="1">
        <v>188</v>
      </c>
      <c r="AE53">
        <v>5</v>
      </c>
      <c r="AF53">
        <v>63</v>
      </c>
      <c r="AG53">
        <v>92</v>
      </c>
      <c r="AH53">
        <v>14.964950999999999</v>
      </c>
      <c r="AI53">
        <v>1647.3</v>
      </c>
      <c r="AJ53">
        <v>237.2</v>
      </c>
      <c r="AK53">
        <v>31</v>
      </c>
      <c r="AL53">
        <v>10049</v>
      </c>
      <c r="AM53">
        <v>0.76363636363636356</v>
      </c>
      <c r="AN53" t="s">
        <v>70</v>
      </c>
      <c r="AO53">
        <v>801.74300000000005</v>
      </c>
      <c r="AP53" t="s">
        <v>599</v>
      </c>
      <c r="AQ53" t="s">
        <v>117</v>
      </c>
      <c r="AR53" t="s">
        <v>119</v>
      </c>
      <c r="AS53" t="s">
        <v>117</v>
      </c>
      <c r="AT53" t="s">
        <v>119</v>
      </c>
      <c r="AU53" t="s">
        <v>301</v>
      </c>
      <c r="AV53" t="s">
        <v>469</v>
      </c>
      <c r="AW53" t="s">
        <v>70</v>
      </c>
      <c r="AX53">
        <v>6186</v>
      </c>
      <c r="AY53" t="s">
        <v>427</v>
      </c>
      <c r="AZ53">
        <v>10</v>
      </c>
      <c r="BA53" t="s">
        <v>480</v>
      </c>
      <c r="BB53">
        <v>1</v>
      </c>
      <c r="BC53">
        <v>1</v>
      </c>
      <c r="BE53" t="s">
        <v>70</v>
      </c>
      <c r="BF53">
        <v>0</v>
      </c>
      <c r="BG53" t="s">
        <v>313</v>
      </c>
      <c r="BI53" t="s">
        <v>117</v>
      </c>
      <c r="BJ53" t="s">
        <v>469</v>
      </c>
      <c r="BK53" t="s">
        <v>70</v>
      </c>
      <c r="BL53">
        <v>0.76363636363636356</v>
      </c>
      <c r="BM53">
        <v>6186</v>
      </c>
      <c r="BN53" t="s">
        <v>119</v>
      </c>
      <c r="BO53" t="s">
        <v>301</v>
      </c>
      <c r="BP53">
        <v>1</v>
      </c>
      <c r="BQ53">
        <v>801.74300000000005</v>
      </c>
      <c r="BR53">
        <v>2.6992248115552273E-2</v>
      </c>
      <c r="BS53">
        <v>0.40151078731823403</v>
      </c>
      <c r="BT53">
        <v>0.23448910685843219</v>
      </c>
      <c r="BU53">
        <v>15.91</v>
      </c>
      <c r="BV53">
        <v>0.62364124164476642</v>
      </c>
      <c r="BW53">
        <v>7.8578796447240569</v>
      </c>
      <c r="BX53">
        <v>31</v>
      </c>
      <c r="BY53">
        <v>5</v>
      </c>
      <c r="BZ53">
        <v>63</v>
      </c>
    </row>
    <row r="54" spans="1:78" ht="16.5">
      <c r="A54" s="107" t="str">
        <f t="shared" si="1"/>
        <v>부성여객</v>
      </c>
      <c r="B54" s="108" t="str">
        <f t="shared" si="2"/>
        <v>백창선</v>
      </c>
      <c r="C54" s="109" t="str">
        <f t="shared" si="3"/>
        <v>S</v>
      </c>
      <c r="D54" s="110">
        <f t="shared" si="4"/>
        <v>1.0828571428571427</v>
      </c>
      <c r="E54" s="111">
        <f t="shared" si="5"/>
        <v>3016</v>
      </c>
      <c r="F54" s="112" t="str">
        <f t="shared" si="6"/>
        <v>33</v>
      </c>
      <c r="G54" s="113" t="str">
        <f t="shared" si="7"/>
        <v>70바2020</v>
      </c>
      <c r="H54" s="114">
        <f t="shared" si="8"/>
        <v>1</v>
      </c>
      <c r="I54" s="115">
        <f t="shared" si="9"/>
        <v>1561.1579999999999</v>
      </c>
      <c r="J54" s="116">
        <f t="shared" si="10"/>
        <v>2.0784829601990819E-2</v>
      </c>
      <c r="K54" s="116">
        <f t="shared" si="11"/>
        <v>0.30590184809493104</v>
      </c>
      <c r="L54" s="116">
        <f t="shared" si="12"/>
        <v>0.17679184297809705</v>
      </c>
      <c r="M54" s="117">
        <f t="shared" si="13"/>
        <v>12.473000000000001</v>
      </c>
      <c r="N54" s="118">
        <f t="shared" si="14"/>
        <v>0</v>
      </c>
      <c r="O54" s="118">
        <f t="shared" si="15"/>
        <v>11.337737756204049</v>
      </c>
      <c r="P54" s="228">
        <f t="shared" si="16"/>
        <v>16</v>
      </c>
      <c r="Q54" s="229">
        <f t="shared" si="17"/>
        <v>0</v>
      </c>
      <c r="R54" s="229">
        <f t="shared" si="18"/>
        <v>179</v>
      </c>
      <c r="T54">
        <v>512</v>
      </c>
      <c r="U54">
        <v>3016</v>
      </c>
      <c r="V54" t="s">
        <v>600</v>
      </c>
      <c r="W54">
        <v>1567.626</v>
      </c>
      <c r="X54">
        <v>689.48900000000003</v>
      </c>
      <c r="Y54">
        <v>2.274</v>
      </c>
      <c r="Z54">
        <v>12.473000000000001</v>
      </c>
      <c r="AA54">
        <v>72.554985000000002</v>
      </c>
      <c r="AB54">
        <v>1.508043</v>
      </c>
      <c r="AC54">
        <v>22.194704000000002</v>
      </c>
      <c r="AD54" s="1">
        <v>276</v>
      </c>
      <c r="AE54">
        <v>0</v>
      </c>
      <c r="AF54">
        <v>179</v>
      </c>
      <c r="AG54">
        <v>102</v>
      </c>
      <c r="AH54">
        <v>21.606041000000001</v>
      </c>
      <c r="AI54">
        <v>305.10000000000002</v>
      </c>
      <c r="AJ54">
        <v>89.5</v>
      </c>
      <c r="AK54">
        <v>16</v>
      </c>
      <c r="AL54">
        <v>3466</v>
      </c>
      <c r="AM54">
        <v>1.0828571428571427</v>
      </c>
      <c r="AN54" t="s">
        <v>71</v>
      </c>
      <c r="AO54">
        <v>1561.1579999999999</v>
      </c>
      <c r="AP54" t="s">
        <v>601</v>
      </c>
      <c r="AQ54" t="s">
        <v>117</v>
      </c>
      <c r="AR54" t="s">
        <v>118</v>
      </c>
      <c r="AS54" t="s">
        <v>117</v>
      </c>
      <c r="AT54" t="s">
        <v>118</v>
      </c>
      <c r="AU54" t="s">
        <v>170</v>
      </c>
      <c r="AV54" t="s">
        <v>600</v>
      </c>
      <c r="AW54" t="s">
        <v>71</v>
      </c>
      <c r="AX54">
        <v>3016</v>
      </c>
      <c r="AY54" t="s">
        <v>465</v>
      </c>
      <c r="AZ54">
        <v>2</v>
      </c>
      <c r="BA54" t="s">
        <v>602</v>
      </c>
      <c r="BB54">
        <v>1</v>
      </c>
      <c r="BC54">
        <v>1</v>
      </c>
      <c r="BE54" t="s">
        <v>463</v>
      </c>
      <c r="BF54">
        <v>6</v>
      </c>
      <c r="BG54" t="s">
        <v>307</v>
      </c>
      <c r="BI54" t="s">
        <v>117</v>
      </c>
      <c r="BJ54" t="s">
        <v>600</v>
      </c>
      <c r="BK54" t="s">
        <v>71</v>
      </c>
      <c r="BL54">
        <v>1.0828571428571427</v>
      </c>
      <c r="BM54">
        <v>3016</v>
      </c>
      <c r="BN54" t="s">
        <v>118</v>
      </c>
      <c r="BO54" t="s">
        <v>170</v>
      </c>
      <c r="BP54">
        <v>1</v>
      </c>
      <c r="BQ54">
        <v>1561.1579999999999</v>
      </c>
      <c r="BR54">
        <v>2.0784829601990819E-2</v>
      </c>
      <c r="BS54">
        <v>0.30590184809493104</v>
      </c>
      <c r="BT54">
        <v>0.17606240263940506</v>
      </c>
      <c r="BU54">
        <v>12.473000000000001</v>
      </c>
      <c r="BV54">
        <v>0</v>
      </c>
      <c r="BW54">
        <v>11.337737756204049</v>
      </c>
      <c r="BX54">
        <v>16</v>
      </c>
      <c r="BY54">
        <v>0</v>
      </c>
      <c r="BZ54">
        <v>179</v>
      </c>
    </row>
    <row r="55" spans="1:78" ht="16.5">
      <c r="A55" s="124" t="str">
        <f t="shared" si="1"/>
        <v>부성여객</v>
      </c>
      <c r="B55" s="125" t="str">
        <f t="shared" si="2"/>
        <v>서보용</v>
      </c>
      <c r="C55" s="126" t="str">
        <f t="shared" si="3"/>
        <v>F</v>
      </c>
      <c r="D55" s="127">
        <f t="shared" si="4"/>
        <v>0.75148680918071575</v>
      </c>
      <c r="E55" s="128">
        <f t="shared" si="5"/>
        <v>6845</v>
      </c>
      <c r="F55" s="129" t="str">
        <f t="shared" si="6"/>
        <v>33</v>
      </c>
      <c r="G55" s="130" t="str">
        <f t="shared" si="7"/>
        <v>70바2092</v>
      </c>
      <c r="H55" s="131">
        <f t="shared" si="8"/>
        <v>8</v>
      </c>
      <c r="I55" s="132">
        <f t="shared" si="9"/>
        <v>808.28499999999985</v>
      </c>
      <c r="J55" s="133">
        <f t="shared" si="10"/>
        <v>1.1745633740742131E-2</v>
      </c>
      <c r="K55" s="133">
        <f t="shared" si="11"/>
        <v>0.45377747586721107</v>
      </c>
      <c r="L55" s="133">
        <f t="shared" si="12"/>
        <v>0.30929684455359191</v>
      </c>
      <c r="M55" s="134">
        <f t="shared" si="13"/>
        <v>17.888000000000002</v>
      </c>
      <c r="N55" s="135">
        <f t="shared" si="14"/>
        <v>0.86603116475005737</v>
      </c>
      <c r="O55" s="135">
        <f t="shared" si="15"/>
        <v>12.124436306500803</v>
      </c>
      <c r="P55" s="226">
        <f t="shared" si="16"/>
        <v>41</v>
      </c>
      <c r="Q55" s="227">
        <f t="shared" si="17"/>
        <v>7</v>
      </c>
      <c r="R55" s="227">
        <f t="shared" si="18"/>
        <v>114</v>
      </c>
      <c r="T55">
        <v>512</v>
      </c>
      <c r="U55">
        <v>6845</v>
      </c>
      <c r="V55" t="s">
        <v>352</v>
      </c>
      <c r="W55">
        <v>978.95899999999995</v>
      </c>
      <c r="X55">
        <v>594.66099999999994</v>
      </c>
      <c r="Y55">
        <v>1.6459999999999999</v>
      </c>
      <c r="Z55">
        <v>17.888000000000002</v>
      </c>
      <c r="AA55">
        <v>69.221382000000006</v>
      </c>
      <c r="AB55">
        <v>0.81304900000000002</v>
      </c>
      <c r="AC55">
        <v>31.411104000000002</v>
      </c>
      <c r="AD55" s="1">
        <v>250</v>
      </c>
      <c r="AE55">
        <v>7</v>
      </c>
      <c r="AF55">
        <v>114</v>
      </c>
      <c r="AG55">
        <v>100</v>
      </c>
      <c r="AH55">
        <v>14.142436</v>
      </c>
      <c r="AI55">
        <v>3206</v>
      </c>
      <c r="AJ55">
        <v>955.9</v>
      </c>
      <c r="AK55">
        <v>41</v>
      </c>
      <c r="AL55">
        <v>27734</v>
      </c>
      <c r="AM55">
        <v>0.75148680918071575</v>
      </c>
      <c r="AN55" t="s">
        <v>70</v>
      </c>
      <c r="AO55">
        <v>143.02799999999999</v>
      </c>
      <c r="AP55" t="s">
        <v>603</v>
      </c>
      <c r="AQ55" t="s">
        <v>117</v>
      </c>
      <c r="AR55" t="s">
        <v>118</v>
      </c>
      <c r="AS55" t="s">
        <v>117</v>
      </c>
      <c r="AT55" t="s">
        <v>118</v>
      </c>
      <c r="AU55" t="s">
        <v>176</v>
      </c>
      <c r="AV55" t="s">
        <v>352</v>
      </c>
      <c r="AW55" t="s">
        <v>70</v>
      </c>
      <c r="AX55">
        <v>6845</v>
      </c>
      <c r="AY55" t="s">
        <v>416</v>
      </c>
      <c r="AZ55">
        <v>8</v>
      </c>
      <c r="BA55" t="s">
        <v>429</v>
      </c>
      <c r="BB55">
        <v>8</v>
      </c>
      <c r="BC55">
        <v>1</v>
      </c>
      <c r="BE55" t="s">
        <v>67</v>
      </c>
      <c r="BF55">
        <v>-1</v>
      </c>
      <c r="BG55" t="s">
        <v>310</v>
      </c>
      <c r="BI55" t="s">
        <v>117</v>
      </c>
      <c r="BJ55" t="s">
        <v>352</v>
      </c>
      <c r="BK55" t="s">
        <v>70</v>
      </c>
      <c r="BL55">
        <v>0.75148680918071575</v>
      </c>
      <c r="BM55">
        <v>6845</v>
      </c>
      <c r="BN55" t="s">
        <v>118</v>
      </c>
      <c r="BO55" t="s">
        <v>176</v>
      </c>
      <c r="BP55">
        <v>8</v>
      </c>
      <c r="BQ55">
        <v>808.28499999999985</v>
      </c>
      <c r="BR55">
        <v>1.1745633740742131E-2</v>
      </c>
      <c r="BS55">
        <v>0.45377747586721107</v>
      </c>
      <c r="BT55">
        <v>0.25537330981174905</v>
      </c>
      <c r="BU55">
        <v>17.888000000000002</v>
      </c>
      <c r="BV55">
        <v>0.86603116475005737</v>
      </c>
      <c r="BW55">
        <v>12.124436306500803</v>
      </c>
      <c r="BX55">
        <v>41</v>
      </c>
      <c r="BY55">
        <v>7</v>
      </c>
      <c r="BZ55">
        <v>114</v>
      </c>
    </row>
    <row r="56" spans="1:78" ht="16.5">
      <c r="A56" s="107" t="str">
        <f t="shared" si="1"/>
        <v>부성여객</v>
      </c>
      <c r="B56" s="108" t="str">
        <f t="shared" si="2"/>
        <v>손영수</v>
      </c>
      <c r="C56" s="109" t="str">
        <f t="shared" si="3"/>
        <v>F</v>
      </c>
      <c r="D56" s="110">
        <f t="shared" si="4"/>
        <v>0.79748038902246088</v>
      </c>
      <c r="E56" s="111">
        <f t="shared" si="5"/>
        <v>4205</v>
      </c>
      <c r="F56" s="112" t="str">
        <f t="shared" si="6"/>
        <v>33</v>
      </c>
      <c r="G56" s="113" t="str">
        <f t="shared" si="7"/>
        <v>70바2132</v>
      </c>
      <c r="H56" s="114">
        <f t="shared" si="8"/>
        <v>2</v>
      </c>
      <c r="I56" s="115">
        <f t="shared" si="9"/>
        <v>2006.825</v>
      </c>
      <c r="J56" s="116">
        <f t="shared" si="10"/>
        <v>1.6008303466978478E-2</v>
      </c>
      <c r="K56" s="116">
        <f t="shared" si="11"/>
        <v>0.32355624282397055</v>
      </c>
      <c r="L56" s="116">
        <f t="shared" si="12"/>
        <v>0.11610379579684327</v>
      </c>
      <c r="M56" s="117">
        <f t="shared" si="13"/>
        <v>13.836</v>
      </c>
      <c r="N56" s="118">
        <f t="shared" si="14"/>
        <v>4.9829955277615134E-2</v>
      </c>
      <c r="O56" s="118">
        <f t="shared" si="15"/>
        <v>0.89693919499707242</v>
      </c>
      <c r="P56" s="228">
        <f t="shared" si="16"/>
        <v>6</v>
      </c>
      <c r="Q56" s="229">
        <f t="shared" si="17"/>
        <v>1</v>
      </c>
      <c r="R56" s="229">
        <f t="shared" si="18"/>
        <v>18</v>
      </c>
      <c r="T56">
        <v>512</v>
      </c>
      <c r="U56">
        <v>4205</v>
      </c>
      <c r="V56" t="s">
        <v>244</v>
      </c>
      <c r="W56">
        <v>2006.825</v>
      </c>
      <c r="X56">
        <v>1011.235</v>
      </c>
      <c r="Y56">
        <v>1.9850000000000001</v>
      </c>
      <c r="Z56">
        <v>13.836</v>
      </c>
      <c r="AA56">
        <v>123.268028</v>
      </c>
      <c r="AB56">
        <v>1.973312</v>
      </c>
      <c r="AC56">
        <v>39.884140000000002</v>
      </c>
      <c r="AD56" s="1">
        <v>233</v>
      </c>
      <c r="AE56">
        <v>1</v>
      </c>
      <c r="AF56">
        <v>18</v>
      </c>
      <c r="AG56">
        <v>93</v>
      </c>
      <c r="AH56">
        <v>16.280173999999999</v>
      </c>
      <c r="AI56">
        <v>733.9</v>
      </c>
      <c r="AJ56">
        <v>316</v>
      </c>
      <c r="AK56">
        <v>6</v>
      </c>
      <c r="AL56">
        <v>1224</v>
      </c>
      <c r="AM56">
        <v>0.79748038902246088</v>
      </c>
      <c r="AN56" t="s">
        <v>70</v>
      </c>
      <c r="AO56">
        <v>1863.518</v>
      </c>
      <c r="AP56" t="s">
        <v>604</v>
      </c>
      <c r="AQ56" t="s">
        <v>117</v>
      </c>
      <c r="AR56" t="s">
        <v>118</v>
      </c>
      <c r="AS56" t="s">
        <v>117</v>
      </c>
      <c r="AT56" t="s">
        <v>118</v>
      </c>
      <c r="AU56" t="s">
        <v>177</v>
      </c>
      <c r="AV56" t="s">
        <v>244</v>
      </c>
      <c r="AW56" t="s">
        <v>70</v>
      </c>
      <c r="AX56">
        <v>4205</v>
      </c>
      <c r="AY56" t="s">
        <v>416</v>
      </c>
      <c r="AZ56">
        <v>1</v>
      </c>
      <c r="BA56" t="s">
        <v>314</v>
      </c>
      <c r="BB56">
        <v>2</v>
      </c>
      <c r="BC56">
        <v>1</v>
      </c>
      <c r="BE56" t="s">
        <v>67</v>
      </c>
      <c r="BF56">
        <v>-1</v>
      </c>
      <c r="BG56" t="s">
        <v>310</v>
      </c>
      <c r="BI56" t="s">
        <v>117</v>
      </c>
      <c r="BJ56" t="s">
        <v>244</v>
      </c>
      <c r="BK56" t="s">
        <v>70</v>
      </c>
      <c r="BL56">
        <v>0.79748038902246088</v>
      </c>
      <c r="BM56">
        <v>4205</v>
      </c>
      <c r="BN56" t="s">
        <v>118</v>
      </c>
      <c r="BO56" t="s">
        <v>177</v>
      </c>
      <c r="BP56">
        <v>2</v>
      </c>
      <c r="BQ56">
        <v>2006.825</v>
      </c>
      <c r="BR56">
        <v>1.6008303466978478E-2</v>
      </c>
      <c r="BS56">
        <v>0.32355624282397055</v>
      </c>
      <c r="BT56">
        <v>0.11610379579684327</v>
      </c>
      <c r="BU56">
        <v>13.836</v>
      </c>
      <c r="BV56">
        <v>4.9829955277615134E-2</v>
      </c>
      <c r="BW56">
        <v>0.89693919499707242</v>
      </c>
      <c r="BX56">
        <v>6</v>
      </c>
      <c r="BY56">
        <v>1</v>
      </c>
      <c r="BZ56">
        <v>18</v>
      </c>
    </row>
    <row r="57" spans="1:78" ht="16.5">
      <c r="A57" s="124" t="str">
        <f t="shared" si="1"/>
        <v>부성여객</v>
      </c>
      <c r="B57" s="125" t="str">
        <f t="shared" si="2"/>
        <v>송시우</v>
      </c>
      <c r="C57" s="126" t="str">
        <f t="shared" si="3"/>
        <v>C</v>
      </c>
      <c r="D57" s="127">
        <f t="shared" si="4"/>
        <v>0.85367861124345634</v>
      </c>
      <c r="E57" s="128">
        <f t="shared" si="5"/>
        <v>8732</v>
      </c>
      <c r="F57" s="129" t="str">
        <f t="shared" si="6"/>
        <v>36</v>
      </c>
      <c r="G57" s="130" t="str">
        <f t="shared" si="7"/>
        <v>70바2129</v>
      </c>
      <c r="H57" s="131">
        <f t="shared" si="8"/>
        <v>2</v>
      </c>
      <c r="I57" s="132">
        <f t="shared" si="9"/>
        <v>2025.5249999999999</v>
      </c>
      <c r="J57" s="133">
        <f t="shared" si="10"/>
        <v>3.0096835930373281E-2</v>
      </c>
      <c r="K57" s="133">
        <f t="shared" si="11"/>
        <v>0.38816359974382314</v>
      </c>
      <c r="L57" s="133">
        <f t="shared" si="12"/>
        <v>0.15600893595487592</v>
      </c>
      <c r="M57" s="134">
        <f t="shared" si="13"/>
        <v>15.346</v>
      </c>
      <c r="N57" s="135">
        <f t="shared" si="14"/>
        <v>1.9254267412152406</v>
      </c>
      <c r="O57" s="135">
        <f t="shared" si="15"/>
        <v>10.910751533553031</v>
      </c>
      <c r="P57" s="226">
        <f t="shared" si="16"/>
        <v>39</v>
      </c>
      <c r="Q57" s="227">
        <f t="shared" si="17"/>
        <v>39</v>
      </c>
      <c r="R57" s="227">
        <f t="shared" si="18"/>
        <v>223</v>
      </c>
      <c r="T57">
        <v>512</v>
      </c>
      <c r="U57">
        <v>8732</v>
      </c>
      <c r="V57" t="s">
        <v>245</v>
      </c>
      <c r="W57">
        <v>2044.9280000000001</v>
      </c>
      <c r="X57">
        <v>1049.4580000000001</v>
      </c>
      <c r="Y57">
        <v>1.9490000000000001</v>
      </c>
      <c r="Z57">
        <v>15.346</v>
      </c>
      <c r="AA57">
        <v>144.30191300000001</v>
      </c>
      <c r="AB57">
        <v>4.3430309999999999</v>
      </c>
      <c r="AC57">
        <v>56.012749999999997</v>
      </c>
      <c r="AD57" s="1">
        <v>316</v>
      </c>
      <c r="AE57">
        <v>39</v>
      </c>
      <c r="AF57">
        <v>223</v>
      </c>
      <c r="AG57">
        <v>78</v>
      </c>
      <c r="AH57">
        <v>14.171177</v>
      </c>
      <c r="AI57">
        <v>620.5</v>
      </c>
      <c r="AJ57">
        <v>0</v>
      </c>
      <c r="AK57">
        <v>39</v>
      </c>
      <c r="AL57">
        <v>10332</v>
      </c>
      <c r="AM57">
        <v>0.85367861124345634</v>
      </c>
      <c r="AN57" t="s">
        <v>69</v>
      </c>
      <c r="AO57">
        <v>1968.5319999999999</v>
      </c>
      <c r="AP57" t="s">
        <v>605</v>
      </c>
      <c r="AQ57" t="s">
        <v>117</v>
      </c>
      <c r="AR57" t="s">
        <v>119</v>
      </c>
      <c r="AS57" t="s">
        <v>117</v>
      </c>
      <c r="AT57" t="s">
        <v>119</v>
      </c>
      <c r="AU57" t="s">
        <v>203</v>
      </c>
      <c r="AV57" t="s">
        <v>245</v>
      </c>
      <c r="AW57" t="s">
        <v>69</v>
      </c>
      <c r="AX57">
        <v>8732</v>
      </c>
      <c r="AY57" t="s">
        <v>415</v>
      </c>
      <c r="AZ57">
        <v>14</v>
      </c>
      <c r="BA57" t="s">
        <v>451</v>
      </c>
      <c r="BB57">
        <v>2</v>
      </c>
      <c r="BC57">
        <v>1</v>
      </c>
      <c r="BE57" t="s">
        <v>69</v>
      </c>
      <c r="BF57">
        <v>0</v>
      </c>
      <c r="BG57" t="s">
        <v>313</v>
      </c>
      <c r="BI57" t="s">
        <v>117</v>
      </c>
      <c r="BJ57" t="s">
        <v>245</v>
      </c>
      <c r="BK57" t="s">
        <v>69</v>
      </c>
      <c r="BL57">
        <v>0.85367861124345634</v>
      </c>
      <c r="BM57">
        <v>8732</v>
      </c>
      <c r="BN57" t="s">
        <v>119</v>
      </c>
      <c r="BO57" t="s">
        <v>203</v>
      </c>
      <c r="BP57">
        <v>2</v>
      </c>
      <c r="BQ57">
        <v>2025.5249999999999</v>
      </c>
      <c r="BR57">
        <v>3.0096835930373281E-2</v>
      </c>
      <c r="BS57">
        <v>0.38816359974382314</v>
      </c>
      <c r="BT57">
        <v>0.15452866800200299</v>
      </c>
      <c r="BU57">
        <v>15.346</v>
      </c>
      <c r="BV57">
        <v>1.9254267412152406</v>
      </c>
      <c r="BW57">
        <v>10.910751533553031</v>
      </c>
      <c r="BX57">
        <v>39</v>
      </c>
      <c r="BY57">
        <v>39</v>
      </c>
      <c r="BZ57">
        <v>223</v>
      </c>
    </row>
    <row r="58" spans="1:78" ht="16.5">
      <c r="A58" s="107" t="str">
        <f t="shared" si="1"/>
        <v>부성여객</v>
      </c>
      <c r="B58" s="108" t="str">
        <f t="shared" si="2"/>
        <v>송해명</v>
      </c>
      <c r="C58" s="109" t="str">
        <f t="shared" si="3"/>
        <v>F</v>
      </c>
      <c r="D58" s="110">
        <f t="shared" si="4"/>
        <v>0.69956504870469327</v>
      </c>
      <c r="E58" s="111">
        <f t="shared" si="5"/>
        <v>6015</v>
      </c>
      <c r="F58" s="112" t="str">
        <f t="shared" si="6"/>
        <v>33</v>
      </c>
      <c r="G58" s="113" t="str">
        <f t="shared" si="7"/>
        <v>70바2133</v>
      </c>
      <c r="H58" s="114">
        <f t="shared" si="8"/>
        <v>3</v>
      </c>
      <c r="I58" s="115">
        <f t="shared" si="9"/>
        <v>955.64400000000001</v>
      </c>
      <c r="J58" s="116">
        <f t="shared" si="10"/>
        <v>3.4120908809076263E-2</v>
      </c>
      <c r="K58" s="116">
        <f t="shared" si="11"/>
        <v>0.39355156520891038</v>
      </c>
      <c r="L58" s="116">
        <f t="shared" si="12"/>
        <v>0.15696221605535116</v>
      </c>
      <c r="M58" s="117">
        <f t="shared" si="13"/>
        <v>21.398</v>
      </c>
      <c r="N58" s="118">
        <f t="shared" si="14"/>
        <v>0</v>
      </c>
      <c r="O58" s="118">
        <f t="shared" si="15"/>
        <v>5.232073868511705</v>
      </c>
      <c r="P58" s="228">
        <f t="shared" si="16"/>
        <v>22</v>
      </c>
      <c r="Q58" s="229">
        <f t="shared" si="17"/>
        <v>0</v>
      </c>
      <c r="R58" s="229">
        <f t="shared" si="18"/>
        <v>50</v>
      </c>
      <c r="T58">
        <v>512</v>
      </c>
      <c r="U58">
        <v>6015</v>
      </c>
      <c r="V58" t="s">
        <v>246</v>
      </c>
      <c r="W58">
        <v>955.64400000000001</v>
      </c>
      <c r="X58">
        <v>567.29</v>
      </c>
      <c r="Y58">
        <v>1.6850000000000001</v>
      </c>
      <c r="Z58">
        <v>21.398</v>
      </c>
      <c r="AA58">
        <v>60.145262000000002</v>
      </c>
      <c r="AB58">
        <v>2.0522109999999998</v>
      </c>
      <c r="AC58">
        <v>23.670262000000001</v>
      </c>
      <c r="AD58" s="1">
        <v>150</v>
      </c>
      <c r="AE58">
        <v>0</v>
      </c>
      <c r="AF58">
        <v>50</v>
      </c>
      <c r="AG58">
        <v>92</v>
      </c>
      <c r="AH58">
        <v>15.888932</v>
      </c>
      <c r="AI58">
        <v>747.1</v>
      </c>
      <c r="AJ58">
        <v>196.4</v>
      </c>
      <c r="AK58">
        <v>22</v>
      </c>
      <c r="AL58">
        <v>14095</v>
      </c>
      <c r="AM58">
        <v>0.69956504870469327</v>
      </c>
      <c r="AN58" t="s">
        <v>70</v>
      </c>
      <c r="AO58">
        <v>767.80600000000004</v>
      </c>
      <c r="AP58" t="s">
        <v>606</v>
      </c>
      <c r="AQ58" t="s">
        <v>117</v>
      </c>
      <c r="AR58" t="s">
        <v>118</v>
      </c>
      <c r="AS58" t="s">
        <v>117</v>
      </c>
      <c r="AT58" t="s">
        <v>118</v>
      </c>
      <c r="AU58" t="s">
        <v>178</v>
      </c>
      <c r="AV58" t="s">
        <v>246</v>
      </c>
      <c r="AW58" t="s">
        <v>70</v>
      </c>
      <c r="AX58">
        <v>6015</v>
      </c>
      <c r="AY58" t="s">
        <v>416</v>
      </c>
      <c r="AZ58">
        <v>11</v>
      </c>
      <c r="BA58" t="s">
        <v>453</v>
      </c>
      <c r="BB58">
        <v>3</v>
      </c>
      <c r="BC58">
        <v>1</v>
      </c>
      <c r="BE58" t="s">
        <v>70</v>
      </c>
      <c r="BF58">
        <v>0</v>
      </c>
      <c r="BG58" t="s">
        <v>313</v>
      </c>
      <c r="BI58" t="s">
        <v>117</v>
      </c>
      <c r="BJ58" t="s">
        <v>246</v>
      </c>
      <c r="BK58" t="s">
        <v>70</v>
      </c>
      <c r="BL58">
        <v>0.69956504870469327</v>
      </c>
      <c r="BM58">
        <v>6015</v>
      </c>
      <c r="BN58" t="s">
        <v>118</v>
      </c>
      <c r="BO58" t="s">
        <v>178</v>
      </c>
      <c r="BP58">
        <v>3</v>
      </c>
      <c r="BQ58">
        <v>955.64400000000001</v>
      </c>
      <c r="BR58">
        <v>3.4120908809076263E-2</v>
      </c>
      <c r="BS58">
        <v>0.39355156520891038</v>
      </c>
      <c r="BT58">
        <v>0.15696221605535116</v>
      </c>
      <c r="BU58">
        <v>21.398</v>
      </c>
      <c r="BV58">
        <v>0</v>
      </c>
      <c r="BW58">
        <v>5.232073868511705</v>
      </c>
      <c r="BX58">
        <v>22</v>
      </c>
      <c r="BY58">
        <v>0</v>
      </c>
      <c r="BZ58">
        <v>50</v>
      </c>
    </row>
    <row r="59" spans="1:78" ht="16.5">
      <c r="A59" s="124" t="str">
        <f t="shared" si="1"/>
        <v>부성여객</v>
      </c>
      <c r="B59" s="125" t="str">
        <f t="shared" si="2"/>
        <v>신광우</v>
      </c>
      <c r="C59" s="126" t="str">
        <f t="shared" si="3"/>
        <v>S</v>
      </c>
      <c r="D59" s="127">
        <f t="shared" si="4"/>
        <v>1.044</v>
      </c>
      <c r="E59" s="128">
        <f t="shared" si="5"/>
        <v>4654</v>
      </c>
      <c r="F59" s="129" t="str">
        <f t="shared" si="6"/>
        <v>790</v>
      </c>
      <c r="G59" s="130" t="str">
        <f t="shared" si="7"/>
        <v>70바2028</v>
      </c>
      <c r="H59" s="131">
        <f t="shared" si="8"/>
        <v>1</v>
      </c>
      <c r="I59" s="132">
        <f t="shared" si="9"/>
        <v>2662.6950000000002</v>
      </c>
      <c r="J59" s="133">
        <f t="shared" si="10"/>
        <v>5.9637317754224145E-3</v>
      </c>
      <c r="K59" s="133">
        <f t="shared" si="11"/>
        <v>0.21302752019681595</v>
      </c>
      <c r="L59" s="133">
        <f t="shared" si="12"/>
        <v>0.31096314072772135</v>
      </c>
      <c r="M59" s="134">
        <f t="shared" si="13"/>
        <v>7.1710000000000003</v>
      </c>
      <c r="N59" s="135">
        <f t="shared" si="14"/>
        <v>0.63845089279846168</v>
      </c>
      <c r="O59" s="135">
        <f t="shared" si="15"/>
        <v>5.5958342957041642</v>
      </c>
      <c r="P59" s="226">
        <f t="shared" si="16"/>
        <v>0</v>
      </c>
      <c r="Q59" s="227">
        <f t="shared" si="17"/>
        <v>17</v>
      </c>
      <c r="R59" s="227">
        <f t="shared" si="18"/>
        <v>149</v>
      </c>
      <c r="T59">
        <v>512</v>
      </c>
      <c r="U59">
        <v>4654</v>
      </c>
      <c r="V59" t="s">
        <v>247</v>
      </c>
      <c r="W59">
        <v>2662.6950000000002</v>
      </c>
      <c r="X59">
        <v>1020.324</v>
      </c>
      <c r="Y59">
        <v>2.61</v>
      </c>
      <c r="Z59">
        <v>7.1710000000000003</v>
      </c>
      <c r="AA59">
        <v>88.495260999999999</v>
      </c>
      <c r="AB59">
        <v>0.52776199999999995</v>
      </c>
      <c r="AC59">
        <v>18.851925999999999</v>
      </c>
      <c r="AD59" s="1">
        <v>828</v>
      </c>
      <c r="AE59">
        <v>17</v>
      </c>
      <c r="AF59">
        <v>149</v>
      </c>
      <c r="AG59">
        <v>98</v>
      </c>
      <c r="AH59">
        <v>30.088560000000001</v>
      </c>
      <c r="AI59">
        <v>15828.7</v>
      </c>
      <c r="AJ59">
        <v>2609.4</v>
      </c>
      <c r="AK59">
        <v>0</v>
      </c>
      <c r="AL59">
        <v>0</v>
      </c>
      <c r="AM59">
        <v>1.044</v>
      </c>
      <c r="AN59" t="s">
        <v>71</v>
      </c>
      <c r="AO59">
        <v>2662.6950000000002</v>
      </c>
      <c r="AP59" t="s">
        <v>607</v>
      </c>
      <c r="AQ59" t="s">
        <v>117</v>
      </c>
      <c r="AR59" t="s">
        <v>120</v>
      </c>
      <c r="AS59" t="s">
        <v>117</v>
      </c>
      <c r="AT59" t="s">
        <v>120</v>
      </c>
      <c r="AU59" t="s">
        <v>211</v>
      </c>
      <c r="AV59" t="s">
        <v>247</v>
      </c>
      <c r="AW59" t="s">
        <v>71</v>
      </c>
      <c r="AX59">
        <v>4654</v>
      </c>
      <c r="AY59" t="s">
        <v>430</v>
      </c>
      <c r="AZ59">
        <v>1</v>
      </c>
      <c r="BA59" t="s">
        <v>431</v>
      </c>
      <c r="BB59">
        <v>1</v>
      </c>
      <c r="BC59">
        <v>1</v>
      </c>
      <c r="BE59" t="s">
        <v>71</v>
      </c>
      <c r="BF59">
        <v>0</v>
      </c>
      <c r="BG59" t="s">
        <v>313</v>
      </c>
      <c r="BI59" t="s">
        <v>117</v>
      </c>
      <c r="BJ59" t="s">
        <v>247</v>
      </c>
      <c r="BK59" t="s">
        <v>71</v>
      </c>
      <c r="BL59">
        <v>1.044</v>
      </c>
      <c r="BM59">
        <v>4654</v>
      </c>
      <c r="BN59" t="s">
        <v>120</v>
      </c>
      <c r="BO59" t="s">
        <v>211</v>
      </c>
      <c r="BP59">
        <v>1</v>
      </c>
      <c r="BQ59">
        <v>2662.6950000000002</v>
      </c>
      <c r="BR59">
        <v>5.9637317754224145E-3</v>
      </c>
      <c r="BS59">
        <v>0.21302752019681595</v>
      </c>
      <c r="BT59">
        <v>0.31096314072772135</v>
      </c>
      <c r="BU59">
        <v>7.1710000000000003</v>
      </c>
      <c r="BV59">
        <v>0.63845089279846168</v>
      </c>
      <c r="BW59">
        <v>5.5958342957041642</v>
      </c>
      <c r="BX59">
        <v>0</v>
      </c>
      <c r="BY59">
        <v>17</v>
      </c>
      <c r="BZ59">
        <v>149</v>
      </c>
    </row>
    <row r="60" spans="1:78" ht="16.5">
      <c r="A60" s="107" t="str">
        <f t="shared" si="1"/>
        <v>부성여객</v>
      </c>
      <c r="B60" s="108" t="str">
        <f t="shared" si="2"/>
        <v>신동선</v>
      </c>
      <c r="C60" s="109" t="str">
        <f t="shared" si="3"/>
        <v>F</v>
      </c>
      <c r="D60" s="110">
        <f t="shared" si="4"/>
        <v>0.77851522532266926</v>
      </c>
      <c r="E60" s="111">
        <f t="shared" si="5"/>
        <v>4546</v>
      </c>
      <c r="F60" s="112" t="str">
        <f t="shared" si="6"/>
        <v>36</v>
      </c>
      <c r="G60" s="113" t="str">
        <f t="shared" si="7"/>
        <v>70바2129</v>
      </c>
      <c r="H60" s="114">
        <f t="shared" si="8"/>
        <v>2</v>
      </c>
      <c r="I60" s="115">
        <f t="shared" si="9"/>
        <v>2025.53</v>
      </c>
      <c r="J60" s="116">
        <f t="shared" si="10"/>
        <v>3.0202048165360196E-2</v>
      </c>
      <c r="K60" s="116">
        <f t="shared" si="11"/>
        <v>0.44903536053882526</v>
      </c>
      <c r="L60" s="116">
        <f t="shared" si="12"/>
        <v>0.18958001115757359</v>
      </c>
      <c r="M60" s="117">
        <f t="shared" si="13"/>
        <v>18.808</v>
      </c>
      <c r="N60" s="118">
        <f t="shared" si="14"/>
        <v>0.34558856200599347</v>
      </c>
      <c r="O60" s="118">
        <f t="shared" si="15"/>
        <v>26.017881739594081</v>
      </c>
      <c r="P60" s="228">
        <f t="shared" si="16"/>
        <v>91</v>
      </c>
      <c r="Q60" s="229">
        <f t="shared" si="17"/>
        <v>7</v>
      </c>
      <c r="R60" s="229">
        <f t="shared" si="18"/>
        <v>527</v>
      </c>
      <c r="T60">
        <v>512</v>
      </c>
      <c r="U60">
        <v>4546</v>
      </c>
      <c r="V60" t="s">
        <v>353</v>
      </c>
      <c r="W60">
        <v>2025.53</v>
      </c>
      <c r="X60">
        <v>1135.7180000000001</v>
      </c>
      <c r="Y60">
        <v>1.7829999999999999</v>
      </c>
      <c r="Z60">
        <v>18.808</v>
      </c>
      <c r="AA60">
        <v>151.074423</v>
      </c>
      <c r="AB60">
        <v>4.5627570000000004</v>
      </c>
      <c r="AC60">
        <v>67.837757999999994</v>
      </c>
      <c r="AD60" s="1">
        <v>384</v>
      </c>
      <c r="AE60">
        <v>7</v>
      </c>
      <c r="AF60">
        <v>527</v>
      </c>
      <c r="AG60">
        <v>90</v>
      </c>
      <c r="AH60">
        <v>13.407496999999999</v>
      </c>
      <c r="AI60">
        <v>1651.1</v>
      </c>
      <c r="AJ60">
        <v>114.4</v>
      </c>
      <c r="AK60">
        <v>91</v>
      </c>
      <c r="AL60">
        <v>42413</v>
      </c>
      <c r="AM60">
        <v>0.77851522532266926</v>
      </c>
      <c r="AN60" t="s">
        <v>70</v>
      </c>
      <c r="AO60">
        <v>1941.586</v>
      </c>
      <c r="AP60" t="s">
        <v>608</v>
      </c>
      <c r="AQ60" t="s">
        <v>117</v>
      </c>
      <c r="AR60" t="s">
        <v>119</v>
      </c>
      <c r="AS60" t="s">
        <v>117</v>
      </c>
      <c r="AT60" t="s">
        <v>119</v>
      </c>
      <c r="AU60" t="s">
        <v>203</v>
      </c>
      <c r="AV60" t="s">
        <v>353</v>
      </c>
      <c r="AW60" t="s">
        <v>70</v>
      </c>
      <c r="AX60">
        <v>4546</v>
      </c>
      <c r="AY60" t="s">
        <v>427</v>
      </c>
      <c r="AZ60">
        <v>4</v>
      </c>
      <c r="BA60" t="s">
        <v>332</v>
      </c>
      <c r="BB60">
        <v>2</v>
      </c>
      <c r="BC60">
        <v>1</v>
      </c>
      <c r="BE60" t="s">
        <v>70</v>
      </c>
      <c r="BF60">
        <v>0</v>
      </c>
      <c r="BG60" t="s">
        <v>313</v>
      </c>
      <c r="BI60" t="s">
        <v>117</v>
      </c>
      <c r="BJ60" t="s">
        <v>353</v>
      </c>
      <c r="BK60" t="s">
        <v>70</v>
      </c>
      <c r="BL60">
        <v>0.77851522532266926</v>
      </c>
      <c r="BM60">
        <v>4546</v>
      </c>
      <c r="BN60" t="s">
        <v>119</v>
      </c>
      <c r="BO60" t="s">
        <v>203</v>
      </c>
      <c r="BP60">
        <v>2</v>
      </c>
      <c r="BQ60">
        <v>2025.53</v>
      </c>
      <c r="BR60">
        <v>3.0202048165360196E-2</v>
      </c>
      <c r="BS60">
        <v>0.44903536053882526</v>
      </c>
      <c r="BT60">
        <v>0.18958001115757359</v>
      </c>
      <c r="BU60">
        <v>18.808</v>
      </c>
      <c r="BV60">
        <v>0.34558856200599347</v>
      </c>
      <c r="BW60">
        <v>26.017881739594081</v>
      </c>
      <c r="BX60">
        <v>91</v>
      </c>
      <c r="BY60">
        <v>7</v>
      </c>
      <c r="BZ60">
        <v>527</v>
      </c>
    </row>
    <row r="61" spans="1:78" ht="16.5">
      <c r="A61" s="124" t="str">
        <f t="shared" si="1"/>
        <v>부성여객</v>
      </c>
      <c r="B61" s="125" t="str">
        <f t="shared" si="2"/>
        <v>신명수</v>
      </c>
      <c r="C61" s="126" t="str">
        <f t="shared" si="3"/>
        <v>F</v>
      </c>
      <c r="D61" s="127">
        <f t="shared" si="4"/>
        <v>0.77702046679872205</v>
      </c>
      <c r="E61" s="128">
        <f t="shared" si="5"/>
        <v>1212</v>
      </c>
      <c r="F61" s="129" t="str">
        <f t="shared" si="6"/>
        <v>36</v>
      </c>
      <c r="G61" s="130" t="str">
        <f t="shared" si="7"/>
        <v>70바2137</v>
      </c>
      <c r="H61" s="131">
        <f t="shared" si="8"/>
        <v>2</v>
      </c>
      <c r="I61" s="132">
        <f t="shared" si="9"/>
        <v>1575.231</v>
      </c>
      <c r="J61" s="133">
        <f t="shared" si="10"/>
        <v>5.3516447490700322E-2</v>
      </c>
      <c r="K61" s="133">
        <f t="shared" si="11"/>
        <v>0.44558737419873862</v>
      </c>
      <c r="L61" s="133">
        <f t="shared" si="12"/>
        <v>0.18663929290370745</v>
      </c>
      <c r="M61" s="134">
        <f t="shared" si="13"/>
        <v>14.766</v>
      </c>
      <c r="N61" s="135">
        <f t="shared" si="14"/>
        <v>0.19044825806500762</v>
      </c>
      <c r="O61" s="135">
        <f t="shared" si="15"/>
        <v>6.7291717849636026</v>
      </c>
      <c r="P61" s="226">
        <f t="shared" si="16"/>
        <v>83</v>
      </c>
      <c r="Q61" s="227">
        <f t="shared" si="17"/>
        <v>3</v>
      </c>
      <c r="R61" s="227">
        <f t="shared" si="18"/>
        <v>106</v>
      </c>
      <c r="T61">
        <v>512</v>
      </c>
      <c r="U61">
        <v>1212</v>
      </c>
      <c r="V61" t="s">
        <v>354</v>
      </c>
      <c r="W61">
        <v>1575.231</v>
      </c>
      <c r="X61">
        <v>885.77499999999998</v>
      </c>
      <c r="Y61">
        <v>1.778</v>
      </c>
      <c r="Z61">
        <v>14.766</v>
      </c>
      <c r="AA61">
        <v>121.997485</v>
      </c>
      <c r="AB61">
        <v>6.5288719999999998</v>
      </c>
      <c r="AC61">
        <v>54.360539000000003</v>
      </c>
      <c r="AD61" s="1">
        <v>294</v>
      </c>
      <c r="AE61">
        <v>3</v>
      </c>
      <c r="AF61">
        <v>106</v>
      </c>
      <c r="AG61">
        <v>97</v>
      </c>
      <c r="AH61">
        <v>12.911994999999999</v>
      </c>
      <c r="AI61">
        <v>3242.7</v>
      </c>
      <c r="AJ61">
        <v>1106.3</v>
      </c>
      <c r="AK61">
        <v>83</v>
      </c>
      <c r="AL61">
        <v>44140</v>
      </c>
      <c r="AM61">
        <v>0.77702046679872205</v>
      </c>
      <c r="AN61" t="s">
        <v>70</v>
      </c>
      <c r="AO61">
        <v>1495.2729999999999</v>
      </c>
      <c r="AP61" t="s">
        <v>609</v>
      </c>
      <c r="AQ61" t="s">
        <v>117</v>
      </c>
      <c r="AR61" t="s">
        <v>119</v>
      </c>
      <c r="AS61" t="s">
        <v>117</v>
      </c>
      <c r="AT61" t="s">
        <v>119</v>
      </c>
      <c r="AU61" t="s">
        <v>207</v>
      </c>
      <c r="AV61" t="s">
        <v>354</v>
      </c>
      <c r="AW61" t="s">
        <v>70</v>
      </c>
      <c r="AX61">
        <v>1212</v>
      </c>
      <c r="AY61" t="s">
        <v>427</v>
      </c>
      <c r="AZ61">
        <v>5</v>
      </c>
      <c r="BA61" t="s">
        <v>428</v>
      </c>
      <c r="BB61">
        <v>2</v>
      </c>
      <c r="BC61">
        <v>1</v>
      </c>
      <c r="BE61" t="s">
        <v>70</v>
      </c>
      <c r="BF61">
        <v>0</v>
      </c>
      <c r="BG61" t="s">
        <v>313</v>
      </c>
      <c r="BI61" t="s">
        <v>117</v>
      </c>
      <c r="BJ61" t="s">
        <v>354</v>
      </c>
      <c r="BK61" t="s">
        <v>70</v>
      </c>
      <c r="BL61">
        <v>0.77702046679872205</v>
      </c>
      <c r="BM61">
        <v>1212</v>
      </c>
      <c r="BN61" t="s">
        <v>119</v>
      </c>
      <c r="BO61" t="s">
        <v>207</v>
      </c>
      <c r="BP61">
        <v>2</v>
      </c>
      <c r="BQ61">
        <v>1575.231</v>
      </c>
      <c r="BR61">
        <v>5.3516447490700322E-2</v>
      </c>
      <c r="BS61">
        <v>0.44558737419873862</v>
      </c>
      <c r="BT61">
        <v>0.18663929290370745</v>
      </c>
      <c r="BU61">
        <v>14.766</v>
      </c>
      <c r="BV61">
        <v>0.19044825806500762</v>
      </c>
      <c r="BW61">
        <v>6.7291717849636026</v>
      </c>
      <c r="BX61">
        <v>83</v>
      </c>
      <c r="BY61">
        <v>3</v>
      </c>
      <c r="BZ61">
        <v>106</v>
      </c>
    </row>
    <row r="62" spans="1:78" ht="16.5">
      <c r="A62" s="107" t="str">
        <f t="shared" si="1"/>
        <v>부성여객</v>
      </c>
      <c r="B62" s="108" t="str">
        <f t="shared" si="2"/>
        <v>심승현</v>
      </c>
      <c r="C62" s="109" t="str">
        <f t="shared" si="3"/>
        <v>D</v>
      </c>
      <c r="D62" s="110">
        <f t="shared" si="4"/>
        <v>0.81131991091612377</v>
      </c>
      <c r="E62" s="111">
        <f t="shared" si="5"/>
        <v>8485</v>
      </c>
      <c r="F62" s="112" t="str">
        <f t="shared" si="6"/>
        <v>36</v>
      </c>
      <c r="G62" s="113" t="str">
        <f t="shared" si="7"/>
        <v>70바2139</v>
      </c>
      <c r="H62" s="114">
        <f t="shared" si="8"/>
        <v>3</v>
      </c>
      <c r="I62" s="115">
        <f t="shared" si="9"/>
        <v>1479.346</v>
      </c>
      <c r="J62" s="116">
        <f t="shared" si="10"/>
        <v>3.4459891073805503E-2</v>
      </c>
      <c r="K62" s="116">
        <f t="shared" si="11"/>
        <v>0.41509702483486849</v>
      </c>
      <c r="L62" s="116">
        <f t="shared" si="12"/>
        <v>0.24605467551201679</v>
      </c>
      <c r="M62" s="117">
        <f t="shared" si="13"/>
        <v>19.013999999999999</v>
      </c>
      <c r="N62" s="118">
        <f t="shared" si="14"/>
        <v>0.54077950661981711</v>
      </c>
      <c r="O62" s="118">
        <f t="shared" si="15"/>
        <v>51.238858252227672</v>
      </c>
      <c r="P62" s="228">
        <f t="shared" si="16"/>
        <v>45</v>
      </c>
      <c r="Q62" s="229">
        <f t="shared" si="17"/>
        <v>8</v>
      </c>
      <c r="R62" s="229">
        <f t="shared" si="18"/>
        <v>758</v>
      </c>
      <c r="T62">
        <v>512</v>
      </c>
      <c r="U62">
        <v>8485</v>
      </c>
      <c r="V62" t="s">
        <v>355</v>
      </c>
      <c r="W62">
        <v>1479.346</v>
      </c>
      <c r="X62">
        <v>809.92</v>
      </c>
      <c r="Y62">
        <v>1.827</v>
      </c>
      <c r="Z62">
        <v>19.013999999999999</v>
      </c>
      <c r="AA62">
        <v>100.986361</v>
      </c>
      <c r="AB62">
        <v>3.4799790000000002</v>
      </c>
      <c r="AC62">
        <v>41.919137999999997</v>
      </c>
      <c r="AD62" s="1">
        <v>364</v>
      </c>
      <c r="AE62">
        <v>8</v>
      </c>
      <c r="AF62">
        <v>758</v>
      </c>
      <c r="AG62">
        <v>103</v>
      </c>
      <c r="AH62">
        <v>14.648968</v>
      </c>
      <c r="AI62">
        <v>1751.1</v>
      </c>
      <c r="AJ62">
        <v>416.4</v>
      </c>
      <c r="AK62">
        <v>45</v>
      </c>
      <c r="AL62">
        <v>20164</v>
      </c>
      <c r="AM62">
        <v>0.81131991091612377</v>
      </c>
      <c r="AN62" t="s">
        <v>67</v>
      </c>
      <c r="AO62">
        <v>1108.4770000000001</v>
      </c>
      <c r="AP62" t="s">
        <v>610</v>
      </c>
      <c r="AQ62" t="s">
        <v>117</v>
      </c>
      <c r="AR62" t="s">
        <v>119</v>
      </c>
      <c r="AS62" t="s">
        <v>117</v>
      </c>
      <c r="AT62" t="s">
        <v>119</v>
      </c>
      <c r="AU62" t="s">
        <v>208</v>
      </c>
      <c r="AV62" t="s">
        <v>355</v>
      </c>
      <c r="AW62" t="s">
        <v>67</v>
      </c>
      <c r="AX62">
        <v>8485</v>
      </c>
      <c r="AY62" t="s">
        <v>408</v>
      </c>
      <c r="AZ62">
        <v>18</v>
      </c>
      <c r="BA62" t="s">
        <v>478</v>
      </c>
      <c r="BB62">
        <v>3</v>
      </c>
      <c r="BC62">
        <v>1</v>
      </c>
      <c r="BE62" t="s">
        <v>67</v>
      </c>
      <c r="BF62">
        <v>0</v>
      </c>
      <c r="BG62" t="s">
        <v>313</v>
      </c>
      <c r="BI62" t="s">
        <v>117</v>
      </c>
      <c r="BJ62" t="s">
        <v>355</v>
      </c>
      <c r="BK62" t="s">
        <v>67</v>
      </c>
      <c r="BL62">
        <v>0.81131991091612377</v>
      </c>
      <c r="BM62">
        <v>8485</v>
      </c>
      <c r="BN62" t="s">
        <v>119</v>
      </c>
      <c r="BO62" t="s">
        <v>208</v>
      </c>
      <c r="BP62">
        <v>3</v>
      </c>
      <c r="BQ62">
        <v>1479.346</v>
      </c>
      <c r="BR62">
        <v>3.4459891073805503E-2</v>
      </c>
      <c r="BS62">
        <v>0.41509702483486849</v>
      </c>
      <c r="BT62">
        <v>0.24605467551201679</v>
      </c>
      <c r="BU62">
        <v>19.013999999999999</v>
      </c>
      <c r="BV62">
        <v>0.54077950661981711</v>
      </c>
      <c r="BW62">
        <v>51.238858252227672</v>
      </c>
      <c r="BX62">
        <v>45</v>
      </c>
      <c r="BY62">
        <v>8</v>
      </c>
      <c r="BZ62">
        <v>758</v>
      </c>
    </row>
    <row r="63" spans="1:78" ht="16.5">
      <c r="A63" s="124" t="str">
        <f t="shared" si="1"/>
        <v>부성여객</v>
      </c>
      <c r="B63" s="125" t="str">
        <f t="shared" si="2"/>
        <v>안철수</v>
      </c>
      <c r="C63" s="126" t="str">
        <f t="shared" si="3"/>
        <v>C</v>
      </c>
      <c r="D63" s="127">
        <f t="shared" si="4"/>
        <v>0.86639999999999995</v>
      </c>
      <c r="E63" s="128">
        <f t="shared" si="5"/>
        <v>8371</v>
      </c>
      <c r="F63" s="129" t="str">
        <f t="shared" si="6"/>
        <v>790</v>
      </c>
      <c r="G63" s="130" t="str">
        <f t="shared" si="7"/>
        <v>70바2078</v>
      </c>
      <c r="H63" s="131">
        <f t="shared" si="8"/>
        <v>1</v>
      </c>
      <c r="I63" s="132">
        <f t="shared" si="9"/>
        <v>3061.3510000000001</v>
      </c>
      <c r="J63" s="133">
        <f t="shared" si="10"/>
        <v>3.5932175731565708E-2</v>
      </c>
      <c r="K63" s="133">
        <f t="shared" si="11"/>
        <v>0.25264205022479974</v>
      </c>
      <c r="L63" s="133">
        <f t="shared" si="12"/>
        <v>0.2698155160907717</v>
      </c>
      <c r="M63" s="134">
        <f t="shared" si="13"/>
        <v>10.023999999999999</v>
      </c>
      <c r="N63" s="135">
        <f t="shared" si="14"/>
        <v>6.5330633436022204E-2</v>
      </c>
      <c r="O63" s="135">
        <f t="shared" si="15"/>
        <v>18.096585461778147</v>
      </c>
      <c r="P63" s="226">
        <f t="shared" si="16"/>
        <v>1</v>
      </c>
      <c r="Q63" s="227">
        <f t="shared" si="17"/>
        <v>2</v>
      </c>
      <c r="R63" s="227">
        <f t="shared" si="18"/>
        <v>554</v>
      </c>
      <c r="T63">
        <v>512</v>
      </c>
      <c r="U63">
        <v>8371</v>
      </c>
      <c r="V63" t="s">
        <v>248</v>
      </c>
      <c r="W63">
        <v>3061.3510000000001</v>
      </c>
      <c r="X63">
        <v>1413.615</v>
      </c>
      <c r="Y63">
        <v>2.1659999999999999</v>
      </c>
      <c r="Z63">
        <v>10.023999999999999</v>
      </c>
      <c r="AA63">
        <v>112.069974</v>
      </c>
      <c r="AB63">
        <v>4.0269180000000002</v>
      </c>
      <c r="AC63">
        <v>28.313587999999999</v>
      </c>
      <c r="AD63" s="1">
        <v>826</v>
      </c>
      <c r="AE63">
        <v>2</v>
      </c>
      <c r="AF63">
        <v>554</v>
      </c>
      <c r="AG63">
        <v>102</v>
      </c>
      <c r="AH63">
        <v>27.316424000000001</v>
      </c>
      <c r="AI63">
        <v>17448.7</v>
      </c>
      <c r="AJ63">
        <v>4652.2</v>
      </c>
      <c r="AK63">
        <v>1</v>
      </c>
      <c r="AL63">
        <v>53</v>
      </c>
      <c r="AM63">
        <v>0.86639999999999995</v>
      </c>
      <c r="AN63" t="s">
        <v>69</v>
      </c>
      <c r="AO63">
        <v>3061.3510000000001</v>
      </c>
      <c r="AP63" t="s">
        <v>611</v>
      </c>
      <c r="AQ63" t="s">
        <v>117</v>
      </c>
      <c r="AR63" t="s">
        <v>120</v>
      </c>
      <c r="AS63" t="s">
        <v>117</v>
      </c>
      <c r="AT63" t="s">
        <v>120</v>
      </c>
      <c r="AU63" t="s">
        <v>214</v>
      </c>
      <c r="AV63" t="s">
        <v>248</v>
      </c>
      <c r="AW63" t="s">
        <v>69</v>
      </c>
      <c r="AX63">
        <v>8371</v>
      </c>
      <c r="AY63" t="s">
        <v>432</v>
      </c>
      <c r="AZ63">
        <v>2</v>
      </c>
      <c r="BA63" t="s">
        <v>433</v>
      </c>
      <c r="BB63">
        <v>1</v>
      </c>
      <c r="BC63">
        <v>1</v>
      </c>
      <c r="BE63" t="s">
        <v>69</v>
      </c>
      <c r="BF63">
        <v>0</v>
      </c>
      <c r="BG63" t="s">
        <v>313</v>
      </c>
      <c r="BI63" t="s">
        <v>117</v>
      </c>
      <c r="BJ63" t="s">
        <v>248</v>
      </c>
      <c r="BK63" t="s">
        <v>69</v>
      </c>
      <c r="BL63">
        <v>0.86639999999999995</v>
      </c>
      <c r="BM63">
        <v>8371</v>
      </c>
      <c r="BN63" t="s">
        <v>120</v>
      </c>
      <c r="BO63" t="s">
        <v>214</v>
      </c>
      <c r="BP63">
        <v>1</v>
      </c>
      <c r="BQ63">
        <v>3061.3510000000001</v>
      </c>
      <c r="BR63">
        <v>3.5932175731565708E-2</v>
      </c>
      <c r="BS63">
        <v>0.25264205022479974</v>
      </c>
      <c r="BT63">
        <v>0.2698155160907717</v>
      </c>
      <c r="BU63">
        <v>10.023999999999999</v>
      </c>
      <c r="BV63">
        <v>6.5330633436022204E-2</v>
      </c>
      <c r="BW63">
        <v>18.096585461778147</v>
      </c>
      <c r="BX63">
        <v>1</v>
      </c>
      <c r="BY63">
        <v>2</v>
      </c>
      <c r="BZ63">
        <v>554</v>
      </c>
    </row>
    <row r="64" spans="1:78" ht="16.5">
      <c r="A64" s="107" t="str">
        <f t="shared" si="1"/>
        <v>부성여객</v>
      </c>
      <c r="B64" s="108" t="str">
        <f t="shared" si="2"/>
        <v>엄원호</v>
      </c>
      <c r="C64" s="109" t="str">
        <f t="shared" si="3"/>
        <v>B</v>
      </c>
      <c r="D64" s="110">
        <f t="shared" si="4"/>
        <v>0.93162332159591799</v>
      </c>
      <c r="E64" s="111">
        <f t="shared" si="5"/>
        <v>8372</v>
      </c>
      <c r="F64" s="112" t="str">
        <f t="shared" si="6"/>
        <v>790</v>
      </c>
      <c r="G64" s="113" t="str">
        <f t="shared" si="7"/>
        <v>70바2123</v>
      </c>
      <c r="H64" s="114">
        <f t="shared" si="8"/>
        <v>2</v>
      </c>
      <c r="I64" s="115">
        <f t="shared" si="9"/>
        <v>3516.7959999999998</v>
      </c>
      <c r="J64" s="116">
        <f t="shared" si="10"/>
        <v>2.5940358637245191E-2</v>
      </c>
      <c r="K64" s="116">
        <f t="shared" si="11"/>
        <v>0.3016039477020217</v>
      </c>
      <c r="L64" s="116">
        <f t="shared" si="12"/>
        <v>0.25619910850672034</v>
      </c>
      <c r="M64" s="117">
        <f t="shared" si="13"/>
        <v>10.260999999999999</v>
      </c>
      <c r="N64" s="118">
        <f t="shared" si="14"/>
        <v>0.7393093031270509</v>
      </c>
      <c r="O64" s="118">
        <f t="shared" si="15"/>
        <v>5.3457749610725216</v>
      </c>
      <c r="P64" s="228">
        <f t="shared" si="16"/>
        <v>13</v>
      </c>
      <c r="Q64" s="229">
        <f t="shared" si="17"/>
        <v>26</v>
      </c>
      <c r="R64" s="229">
        <f t="shared" si="18"/>
        <v>188</v>
      </c>
      <c r="T64">
        <v>512</v>
      </c>
      <c r="U64">
        <v>8372</v>
      </c>
      <c r="V64" t="s">
        <v>249</v>
      </c>
      <c r="W64">
        <v>3516.7959999999998</v>
      </c>
      <c r="X64">
        <v>1520.961</v>
      </c>
      <c r="Y64">
        <v>2.3119999999999998</v>
      </c>
      <c r="Z64">
        <v>10.260999999999999</v>
      </c>
      <c r="AA64">
        <v>127.867199</v>
      </c>
      <c r="AB64">
        <v>3.3169209999999998</v>
      </c>
      <c r="AC64">
        <v>38.565252000000001</v>
      </c>
      <c r="AD64" s="1">
        <v>901</v>
      </c>
      <c r="AE64">
        <v>26</v>
      </c>
      <c r="AF64">
        <v>188</v>
      </c>
      <c r="AG64">
        <v>107</v>
      </c>
      <c r="AH64">
        <v>27.503502999999998</v>
      </c>
      <c r="AI64">
        <v>17338.599999999999</v>
      </c>
      <c r="AJ64">
        <v>4474.8</v>
      </c>
      <c r="AK64">
        <v>13</v>
      </c>
      <c r="AL64">
        <v>14888</v>
      </c>
      <c r="AM64">
        <v>0.93162332159591799</v>
      </c>
      <c r="AN64" t="s">
        <v>68</v>
      </c>
      <c r="AO64">
        <v>3406.9079999999999</v>
      </c>
      <c r="AP64" t="s">
        <v>612</v>
      </c>
      <c r="AQ64" t="s">
        <v>117</v>
      </c>
      <c r="AR64" t="s">
        <v>120</v>
      </c>
      <c r="AS64" t="s">
        <v>117</v>
      </c>
      <c r="AT64" t="s">
        <v>120</v>
      </c>
      <c r="AU64" t="s">
        <v>215</v>
      </c>
      <c r="AV64" t="s">
        <v>249</v>
      </c>
      <c r="AW64" t="s">
        <v>68</v>
      </c>
      <c r="AX64">
        <v>8372</v>
      </c>
      <c r="AY64" t="s">
        <v>413</v>
      </c>
      <c r="AZ64">
        <v>3</v>
      </c>
      <c r="BA64" t="s">
        <v>439</v>
      </c>
      <c r="BB64">
        <v>2</v>
      </c>
      <c r="BC64">
        <v>1</v>
      </c>
      <c r="BE64" t="s">
        <v>68</v>
      </c>
      <c r="BF64">
        <v>0</v>
      </c>
      <c r="BG64" t="s">
        <v>313</v>
      </c>
      <c r="BI64" t="s">
        <v>117</v>
      </c>
      <c r="BJ64" t="s">
        <v>249</v>
      </c>
      <c r="BK64" t="s">
        <v>68</v>
      </c>
      <c r="BL64">
        <v>0.93162332159591799</v>
      </c>
      <c r="BM64">
        <v>8372</v>
      </c>
      <c r="BN64" t="s">
        <v>120</v>
      </c>
      <c r="BO64" t="s">
        <v>215</v>
      </c>
      <c r="BP64">
        <v>2</v>
      </c>
      <c r="BQ64">
        <v>3516.7959999999998</v>
      </c>
      <c r="BR64">
        <v>2.5940358637245191E-2</v>
      </c>
      <c r="BS64">
        <v>0.3016039477020217</v>
      </c>
      <c r="BT64">
        <v>0.25619910850672034</v>
      </c>
      <c r="BU64">
        <v>10.260999999999999</v>
      </c>
      <c r="BV64">
        <v>0.7393093031270509</v>
      </c>
      <c r="BW64">
        <v>5.3457749610725216</v>
      </c>
      <c r="BX64">
        <v>13</v>
      </c>
      <c r="BY64">
        <v>26</v>
      </c>
      <c r="BZ64">
        <v>188</v>
      </c>
    </row>
    <row r="65" spans="1:78" ht="16.5">
      <c r="A65" s="124" t="str">
        <f t="shared" si="1"/>
        <v>부성여객</v>
      </c>
      <c r="B65" s="125" t="str">
        <f t="shared" si="2"/>
        <v>여명호</v>
      </c>
      <c r="C65" s="126" t="str">
        <f t="shared" si="3"/>
        <v>A</v>
      </c>
      <c r="D65" s="127">
        <f t="shared" si="4"/>
        <v>0.9513636363636363</v>
      </c>
      <c r="E65" s="128">
        <f t="shared" si="5"/>
        <v>3279</v>
      </c>
      <c r="F65" s="129" t="str">
        <f t="shared" si="6"/>
        <v>36</v>
      </c>
      <c r="G65" s="130" t="str">
        <f t="shared" si="7"/>
        <v>70바2097</v>
      </c>
      <c r="H65" s="131">
        <f t="shared" si="8"/>
        <v>1</v>
      </c>
      <c r="I65" s="132">
        <f t="shared" si="9"/>
        <v>1783.0429999999999</v>
      </c>
      <c r="J65" s="133">
        <f t="shared" si="10"/>
        <v>1.2381935127019069E-2</v>
      </c>
      <c r="K65" s="133">
        <f t="shared" si="11"/>
        <v>0.38448796028976212</v>
      </c>
      <c r="L65" s="133">
        <f t="shared" si="12"/>
        <v>0.1626433013673815</v>
      </c>
      <c r="M65" s="134">
        <f t="shared" si="13"/>
        <v>14.891</v>
      </c>
      <c r="N65" s="135">
        <f t="shared" si="14"/>
        <v>0.168251691069705</v>
      </c>
      <c r="O65" s="135">
        <f t="shared" si="15"/>
        <v>30.397472186593372</v>
      </c>
      <c r="P65" s="226">
        <f t="shared" si="16"/>
        <v>29</v>
      </c>
      <c r="Q65" s="227">
        <f t="shared" si="17"/>
        <v>3</v>
      </c>
      <c r="R65" s="227">
        <f t="shared" si="18"/>
        <v>542</v>
      </c>
      <c r="T65">
        <v>512</v>
      </c>
      <c r="U65">
        <v>3279</v>
      </c>
      <c r="V65" t="s">
        <v>250</v>
      </c>
      <c r="W65">
        <v>1783.0429999999999</v>
      </c>
      <c r="X65">
        <v>852.04600000000005</v>
      </c>
      <c r="Y65">
        <v>2.093</v>
      </c>
      <c r="Z65">
        <v>14.891</v>
      </c>
      <c r="AA65">
        <v>114.23190200000001</v>
      </c>
      <c r="AB65">
        <v>1.414412</v>
      </c>
      <c r="AC65">
        <v>43.920791000000001</v>
      </c>
      <c r="AD65" s="1">
        <v>290</v>
      </c>
      <c r="AE65">
        <v>3</v>
      </c>
      <c r="AF65">
        <v>542</v>
      </c>
      <c r="AG65">
        <v>103</v>
      </c>
      <c r="AH65">
        <v>15.608974999999999</v>
      </c>
      <c r="AI65">
        <v>3633.1</v>
      </c>
      <c r="AJ65">
        <v>790.6</v>
      </c>
      <c r="AK65">
        <v>29</v>
      </c>
      <c r="AL65">
        <v>11619</v>
      </c>
      <c r="AM65">
        <v>0.9513636363636363</v>
      </c>
      <c r="AN65" t="s">
        <v>66</v>
      </c>
      <c r="AO65">
        <v>1783.0429999999999</v>
      </c>
      <c r="AP65" t="s">
        <v>613</v>
      </c>
      <c r="AQ65" t="s">
        <v>117</v>
      </c>
      <c r="AR65" t="s">
        <v>119</v>
      </c>
      <c r="AS65" t="s">
        <v>117</v>
      </c>
      <c r="AT65" t="s">
        <v>119</v>
      </c>
      <c r="AU65" t="s">
        <v>195</v>
      </c>
      <c r="AV65" t="s">
        <v>250</v>
      </c>
      <c r="AW65" t="s">
        <v>66</v>
      </c>
      <c r="AX65">
        <v>3279</v>
      </c>
      <c r="AY65" t="s">
        <v>411</v>
      </c>
      <c r="AZ65">
        <v>6</v>
      </c>
      <c r="BA65" t="s">
        <v>614</v>
      </c>
      <c r="BB65">
        <v>1</v>
      </c>
      <c r="BC65">
        <v>1</v>
      </c>
      <c r="BE65" t="s">
        <v>68</v>
      </c>
      <c r="BF65">
        <v>1</v>
      </c>
      <c r="BG65" t="s">
        <v>307</v>
      </c>
      <c r="BI65" t="s">
        <v>117</v>
      </c>
      <c r="BJ65" t="s">
        <v>250</v>
      </c>
      <c r="BK65" t="s">
        <v>66</v>
      </c>
      <c r="BL65">
        <v>0.9513636363636363</v>
      </c>
      <c r="BM65">
        <v>3279</v>
      </c>
      <c r="BN65" t="s">
        <v>119</v>
      </c>
      <c r="BO65" t="s">
        <v>195</v>
      </c>
      <c r="BP65">
        <v>1</v>
      </c>
      <c r="BQ65">
        <v>1783.0429999999999</v>
      </c>
      <c r="BR65">
        <v>1.2381935127019069E-2</v>
      </c>
      <c r="BS65">
        <v>0.38448796028976212</v>
      </c>
      <c r="BT65">
        <v>0.1626433013673815</v>
      </c>
      <c r="BU65">
        <v>14.891</v>
      </c>
      <c r="BV65">
        <v>0.168251691069705</v>
      </c>
      <c r="BW65">
        <v>30.397472186593372</v>
      </c>
      <c r="BX65">
        <v>29</v>
      </c>
      <c r="BY65">
        <v>3</v>
      </c>
      <c r="BZ65">
        <v>542</v>
      </c>
    </row>
    <row r="66" spans="1:78" ht="16.5">
      <c r="A66" s="107" t="str">
        <f t="shared" si="1"/>
        <v>부성여객</v>
      </c>
      <c r="B66" s="108" t="str">
        <f t="shared" si="2"/>
        <v>여재철</v>
      </c>
      <c r="C66" s="109" t="str">
        <f t="shared" si="3"/>
        <v>A</v>
      </c>
      <c r="D66" s="110">
        <f t="shared" si="4"/>
        <v>0.97238095238095223</v>
      </c>
      <c r="E66" s="111">
        <f t="shared" si="5"/>
        <v>3800</v>
      </c>
      <c r="F66" s="112" t="str">
        <f t="shared" si="6"/>
        <v>33</v>
      </c>
      <c r="G66" s="113" t="str">
        <f t="shared" si="7"/>
        <v>70바2084</v>
      </c>
      <c r="H66" s="114">
        <f t="shared" si="8"/>
        <v>1</v>
      </c>
      <c r="I66" s="115">
        <f t="shared" si="9"/>
        <v>1740.0319999999999</v>
      </c>
      <c r="J66" s="116">
        <f t="shared" si="10"/>
        <v>2.2422496543771243E-2</v>
      </c>
      <c r="K66" s="116">
        <f t="shared" si="11"/>
        <v>0.38554114479220647</v>
      </c>
      <c r="L66" s="116">
        <f t="shared" si="12"/>
        <v>0.14252611446226277</v>
      </c>
      <c r="M66" s="117">
        <f t="shared" si="13"/>
        <v>12.33</v>
      </c>
      <c r="N66" s="118">
        <f t="shared" si="14"/>
        <v>0</v>
      </c>
      <c r="O66" s="118">
        <f t="shared" si="15"/>
        <v>5.229788877445932</v>
      </c>
      <c r="P66" s="228">
        <f t="shared" si="16"/>
        <v>35</v>
      </c>
      <c r="Q66" s="229">
        <f t="shared" si="17"/>
        <v>0</v>
      </c>
      <c r="R66" s="229">
        <f t="shared" si="18"/>
        <v>91</v>
      </c>
      <c r="T66">
        <v>512</v>
      </c>
      <c r="U66">
        <v>3800</v>
      </c>
      <c r="V66" t="s">
        <v>251</v>
      </c>
      <c r="W66">
        <v>1740.0319999999999</v>
      </c>
      <c r="X66">
        <v>852.23900000000003</v>
      </c>
      <c r="Y66">
        <v>2.0419999999999998</v>
      </c>
      <c r="Z66">
        <v>12.33</v>
      </c>
      <c r="AA66">
        <v>116.177206</v>
      </c>
      <c r="AB66">
        <v>2.6049829999999998</v>
      </c>
      <c r="AC66">
        <v>44.791092999999996</v>
      </c>
      <c r="AD66" s="1">
        <v>248</v>
      </c>
      <c r="AE66">
        <v>0</v>
      </c>
      <c r="AF66">
        <v>91</v>
      </c>
      <c r="AG66">
        <v>93</v>
      </c>
      <c r="AH66">
        <v>14.977395</v>
      </c>
      <c r="AI66">
        <v>388.7</v>
      </c>
      <c r="AJ66">
        <v>11.8</v>
      </c>
      <c r="AK66">
        <v>35</v>
      </c>
      <c r="AL66">
        <v>10694</v>
      </c>
      <c r="AM66">
        <v>0.97238095238095223</v>
      </c>
      <c r="AN66" t="s">
        <v>66</v>
      </c>
      <c r="AO66">
        <v>1740.0319999999999</v>
      </c>
      <c r="AP66" t="s">
        <v>615</v>
      </c>
      <c r="AQ66" t="s">
        <v>117</v>
      </c>
      <c r="AR66" t="s">
        <v>118</v>
      </c>
      <c r="AS66" t="s">
        <v>117</v>
      </c>
      <c r="AT66" t="s">
        <v>118</v>
      </c>
      <c r="AU66" t="s">
        <v>175</v>
      </c>
      <c r="AV66" t="s">
        <v>251</v>
      </c>
      <c r="AW66" t="s">
        <v>66</v>
      </c>
      <c r="AX66">
        <v>3800</v>
      </c>
      <c r="AY66" t="s">
        <v>407</v>
      </c>
      <c r="AZ66">
        <v>1</v>
      </c>
      <c r="BA66" t="s">
        <v>367</v>
      </c>
      <c r="BB66">
        <v>1</v>
      </c>
      <c r="BC66">
        <v>1</v>
      </c>
      <c r="BE66" t="s">
        <v>66</v>
      </c>
      <c r="BF66">
        <v>0</v>
      </c>
      <c r="BG66" t="s">
        <v>313</v>
      </c>
      <c r="BI66" t="s">
        <v>117</v>
      </c>
      <c r="BJ66" t="s">
        <v>251</v>
      </c>
      <c r="BK66" t="s">
        <v>66</v>
      </c>
      <c r="BL66">
        <v>0.97238095238095223</v>
      </c>
      <c r="BM66">
        <v>3800</v>
      </c>
      <c r="BN66" t="s">
        <v>118</v>
      </c>
      <c r="BO66" t="s">
        <v>175</v>
      </c>
      <c r="BP66">
        <v>1</v>
      </c>
      <c r="BQ66">
        <v>1740.0319999999999</v>
      </c>
      <c r="BR66">
        <v>2.2422496543771243E-2</v>
      </c>
      <c r="BS66">
        <v>0.38554114479220647</v>
      </c>
      <c r="BT66">
        <v>0.14252611446226277</v>
      </c>
      <c r="BU66">
        <v>12.33</v>
      </c>
      <c r="BV66">
        <v>0</v>
      </c>
      <c r="BW66">
        <v>5.229788877445932</v>
      </c>
      <c r="BX66">
        <v>35</v>
      </c>
      <c r="BY66">
        <v>0</v>
      </c>
      <c r="BZ66">
        <v>91</v>
      </c>
    </row>
    <row r="67" spans="1:78" ht="16.5">
      <c r="A67" s="124" t="str">
        <f t="shared" si="1"/>
        <v>부성여객</v>
      </c>
      <c r="B67" s="125" t="str">
        <f t="shared" si="2"/>
        <v>오명곤</v>
      </c>
      <c r="C67" s="126" t="str">
        <f t="shared" si="3"/>
        <v>F</v>
      </c>
      <c r="D67" s="127">
        <f t="shared" si="4"/>
        <v>0.78869565217391313</v>
      </c>
      <c r="E67" s="128">
        <f t="shared" si="5"/>
        <v>9440</v>
      </c>
      <c r="F67" s="129" t="str">
        <f t="shared" si="6"/>
        <v>33</v>
      </c>
      <c r="G67" s="130" t="str">
        <f t="shared" si="7"/>
        <v>70바2034</v>
      </c>
      <c r="H67" s="131">
        <f t="shared" si="8"/>
        <v>1</v>
      </c>
      <c r="I67" s="132">
        <f t="shared" si="9"/>
        <v>1571.0150000000001</v>
      </c>
      <c r="J67" s="133">
        <f t="shared" si="10"/>
        <v>3.674107235390231E-2</v>
      </c>
      <c r="K67" s="133">
        <f t="shared" si="11"/>
        <v>0.40803567807267338</v>
      </c>
      <c r="L67" s="133">
        <f t="shared" si="12"/>
        <v>0.23169734216414228</v>
      </c>
      <c r="M67" s="134">
        <f t="shared" si="13"/>
        <v>18.425000000000001</v>
      </c>
      <c r="N67" s="135">
        <f t="shared" si="14"/>
        <v>0.12730623195831994</v>
      </c>
      <c r="O67" s="135">
        <f t="shared" si="15"/>
        <v>30.935414365871743</v>
      </c>
      <c r="P67" s="226">
        <f t="shared" si="16"/>
        <v>54</v>
      </c>
      <c r="Q67" s="227">
        <f t="shared" si="17"/>
        <v>2</v>
      </c>
      <c r="R67" s="227">
        <f t="shared" si="18"/>
        <v>486</v>
      </c>
      <c r="T67">
        <v>512</v>
      </c>
      <c r="U67">
        <v>9440</v>
      </c>
      <c r="V67" t="s">
        <v>252</v>
      </c>
      <c r="W67">
        <v>1571.0150000000001</v>
      </c>
      <c r="X67">
        <v>865.91600000000005</v>
      </c>
      <c r="Y67">
        <v>1.8140000000000001</v>
      </c>
      <c r="Z67">
        <v>18.425000000000001</v>
      </c>
      <c r="AA67">
        <v>104.885262</v>
      </c>
      <c r="AB67">
        <v>3.8535970000000002</v>
      </c>
      <c r="AC67">
        <v>42.796928999999999</v>
      </c>
      <c r="AD67" s="1">
        <v>364</v>
      </c>
      <c r="AE67">
        <v>2</v>
      </c>
      <c r="AF67">
        <v>486</v>
      </c>
      <c r="AG67">
        <v>99</v>
      </c>
      <c r="AH67">
        <v>14.978415</v>
      </c>
      <c r="AI67">
        <v>1908.6</v>
      </c>
      <c r="AJ67">
        <v>286.3</v>
      </c>
      <c r="AK67">
        <v>54</v>
      </c>
      <c r="AL67">
        <v>15457</v>
      </c>
      <c r="AM67">
        <v>0.78869565217391313</v>
      </c>
      <c r="AN67" t="s">
        <v>70</v>
      </c>
      <c r="AO67">
        <v>1571.0150000000001</v>
      </c>
      <c r="AP67" t="s">
        <v>616</v>
      </c>
      <c r="AQ67" t="s">
        <v>117</v>
      </c>
      <c r="AR67" t="s">
        <v>118</v>
      </c>
      <c r="AS67" t="s">
        <v>117</v>
      </c>
      <c r="AT67" t="s">
        <v>118</v>
      </c>
      <c r="AU67" t="s">
        <v>171</v>
      </c>
      <c r="AV67" t="s">
        <v>252</v>
      </c>
      <c r="AW67" t="s">
        <v>70</v>
      </c>
      <c r="AX67">
        <v>9440</v>
      </c>
      <c r="AY67" t="s">
        <v>416</v>
      </c>
      <c r="AZ67">
        <v>4</v>
      </c>
      <c r="BA67" t="s">
        <v>316</v>
      </c>
      <c r="BB67">
        <v>1</v>
      </c>
      <c r="BC67">
        <v>1</v>
      </c>
      <c r="BE67" t="s">
        <v>67</v>
      </c>
      <c r="BF67">
        <v>-1</v>
      </c>
      <c r="BG67" t="s">
        <v>310</v>
      </c>
      <c r="BI67" t="s">
        <v>117</v>
      </c>
      <c r="BJ67" t="s">
        <v>252</v>
      </c>
      <c r="BK67" t="s">
        <v>70</v>
      </c>
      <c r="BL67">
        <v>0.78869565217391313</v>
      </c>
      <c r="BM67">
        <v>9440</v>
      </c>
      <c r="BN67" t="s">
        <v>118</v>
      </c>
      <c r="BO67" t="s">
        <v>171</v>
      </c>
      <c r="BP67">
        <v>1</v>
      </c>
      <c r="BQ67">
        <v>1571.0150000000001</v>
      </c>
      <c r="BR67">
        <v>3.674107235390231E-2</v>
      </c>
      <c r="BS67">
        <v>0.40803567807267338</v>
      </c>
      <c r="BT67">
        <v>0.23169734216414228</v>
      </c>
      <c r="BU67">
        <v>18.425000000000001</v>
      </c>
      <c r="BV67">
        <v>0.12730623195831994</v>
      </c>
      <c r="BW67">
        <v>30.935414365871743</v>
      </c>
      <c r="BX67">
        <v>54</v>
      </c>
      <c r="BY67">
        <v>2</v>
      </c>
      <c r="BZ67">
        <v>486</v>
      </c>
    </row>
    <row r="68" spans="1:78" ht="16.5">
      <c r="A68" s="107" t="str">
        <f t="shared" si="1"/>
        <v>부성여객</v>
      </c>
      <c r="B68" s="108" t="str">
        <f t="shared" si="2"/>
        <v>오병윤</v>
      </c>
      <c r="C68" s="109" t="str">
        <f t="shared" si="3"/>
        <v>B</v>
      </c>
      <c r="D68" s="110">
        <f t="shared" si="4"/>
        <v>0.91838265570998556</v>
      </c>
      <c r="E68" s="111">
        <f t="shared" si="5"/>
        <v>1101</v>
      </c>
      <c r="F68" s="112" t="str">
        <f t="shared" si="6"/>
        <v>36</v>
      </c>
      <c r="G68" s="113" t="str">
        <f t="shared" si="7"/>
        <v>70바2064</v>
      </c>
      <c r="H68" s="114">
        <f t="shared" si="8"/>
        <v>11</v>
      </c>
      <c r="I68" s="115">
        <f t="shared" si="9"/>
        <v>1448.8910000000001</v>
      </c>
      <c r="J68" s="116">
        <f t="shared" si="10"/>
        <v>2.6921535332519075E-2</v>
      </c>
      <c r="K68" s="116">
        <f t="shared" si="11"/>
        <v>0.30543445644635425</v>
      </c>
      <c r="L68" s="116">
        <f t="shared" si="12"/>
        <v>0.20636472999004066</v>
      </c>
      <c r="M68" s="117">
        <f t="shared" si="13"/>
        <v>12.542</v>
      </c>
      <c r="N68" s="118">
        <f t="shared" si="14"/>
        <v>0.1380366086889904</v>
      </c>
      <c r="O68" s="118">
        <f t="shared" si="15"/>
        <v>12.975441216765098</v>
      </c>
      <c r="P68" s="228">
        <f t="shared" si="16"/>
        <v>5</v>
      </c>
      <c r="Q68" s="229">
        <f t="shared" si="17"/>
        <v>2</v>
      </c>
      <c r="R68" s="229">
        <f t="shared" si="18"/>
        <v>191</v>
      </c>
      <c r="T68">
        <v>512</v>
      </c>
      <c r="U68">
        <v>1101</v>
      </c>
      <c r="V68" t="s">
        <v>356</v>
      </c>
      <c r="W68">
        <v>1490.0250000000001</v>
      </c>
      <c r="X68">
        <v>789.322</v>
      </c>
      <c r="Y68">
        <v>1.8879999999999999</v>
      </c>
      <c r="Z68">
        <v>12.542</v>
      </c>
      <c r="AA68">
        <v>93.841639000000001</v>
      </c>
      <c r="AB68">
        <v>2.5263610000000001</v>
      </c>
      <c r="AC68">
        <v>28.662469999999999</v>
      </c>
      <c r="AD68" s="1">
        <v>299</v>
      </c>
      <c r="AE68">
        <v>2</v>
      </c>
      <c r="AF68">
        <v>191</v>
      </c>
      <c r="AG68">
        <v>85</v>
      </c>
      <c r="AH68">
        <v>15.878079</v>
      </c>
      <c r="AI68">
        <v>1009.2</v>
      </c>
      <c r="AJ68">
        <v>2.8</v>
      </c>
      <c r="AK68">
        <v>5</v>
      </c>
      <c r="AL68">
        <v>530</v>
      </c>
      <c r="AM68">
        <v>0.91838265570998556</v>
      </c>
      <c r="AN68" t="s">
        <v>68</v>
      </c>
      <c r="AO68">
        <v>250.91499999999999</v>
      </c>
      <c r="AP68" t="s">
        <v>617</v>
      </c>
      <c r="AQ68" t="s">
        <v>117</v>
      </c>
      <c r="AR68" t="s">
        <v>119</v>
      </c>
      <c r="AS68" t="s">
        <v>117</v>
      </c>
      <c r="AT68" t="s">
        <v>119</v>
      </c>
      <c r="AU68" t="s">
        <v>190</v>
      </c>
      <c r="AV68" t="s">
        <v>356</v>
      </c>
      <c r="AW68" t="s">
        <v>68</v>
      </c>
      <c r="AX68">
        <v>1101</v>
      </c>
      <c r="AY68" t="s">
        <v>434</v>
      </c>
      <c r="AZ68">
        <v>9</v>
      </c>
      <c r="BA68" t="s">
        <v>375</v>
      </c>
      <c r="BB68">
        <v>11</v>
      </c>
      <c r="BC68">
        <v>1</v>
      </c>
      <c r="BE68" t="s">
        <v>68</v>
      </c>
      <c r="BF68">
        <v>0</v>
      </c>
      <c r="BG68" t="s">
        <v>313</v>
      </c>
      <c r="BI68" t="s">
        <v>117</v>
      </c>
      <c r="BJ68" t="s">
        <v>356</v>
      </c>
      <c r="BK68" t="s">
        <v>68</v>
      </c>
      <c r="BL68">
        <v>0.91838265570998556</v>
      </c>
      <c r="BM68">
        <v>1101</v>
      </c>
      <c r="BN68" t="s">
        <v>119</v>
      </c>
      <c r="BO68" t="s">
        <v>190</v>
      </c>
      <c r="BP68">
        <v>11</v>
      </c>
      <c r="BQ68">
        <v>1448.8910000000001</v>
      </c>
      <c r="BR68">
        <v>2.6921535332519075E-2</v>
      </c>
      <c r="BS68">
        <v>0.30543445644635425</v>
      </c>
      <c r="BT68">
        <v>0.20066777403063707</v>
      </c>
      <c r="BU68">
        <v>12.542</v>
      </c>
      <c r="BV68">
        <v>0.1380366086889904</v>
      </c>
      <c r="BW68">
        <v>12.975441216765098</v>
      </c>
      <c r="BX68">
        <v>5</v>
      </c>
      <c r="BY68">
        <v>2</v>
      </c>
      <c r="BZ68">
        <v>191</v>
      </c>
    </row>
    <row r="69" spans="1:78" ht="16.5">
      <c r="A69" s="124" t="str">
        <f t="shared" si="1"/>
        <v>부성여객</v>
      </c>
      <c r="B69" s="125" t="str">
        <f t="shared" si="2"/>
        <v>오상준</v>
      </c>
      <c r="C69" s="126" t="str">
        <f t="shared" si="3"/>
        <v>A</v>
      </c>
      <c r="D69" s="127">
        <f t="shared" si="4"/>
        <v>0.99701872537989189</v>
      </c>
      <c r="E69" s="128">
        <f t="shared" si="5"/>
        <v>7692</v>
      </c>
      <c r="F69" s="129" t="str">
        <f t="shared" si="6"/>
        <v>36</v>
      </c>
      <c r="G69" s="130" t="str">
        <f t="shared" si="7"/>
        <v>70바2094</v>
      </c>
      <c r="H69" s="131">
        <f t="shared" si="8"/>
        <v>2</v>
      </c>
      <c r="I69" s="132">
        <f t="shared" si="9"/>
        <v>2162.3669999999997</v>
      </c>
      <c r="J69" s="133">
        <f t="shared" si="10"/>
        <v>7.4988815405852716E-3</v>
      </c>
      <c r="K69" s="133">
        <f t="shared" si="11"/>
        <v>0.34140945420834784</v>
      </c>
      <c r="L69" s="133">
        <f t="shared" si="12"/>
        <v>0.14659861161403223</v>
      </c>
      <c r="M69" s="134">
        <f t="shared" si="13"/>
        <v>10.724</v>
      </c>
      <c r="N69" s="135">
        <f t="shared" si="14"/>
        <v>0.41621056925119559</v>
      </c>
      <c r="O69" s="135">
        <f t="shared" si="15"/>
        <v>12.902527646787064</v>
      </c>
      <c r="P69" s="226">
        <f t="shared" si="16"/>
        <v>2</v>
      </c>
      <c r="Q69" s="227">
        <f t="shared" si="17"/>
        <v>9</v>
      </c>
      <c r="R69" s="227">
        <f t="shared" si="18"/>
        <v>279</v>
      </c>
      <c r="T69">
        <v>512</v>
      </c>
      <c r="U69">
        <v>7692</v>
      </c>
      <c r="V69" t="s">
        <v>253</v>
      </c>
      <c r="W69">
        <v>2162.3670000000002</v>
      </c>
      <c r="X69">
        <v>990.26499999999999</v>
      </c>
      <c r="Y69">
        <v>2.1840000000000002</v>
      </c>
      <c r="Z69">
        <v>10.724</v>
      </c>
      <c r="AA69">
        <v>136.01521700000001</v>
      </c>
      <c r="AB69">
        <v>1.019962</v>
      </c>
      <c r="AC69">
        <v>46.436881</v>
      </c>
      <c r="AD69" s="1">
        <v>317</v>
      </c>
      <c r="AE69">
        <v>9</v>
      </c>
      <c r="AF69">
        <v>279</v>
      </c>
      <c r="AG69">
        <v>85</v>
      </c>
      <c r="AH69">
        <v>15.897978</v>
      </c>
      <c r="AI69">
        <v>671.7</v>
      </c>
      <c r="AJ69">
        <v>50</v>
      </c>
      <c r="AK69">
        <v>2</v>
      </c>
      <c r="AL69">
        <v>205</v>
      </c>
      <c r="AM69">
        <v>0.99701872537989189</v>
      </c>
      <c r="AN69" t="s">
        <v>66</v>
      </c>
      <c r="AO69">
        <v>2103.7669999999998</v>
      </c>
      <c r="AP69" t="s">
        <v>618</v>
      </c>
      <c r="AQ69" t="s">
        <v>117</v>
      </c>
      <c r="AR69" t="s">
        <v>119</v>
      </c>
      <c r="AS69" t="s">
        <v>117</v>
      </c>
      <c r="AT69" t="s">
        <v>119</v>
      </c>
      <c r="AU69" t="s">
        <v>193</v>
      </c>
      <c r="AV69" t="s">
        <v>253</v>
      </c>
      <c r="AW69" t="s">
        <v>66</v>
      </c>
      <c r="AX69">
        <v>7692</v>
      </c>
      <c r="AY69" t="s">
        <v>411</v>
      </c>
      <c r="AZ69">
        <v>1</v>
      </c>
      <c r="BA69" t="s">
        <v>412</v>
      </c>
      <c r="BB69">
        <v>2</v>
      </c>
      <c r="BC69">
        <v>1</v>
      </c>
      <c r="BE69" t="s">
        <v>66</v>
      </c>
      <c r="BF69">
        <v>0</v>
      </c>
      <c r="BG69" t="s">
        <v>313</v>
      </c>
      <c r="BI69" t="s">
        <v>117</v>
      </c>
      <c r="BJ69" t="s">
        <v>253</v>
      </c>
      <c r="BK69" t="s">
        <v>66</v>
      </c>
      <c r="BL69">
        <v>0.99701872537989189</v>
      </c>
      <c r="BM69">
        <v>7692</v>
      </c>
      <c r="BN69" t="s">
        <v>119</v>
      </c>
      <c r="BO69" t="s">
        <v>193</v>
      </c>
      <c r="BP69">
        <v>2</v>
      </c>
      <c r="BQ69">
        <v>2162.3669999999997</v>
      </c>
      <c r="BR69">
        <v>7.4988815405852716E-3</v>
      </c>
      <c r="BS69">
        <v>0.34140945420834784</v>
      </c>
      <c r="BT69">
        <v>0.1465986116140322</v>
      </c>
      <c r="BU69">
        <v>10.724</v>
      </c>
      <c r="BV69">
        <v>0.41621056925119559</v>
      </c>
      <c r="BW69">
        <v>12.902527646787064</v>
      </c>
      <c r="BX69">
        <v>2</v>
      </c>
      <c r="BY69">
        <v>9</v>
      </c>
      <c r="BZ69">
        <v>279</v>
      </c>
    </row>
    <row r="70" spans="1:78" ht="16.5">
      <c r="A70" s="107" t="str">
        <f t="shared" si="1"/>
        <v>부성여객</v>
      </c>
      <c r="B70" s="108" t="str">
        <f t="shared" si="2"/>
        <v>온병선</v>
      </c>
      <c r="C70" s="109" t="str">
        <f t="shared" si="3"/>
        <v>D</v>
      </c>
      <c r="D70" s="110">
        <f t="shared" si="4"/>
        <v>0.81270967414911011</v>
      </c>
      <c r="E70" s="111">
        <f t="shared" si="5"/>
        <v>5548</v>
      </c>
      <c r="F70" s="112" t="str">
        <f t="shared" si="6"/>
        <v>33</v>
      </c>
      <c r="G70" s="113" t="str">
        <f t="shared" si="7"/>
        <v>70바2010</v>
      </c>
      <c r="H70" s="114">
        <f t="shared" si="8"/>
        <v>3</v>
      </c>
      <c r="I70" s="115">
        <f t="shared" si="9"/>
        <v>1820.7510000000002</v>
      </c>
      <c r="J70" s="116">
        <f t="shared" si="10"/>
        <v>3.3018322961566454E-2</v>
      </c>
      <c r="K70" s="116">
        <f t="shared" si="11"/>
        <v>0.38704870078961429</v>
      </c>
      <c r="L70" s="116">
        <f t="shared" si="12"/>
        <v>0.14224899505753394</v>
      </c>
      <c r="M70" s="117">
        <f t="shared" si="13"/>
        <v>13.959</v>
      </c>
      <c r="N70" s="118">
        <f t="shared" si="14"/>
        <v>5.4922391914105764E-2</v>
      </c>
      <c r="O70" s="118">
        <f t="shared" si="15"/>
        <v>3.7896450420732979</v>
      </c>
      <c r="P70" s="228">
        <f t="shared" si="16"/>
        <v>55</v>
      </c>
      <c r="Q70" s="229">
        <f t="shared" si="17"/>
        <v>1</v>
      </c>
      <c r="R70" s="229">
        <f t="shared" si="18"/>
        <v>69</v>
      </c>
      <c r="T70">
        <v>512</v>
      </c>
      <c r="U70">
        <v>5548</v>
      </c>
      <c r="V70" t="s">
        <v>254</v>
      </c>
      <c r="W70">
        <v>1820.751</v>
      </c>
      <c r="X70">
        <v>943.11900000000003</v>
      </c>
      <c r="Y70">
        <v>1.931</v>
      </c>
      <c r="Z70">
        <v>13.959</v>
      </c>
      <c r="AA70">
        <v>124.458865</v>
      </c>
      <c r="AB70">
        <v>4.1094229999999996</v>
      </c>
      <c r="AC70">
        <v>48.171641999999999</v>
      </c>
      <c r="AD70" s="1">
        <v>259</v>
      </c>
      <c r="AE70">
        <v>1</v>
      </c>
      <c r="AF70">
        <v>69</v>
      </c>
      <c r="AG70">
        <v>82</v>
      </c>
      <c r="AH70">
        <v>14.629339</v>
      </c>
      <c r="AI70">
        <v>2117.6</v>
      </c>
      <c r="AJ70">
        <v>0</v>
      </c>
      <c r="AK70">
        <v>55</v>
      </c>
      <c r="AL70">
        <v>30202</v>
      </c>
      <c r="AM70">
        <v>0.81270967414911011</v>
      </c>
      <c r="AN70" t="s">
        <v>67</v>
      </c>
      <c r="AO70">
        <v>1600.231</v>
      </c>
      <c r="AP70" t="s">
        <v>619</v>
      </c>
      <c r="AQ70" t="s">
        <v>117</v>
      </c>
      <c r="AR70" t="s">
        <v>118</v>
      </c>
      <c r="AS70" t="s">
        <v>117</v>
      </c>
      <c r="AT70" t="s">
        <v>118</v>
      </c>
      <c r="AU70" t="s">
        <v>168</v>
      </c>
      <c r="AV70" t="s">
        <v>254</v>
      </c>
      <c r="AW70" t="s">
        <v>67</v>
      </c>
      <c r="AX70">
        <v>5548</v>
      </c>
      <c r="AY70" t="s">
        <v>419</v>
      </c>
      <c r="AZ70">
        <v>12</v>
      </c>
      <c r="BA70" t="s">
        <v>512</v>
      </c>
      <c r="BB70">
        <v>3</v>
      </c>
      <c r="BC70">
        <v>1</v>
      </c>
      <c r="BE70" t="s">
        <v>70</v>
      </c>
      <c r="BF70">
        <v>1</v>
      </c>
      <c r="BG70" t="s">
        <v>307</v>
      </c>
      <c r="BI70" t="s">
        <v>117</v>
      </c>
      <c r="BJ70" t="s">
        <v>254</v>
      </c>
      <c r="BK70" t="s">
        <v>67</v>
      </c>
      <c r="BL70">
        <v>0.81270967414911011</v>
      </c>
      <c r="BM70">
        <v>5548</v>
      </c>
      <c r="BN70" t="s">
        <v>118</v>
      </c>
      <c r="BO70" t="s">
        <v>168</v>
      </c>
      <c r="BP70">
        <v>3</v>
      </c>
      <c r="BQ70">
        <v>1820.7510000000002</v>
      </c>
      <c r="BR70">
        <v>3.3018322961566454E-2</v>
      </c>
      <c r="BS70">
        <v>0.38704870078961429</v>
      </c>
      <c r="BT70">
        <v>0.14224899505753397</v>
      </c>
      <c r="BU70">
        <v>13.959</v>
      </c>
      <c r="BV70">
        <v>5.4922391914105764E-2</v>
      </c>
      <c r="BW70">
        <v>3.7896450420732979</v>
      </c>
      <c r="BX70">
        <v>55</v>
      </c>
      <c r="BY70">
        <v>1</v>
      </c>
      <c r="BZ70">
        <v>69</v>
      </c>
    </row>
    <row r="71" spans="1:78" ht="16.5">
      <c r="A71" s="124" t="str">
        <f t="shared" ref="A71:A124" si="19">BI71</f>
        <v>부성여객</v>
      </c>
      <c r="B71" s="125" t="str">
        <f t="shared" ref="B71:B124" si="20">IF(BJ71="NULL", E71, BJ71)</f>
        <v>왕영문</v>
      </c>
      <c r="C71" s="126" t="str">
        <f t="shared" ref="C71:C124" si="21">BK71</f>
        <v>B</v>
      </c>
      <c r="D71" s="127">
        <f t="shared" ref="D71:D124" si="22">BL71</f>
        <v>0.9405</v>
      </c>
      <c r="E71" s="128">
        <f t="shared" ref="E71:E124" si="23">U71</f>
        <v>1067</v>
      </c>
      <c r="F71" s="129" t="str">
        <f t="shared" ref="F71:F124" si="24">BN71</f>
        <v>36</v>
      </c>
      <c r="G71" s="130" t="str">
        <f t="shared" ref="G71:G124" si="25">BO71</f>
        <v>70바2096</v>
      </c>
      <c r="H71" s="131">
        <f t="shared" ref="H71:H124" si="26">BP71</f>
        <v>1</v>
      </c>
      <c r="I71" s="132">
        <f t="shared" ref="I71:I124" si="27">BQ71</f>
        <v>2065.4160000000002</v>
      </c>
      <c r="J71" s="133">
        <f t="shared" ref="J71:J124" si="28">AB71/AA71</f>
        <v>3.7786258120378917E-3</v>
      </c>
      <c r="K71" s="133">
        <f t="shared" ref="K71:K124" si="29">AC71/AA71</f>
        <v>0.33049855436230902</v>
      </c>
      <c r="L71" s="133">
        <f t="shared" ref="L71:L124" si="30">AD71/I71</f>
        <v>0.15928994449544304</v>
      </c>
      <c r="M71" s="134">
        <f t="shared" ref="M71:M124" si="31">Z71</f>
        <v>13.17</v>
      </c>
      <c r="N71" s="135">
        <f t="shared" ref="N71:N124" si="32">BV71</f>
        <v>0.33891477552221921</v>
      </c>
      <c r="O71" s="135">
        <f t="shared" ref="O71:O124" si="33">BW71</f>
        <v>36.7480449459092</v>
      </c>
      <c r="P71" s="226">
        <f t="shared" ref="P71:P124" si="34">AK71</f>
        <v>4</v>
      </c>
      <c r="Q71" s="227">
        <f t="shared" ref="Q71:Q124" si="35">AE71</f>
        <v>7</v>
      </c>
      <c r="R71" s="227">
        <f t="shared" ref="R71:R124" si="36">AF71</f>
        <v>759</v>
      </c>
      <c r="T71">
        <v>512</v>
      </c>
      <c r="U71">
        <v>1067</v>
      </c>
      <c r="V71" t="s">
        <v>255</v>
      </c>
      <c r="W71">
        <v>2065.4160000000002</v>
      </c>
      <c r="X71">
        <v>1097.866</v>
      </c>
      <c r="Y71">
        <v>1.881</v>
      </c>
      <c r="Z71">
        <v>13.17</v>
      </c>
      <c r="AA71">
        <v>127.530225</v>
      </c>
      <c r="AB71">
        <v>0.48188900000000001</v>
      </c>
      <c r="AC71">
        <v>42.148555000000002</v>
      </c>
      <c r="AD71" s="1">
        <v>329</v>
      </c>
      <c r="AE71">
        <v>7</v>
      </c>
      <c r="AF71">
        <v>759</v>
      </c>
      <c r="AG71">
        <v>90</v>
      </c>
      <c r="AH71">
        <v>16.195501</v>
      </c>
      <c r="AI71">
        <v>756.5</v>
      </c>
      <c r="AJ71">
        <v>34</v>
      </c>
      <c r="AK71">
        <v>4</v>
      </c>
      <c r="AL71">
        <v>705</v>
      </c>
      <c r="AM71">
        <v>0.9405</v>
      </c>
      <c r="AN71" t="s">
        <v>68</v>
      </c>
      <c r="AO71">
        <v>2065.4160000000002</v>
      </c>
      <c r="AP71" t="s">
        <v>620</v>
      </c>
      <c r="AQ71" t="s">
        <v>117</v>
      </c>
      <c r="AR71" t="s">
        <v>119</v>
      </c>
      <c r="AS71" t="s">
        <v>117</v>
      </c>
      <c r="AT71" t="s">
        <v>119</v>
      </c>
      <c r="AU71" t="s">
        <v>194</v>
      </c>
      <c r="AV71" t="s">
        <v>255</v>
      </c>
      <c r="AW71" t="s">
        <v>68</v>
      </c>
      <c r="AX71">
        <v>1067</v>
      </c>
      <c r="AY71" t="s">
        <v>434</v>
      </c>
      <c r="AZ71">
        <v>3</v>
      </c>
      <c r="BA71" t="s">
        <v>328</v>
      </c>
      <c r="BB71">
        <v>1</v>
      </c>
      <c r="BC71">
        <v>1</v>
      </c>
      <c r="BE71" t="s">
        <v>71</v>
      </c>
      <c r="BF71">
        <v>-2</v>
      </c>
      <c r="BG71" t="s">
        <v>310</v>
      </c>
      <c r="BI71" t="s">
        <v>117</v>
      </c>
      <c r="BJ71" t="s">
        <v>255</v>
      </c>
      <c r="BK71" t="s">
        <v>68</v>
      </c>
      <c r="BL71">
        <v>0.9405</v>
      </c>
      <c r="BM71">
        <v>1067</v>
      </c>
      <c r="BN71" t="s">
        <v>119</v>
      </c>
      <c r="BO71" t="s">
        <v>194</v>
      </c>
      <c r="BP71">
        <v>1</v>
      </c>
      <c r="BQ71">
        <v>2065.4160000000002</v>
      </c>
      <c r="BR71">
        <v>3.7786258120378917E-3</v>
      </c>
      <c r="BS71">
        <v>0.33049855436230902</v>
      </c>
      <c r="BT71">
        <v>0.15928994449544304</v>
      </c>
      <c r="BU71">
        <v>13.17</v>
      </c>
      <c r="BV71">
        <v>0.33891477552221921</v>
      </c>
      <c r="BW71">
        <v>36.7480449459092</v>
      </c>
      <c r="BX71">
        <v>4</v>
      </c>
      <c r="BY71">
        <v>7</v>
      </c>
      <c r="BZ71">
        <v>759</v>
      </c>
    </row>
    <row r="72" spans="1:78" ht="16.5">
      <c r="A72" s="107" t="str">
        <f t="shared" si="19"/>
        <v>부성여객</v>
      </c>
      <c r="B72" s="108" t="str">
        <f t="shared" si="20"/>
        <v>원종복</v>
      </c>
      <c r="C72" s="109" t="str">
        <f t="shared" si="21"/>
        <v>D</v>
      </c>
      <c r="D72" s="110">
        <f t="shared" si="22"/>
        <v>0.83066171083663698</v>
      </c>
      <c r="E72" s="111">
        <f t="shared" si="23"/>
        <v>8015</v>
      </c>
      <c r="F72" s="112" t="str">
        <f t="shared" si="24"/>
        <v>33</v>
      </c>
      <c r="G72" s="113" t="str">
        <f t="shared" si="25"/>
        <v>70바2084</v>
      </c>
      <c r="H72" s="114">
        <f t="shared" si="26"/>
        <v>9</v>
      </c>
      <c r="I72" s="115">
        <f t="shared" si="27"/>
        <v>1274.3799999999999</v>
      </c>
      <c r="J72" s="116">
        <f t="shared" si="28"/>
        <v>1.7842749985524393E-2</v>
      </c>
      <c r="K72" s="116">
        <f t="shared" si="29"/>
        <v>0.38041261453637892</v>
      </c>
      <c r="L72" s="116">
        <f t="shared" si="30"/>
        <v>0.180479919647201</v>
      </c>
      <c r="M72" s="117">
        <f t="shared" si="31"/>
        <v>15.351000000000001</v>
      </c>
      <c r="N72" s="118">
        <f t="shared" si="32"/>
        <v>0.31387812112556696</v>
      </c>
      <c r="O72" s="118">
        <f t="shared" si="33"/>
        <v>8.2393006795461332</v>
      </c>
      <c r="P72" s="228">
        <f t="shared" si="34"/>
        <v>30</v>
      </c>
      <c r="Q72" s="229">
        <f t="shared" si="35"/>
        <v>4</v>
      </c>
      <c r="R72" s="229">
        <f t="shared" si="36"/>
        <v>110</v>
      </c>
      <c r="T72">
        <v>512</v>
      </c>
      <c r="U72">
        <v>8015</v>
      </c>
      <c r="V72" t="s">
        <v>292</v>
      </c>
      <c r="W72">
        <v>1315.9590000000001</v>
      </c>
      <c r="X72">
        <v>718.09100000000001</v>
      </c>
      <c r="Y72">
        <v>1.833</v>
      </c>
      <c r="Z72">
        <v>15.351000000000001</v>
      </c>
      <c r="AA72">
        <v>84.176094000000006</v>
      </c>
      <c r="AB72">
        <v>1.501933</v>
      </c>
      <c r="AC72">
        <v>32.021647999999999</v>
      </c>
      <c r="AD72" s="1">
        <v>230</v>
      </c>
      <c r="AE72">
        <v>4</v>
      </c>
      <c r="AF72">
        <v>110</v>
      </c>
      <c r="AG72">
        <v>92</v>
      </c>
      <c r="AH72">
        <v>15.633405</v>
      </c>
      <c r="AI72">
        <v>1881.9</v>
      </c>
      <c r="AJ72">
        <v>623.20000000000005</v>
      </c>
      <c r="AK72">
        <v>30</v>
      </c>
      <c r="AL72">
        <v>11318</v>
      </c>
      <c r="AM72">
        <v>0.83066171083663698</v>
      </c>
      <c r="AN72" t="s">
        <v>67</v>
      </c>
      <c r="AO72">
        <v>227.01599999999999</v>
      </c>
      <c r="AP72" t="s">
        <v>621</v>
      </c>
      <c r="AQ72" t="s">
        <v>117</v>
      </c>
      <c r="AR72" t="s">
        <v>118</v>
      </c>
      <c r="AS72" t="s">
        <v>117</v>
      </c>
      <c r="AT72" t="s">
        <v>118</v>
      </c>
      <c r="AU72" t="s">
        <v>175</v>
      </c>
      <c r="AV72" t="s">
        <v>292</v>
      </c>
      <c r="AW72" t="s">
        <v>67</v>
      </c>
      <c r="AX72">
        <v>8015</v>
      </c>
      <c r="AY72" t="s">
        <v>419</v>
      </c>
      <c r="AZ72">
        <v>10</v>
      </c>
      <c r="BA72" t="s">
        <v>518</v>
      </c>
      <c r="BB72">
        <v>9</v>
      </c>
      <c r="BC72">
        <v>1</v>
      </c>
      <c r="BE72" t="s">
        <v>67</v>
      </c>
      <c r="BF72">
        <v>0</v>
      </c>
      <c r="BG72" t="s">
        <v>313</v>
      </c>
      <c r="BI72" t="s">
        <v>117</v>
      </c>
      <c r="BJ72" t="s">
        <v>292</v>
      </c>
      <c r="BK72" t="s">
        <v>67</v>
      </c>
      <c r="BL72">
        <v>0.83066171083663698</v>
      </c>
      <c r="BM72">
        <v>8015</v>
      </c>
      <c r="BN72" t="s">
        <v>118</v>
      </c>
      <c r="BO72" t="s">
        <v>175</v>
      </c>
      <c r="BP72">
        <v>9</v>
      </c>
      <c r="BQ72">
        <v>1274.3799999999999</v>
      </c>
      <c r="BR72">
        <v>1.7842749985524393E-2</v>
      </c>
      <c r="BS72">
        <v>0.38041261453637892</v>
      </c>
      <c r="BT72">
        <v>0.17477748166926171</v>
      </c>
      <c r="BU72">
        <v>15.351000000000001</v>
      </c>
      <c r="BV72">
        <v>0.31387812112556696</v>
      </c>
      <c r="BW72">
        <v>8.2393006795461332</v>
      </c>
      <c r="BX72">
        <v>30</v>
      </c>
      <c r="BY72">
        <v>4</v>
      </c>
      <c r="BZ72">
        <v>110</v>
      </c>
    </row>
    <row r="73" spans="1:78" ht="16.5">
      <c r="A73" s="124" t="str">
        <f t="shared" si="19"/>
        <v>부성여객</v>
      </c>
      <c r="B73" s="125" t="str">
        <f t="shared" si="20"/>
        <v>윤두호</v>
      </c>
      <c r="C73" s="126" t="str">
        <f t="shared" si="21"/>
        <v>B</v>
      </c>
      <c r="D73" s="127">
        <f t="shared" si="22"/>
        <v>0.94640000000000002</v>
      </c>
      <c r="E73" s="128">
        <f t="shared" si="23"/>
        <v>7571</v>
      </c>
      <c r="F73" s="129" t="str">
        <f t="shared" si="24"/>
        <v>790</v>
      </c>
      <c r="G73" s="130" t="str">
        <f t="shared" si="25"/>
        <v>70바2078</v>
      </c>
      <c r="H73" s="131">
        <f t="shared" si="26"/>
        <v>1</v>
      </c>
      <c r="I73" s="132">
        <f t="shared" si="27"/>
        <v>2796.9569999999999</v>
      </c>
      <c r="J73" s="133">
        <f t="shared" si="28"/>
        <v>2.5954837106184441E-2</v>
      </c>
      <c r="K73" s="133">
        <f t="shared" si="29"/>
        <v>0.27096812520880309</v>
      </c>
      <c r="L73" s="133">
        <f t="shared" si="30"/>
        <v>0.24955692919126038</v>
      </c>
      <c r="M73" s="134">
        <f t="shared" si="31"/>
        <v>8.7119999999999997</v>
      </c>
      <c r="N73" s="135">
        <f t="shared" si="32"/>
        <v>7.150628343589123E-2</v>
      </c>
      <c r="O73" s="135">
        <f t="shared" si="33"/>
        <v>8.1517163116915992</v>
      </c>
      <c r="P73" s="226">
        <f t="shared" si="34"/>
        <v>5</v>
      </c>
      <c r="Q73" s="227">
        <f t="shared" si="35"/>
        <v>2</v>
      </c>
      <c r="R73" s="227">
        <f t="shared" si="36"/>
        <v>228</v>
      </c>
      <c r="T73">
        <v>512</v>
      </c>
      <c r="U73">
        <v>7571</v>
      </c>
      <c r="V73" t="s">
        <v>256</v>
      </c>
      <c r="W73">
        <v>2796.9569999999999</v>
      </c>
      <c r="X73">
        <v>1182.2670000000001</v>
      </c>
      <c r="Y73">
        <v>2.3660000000000001</v>
      </c>
      <c r="Z73">
        <v>8.7119999999999997</v>
      </c>
      <c r="AA73">
        <v>102.731371</v>
      </c>
      <c r="AB73">
        <v>2.6663760000000001</v>
      </c>
      <c r="AC73">
        <v>27.836926999999999</v>
      </c>
      <c r="AD73" s="1">
        <v>698</v>
      </c>
      <c r="AE73">
        <v>2</v>
      </c>
      <c r="AF73">
        <v>228</v>
      </c>
      <c r="AG73">
        <v>107</v>
      </c>
      <c r="AH73">
        <v>27.225928</v>
      </c>
      <c r="AI73">
        <v>18191.400000000001</v>
      </c>
      <c r="AJ73">
        <v>5307.6</v>
      </c>
      <c r="AK73">
        <v>5</v>
      </c>
      <c r="AL73">
        <v>3246</v>
      </c>
      <c r="AM73">
        <v>0.94640000000000002</v>
      </c>
      <c r="AN73" t="s">
        <v>68</v>
      </c>
      <c r="AO73">
        <v>2796.9569999999999</v>
      </c>
      <c r="AP73" t="s">
        <v>622</v>
      </c>
      <c r="AQ73" t="s">
        <v>117</v>
      </c>
      <c r="AR73" t="s">
        <v>120</v>
      </c>
      <c r="AS73" t="s">
        <v>117</v>
      </c>
      <c r="AT73" t="s">
        <v>120</v>
      </c>
      <c r="AU73" t="s">
        <v>214</v>
      </c>
      <c r="AV73" t="s">
        <v>256</v>
      </c>
      <c r="AW73" t="s">
        <v>68</v>
      </c>
      <c r="AX73">
        <v>7571</v>
      </c>
      <c r="AY73" t="s">
        <v>413</v>
      </c>
      <c r="AZ73">
        <v>1</v>
      </c>
      <c r="BA73" t="s">
        <v>378</v>
      </c>
      <c r="BB73">
        <v>1</v>
      </c>
      <c r="BC73">
        <v>1</v>
      </c>
      <c r="BE73" t="s">
        <v>68</v>
      </c>
      <c r="BF73">
        <v>0</v>
      </c>
      <c r="BG73" t="s">
        <v>313</v>
      </c>
      <c r="BI73" t="s">
        <v>117</v>
      </c>
      <c r="BJ73" t="s">
        <v>256</v>
      </c>
      <c r="BK73" t="s">
        <v>68</v>
      </c>
      <c r="BL73">
        <v>0.94640000000000002</v>
      </c>
      <c r="BM73">
        <v>7571</v>
      </c>
      <c r="BN73" t="s">
        <v>120</v>
      </c>
      <c r="BO73" t="s">
        <v>214</v>
      </c>
      <c r="BP73">
        <v>1</v>
      </c>
      <c r="BQ73">
        <v>2796.9569999999999</v>
      </c>
      <c r="BR73">
        <v>2.5954837106184441E-2</v>
      </c>
      <c r="BS73">
        <v>0.27096812520880309</v>
      </c>
      <c r="BT73">
        <v>0.24955692919126038</v>
      </c>
      <c r="BU73">
        <v>8.7119999999999997</v>
      </c>
      <c r="BV73">
        <v>7.150628343589123E-2</v>
      </c>
      <c r="BW73">
        <v>8.1517163116915992</v>
      </c>
      <c r="BX73">
        <v>5</v>
      </c>
      <c r="BY73">
        <v>2</v>
      </c>
      <c r="BZ73">
        <v>228</v>
      </c>
    </row>
    <row r="74" spans="1:78" ht="16.5">
      <c r="A74" s="107" t="str">
        <f t="shared" si="19"/>
        <v>부성여객</v>
      </c>
      <c r="B74" s="108" t="str">
        <f t="shared" si="20"/>
        <v>윤병선</v>
      </c>
      <c r="C74" s="109" t="str">
        <f t="shared" si="21"/>
        <v>D</v>
      </c>
      <c r="D74" s="110">
        <f t="shared" si="22"/>
        <v>0.83275846644908635</v>
      </c>
      <c r="E74" s="111">
        <f t="shared" si="23"/>
        <v>2741</v>
      </c>
      <c r="F74" s="112" t="str">
        <f t="shared" si="24"/>
        <v>36</v>
      </c>
      <c r="G74" s="113" t="str">
        <f t="shared" si="25"/>
        <v>70바2094</v>
      </c>
      <c r="H74" s="114">
        <f t="shared" si="26"/>
        <v>11</v>
      </c>
      <c r="I74" s="115">
        <f t="shared" si="27"/>
        <v>1685.796</v>
      </c>
      <c r="J74" s="116">
        <f t="shared" si="28"/>
        <v>5.6343185058286567E-2</v>
      </c>
      <c r="K74" s="116">
        <f t="shared" si="29"/>
        <v>0.38702466636931421</v>
      </c>
      <c r="L74" s="116">
        <f t="shared" si="30"/>
        <v>0.23431067578758047</v>
      </c>
      <c r="M74" s="117">
        <f t="shared" si="31"/>
        <v>14.519</v>
      </c>
      <c r="N74" s="118">
        <f t="shared" si="32"/>
        <v>0.11863831685447111</v>
      </c>
      <c r="O74" s="118">
        <f t="shared" si="33"/>
        <v>10.321533566338987</v>
      </c>
      <c r="P74" s="228">
        <f t="shared" si="34"/>
        <v>56</v>
      </c>
      <c r="Q74" s="229">
        <f t="shared" si="35"/>
        <v>2</v>
      </c>
      <c r="R74" s="229">
        <f t="shared" si="36"/>
        <v>174</v>
      </c>
      <c r="T74">
        <v>512</v>
      </c>
      <c r="U74">
        <v>2741</v>
      </c>
      <c r="V74" t="s">
        <v>257</v>
      </c>
      <c r="W74">
        <v>1685.796</v>
      </c>
      <c r="X74">
        <v>924.95899999999995</v>
      </c>
      <c r="Y74">
        <v>1.823</v>
      </c>
      <c r="Z74">
        <v>14.519</v>
      </c>
      <c r="AA74">
        <v>109.250817</v>
      </c>
      <c r="AB74">
        <v>6.1555390000000001</v>
      </c>
      <c r="AC74">
        <v>42.282761000000001</v>
      </c>
      <c r="AD74" s="1">
        <v>395</v>
      </c>
      <c r="AE74">
        <v>2</v>
      </c>
      <c r="AF74">
        <v>174</v>
      </c>
      <c r="AG74">
        <v>107</v>
      </c>
      <c r="AH74">
        <v>15.430510999999999</v>
      </c>
      <c r="AI74">
        <v>3887.7</v>
      </c>
      <c r="AJ74">
        <v>1059.5</v>
      </c>
      <c r="AK74">
        <v>56</v>
      </c>
      <c r="AL74">
        <v>22706</v>
      </c>
      <c r="AM74">
        <v>0.83275846644908635</v>
      </c>
      <c r="AN74" t="s">
        <v>67</v>
      </c>
      <c r="AO74">
        <v>242.91800000000001</v>
      </c>
      <c r="AP74" t="s">
        <v>623</v>
      </c>
      <c r="AQ74" t="s">
        <v>117</v>
      </c>
      <c r="AR74" t="s">
        <v>119</v>
      </c>
      <c r="AS74" t="s">
        <v>117</v>
      </c>
      <c r="AT74" t="s">
        <v>119</v>
      </c>
      <c r="AU74" t="s">
        <v>193</v>
      </c>
      <c r="AV74" t="s">
        <v>257</v>
      </c>
      <c r="AW74" t="s">
        <v>67</v>
      </c>
      <c r="AX74">
        <v>2741</v>
      </c>
      <c r="AY74" t="s">
        <v>408</v>
      </c>
      <c r="AZ74">
        <v>8</v>
      </c>
      <c r="BA74" t="s">
        <v>373</v>
      </c>
      <c r="BB74">
        <v>11</v>
      </c>
      <c r="BC74">
        <v>1</v>
      </c>
      <c r="BE74" t="s">
        <v>69</v>
      </c>
      <c r="BF74">
        <v>-1</v>
      </c>
      <c r="BG74" t="s">
        <v>310</v>
      </c>
      <c r="BI74" t="s">
        <v>117</v>
      </c>
      <c r="BJ74" t="s">
        <v>257</v>
      </c>
      <c r="BK74" t="s">
        <v>67</v>
      </c>
      <c r="BL74">
        <v>0.83275846644908635</v>
      </c>
      <c r="BM74">
        <v>2741</v>
      </c>
      <c r="BN74" t="s">
        <v>119</v>
      </c>
      <c r="BO74" t="s">
        <v>193</v>
      </c>
      <c r="BP74">
        <v>11</v>
      </c>
      <c r="BQ74">
        <v>1685.796</v>
      </c>
      <c r="BR74">
        <v>5.6343185058286567E-2</v>
      </c>
      <c r="BS74">
        <v>0.38702466636931421</v>
      </c>
      <c r="BT74">
        <v>0.23431067578758047</v>
      </c>
      <c r="BU74">
        <v>14.519</v>
      </c>
      <c r="BV74">
        <v>0.11863831685447111</v>
      </c>
      <c r="BW74">
        <v>10.321533566338987</v>
      </c>
      <c r="BX74">
        <v>56</v>
      </c>
      <c r="BY74">
        <v>2</v>
      </c>
      <c r="BZ74">
        <v>174</v>
      </c>
    </row>
    <row r="75" spans="1:78" ht="16.5">
      <c r="A75" s="124" t="str">
        <f t="shared" si="19"/>
        <v>부성여객</v>
      </c>
      <c r="B75" s="125" t="str">
        <f t="shared" si="20"/>
        <v>윤상석</v>
      </c>
      <c r="C75" s="126" t="str">
        <f t="shared" si="21"/>
        <v>C</v>
      </c>
      <c r="D75" s="127">
        <f t="shared" si="22"/>
        <v>0.89473684210526316</v>
      </c>
      <c r="E75" s="128">
        <f t="shared" si="23"/>
        <v>3810</v>
      </c>
      <c r="F75" s="129" t="str">
        <f t="shared" si="24"/>
        <v>36</v>
      </c>
      <c r="G75" s="130" t="str">
        <f t="shared" si="25"/>
        <v>70바2098</v>
      </c>
      <c r="H75" s="131">
        <f t="shared" si="26"/>
        <v>1</v>
      </c>
      <c r="I75" s="132">
        <f t="shared" si="27"/>
        <v>826.38699999999994</v>
      </c>
      <c r="J75" s="133">
        <f t="shared" si="28"/>
        <v>2.9041274851031508E-2</v>
      </c>
      <c r="K75" s="133">
        <f t="shared" si="29"/>
        <v>0.40152823723829068</v>
      </c>
      <c r="L75" s="133">
        <f t="shared" si="30"/>
        <v>0.25048796750190894</v>
      </c>
      <c r="M75" s="134">
        <f t="shared" si="31"/>
        <v>18.29</v>
      </c>
      <c r="N75" s="135">
        <f t="shared" si="32"/>
        <v>0</v>
      </c>
      <c r="O75" s="135">
        <f t="shared" si="33"/>
        <v>28.437039788864059</v>
      </c>
      <c r="P75" s="226">
        <f t="shared" si="34"/>
        <v>30</v>
      </c>
      <c r="Q75" s="227">
        <f t="shared" si="35"/>
        <v>0</v>
      </c>
      <c r="R75" s="227">
        <f t="shared" si="36"/>
        <v>235</v>
      </c>
      <c r="T75">
        <v>512</v>
      </c>
      <c r="U75">
        <v>3810</v>
      </c>
      <c r="V75" t="s">
        <v>507</v>
      </c>
      <c r="W75">
        <v>826.38699999999994</v>
      </c>
      <c r="X75">
        <v>486.05099999999999</v>
      </c>
      <c r="Y75">
        <v>1.7</v>
      </c>
      <c r="Z75">
        <v>18.29</v>
      </c>
      <c r="AA75">
        <v>50.636378999999998</v>
      </c>
      <c r="AB75">
        <v>1.470545</v>
      </c>
      <c r="AC75">
        <v>20.331935999999999</v>
      </c>
      <c r="AD75" s="1">
        <v>207</v>
      </c>
      <c r="AE75">
        <v>0</v>
      </c>
      <c r="AF75">
        <v>235</v>
      </c>
      <c r="AG75">
        <v>92</v>
      </c>
      <c r="AH75">
        <v>16.320025000000001</v>
      </c>
      <c r="AI75">
        <v>782.6</v>
      </c>
      <c r="AJ75">
        <v>357.9</v>
      </c>
      <c r="AK75">
        <v>30</v>
      </c>
      <c r="AL75">
        <v>13526</v>
      </c>
      <c r="AM75">
        <v>0.89473684210526316</v>
      </c>
      <c r="AN75" t="s">
        <v>69</v>
      </c>
      <c r="AO75">
        <v>826.38699999999994</v>
      </c>
      <c r="AP75" t="s">
        <v>624</v>
      </c>
      <c r="AQ75" t="s">
        <v>117</v>
      </c>
      <c r="AR75" t="s">
        <v>119</v>
      </c>
      <c r="AS75" t="s">
        <v>117</v>
      </c>
      <c r="AT75" t="s">
        <v>119</v>
      </c>
      <c r="AU75" t="s">
        <v>196</v>
      </c>
      <c r="AV75" t="s">
        <v>507</v>
      </c>
      <c r="AW75" t="s">
        <v>69</v>
      </c>
      <c r="AX75">
        <v>3810</v>
      </c>
      <c r="AY75" t="s">
        <v>415</v>
      </c>
      <c r="AZ75">
        <v>4</v>
      </c>
      <c r="BA75" t="s">
        <v>320</v>
      </c>
      <c r="BB75">
        <v>1</v>
      </c>
      <c r="BC75">
        <v>1</v>
      </c>
      <c r="BE75" t="s">
        <v>69</v>
      </c>
      <c r="BF75">
        <v>0</v>
      </c>
      <c r="BG75" t="s">
        <v>313</v>
      </c>
      <c r="BI75" t="s">
        <v>117</v>
      </c>
      <c r="BJ75" t="s">
        <v>507</v>
      </c>
      <c r="BK75" t="s">
        <v>69</v>
      </c>
      <c r="BL75">
        <v>0.89473684210526316</v>
      </c>
      <c r="BM75">
        <v>3810</v>
      </c>
      <c r="BN75" t="s">
        <v>119</v>
      </c>
      <c r="BO75" t="s">
        <v>196</v>
      </c>
      <c r="BP75">
        <v>1</v>
      </c>
      <c r="BQ75">
        <v>826.38699999999994</v>
      </c>
      <c r="BR75">
        <v>2.9041274851031508E-2</v>
      </c>
      <c r="BS75">
        <v>0.40152823723829068</v>
      </c>
      <c r="BT75">
        <v>0.25048796750190894</v>
      </c>
      <c r="BU75">
        <v>18.29</v>
      </c>
      <c r="BV75">
        <v>0</v>
      </c>
      <c r="BW75">
        <v>28.437039788864059</v>
      </c>
      <c r="BX75">
        <v>30</v>
      </c>
      <c r="BY75">
        <v>0</v>
      </c>
      <c r="BZ75">
        <v>235</v>
      </c>
    </row>
    <row r="76" spans="1:78" ht="16.5">
      <c r="A76" s="107" t="str">
        <f t="shared" si="19"/>
        <v>부성여객</v>
      </c>
      <c r="B76" s="108" t="str">
        <f t="shared" si="20"/>
        <v>윤종권</v>
      </c>
      <c r="C76" s="109" t="str">
        <f t="shared" si="21"/>
        <v>S</v>
      </c>
      <c r="D76" s="110">
        <f t="shared" si="22"/>
        <v>1.0024</v>
      </c>
      <c r="E76" s="111">
        <f t="shared" si="23"/>
        <v>246</v>
      </c>
      <c r="F76" s="112" t="str">
        <f t="shared" si="24"/>
        <v>790</v>
      </c>
      <c r="G76" s="113" t="str">
        <f t="shared" si="25"/>
        <v>70바2123</v>
      </c>
      <c r="H76" s="114">
        <f t="shared" si="26"/>
        <v>1</v>
      </c>
      <c r="I76" s="115">
        <f t="shared" si="27"/>
        <v>2857.5880000000002</v>
      </c>
      <c r="J76" s="116">
        <f t="shared" si="28"/>
        <v>5.1773963636130597E-3</v>
      </c>
      <c r="K76" s="116">
        <f t="shared" si="29"/>
        <v>0.23758288563428082</v>
      </c>
      <c r="L76" s="116">
        <f t="shared" si="30"/>
        <v>0.24986107164503768</v>
      </c>
      <c r="M76" s="117">
        <f t="shared" si="31"/>
        <v>7.125</v>
      </c>
      <c r="N76" s="118">
        <f t="shared" si="32"/>
        <v>3.4994547849445057E-2</v>
      </c>
      <c r="O76" s="118">
        <f t="shared" si="33"/>
        <v>0.76988005268779114</v>
      </c>
      <c r="P76" s="228">
        <f t="shared" si="34"/>
        <v>2</v>
      </c>
      <c r="Q76" s="229">
        <f t="shared" si="35"/>
        <v>1</v>
      </c>
      <c r="R76" s="229">
        <f t="shared" si="36"/>
        <v>22</v>
      </c>
      <c r="T76">
        <v>512</v>
      </c>
      <c r="U76">
        <v>246</v>
      </c>
      <c r="V76" t="s">
        <v>258</v>
      </c>
      <c r="W76">
        <v>2857.5880000000002</v>
      </c>
      <c r="X76">
        <v>1140.4190000000001</v>
      </c>
      <c r="Y76">
        <v>2.5059999999999998</v>
      </c>
      <c r="Z76">
        <v>7.125</v>
      </c>
      <c r="AA76">
        <v>102.363034</v>
      </c>
      <c r="AB76">
        <v>0.52997399999999995</v>
      </c>
      <c r="AC76">
        <v>24.319704999999999</v>
      </c>
      <c r="AD76" s="1">
        <v>714</v>
      </c>
      <c r="AE76">
        <v>1</v>
      </c>
      <c r="AF76">
        <v>22</v>
      </c>
      <c r="AG76">
        <v>107</v>
      </c>
      <c r="AH76">
        <v>27.91621</v>
      </c>
      <c r="AI76">
        <v>11531.7</v>
      </c>
      <c r="AJ76">
        <v>3964.2</v>
      </c>
      <c r="AK76">
        <v>2</v>
      </c>
      <c r="AL76">
        <v>145</v>
      </c>
      <c r="AM76">
        <v>1.0024</v>
      </c>
      <c r="AN76" t="s">
        <v>71</v>
      </c>
      <c r="AO76">
        <v>2857.5880000000002</v>
      </c>
      <c r="AP76" t="s">
        <v>625</v>
      </c>
      <c r="AQ76" t="s">
        <v>117</v>
      </c>
      <c r="AR76" t="s">
        <v>120</v>
      </c>
      <c r="AS76" t="s">
        <v>117</v>
      </c>
      <c r="AT76" t="s">
        <v>120</v>
      </c>
      <c r="AU76" t="s">
        <v>215</v>
      </c>
      <c r="AV76" t="s">
        <v>258</v>
      </c>
      <c r="AW76" t="s">
        <v>71</v>
      </c>
      <c r="AX76">
        <v>246</v>
      </c>
      <c r="AY76" t="s">
        <v>430</v>
      </c>
      <c r="AZ76">
        <v>6</v>
      </c>
      <c r="BA76" t="s">
        <v>626</v>
      </c>
      <c r="BB76">
        <v>1</v>
      </c>
      <c r="BC76">
        <v>1</v>
      </c>
      <c r="BE76" t="s">
        <v>71</v>
      </c>
      <c r="BF76">
        <v>0</v>
      </c>
      <c r="BG76" t="s">
        <v>313</v>
      </c>
      <c r="BI76" t="s">
        <v>117</v>
      </c>
      <c r="BJ76" t="s">
        <v>258</v>
      </c>
      <c r="BK76" t="s">
        <v>71</v>
      </c>
      <c r="BL76">
        <v>1.0024</v>
      </c>
      <c r="BM76">
        <v>246</v>
      </c>
      <c r="BN76" t="s">
        <v>120</v>
      </c>
      <c r="BO76" t="s">
        <v>215</v>
      </c>
      <c r="BP76">
        <v>1</v>
      </c>
      <c r="BQ76">
        <v>2857.5880000000002</v>
      </c>
      <c r="BR76">
        <v>5.1773963636130597E-3</v>
      </c>
      <c r="BS76">
        <v>0.23758288563428082</v>
      </c>
      <c r="BT76">
        <v>0.24986107164503768</v>
      </c>
      <c r="BU76">
        <v>7.125</v>
      </c>
      <c r="BV76">
        <v>3.4994547849445057E-2</v>
      </c>
      <c r="BW76">
        <v>0.76988005268779114</v>
      </c>
      <c r="BX76">
        <v>2</v>
      </c>
      <c r="BY76">
        <v>1</v>
      </c>
      <c r="BZ76">
        <v>22</v>
      </c>
    </row>
    <row r="77" spans="1:78" ht="16.5">
      <c r="A77" s="124" t="str">
        <f t="shared" si="19"/>
        <v>부성여객</v>
      </c>
      <c r="B77" s="125" t="str">
        <f t="shared" si="20"/>
        <v>이광진</v>
      </c>
      <c r="C77" s="126" t="str">
        <f t="shared" si="21"/>
        <v>B</v>
      </c>
      <c r="D77" s="127">
        <f t="shared" si="22"/>
        <v>0.93490026099354129</v>
      </c>
      <c r="E77" s="128">
        <f t="shared" si="23"/>
        <v>1145</v>
      </c>
      <c r="F77" s="129" t="str">
        <f t="shared" si="24"/>
        <v>36</v>
      </c>
      <c r="G77" s="130" t="str">
        <f t="shared" si="25"/>
        <v>70바2096</v>
      </c>
      <c r="H77" s="131">
        <f t="shared" si="26"/>
        <v>9</v>
      </c>
      <c r="I77" s="132">
        <f t="shared" si="27"/>
        <v>1279.307</v>
      </c>
      <c r="J77" s="133">
        <f t="shared" si="28"/>
        <v>2.1614269219212036E-2</v>
      </c>
      <c r="K77" s="133">
        <f t="shared" si="29"/>
        <v>0.36762407388635548</v>
      </c>
      <c r="L77" s="133">
        <f t="shared" si="30"/>
        <v>0.22512188239413994</v>
      </c>
      <c r="M77" s="134">
        <f t="shared" si="31"/>
        <v>13.823</v>
      </c>
      <c r="N77" s="135">
        <f t="shared" si="32"/>
        <v>0</v>
      </c>
      <c r="O77" s="135">
        <f t="shared" si="33"/>
        <v>12.897607845497602</v>
      </c>
      <c r="P77" s="226">
        <f t="shared" si="34"/>
        <v>38</v>
      </c>
      <c r="Q77" s="227">
        <f t="shared" si="35"/>
        <v>0</v>
      </c>
      <c r="R77" s="227">
        <f t="shared" si="36"/>
        <v>170</v>
      </c>
      <c r="T77">
        <v>512</v>
      </c>
      <c r="U77">
        <v>1145</v>
      </c>
      <c r="V77" t="s">
        <v>259</v>
      </c>
      <c r="W77">
        <v>1387.3109999999999</v>
      </c>
      <c r="X77">
        <v>721.11699999999996</v>
      </c>
      <c r="Y77">
        <v>1.9239999999999999</v>
      </c>
      <c r="Z77">
        <v>13.823</v>
      </c>
      <c r="AA77">
        <v>88.469703999999993</v>
      </c>
      <c r="AB77">
        <v>1.9122079999999999</v>
      </c>
      <c r="AC77">
        <v>32.523592999999998</v>
      </c>
      <c r="AD77" s="1">
        <v>288</v>
      </c>
      <c r="AE77">
        <v>0</v>
      </c>
      <c r="AF77">
        <v>170</v>
      </c>
      <c r="AG77">
        <v>92</v>
      </c>
      <c r="AH77">
        <v>15.681198</v>
      </c>
      <c r="AI77">
        <v>1529.3</v>
      </c>
      <c r="AJ77">
        <v>174.4</v>
      </c>
      <c r="AK77">
        <v>38</v>
      </c>
      <c r="AL77">
        <v>6333</v>
      </c>
      <c r="AM77">
        <v>0.93490026099354129</v>
      </c>
      <c r="AN77" t="s">
        <v>68</v>
      </c>
      <c r="AO77">
        <v>367.32400000000001</v>
      </c>
      <c r="AP77" t="s">
        <v>627</v>
      </c>
      <c r="AQ77" t="s">
        <v>117</v>
      </c>
      <c r="AR77" t="s">
        <v>119</v>
      </c>
      <c r="AS77" t="s">
        <v>117</v>
      </c>
      <c r="AT77" t="s">
        <v>119</v>
      </c>
      <c r="AU77" t="s">
        <v>194</v>
      </c>
      <c r="AV77" t="s">
        <v>259</v>
      </c>
      <c r="AW77" t="s">
        <v>68</v>
      </c>
      <c r="AX77">
        <v>1145</v>
      </c>
      <c r="AY77" t="s">
        <v>434</v>
      </c>
      <c r="AZ77">
        <v>4</v>
      </c>
      <c r="BA77" t="s">
        <v>324</v>
      </c>
      <c r="BB77">
        <v>9</v>
      </c>
      <c r="BC77">
        <v>1</v>
      </c>
      <c r="BE77" t="s">
        <v>69</v>
      </c>
      <c r="BF77">
        <v>1</v>
      </c>
      <c r="BG77" t="s">
        <v>307</v>
      </c>
      <c r="BI77" t="s">
        <v>117</v>
      </c>
      <c r="BJ77" t="s">
        <v>259</v>
      </c>
      <c r="BK77" t="s">
        <v>68</v>
      </c>
      <c r="BL77">
        <v>0.93490026099354129</v>
      </c>
      <c r="BM77">
        <v>1145</v>
      </c>
      <c r="BN77" t="s">
        <v>119</v>
      </c>
      <c r="BO77" t="s">
        <v>194</v>
      </c>
      <c r="BP77">
        <v>9</v>
      </c>
      <c r="BQ77">
        <v>1279.307</v>
      </c>
      <c r="BR77">
        <v>2.1614269219212036E-2</v>
      </c>
      <c r="BS77">
        <v>0.36762407388635548</v>
      </c>
      <c r="BT77">
        <v>0.20759584548814217</v>
      </c>
      <c r="BU77">
        <v>13.823</v>
      </c>
      <c r="BV77">
        <v>0</v>
      </c>
      <c r="BW77">
        <v>12.897607845497602</v>
      </c>
      <c r="BX77">
        <v>38</v>
      </c>
      <c r="BY77">
        <v>0</v>
      </c>
      <c r="BZ77">
        <v>170</v>
      </c>
    </row>
    <row r="78" spans="1:78" ht="16.5">
      <c r="A78" s="107" t="str">
        <f t="shared" si="19"/>
        <v>부성여객</v>
      </c>
      <c r="B78" s="108" t="str">
        <f t="shared" si="20"/>
        <v>이교식</v>
      </c>
      <c r="C78" s="109" t="str">
        <f t="shared" si="21"/>
        <v>D</v>
      </c>
      <c r="D78" s="110">
        <f t="shared" si="22"/>
        <v>0.83099999999999996</v>
      </c>
      <c r="E78" s="111">
        <f t="shared" si="23"/>
        <v>8140</v>
      </c>
      <c r="F78" s="112" t="str">
        <f t="shared" si="24"/>
        <v>33</v>
      </c>
      <c r="G78" s="113" t="str">
        <f t="shared" si="25"/>
        <v>70바2068</v>
      </c>
      <c r="H78" s="114">
        <f t="shared" si="26"/>
        <v>1</v>
      </c>
      <c r="I78" s="115">
        <f t="shared" si="27"/>
        <v>711.673</v>
      </c>
      <c r="J78" s="116">
        <f t="shared" si="28"/>
        <v>5.9088802051004023E-2</v>
      </c>
      <c r="K78" s="116">
        <f t="shared" si="29"/>
        <v>0.3347744015152464</v>
      </c>
      <c r="L78" s="116">
        <f t="shared" si="30"/>
        <v>0.24449431129184329</v>
      </c>
      <c r="M78" s="117">
        <f t="shared" si="31"/>
        <v>15.634</v>
      </c>
      <c r="N78" s="118">
        <f t="shared" si="32"/>
        <v>0</v>
      </c>
      <c r="O78" s="118">
        <f t="shared" si="33"/>
        <v>15.034995004728295</v>
      </c>
      <c r="P78" s="228">
        <f t="shared" si="34"/>
        <v>10</v>
      </c>
      <c r="Q78" s="229">
        <f t="shared" si="35"/>
        <v>0</v>
      </c>
      <c r="R78" s="229">
        <f t="shared" si="36"/>
        <v>107</v>
      </c>
      <c r="T78">
        <v>512</v>
      </c>
      <c r="U78">
        <v>8140</v>
      </c>
      <c r="V78" t="s">
        <v>472</v>
      </c>
      <c r="W78">
        <v>711.673</v>
      </c>
      <c r="X78">
        <v>428.09500000000003</v>
      </c>
      <c r="Y78">
        <v>1.6619999999999999</v>
      </c>
      <c r="Z78">
        <v>15.634</v>
      </c>
      <c r="AA78">
        <v>42.144432000000002</v>
      </c>
      <c r="AB78">
        <v>2.4902639999999998</v>
      </c>
      <c r="AC78">
        <v>14.108877</v>
      </c>
      <c r="AD78" s="1">
        <v>174</v>
      </c>
      <c r="AE78">
        <v>0</v>
      </c>
      <c r="AF78">
        <v>107</v>
      </c>
      <c r="AG78">
        <v>91</v>
      </c>
      <c r="AH78">
        <v>16.886524000000001</v>
      </c>
      <c r="AI78">
        <v>941.3</v>
      </c>
      <c r="AJ78">
        <v>74.400000000000006</v>
      </c>
      <c r="AK78">
        <v>10</v>
      </c>
      <c r="AL78">
        <v>4076</v>
      </c>
      <c r="AM78">
        <v>0.83099999999999996</v>
      </c>
      <c r="AN78" t="s">
        <v>67</v>
      </c>
      <c r="AO78">
        <v>711.673</v>
      </c>
      <c r="AP78" t="s">
        <v>628</v>
      </c>
      <c r="AQ78" t="s">
        <v>117</v>
      </c>
      <c r="AR78" t="s">
        <v>118</v>
      </c>
      <c r="AS78" t="s">
        <v>117</v>
      </c>
      <c r="AT78" t="s">
        <v>118</v>
      </c>
      <c r="AU78" t="s">
        <v>302</v>
      </c>
      <c r="AV78" t="s">
        <v>472</v>
      </c>
      <c r="AW78" t="s">
        <v>67</v>
      </c>
      <c r="AX78">
        <v>8140</v>
      </c>
      <c r="AY78" t="s">
        <v>419</v>
      </c>
      <c r="AZ78">
        <v>9</v>
      </c>
      <c r="BA78" t="s">
        <v>426</v>
      </c>
      <c r="BB78">
        <v>1</v>
      </c>
      <c r="BC78">
        <v>1</v>
      </c>
      <c r="BE78" t="s">
        <v>67</v>
      </c>
      <c r="BF78">
        <v>0</v>
      </c>
      <c r="BG78" t="s">
        <v>313</v>
      </c>
      <c r="BI78" t="s">
        <v>117</v>
      </c>
      <c r="BJ78" t="s">
        <v>472</v>
      </c>
      <c r="BK78" t="s">
        <v>67</v>
      </c>
      <c r="BL78">
        <v>0.83099999999999996</v>
      </c>
      <c r="BM78">
        <v>8140</v>
      </c>
      <c r="BN78" t="s">
        <v>118</v>
      </c>
      <c r="BO78" t="s">
        <v>302</v>
      </c>
      <c r="BP78">
        <v>1</v>
      </c>
      <c r="BQ78">
        <v>711.673</v>
      </c>
      <c r="BR78">
        <v>5.9088802051004023E-2</v>
      </c>
      <c r="BS78">
        <v>0.3347744015152464</v>
      </c>
      <c r="BT78">
        <v>0.24449431129184329</v>
      </c>
      <c r="BU78">
        <v>15.634</v>
      </c>
      <c r="BV78">
        <v>0</v>
      </c>
      <c r="BW78">
        <v>15.034995004728295</v>
      </c>
      <c r="BX78">
        <v>10</v>
      </c>
      <c r="BY78">
        <v>0</v>
      </c>
      <c r="BZ78">
        <v>107</v>
      </c>
    </row>
    <row r="79" spans="1:78" ht="16.5">
      <c r="A79" s="124" t="str">
        <f t="shared" si="19"/>
        <v>부성여객</v>
      </c>
      <c r="B79" s="125" t="str">
        <f t="shared" si="20"/>
        <v>이길용</v>
      </c>
      <c r="C79" s="126" t="str">
        <f t="shared" si="21"/>
        <v>C</v>
      </c>
      <c r="D79" s="127">
        <f t="shared" si="22"/>
        <v>0.87000000000000011</v>
      </c>
      <c r="E79" s="128">
        <f t="shared" si="23"/>
        <v>3027</v>
      </c>
      <c r="F79" s="129" t="str">
        <f t="shared" si="24"/>
        <v>36</v>
      </c>
      <c r="G79" s="130" t="str">
        <f t="shared" si="25"/>
        <v>70바2044</v>
      </c>
      <c r="H79" s="131">
        <f t="shared" si="26"/>
        <v>1</v>
      </c>
      <c r="I79" s="132">
        <f t="shared" si="27"/>
        <v>2906.3609999999999</v>
      </c>
      <c r="J79" s="133">
        <f t="shared" si="28"/>
        <v>5.3610023684055264E-2</v>
      </c>
      <c r="K79" s="133">
        <f t="shared" si="29"/>
        <v>0.3841323533241951</v>
      </c>
      <c r="L79" s="133">
        <f t="shared" si="30"/>
        <v>0.2508291296229202</v>
      </c>
      <c r="M79" s="134">
        <f t="shared" si="31"/>
        <v>16.885000000000002</v>
      </c>
      <c r="N79" s="135">
        <f t="shared" si="32"/>
        <v>2.8213976171576758</v>
      </c>
      <c r="O79" s="135">
        <f t="shared" si="33"/>
        <v>23.190512121515532</v>
      </c>
      <c r="P79" s="226">
        <f t="shared" si="34"/>
        <v>119</v>
      </c>
      <c r="Q79" s="227">
        <f t="shared" si="35"/>
        <v>82</v>
      </c>
      <c r="R79" s="227">
        <f t="shared" si="36"/>
        <v>674</v>
      </c>
      <c r="T79">
        <v>512</v>
      </c>
      <c r="U79">
        <v>3027</v>
      </c>
      <c r="V79" t="s">
        <v>509</v>
      </c>
      <c r="W79">
        <v>2906.3609999999999</v>
      </c>
      <c r="X79">
        <v>1757.79</v>
      </c>
      <c r="Y79">
        <v>1.653</v>
      </c>
      <c r="Z79">
        <v>16.885000000000002</v>
      </c>
      <c r="AA79">
        <v>204.221361</v>
      </c>
      <c r="AB79">
        <v>10.948312</v>
      </c>
      <c r="AC79">
        <v>78.448031999999998</v>
      </c>
      <c r="AD79" s="1">
        <v>729</v>
      </c>
      <c r="AE79">
        <v>82</v>
      </c>
      <c r="AF79">
        <v>674</v>
      </c>
      <c r="AG79">
        <v>93</v>
      </c>
      <c r="AH79">
        <v>14.231425</v>
      </c>
      <c r="AI79">
        <v>7431.3</v>
      </c>
      <c r="AJ79">
        <v>727.4</v>
      </c>
      <c r="AK79">
        <v>119</v>
      </c>
      <c r="AL79">
        <v>47216</v>
      </c>
      <c r="AM79">
        <v>0.87000000000000011</v>
      </c>
      <c r="AN79" t="s">
        <v>69</v>
      </c>
      <c r="AO79">
        <v>2906.3609999999999</v>
      </c>
      <c r="AP79" t="s">
        <v>629</v>
      </c>
      <c r="AQ79" t="s">
        <v>117</v>
      </c>
      <c r="AR79" t="s">
        <v>119</v>
      </c>
      <c r="AS79" t="s">
        <v>117</v>
      </c>
      <c r="AT79" t="s">
        <v>119</v>
      </c>
      <c r="AU79" t="s">
        <v>186</v>
      </c>
      <c r="AV79" t="s">
        <v>509</v>
      </c>
      <c r="AW79" t="s">
        <v>69</v>
      </c>
      <c r="AX79">
        <v>3027</v>
      </c>
      <c r="AY79" t="s">
        <v>415</v>
      </c>
      <c r="AZ79">
        <v>10</v>
      </c>
      <c r="BA79" t="s">
        <v>389</v>
      </c>
      <c r="BB79">
        <v>1</v>
      </c>
      <c r="BC79">
        <v>1</v>
      </c>
      <c r="BE79" t="s">
        <v>69</v>
      </c>
      <c r="BF79">
        <v>0</v>
      </c>
      <c r="BG79" t="s">
        <v>313</v>
      </c>
      <c r="BI79" t="s">
        <v>117</v>
      </c>
      <c r="BJ79" t="s">
        <v>509</v>
      </c>
      <c r="BK79" t="s">
        <v>69</v>
      </c>
      <c r="BL79">
        <v>0.87000000000000011</v>
      </c>
      <c r="BM79">
        <v>3027</v>
      </c>
      <c r="BN79" t="s">
        <v>119</v>
      </c>
      <c r="BO79" t="s">
        <v>186</v>
      </c>
      <c r="BP79">
        <v>1</v>
      </c>
      <c r="BQ79">
        <v>2906.3609999999999</v>
      </c>
      <c r="BR79">
        <v>5.3610023684055264E-2</v>
      </c>
      <c r="BS79">
        <v>0.3841323533241951</v>
      </c>
      <c r="BT79">
        <v>0.2508291296229202</v>
      </c>
      <c r="BU79">
        <v>16.885000000000002</v>
      </c>
      <c r="BV79">
        <v>2.8213976171576758</v>
      </c>
      <c r="BW79">
        <v>23.190512121515532</v>
      </c>
      <c r="BX79">
        <v>119</v>
      </c>
      <c r="BY79">
        <v>82</v>
      </c>
      <c r="BZ79">
        <v>674</v>
      </c>
    </row>
    <row r="80" spans="1:78" ht="16.5">
      <c r="A80" s="107" t="str">
        <f t="shared" si="19"/>
        <v>부성여객</v>
      </c>
      <c r="B80" s="108" t="str">
        <f t="shared" si="20"/>
        <v>이상권</v>
      </c>
      <c r="C80" s="109" t="str">
        <f t="shared" si="21"/>
        <v>D</v>
      </c>
      <c r="D80" s="110">
        <f t="shared" si="22"/>
        <v>0.81967522919007618</v>
      </c>
      <c r="E80" s="111">
        <f t="shared" si="23"/>
        <v>7247</v>
      </c>
      <c r="F80" s="112" t="str">
        <f t="shared" si="24"/>
        <v>36</v>
      </c>
      <c r="G80" s="113" t="str">
        <f t="shared" si="25"/>
        <v>70바2130</v>
      </c>
      <c r="H80" s="114">
        <f t="shared" si="26"/>
        <v>4</v>
      </c>
      <c r="I80" s="115">
        <f t="shared" si="27"/>
        <v>1661.8029999999999</v>
      </c>
      <c r="J80" s="116">
        <f t="shared" si="28"/>
        <v>6.2337355511632289E-2</v>
      </c>
      <c r="K80" s="116">
        <f t="shared" si="29"/>
        <v>0.36909023115763451</v>
      </c>
      <c r="L80" s="116">
        <f t="shared" si="30"/>
        <v>0.19135842214751089</v>
      </c>
      <c r="M80" s="117">
        <f t="shared" si="31"/>
        <v>17.443000000000001</v>
      </c>
      <c r="N80" s="118">
        <f t="shared" si="32"/>
        <v>0.60175604448902797</v>
      </c>
      <c r="O80" s="118">
        <f t="shared" si="33"/>
        <v>29.726748597757979</v>
      </c>
      <c r="P80" s="228">
        <f t="shared" si="34"/>
        <v>59</v>
      </c>
      <c r="Q80" s="229">
        <f t="shared" si="35"/>
        <v>10</v>
      </c>
      <c r="R80" s="229">
        <f t="shared" si="36"/>
        <v>495</v>
      </c>
      <c r="T80">
        <v>512</v>
      </c>
      <c r="U80">
        <v>7247</v>
      </c>
      <c r="V80" t="s">
        <v>260</v>
      </c>
      <c r="W80">
        <v>1690.7809999999999</v>
      </c>
      <c r="X80">
        <v>909.60500000000002</v>
      </c>
      <c r="Y80">
        <v>1.859</v>
      </c>
      <c r="Z80">
        <v>17.443000000000001</v>
      </c>
      <c r="AA80">
        <v>110.718861</v>
      </c>
      <c r="AB80">
        <v>6.9019209999999998</v>
      </c>
      <c r="AC80">
        <v>40.865250000000003</v>
      </c>
      <c r="AD80" s="1">
        <v>318</v>
      </c>
      <c r="AE80">
        <v>10</v>
      </c>
      <c r="AF80">
        <v>495</v>
      </c>
      <c r="AG80">
        <v>92</v>
      </c>
      <c r="AH80">
        <v>15.270939</v>
      </c>
      <c r="AI80">
        <v>1998.4</v>
      </c>
      <c r="AJ80">
        <v>40.700000000000003</v>
      </c>
      <c r="AK80">
        <v>59</v>
      </c>
      <c r="AL80">
        <v>19773</v>
      </c>
      <c r="AM80">
        <v>0.81967522919007618</v>
      </c>
      <c r="AN80" t="s">
        <v>67</v>
      </c>
      <c r="AO80">
        <v>1442.194</v>
      </c>
      <c r="AP80" t="s">
        <v>630</v>
      </c>
      <c r="AQ80" t="s">
        <v>117</v>
      </c>
      <c r="AR80" t="s">
        <v>119</v>
      </c>
      <c r="AS80" t="s">
        <v>117</v>
      </c>
      <c r="AT80" t="s">
        <v>119</v>
      </c>
      <c r="AU80" t="s">
        <v>204</v>
      </c>
      <c r="AV80" t="s">
        <v>260</v>
      </c>
      <c r="AW80" t="s">
        <v>67</v>
      </c>
      <c r="AX80">
        <v>7247</v>
      </c>
      <c r="AY80" t="s">
        <v>408</v>
      </c>
      <c r="AZ80">
        <v>15</v>
      </c>
      <c r="BA80" t="s">
        <v>424</v>
      </c>
      <c r="BB80">
        <v>4</v>
      </c>
      <c r="BC80">
        <v>1</v>
      </c>
      <c r="BE80" t="s">
        <v>67</v>
      </c>
      <c r="BF80">
        <v>0</v>
      </c>
      <c r="BG80" t="s">
        <v>313</v>
      </c>
      <c r="BI80" t="s">
        <v>117</v>
      </c>
      <c r="BJ80" t="s">
        <v>260</v>
      </c>
      <c r="BK80" t="s">
        <v>67</v>
      </c>
      <c r="BL80">
        <v>0.81967522919007618</v>
      </c>
      <c r="BM80">
        <v>7247</v>
      </c>
      <c r="BN80" t="s">
        <v>119</v>
      </c>
      <c r="BO80" t="s">
        <v>204</v>
      </c>
      <c r="BP80">
        <v>4</v>
      </c>
      <c r="BQ80">
        <v>1661.8029999999999</v>
      </c>
      <c r="BR80">
        <v>6.2337355511632289E-2</v>
      </c>
      <c r="BS80">
        <v>0.36909023115763451</v>
      </c>
      <c r="BT80">
        <v>0.18807876360096312</v>
      </c>
      <c r="BU80">
        <v>17.443000000000001</v>
      </c>
      <c r="BV80">
        <v>0.60175604448902797</v>
      </c>
      <c r="BW80">
        <v>29.726748597757979</v>
      </c>
      <c r="BX80">
        <v>59</v>
      </c>
      <c r="BY80">
        <v>10</v>
      </c>
      <c r="BZ80">
        <v>495</v>
      </c>
    </row>
    <row r="81" spans="1:78" ht="16.5">
      <c r="A81" s="124" t="str">
        <f t="shared" si="19"/>
        <v>부성여객</v>
      </c>
      <c r="B81" s="125" t="str">
        <f t="shared" si="20"/>
        <v>이상근</v>
      </c>
      <c r="C81" s="126" t="str">
        <f t="shared" si="21"/>
        <v>F</v>
      </c>
      <c r="D81" s="127">
        <f t="shared" si="22"/>
        <v>0.79520821894443139</v>
      </c>
      <c r="E81" s="128">
        <f t="shared" si="23"/>
        <v>2459</v>
      </c>
      <c r="F81" s="129" t="str">
        <f t="shared" si="24"/>
        <v>36</v>
      </c>
      <c r="G81" s="130" t="str">
        <f t="shared" si="25"/>
        <v>70바2136</v>
      </c>
      <c r="H81" s="131">
        <f t="shared" si="26"/>
        <v>3</v>
      </c>
      <c r="I81" s="132">
        <f t="shared" si="27"/>
        <v>1692.0810000000001</v>
      </c>
      <c r="J81" s="133">
        <f t="shared" si="28"/>
        <v>4.3584973575360397E-2</v>
      </c>
      <c r="K81" s="133">
        <f t="shared" si="29"/>
        <v>0.2866032968962724</v>
      </c>
      <c r="L81" s="133">
        <f t="shared" si="30"/>
        <v>0.17138659437698311</v>
      </c>
      <c r="M81" s="134">
        <f t="shared" si="31"/>
        <v>15.760999999999999</v>
      </c>
      <c r="N81" s="135">
        <f t="shared" si="32"/>
        <v>0.23639530258894223</v>
      </c>
      <c r="O81" s="135">
        <f t="shared" si="33"/>
        <v>9.2785156266159827</v>
      </c>
      <c r="P81" s="226">
        <f t="shared" si="34"/>
        <v>19</v>
      </c>
      <c r="Q81" s="227">
        <f t="shared" si="35"/>
        <v>4</v>
      </c>
      <c r="R81" s="227">
        <f t="shared" si="36"/>
        <v>157</v>
      </c>
      <c r="T81">
        <v>512</v>
      </c>
      <c r="U81">
        <v>2459</v>
      </c>
      <c r="V81" t="s">
        <v>261</v>
      </c>
      <c r="W81">
        <v>1692.0809999999999</v>
      </c>
      <c r="X81">
        <v>944.13699999999994</v>
      </c>
      <c r="Y81">
        <v>1.792</v>
      </c>
      <c r="Z81">
        <v>15.760999999999999</v>
      </c>
      <c r="AA81">
        <v>100.530794</v>
      </c>
      <c r="AB81">
        <v>4.3816319999999997</v>
      </c>
      <c r="AC81">
        <v>28.812456999999998</v>
      </c>
      <c r="AD81" s="1">
        <v>290</v>
      </c>
      <c r="AE81">
        <v>4</v>
      </c>
      <c r="AF81">
        <v>157</v>
      </c>
      <c r="AG81">
        <v>94</v>
      </c>
      <c r="AH81">
        <v>16.831468999999998</v>
      </c>
      <c r="AI81">
        <v>1674.5</v>
      </c>
      <c r="AJ81">
        <v>151.19999999999999</v>
      </c>
      <c r="AK81">
        <v>19</v>
      </c>
      <c r="AL81">
        <v>7599</v>
      </c>
      <c r="AM81">
        <v>0.79520821894443139</v>
      </c>
      <c r="AN81" t="s">
        <v>70</v>
      </c>
      <c r="AO81">
        <v>1478.518</v>
      </c>
      <c r="AP81" t="s">
        <v>631</v>
      </c>
      <c r="AQ81" t="s">
        <v>117</v>
      </c>
      <c r="AR81" t="s">
        <v>119</v>
      </c>
      <c r="AS81" t="s">
        <v>117</v>
      </c>
      <c r="AT81" t="s">
        <v>119</v>
      </c>
      <c r="AU81" t="s">
        <v>206</v>
      </c>
      <c r="AV81" t="s">
        <v>261</v>
      </c>
      <c r="AW81" t="s">
        <v>70</v>
      </c>
      <c r="AX81">
        <v>2459</v>
      </c>
      <c r="AY81" t="s">
        <v>427</v>
      </c>
      <c r="AZ81">
        <v>1</v>
      </c>
      <c r="BA81" t="s">
        <v>331</v>
      </c>
      <c r="BB81">
        <v>3</v>
      </c>
      <c r="BC81">
        <v>1</v>
      </c>
      <c r="BE81" t="s">
        <v>67</v>
      </c>
      <c r="BF81">
        <v>-1</v>
      </c>
      <c r="BG81" t="s">
        <v>310</v>
      </c>
      <c r="BI81" t="s">
        <v>117</v>
      </c>
      <c r="BJ81" t="s">
        <v>261</v>
      </c>
      <c r="BK81" t="s">
        <v>70</v>
      </c>
      <c r="BL81">
        <v>0.79520821894443139</v>
      </c>
      <c r="BM81">
        <v>2459</v>
      </c>
      <c r="BN81" t="s">
        <v>119</v>
      </c>
      <c r="BO81" t="s">
        <v>206</v>
      </c>
      <c r="BP81">
        <v>3</v>
      </c>
      <c r="BQ81">
        <v>1692.0810000000001</v>
      </c>
      <c r="BR81">
        <v>4.3584973575360397E-2</v>
      </c>
      <c r="BS81">
        <v>0.2866032968962724</v>
      </c>
      <c r="BT81">
        <v>0.17138659437698314</v>
      </c>
      <c r="BU81">
        <v>15.760999999999999</v>
      </c>
      <c r="BV81">
        <v>0.23639530258894223</v>
      </c>
      <c r="BW81">
        <v>9.2785156266159827</v>
      </c>
      <c r="BX81">
        <v>19</v>
      </c>
      <c r="BY81">
        <v>4</v>
      </c>
      <c r="BZ81">
        <v>157</v>
      </c>
    </row>
    <row r="82" spans="1:78" ht="16.5">
      <c r="A82" s="107" t="str">
        <f t="shared" si="19"/>
        <v>부성여객</v>
      </c>
      <c r="B82" s="108" t="str">
        <f t="shared" si="20"/>
        <v>이성진</v>
      </c>
      <c r="C82" s="109" t="str">
        <f t="shared" si="21"/>
        <v>D</v>
      </c>
      <c r="D82" s="110">
        <f t="shared" si="22"/>
        <v>0.811764930007147</v>
      </c>
      <c r="E82" s="111">
        <f t="shared" si="23"/>
        <v>1780</v>
      </c>
      <c r="F82" s="112" t="str">
        <f t="shared" si="24"/>
        <v>790</v>
      </c>
      <c r="G82" s="113" t="str">
        <f t="shared" si="25"/>
        <v>70바2123</v>
      </c>
      <c r="H82" s="114">
        <f t="shared" si="26"/>
        <v>12</v>
      </c>
      <c r="I82" s="115">
        <f t="shared" si="27"/>
        <v>1297.3409999999999</v>
      </c>
      <c r="J82" s="116">
        <f t="shared" si="28"/>
        <v>7.1205393366523748E-2</v>
      </c>
      <c r="K82" s="116">
        <f t="shared" si="29"/>
        <v>0.35228539750336824</v>
      </c>
      <c r="L82" s="116">
        <f t="shared" si="30"/>
        <v>0.20040991535764308</v>
      </c>
      <c r="M82" s="117">
        <f t="shared" si="31"/>
        <v>15.694000000000001</v>
      </c>
      <c r="N82" s="118">
        <f t="shared" si="32"/>
        <v>0.7708073667601657</v>
      </c>
      <c r="O82" s="118">
        <f t="shared" si="33"/>
        <v>27.363661519985882</v>
      </c>
      <c r="P82" s="228">
        <f t="shared" si="34"/>
        <v>22</v>
      </c>
      <c r="Q82" s="229">
        <f t="shared" si="35"/>
        <v>11</v>
      </c>
      <c r="R82" s="229">
        <f t="shared" si="36"/>
        <v>362</v>
      </c>
      <c r="T82">
        <v>512</v>
      </c>
      <c r="U82">
        <v>1780</v>
      </c>
      <c r="V82" t="s">
        <v>474</v>
      </c>
      <c r="W82">
        <v>1335.7059999999999</v>
      </c>
      <c r="X82">
        <v>746.71500000000003</v>
      </c>
      <c r="Y82">
        <v>1.7889999999999999</v>
      </c>
      <c r="Z82">
        <v>15.694000000000001</v>
      </c>
      <c r="AA82">
        <v>82.023871</v>
      </c>
      <c r="AB82">
        <v>5.8405420000000001</v>
      </c>
      <c r="AC82">
        <v>28.895811999999999</v>
      </c>
      <c r="AD82" s="1">
        <v>260</v>
      </c>
      <c r="AE82">
        <v>11</v>
      </c>
      <c r="AF82">
        <v>362</v>
      </c>
      <c r="AG82">
        <v>92</v>
      </c>
      <c r="AH82">
        <v>16.284357</v>
      </c>
      <c r="AI82">
        <v>2744.5</v>
      </c>
      <c r="AJ82">
        <v>94</v>
      </c>
      <c r="AK82">
        <v>22</v>
      </c>
      <c r="AL82">
        <v>7691</v>
      </c>
      <c r="AM82">
        <v>0.811764930007147</v>
      </c>
      <c r="AN82" t="s">
        <v>67</v>
      </c>
      <c r="AO82">
        <v>163.74299999999999</v>
      </c>
      <c r="AP82" t="s">
        <v>632</v>
      </c>
      <c r="AQ82" t="s">
        <v>117</v>
      </c>
      <c r="AR82" t="s">
        <v>120</v>
      </c>
      <c r="AS82" t="s">
        <v>117</v>
      </c>
      <c r="AT82" t="s">
        <v>120</v>
      </c>
      <c r="AU82" t="s">
        <v>215</v>
      </c>
      <c r="AV82" t="s">
        <v>474</v>
      </c>
      <c r="AW82" t="s">
        <v>67</v>
      </c>
      <c r="AX82">
        <v>1780</v>
      </c>
      <c r="AY82" t="s">
        <v>405</v>
      </c>
      <c r="AZ82">
        <v>4</v>
      </c>
      <c r="BA82" t="s">
        <v>633</v>
      </c>
      <c r="BB82">
        <v>12</v>
      </c>
      <c r="BC82">
        <v>1</v>
      </c>
      <c r="BE82" t="s">
        <v>67</v>
      </c>
      <c r="BF82">
        <v>0</v>
      </c>
      <c r="BG82" t="s">
        <v>313</v>
      </c>
      <c r="BI82" t="s">
        <v>117</v>
      </c>
      <c r="BJ82" t="s">
        <v>474</v>
      </c>
      <c r="BK82" t="s">
        <v>67</v>
      </c>
      <c r="BL82">
        <v>0.811764930007147</v>
      </c>
      <c r="BM82">
        <v>1780</v>
      </c>
      <c r="BN82" t="s">
        <v>120</v>
      </c>
      <c r="BO82" t="s">
        <v>215</v>
      </c>
      <c r="BP82">
        <v>12</v>
      </c>
      <c r="BQ82">
        <v>1297.3409999999999</v>
      </c>
      <c r="BR82">
        <v>7.1205393366523748E-2</v>
      </c>
      <c r="BS82">
        <v>0.35228539750336824</v>
      </c>
      <c r="BT82">
        <v>0.19465361389407551</v>
      </c>
      <c r="BU82">
        <v>15.694000000000001</v>
      </c>
      <c r="BV82">
        <v>0.7708073667601657</v>
      </c>
      <c r="BW82">
        <v>27.363661519985882</v>
      </c>
      <c r="BX82">
        <v>22</v>
      </c>
      <c r="BY82">
        <v>11</v>
      </c>
      <c r="BZ82">
        <v>362</v>
      </c>
    </row>
    <row r="83" spans="1:78" ht="16.5">
      <c r="A83" s="124" t="str">
        <f t="shared" si="19"/>
        <v>부성여객</v>
      </c>
      <c r="B83" s="125" t="str">
        <f t="shared" si="20"/>
        <v>이승렬</v>
      </c>
      <c r="C83" s="126" t="str">
        <f t="shared" si="21"/>
        <v>C</v>
      </c>
      <c r="D83" s="127">
        <f t="shared" si="22"/>
        <v>0.88368421052631585</v>
      </c>
      <c r="E83" s="128">
        <f t="shared" si="23"/>
        <v>3058</v>
      </c>
      <c r="F83" s="129" t="str">
        <f t="shared" si="24"/>
        <v>33</v>
      </c>
      <c r="G83" s="130" t="str">
        <f t="shared" si="25"/>
        <v>70바2037</v>
      </c>
      <c r="H83" s="131">
        <f t="shared" si="26"/>
        <v>1</v>
      </c>
      <c r="I83" s="132">
        <f t="shared" si="27"/>
        <v>458.14699999999999</v>
      </c>
      <c r="J83" s="133">
        <f t="shared" si="28"/>
        <v>9.3020306917483246E-3</v>
      </c>
      <c r="K83" s="133">
        <f t="shared" si="29"/>
        <v>0.36449800977443403</v>
      </c>
      <c r="L83" s="133">
        <f t="shared" si="30"/>
        <v>0.28156901605816476</v>
      </c>
      <c r="M83" s="134">
        <f t="shared" si="31"/>
        <v>18.033999999999999</v>
      </c>
      <c r="N83" s="135">
        <f t="shared" si="32"/>
        <v>1.3096233305030918</v>
      </c>
      <c r="O83" s="135">
        <f t="shared" si="33"/>
        <v>13.314503860114767</v>
      </c>
      <c r="P83" s="226">
        <f t="shared" si="34"/>
        <v>8</v>
      </c>
      <c r="Q83" s="227">
        <f t="shared" si="35"/>
        <v>6</v>
      </c>
      <c r="R83" s="227">
        <f t="shared" si="36"/>
        <v>61</v>
      </c>
      <c r="T83">
        <v>512</v>
      </c>
      <c r="U83">
        <v>3058</v>
      </c>
      <c r="V83" t="s">
        <v>510</v>
      </c>
      <c r="W83">
        <v>458.14699999999999</v>
      </c>
      <c r="X83">
        <v>272.86</v>
      </c>
      <c r="Y83">
        <v>1.679</v>
      </c>
      <c r="Z83">
        <v>18.033999999999999</v>
      </c>
      <c r="AA83">
        <v>23.501104999999999</v>
      </c>
      <c r="AB83">
        <v>0.218608</v>
      </c>
      <c r="AC83">
        <v>8.5661059999999996</v>
      </c>
      <c r="AD83" s="1">
        <v>129</v>
      </c>
      <c r="AE83">
        <v>6</v>
      </c>
      <c r="AF83">
        <v>61</v>
      </c>
      <c r="AG83">
        <v>91</v>
      </c>
      <c r="AH83">
        <v>19.494700000000002</v>
      </c>
      <c r="AI83">
        <v>954.5</v>
      </c>
      <c r="AJ83">
        <v>211.8</v>
      </c>
      <c r="AK83">
        <v>8</v>
      </c>
      <c r="AL83">
        <v>5602</v>
      </c>
      <c r="AM83">
        <v>0.88368421052631585</v>
      </c>
      <c r="AN83" t="s">
        <v>69</v>
      </c>
      <c r="AO83">
        <v>458.14699999999999</v>
      </c>
      <c r="AP83" t="s">
        <v>634</v>
      </c>
      <c r="AQ83" t="s">
        <v>117</v>
      </c>
      <c r="AR83" t="s">
        <v>118</v>
      </c>
      <c r="AS83" t="s">
        <v>117</v>
      </c>
      <c r="AT83" t="s">
        <v>118</v>
      </c>
      <c r="AU83" t="s">
        <v>172</v>
      </c>
      <c r="AV83" t="s">
        <v>510</v>
      </c>
      <c r="AW83" t="s">
        <v>69</v>
      </c>
      <c r="AX83">
        <v>3058</v>
      </c>
      <c r="AY83" t="s">
        <v>406</v>
      </c>
      <c r="AZ83">
        <v>3</v>
      </c>
      <c r="BA83" t="s">
        <v>366</v>
      </c>
      <c r="BB83">
        <v>1</v>
      </c>
      <c r="BC83">
        <v>1</v>
      </c>
      <c r="BE83" t="s">
        <v>69</v>
      </c>
      <c r="BF83">
        <v>0</v>
      </c>
      <c r="BG83" t="s">
        <v>313</v>
      </c>
      <c r="BI83" t="s">
        <v>117</v>
      </c>
      <c r="BJ83" t="s">
        <v>510</v>
      </c>
      <c r="BK83" t="s">
        <v>69</v>
      </c>
      <c r="BL83">
        <v>0.88368421052631585</v>
      </c>
      <c r="BM83">
        <v>3058</v>
      </c>
      <c r="BN83" t="s">
        <v>118</v>
      </c>
      <c r="BO83" t="s">
        <v>172</v>
      </c>
      <c r="BP83">
        <v>1</v>
      </c>
      <c r="BQ83">
        <v>458.14699999999999</v>
      </c>
      <c r="BR83">
        <v>9.3020306917483246E-3</v>
      </c>
      <c r="BS83">
        <v>0.36449800977443403</v>
      </c>
      <c r="BT83">
        <v>0.28156901605816476</v>
      </c>
      <c r="BU83">
        <v>18.033999999999999</v>
      </c>
      <c r="BV83">
        <v>1.3096233305030918</v>
      </c>
      <c r="BW83">
        <v>13.314503860114767</v>
      </c>
      <c r="BX83">
        <v>8</v>
      </c>
      <c r="BY83">
        <v>6</v>
      </c>
      <c r="BZ83">
        <v>61</v>
      </c>
    </row>
    <row r="84" spans="1:78" ht="16.5">
      <c r="A84" s="107" t="str">
        <f t="shared" si="19"/>
        <v>부성여객</v>
      </c>
      <c r="B84" s="108" t="str">
        <f t="shared" si="20"/>
        <v>이용림</v>
      </c>
      <c r="C84" s="109" t="str">
        <f t="shared" si="21"/>
        <v>S</v>
      </c>
      <c r="D84" s="110">
        <f t="shared" si="22"/>
        <v>1.0173526583108086</v>
      </c>
      <c r="E84" s="111">
        <f t="shared" si="23"/>
        <v>9587</v>
      </c>
      <c r="F84" s="112" t="str">
        <f t="shared" si="24"/>
        <v>33</v>
      </c>
      <c r="G84" s="113" t="str">
        <f t="shared" si="25"/>
        <v>70바2049</v>
      </c>
      <c r="H84" s="114">
        <f t="shared" si="26"/>
        <v>2</v>
      </c>
      <c r="I84" s="115">
        <f t="shared" si="27"/>
        <v>2051.2380000000003</v>
      </c>
      <c r="J84" s="116">
        <f t="shared" si="28"/>
        <v>2.4358848049837217E-2</v>
      </c>
      <c r="K84" s="116">
        <f t="shared" si="29"/>
        <v>0.38830011268737924</v>
      </c>
      <c r="L84" s="116">
        <f t="shared" si="30"/>
        <v>6.5326402884501936E-2</v>
      </c>
      <c r="M84" s="117">
        <f t="shared" si="31"/>
        <v>11.792999999999999</v>
      </c>
      <c r="N84" s="118">
        <f t="shared" si="32"/>
        <v>0</v>
      </c>
      <c r="O84" s="118">
        <f t="shared" si="33"/>
        <v>2.09629501793551</v>
      </c>
      <c r="P84" s="228">
        <f t="shared" si="34"/>
        <v>61</v>
      </c>
      <c r="Q84" s="229">
        <f t="shared" si="35"/>
        <v>0</v>
      </c>
      <c r="R84" s="229">
        <f t="shared" si="36"/>
        <v>43</v>
      </c>
      <c r="T84">
        <v>512</v>
      </c>
      <c r="U84">
        <v>9587</v>
      </c>
      <c r="V84" t="s">
        <v>262</v>
      </c>
      <c r="W84">
        <v>2051.2379999999998</v>
      </c>
      <c r="X84">
        <v>1051.5039999999999</v>
      </c>
      <c r="Y84">
        <v>1.9510000000000001</v>
      </c>
      <c r="Z84">
        <v>11.792999999999999</v>
      </c>
      <c r="AA84">
        <v>138.33581100000001</v>
      </c>
      <c r="AB84">
        <v>3.3697010000000001</v>
      </c>
      <c r="AC84">
        <v>53.715811000000002</v>
      </c>
      <c r="AD84" s="1">
        <v>134</v>
      </c>
      <c r="AE84">
        <v>0</v>
      </c>
      <c r="AF84">
        <v>43</v>
      </c>
      <c r="AG84">
        <v>77</v>
      </c>
      <c r="AH84">
        <v>14.827959999999999</v>
      </c>
      <c r="AI84">
        <v>662.5</v>
      </c>
      <c r="AJ84">
        <v>0</v>
      </c>
      <c r="AK84">
        <v>61</v>
      </c>
      <c r="AL84">
        <v>23029</v>
      </c>
      <c r="AM84">
        <v>1.0173526583108086</v>
      </c>
      <c r="AN84" t="s">
        <v>71</v>
      </c>
      <c r="AO84">
        <v>1947.8520000000001</v>
      </c>
      <c r="AP84" t="s">
        <v>635</v>
      </c>
      <c r="AQ84" t="s">
        <v>117</v>
      </c>
      <c r="AR84" t="s">
        <v>118</v>
      </c>
      <c r="AS84" t="s">
        <v>117</v>
      </c>
      <c r="AT84" t="s">
        <v>118</v>
      </c>
      <c r="AU84" t="s">
        <v>173</v>
      </c>
      <c r="AV84" t="s">
        <v>262</v>
      </c>
      <c r="AW84" t="s">
        <v>71</v>
      </c>
      <c r="AX84">
        <v>9587</v>
      </c>
      <c r="AY84" t="s">
        <v>465</v>
      </c>
      <c r="AZ84">
        <v>3</v>
      </c>
      <c r="BA84" t="s">
        <v>636</v>
      </c>
      <c r="BB84">
        <v>2</v>
      </c>
      <c r="BC84">
        <v>1</v>
      </c>
      <c r="BE84" t="s">
        <v>71</v>
      </c>
      <c r="BF84">
        <v>0</v>
      </c>
      <c r="BG84" t="s">
        <v>313</v>
      </c>
      <c r="BI84" t="s">
        <v>117</v>
      </c>
      <c r="BJ84" t="s">
        <v>262</v>
      </c>
      <c r="BK84" t="s">
        <v>71</v>
      </c>
      <c r="BL84">
        <v>1.0173526583108086</v>
      </c>
      <c r="BM84">
        <v>9587</v>
      </c>
      <c r="BN84" t="s">
        <v>118</v>
      </c>
      <c r="BO84" t="s">
        <v>173</v>
      </c>
      <c r="BP84">
        <v>2</v>
      </c>
      <c r="BQ84">
        <v>2051.2380000000003</v>
      </c>
      <c r="BR84">
        <v>2.4358848049837217E-2</v>
      </c>
      <c r="BS84">
        <v>0.38830011268737924</v>
      </c>
      <c r="BT84">
        <v>6.532640288450195E-2</v>
      </c>
      <c r="BU84">
        <v>11.792999999999999</v>
      </c>
      <c r="BV84">
        <v>0</v>
      </c>
      <c r="BW84">
        <v>2.09629501793551</v>
      </c>
      <c r="BX84">
        <v>61</v>
      </c>
      <c r="BY84">
        <v>0</v>
      </c>
      <c r="BZ84">
        <v>43</v>
      </c>
    </row>
    <row r="85" spans="1:78" ht="16.5">
      <c r="A85" s="124" t="str">
        <f t="shared" si="19"/>
        <v>부성여객</v>
      </c>
      <c r="B85" s="125" t="str">
        <f t="shared" si="20"/>
        <v>이용호</v>
      </c>
      <c r="C85" s="126" t="str">
        <f t="shared" si="21"/>
        <v>C</v>
      </c>
      <c r="D85" s="127">
        <f t="shared" si="22"/>
        <v>0.89384931701171666</v>
      </c>
      <c r="E85" s="128">
        <f t="shared" si="23"/>
        <v>319</v>
      </c>
      <c r="F85" s="129" t="str">
        <f t="shared" si="24"/>
        <v>790</v>
      </c>
      <c r="G85" s="130" t="str">
        <f t="shared" si="25"/>
        <v>70바2065</v>
      </c>
      <c r="H85" s="131">
        <f t="shared" si="26"/>
        <v>16</v>
      </c>
      <c r="I85" s="132">
        <f t="shared" si="27"/>
        <v>2168.0070000000001</v>
      </c>
      <c r="J85" s="133">
        <f t="shared" si="28"/>
        <v>2.2393197324389907E-2</v>
      </c>
      <c r="K85" s="133">
        <f t="shared" si="29"/>
        <v>0.31988671430268339</v>
      </c>
      <c r="L85" s="133">
        <f t="shared" si="30"/>
        <v>0.22601403039750331</v>
      </c>
      <c r="M85" s="134">
        <f t="shared" si="31"/>
        <v>11.538</v>
      </c>
      <c r="N85" s="135">
        <f t="shared" si="32"/>
        <v>0.64575437256429524</v>
      </c>
      <c r="O85" s="135">
        <f t="shared" si="33"/>
        <v>14.667849319674705</v>
      </c>
      <c r="P85" s="226">
        <f t="shared" si="34"/>
        <v>31</v>
      </c>
      <c r="Q85" s="227">
        <f t="shared" si="35"/>
        <v>14</v>
      </c>
      <c r="R85" s="227">
        <f t="shared" si="36"/>
        <v>318</v>
      </c>
      <c r="T85">
        <v>512</v>
      </c>
      <c r="U85">
        <v>319</v>
      </c>
      <c r="V85" t="s">
        <v>476</v>
      </c>
      <c r="W85">
        <v>2168.0070000000001</v>
      </c>
      <c r="X85">
        <v>1090.0889999999999</v>
      </c>
      <c r="Y85">
        <v>1.9890000000000001</v>
      </c>
      <c r="Z85">
        <v>11.538</v>
      </c>
      <c r="AA85">
        <v>125.917749</v>
      </c>
      <c r="AB85">
        <v>2.8197009999999998</v>
      </c>
      <c r="AC85">
        <v>40.279415</v>
      </c>
      <c r="AD85" s="1">
        <v>490</v>
      </c>
      <c r="AE85">
        <v>14</v>
      </c>
      <c r="AF85">
        <v>318</v>
      </c>
      <c r="AG85">
        <v>108</v>
      </c>
      <c r="AH85">
        <v>17.217644</v>
      </c>
      <c r="AI85">
        <v>5440.3</v>
      </c>
      <c r="AJ85">
        <v>705.6</v>
      </c>
      <c r="AK85">
        <v>31</v>
      </c>
      <c r="AL85">
        <v>4478</v>
      </c>
      <c r="AM85">
        <v>0.89384931701171666</v>
      </c>
      <c r="AN85" t="s">
        <v>69</v>
      </c>
      <c r="AO85">
        <v>437.99599999999998</v>
      </c>
      <c r="AP85" t="s">
        <v>637</v>
      </c>
      <c r="AQ85" t="s">
        <v>117</v>
      </c>
      <c r="AR85" t="s">
        <v>120</v>
      </c>
      <c r="AS85" t="s">
        <v>117</v>
      </c>
      <c r="AT85" t="s">
        <v>120</v>
      </c>
      <c r="AU85" t="s">
        <v>213</v>
      </c>
      <c r="AV85" t="s">
        <v>476</v>
      </c>
      <c r="AW85" t="s">
        <v>69</v>
      </c>
      <c r="AX85">
        <v>319</v>
      </c>
      <c r="AY85" t="s">
        <v>432</v>
      </c>
      <c r="AZ85">
        <v>1</v>
      </c>
      <c r="BA85" t="s">
        <v>380</v>
      </c>
      <c r="BB85">
        <v>16</v>
      </c>
      <c r="BC85">
        <v>1</v>
      </c>
      <c r="BE85" t="s">
        <v>69</v>
      </c>
      <c r="BF85">
        <v>0</v>
      </c>
      <c r="BG85" t="s">
        <v>313</v>
      </c>
      <c r="BI85" t="s">
        <v>117</v>
      </c>
      <c r="BJ85" t="s">
        <v>476</v>
      </c>
      <c r="BK85" t="s">
        <v>69</v>
      </c>
      <c r="BL85">
        <v>0.89384931701171666</v>
      </c>
      <c r="BM85">
        <v>319</v>
      </c>
      <c r="BN85" t="s">
        <v>120</v>
      </c>
      <c r="BO85" t="s">
        <v>213</v>
      </c>
      <c r="BP85">
        <v>16</v>
      </c>
      <c r="BQ85">
        <v>2168.0070000000001</v>
      </c>
      <c r="BR85">
        <v>2.2393197324389907E-2</v>
      </c>
      <c r="BS85">
        <v>0.31988671430268339</v>
      </c>
      <c r="BT85">
        <v>0.22601403039750331</v>
      </c>
      <c r="BU85">
        <v>11.538</v>
      </c>
      <c r="BV85">
        <v>0.64575437256429524</v>
      </c>
      <c r="BW85">
        <v>14.667849319674705</v>
      </c>
      <c r="BX85">
        <v>31</v>
      </c>
      <c r="BY85">
        <v>14</v>
      </c>
      <c r="BZ85">
        <v>318</v>
      </c>
    </row>
    <row r="86" spans="1:78" ht="16.5">
      <c r="A86" s="107" t="str">
        <f t="shared" si="19"/>
        <v>부성여객</v>
      </c>
      <c r="B86" s="108" t="str">
        <f t="shared" si="20"/>
        <v>이종석</v>
      </c>
      <c r="C86" s="109" t="str">
        <f t="shared" si="21"/>
        <v>D</v>
      </c>
      <c r="D86" s="110">
        <f t="shared" si="22"/>
        <v>0.81308069533891714</v>
      </c>
      <c r="E86" s="111">
        <f t="shared" si="23"/>
        <v>5314</v>
      </c>
      <c r="F86" s="112" t="str">
        <f t="shared" si="24"/>
        <v>36</v>
      </c>
      <c r="G86" s="113" t="str">
        <f t="shared" si="25"/>
        <v>70바2103</v>
      </c>
      <c r="H86" s="114">
        <f t="shared" si="26"/>
        <v>2</v>
      </c>
      <c r="I86" s="115">
        <f t="shared" si="27"/>
        <v>988.21299999999997</v>
      </c>
      <c r="J86" s="116">
        <f t="shared" si="28"/>
        <v>2.3854128429698938E-2</v>
      </c>
      <c r="K86" s="116">
        <f t="shared" si="29"/>
        <v>0.35395887590120084</v>
      </c>
      <c r="L86" s="116">
        <f t="shared" si="30"/>
        <v>0.27524430461853872</v>
      </c>
      <c r="M86" s="117">
        <f t="shared" si="31"/>
        <v>16.041</v>
      </c>
      <c r="N86" s="118">
        <f t="shared" si="32"/>
        <v>1.2143131086112002</v>
      </c>
      <c r="O86" s="118">
        <f t="shared" si="33"/>
        <v>19.530202496830139</v>
      </c>
      <c r="P86" s="228">
        <f t="shared" si="34"/>
        <v>20</v>
      </c>
      <c r="Q86" s="229">
        <f t="shared" si="35"/>
        <v>12</v>
      </c>
      <c r="R86" s="229">
        <f t="shared" si="36"/>
        <v>193</v>
      </c>
      <c r="T86">
        <v>512</v>
      </c>
      <c r="U86">
        <v>5314</v>
      </c>
      <c r="V86" t="s">
        <v>357</v>
      </c>
      <c r="W86">
        <v>988.21299999999997</v>
      </c>
      <c r="X86">
        <v>583.53099999999995</v>
      </c>
      <c r="Y86">
        <v>1.694</v>
      </c>
      <c r="Z86">
        <v>16.041</v>
      </c>
      <c r="AA86">
        <v>60.284700999999998</v>
      </c>
      <c r="AB86">
        <v>1.4380390000000001</v>
      </c>
      <c r="AC86">
        <v>21.338304999999998</v>
      </c>
      <c r="AD86" s="1">
        <v>272</v>
      </c>
      <c r="AE86">
        <v>12</v>
      </c>
      <c r="AF86">
        <v>193</v>
      </c>
      <c r="AG86">
        <v>93</v>
      </c>
      <c r="AH86">
        <v>16.392434000000002</v>
      </c>
      <c r="AI86">
        <v>858.6</v>
      </c>
      <c r="AJ86">
        <v>268.7</v>
      </c>
      <c r="AK86">
        <v>20</v>
      </c>
      <c r="AL86">
        <v>6560</v>
      </c>
      <c r="AM86">
        <v>0.81308069533891714</v>
      </c>
      <c r="AN86" t="s">
        <v>67</v>
      </c>
      <c r="AO86">
        <v>914.06299999999999</v>
      </c>
      <c r="AP86" t="s">
        <v>638</v>
      </c>
      <c r="AQ86" t="s">
        <v>117</v>
      </c>
      <c r="AR86" t="s">
        <v>119</v>
      </c>
      <c r="AS86" t="s">
        <v>117</v>
      </c>
      <c r="AT86" t="s">
        <v>119</v>
      </c>
      <c r="AU86" t="s">
        <v>199</v>
      </c>
      <c r="AV86" t="s">
        <v>357</v>
      </c>
      <c r="AW86" t="s">
        <v>67</v>
      </c>
      <c r="AX86">
        <v>5314</v>
      </c>
      <c r="AY86" t="s">
        <v>408</v>
      </c>
      <c r="AZ86">
        <v>17</v>
      </c>
      <c r="BA86" t="s">
        <v>421</v>
      </c>
      <c r="BB86">
        <v>2</v>
      </c>
      <c r="BC86">
        <v>1</v>
      </c>
      <c r="BE86" t="s">
        <v>67</v>
      </c>
      <c r="BF86">
        <v>0</v>
      </c>
      <c r="BG86" t="s">
        <v>313</v>
      </c>
      <c r="BI86" t="s">
        <v>117</v>
      </c>
      <c r="BJ86" t="s">
        <v>357</v>
      </c>
      <c r="BK86" t="s">
        <v>67</v>
      </c>
      <c r="BL86">
        <v>0.81308069533891714</v>
      </c>
      <c r="BM86">
        <v>5314</v>
      </c>
      <c r="BN86" t="s">
        <v>119</v>
      </c>
      <c r="BO86" t="s">
        <v>199</v>
      </c>
      <c r="BP86">
        <v>2</v>
      </c>
      <c r="BQ86">
        <v>988.21299999999997</v>
      </c>
      <c r="BR86">
        <v>2.3854128429698938E-2</v>
      </c>
      <c r="BS86">
        <v>0.35395887590120084</v>
      </c>
      <c r="BT86">
        <v>0.27524430461853872</v>
      </c>
      <c r="BU86">
        <v>16.041</v>
      </c>
      <c r="BV86">
        <v>1.2143131086112002</v>
      </c>
      <c r="BW86">
        <v>19.530202496830139</v>
      </c>
      <c r="BX86">
        <v>20</v>
      </c>
      <c r="BY86">
        <v>12</v>
      </c>
      <c r="BZ86">
        <v>193</v>
      </c>
    </row>
    <row r="87" spans="1:78" ht="16.5">
      <c r="A87" s="124" t="str">
        <f t="shared" si="19"/>
        <v>부성여객</v>
      </c>
      <c r="B87" s="125" t="str">
        <f t="shared" si="20"/>
        <v>이종원</v>
      </c>
      <c r="C87" s="126" t="str">
        <f t="shared" si="21"/>
        <v>D</v>
      </c>
      <c r="D87" s="127">
        <f t="shared" si="22"/>
        <v>0.83931665531384614</v>
      </c>
      <c r="E87" s="128">
        <f t="shared" si="23"/>
        <v>4777</v>
      </c>
      <c r="F87" s="129" t="str">
        <f t="shared" si="24"/>
        <v>36</v>
      </c>
      <c r="G87" s="130" t="str">
        <f t="shared" si="25"/>
        <v>70바2131</v>
      </c>
      <c r="H87" s="131">
        <f t="shared" si="26"/>
        <v>3</v>
      </c>
      <c r="I87" s="132">
        <f t="shared" si="27"/>
        <v>1403.8430000000001</v>
      </c>
      <c r="J87" s="133">
        <f t="shared" si="28"/>
        <v>5.4250739361786773E-2</v>
      </c>
      <c r="K87" s="133">
        <f t="shared" si="29"/>
        <v>0.39426086989760017</v>
      </c>
      <c r="L87" s="133">
        <f t="shared" si="30"/>
        <v>0.17309627928479182</v>
      </c>
      <c r="M87" s="134">
        <f t="shared" si="31"/>
        <v>15.423</v>
      </c>
      <c r="N87" s="135">
        <f t="shared" si="32"/>
        <v>1.4246607348542535</v>
      </c>
      <c r="O87" s="135">
        <f t="shared" si="33"/>
        <v>20.586347618643963</v>
      </c>
      <c r="P87" s="226">
        <f t="shared" si="34"/>
        <v>57</v>
      </c>
      <c r="Q87" s="227">
        <f t="shared" si="35"/>
        <v>20</v>
      </c>
      <c r="R87" s="227">
        <f t="shared" si="36"/>
        <v>295</v>
      </c>
      <c r="T87">
        <v>512</v>
      </c>
      <c r="U87">
        <v>4777</v>
      </c>
      <c r="V87" t="s">
        <v>263</v>
      </c>
      <c r="W87">
        <v>1470.7739999999999</v>
      </c>
      <c r="X87">
        <v>779.04600000000005</v>
      </c>
      <c r="Y87">
        <v>1.8879999999999999</v>
      </c>
      <c r="Z87">
        <v>15.423</v>
      </c>
      <c r="AA87">
        <v>102.55331200000001</v>
      </c>
      <c r="AB87">
        <v>5.563593</v>
      </c>
      <c r="AC87">
        <v>40.432758</v>
      </c>
      <c r="AD87" s="1">
        <v>243</v>
      </c>
      <c r="AE87">
        <v>20</v>
      </c>
      <c r="AF87">
        <v>295</v>
      </c>
      <c r="AG87">
        <v>92</v>
      </c>
      <c r="AH87">
        <v>14.341555</v>
      </c>
      <c r="AI87">
        <v>989.6</v>
      </c>
      <c r="AJ87">
        <v>104.5</v>
      </c>
      <c r="AK87">
        <v>57</v>
      </c>
      <c r="AL87">
        <v>19271</v>
      </c>
      <c r="AM87">
        <v>0.83931665531384614</v>
      </c>
      <c r="AN87" t="s">
        <v>67</v>
      </c>
      <c r="AO87">
        <v>988.74300000000005</v>
      </c>
      <c r="AP87" t="s">
        <v>639</v>
      </c>
      <c r="AQ87" t="s">
        <v>117</v>
      </c>
      <c r="AR87" t="s">
        <v>119</v>
      </c>
      <c r="AS87" t="s">
        <v>117</v>
      </c>
      <c r="AT87" t="s">
        <v>119</v>
      </c>
      <c r="AU87" t="s">
        <v>205</v>
      </c>
      <c r="AV87" t="s">
        <v>263</v>
      </c>
      <c r="AW87" t="s">
        <v>67</v>
      </c>
      <c r="AX87">
        <v>4777</v>
      </c>
      <c r="AY87" t="s">
        <v>408</v>
      </c>
      <c r="AZ87">
        <v>4</v>
      </c>
      <c r="BA87" t="s">
        <v>338</v>
      </c>
      <c r="BB87">
        <v>3</v>
      </c>
      <c r="BC87">
        <v>1</v>
      </c>
      <c r="BE87" t="s">
        <v>67</v>
      </c>
      <c r="BF87">
        <v>0</v>
      </c>
      <c r="BG87" t="s">
        <v>313</v>
      </c>
      <c r="BI87" t="s">
        <v>117</v>
      </c>
      <c r="BJ87" t="s">
        <v>263</v>
      </c>
      <c r="BK87" t="s">
        <v>67</v>
      </c>
      <c r="BL87">
        <v>0.83931665531384614</v>
      </c>
      <c r="BM87">
        <v>4777</v>
      </c>
      <c r="BN87" t="s">
        <v>119</v>
      </c>
      <c r="BO87" t="s">
        <v>205</v>
      </c>
      <c r="BP87">
        <v>3</v>
      </c>
      <c r="BQ87">
        <v>1403.8430000000001</v>
      </c>
      <c r="BR87">
        <v>5.4250739361786773E-2</v>
      </c>
      <c r="BS87">
        <v>0.39426086989760017</v>
      </c>
      <c r="BT87">
        <v>0.16521912951955911</v>
      </c>
      <c r="BU87">
        <v>15.423</v>
      </c>
      <c r="BV87">
        <v>1.4246607348542535</v>
      </c>
      <c r="BW87">
        <v>20.586347618643963</v>
      </c>
      <c r="BX87">
        <v>57</v>
      </c>
      <c r="BY87">
        <v>20</v>
      </c>
      <c r="BZ87">
        <v>295</v>
      </c>
    </row>
    <row r="88" spans="1:78" ht="16.5">
      <c r="A88" s="107" t="str">
        <f t="shared" si="19"/>
        <v>부성여객</v>
      </c>
      <c r="B88" s="108" t="str">
        <f t="shared" si="20"/>
        <v>이주석</v>
      </c>
      <c r="C88" s="109" t="str">
        <f t="shared" si="21"/>
        <v>C</v>
      </c>
      <c r="D88" s="110">
        <f t="shared" si="22"/>
        <v>0.89613181001274111</v>
      </c>
      <c r="E88" s="111">
        <f t="shared" si="23"/>
        <v>1944</v>
      </c>
      <c r="F88" s="112" t="str">
        <f t="shared" si="24"/>
        <v>36</v>
      </c>
      <c r="G88" s="113" t="str">
        <f t="shared" si="25"/>
        <v>70바2046</v>
      </c>
      <c r="H88" s="114">
        <f t="shared" si="26"/>
        <v>2</v>
      </c>
      <c r="I88" s="115">
        <f t="shared" si="27"/>
        <v>1605.8340000000001</v>
      </c>
      <c r="J88" s="116">
        <f t="shared" si="28"/>
        <v>4.6883373429459557E-2</v>
      </c>
      <c r="K88" s="116">
        <f t="shared" si="29"/>
        <v>0.3955095361485188</v>
      </c>
      <c r="L88" s="116">
        <f t="shared" si="30"/>
        <v>0.21795528055826441</v>
      </c>
      <c r="M88" s="117">
        <f t="shared" si="31"/>
        <v>14.275</v>
      </c>
      <c r="N88" s="118">
        <f t="shared" si="32"/>
        <v>0.12454587460472252</v>
      </c>
      <c r="O88" s="118">
        <f t="shared" si="33"/>
        <v>9.8391240937730799</v>
      </c>
      <c r="P88" s="228">
        <f t="shared" si="34"/>
        <v>46</v>
      </c>
      <c r="Q88" s="229">
        <f t="shared" si="35"/>
        <v>2</v>
      </c>
      <c r="R88" s="229">
        <f t="shared" si="36"/>
        <v>158</v>
      </c>
      <c r="T88">
        <v>512</v>
      </c>
      <c r="U88">
        <v>1944</v>
      </c>
      <c r="V88" t="s">
        <v>392</v>
      </c>
      <c r="W88">
        <v>1606.0429999999999</v>
      </c>
      <c r="X88">
        <v>899.03200000000004</v>
      </c>
      <c r="Y88">
        <v>1.786</v>
      </c>
      <c r="Z88">
        <v>14.275</v>
      </c>
      <c r="AA88">
        <v>113.57913499999999</v>
      </c>
      <c r="AB88">
        <v>5.324973</v>
      </c>
      <c r="AC88">
        <v>44.921630999999998</v>
      </c>
      <c r="AD88" s="1">
        <v>350</v>
      </c>
      <c r="AE88">
        <v>2</v>
      </c>
      <c r="AF88">
        <v>158</v>
      </c>
      <c r="AG88">
        <v>99</v>
      </c>
      <c r="AH88">
        <v>14.140299000000001</v>
      </c>
      <c r="AI88">
        <v>1734.3</v>
      </c>
      <c r="AJ88">
        <v>176.3</v>
      </c>
      <c r="AK88">
        <v>46</v>
      </c>
      <c r="AL88">
        <v>21401</v>
      </c>
      <c r="AM88">
        <v>0.89613181001274111</v>
      </c>
      <c r="AN88" t="s">
        <v>69</v>
      </c>
      <c r="AO88">
        <v>1523.4690000000001</v>
      </c>
      <c r="AP88" t="s">
        <v>640</v>
      </c>
      <c r="AQ88" t="s">
        <v>117</v>
      </c>
      <c r="AR88" t="s">
        <v>119</v>
      </c>
      <c r="AS88" t="s">
        <v>117</v>
      </c>
      <c r="AT88" t="s">
        <v>119</v>
      </c>
      <c r="AU88" t="s">
        <v>387</v>
      </c>
      <c r="AV88" t="s">
        <v>392</v>
      </c>
      <c r="AW88" t="s">
        <v>69</v>
      </c>
      <c r="AX88">
        <v>1944</v>
      </c>
      <c r="AY88" t="s">
        <v>415</v>
      </c>
      <c r="AZ88">
        <v>2</v>
      </c>
      <c r="BA88" t="s">
        <v>336</v>
      </c>
      <c r="BB88">
        <v>2</v>
      </c>
      <c r="BC88">
        <v>1</v>
      </c>
      <c r="BE88" t="s">
        <v>68</v>
      </c>
      <c r="BF88">
        <v>-1</v>
      </c>
      <c r="BG88" t="s">
        <v>310</v>
      </c>
      <c r="BI88" t="s">
        <v>117</v>
      </c>
      <c r="BJ88" t="s">
        <v>392</v>
      </c>
      <c r="BK88" t="s">
        <v>69</v>
      </c>
      <c r="BL88">
        <v>0.89613181001274111</v>
      </c>
      <c r="BM88">
        <v>1944</v>
      </c>
      <c r="BN88" t="s">
        <v>119</v>
      </c>
      <c r="BO88" t="s">
        <v>387</v>
      </c>
      <c r="BP88">
        <v>2</v>
      </c>
      <c r="BQ88">
        <v>1605.8340000000001</v>
      </c>
      <c r="BR88">
        <v>4.6883373429459557E-2</v>
      </c>
      <c r="BS88">
        <v>0.3955095361485188</v>
      </c>
      <c r="BT88">
        <v>0.21792691727431956</v>
      </c>
      <c r="BU88">
        <v>14.275</v>
      </c>
      <c r="BV88">
        <v>0.12454587460472252</v>
      </c>
      <c r="BW88">
        <v>9.8391240937730799</v>
      </c>
      <c r="BX88">
        <v>46</v>
      </c>
      <c r="BY88">
        <v>2</v>
      </c>
      <c r="BZ88">
        <v>158</v>
      </c>
    </row>
    <row r="89" spans="1:78" ht="16.5">
      <c r="A89" s="124" t="str">
        <f t="shared" si="19"/>
        <v>부성여객</v>
      </c>
      <c r="B89" s="125" t="str">
        <f t="shared" si="20"/>
        <v>이진형</v>
      </c>
      <c r="C89" s="126" t="str">
        <f t="shared" si="21"/>
        <v>D</v>
      </c>
      <c r="D89" s="127">
        <f t="shared" si="22"/>
        <v>0.83523809523809522</v>
      </c>
      <c r="E89" s="128">
        <f t="shared" si="23"/>
        <v>2255</v>
      </c>
      <c r="F89" s="129" t="str">
        <f t="shared" si="24"/>
        <v>36</v>
      </c>
      <c r="G89" s="130" t="str">
        <f t="shared" si="25"/>
        <v>70바2102</v>
      </c>
      <c r="H89" s="131">
        <f t="shared" si="26"/>
        <v>1</v>
      </c>
      <c r="I89" s="132">
        <f t="shared" si="27"/>
        <v>789.36599999999999</v>
      </c>
      <c r="J89" s="133">
        <f t="shared" si="28"/>
        <v>8.1661989574291285E-2</v>
      </c>
      <c r="K89" s="133">
        <f t="shared" si="29"/>
        <v>0.30422605971910971</v>
      </c>
      <c r="L89" s="133">
        <f t="shared" si="30"/>
        <v>0.1051476754762683</v>
      </c>
      <c r="M89" s="134">
        <f t="shared" si="31"/>
        <v>16.120999999999999</v>
      </c>
      <c r="N89" s="135">
        <f t="shared" si="32"/>
        <v>1.1401555172125477</v>
      </c>
      <c r="O89" s="135">
        <f t="shared" si="33"/>
        <v>5.8274615324196892</v>
      </c>
      <c r="P89" s="226">
        <f t="shared" si="34"/>
        <v>16</v>
      </c>
      <c r="Q89" s="227">
        <f t="shared" si="35"/>
        <v>9</v>
      </c>
      <c r="R89" s="227">
        <f t="shared" si="36"/>
        <v>46</v>
      </c>
      <c r="T89">
        <v>512</v>
      </c>
      <c r="U89">
        <v>2255</v>
      </c>
      <c r="V89" t="s">
        <v>358</v>
      </c>
      <c r="W89">
        <v>789.36599999999999</v>
      </c>
      <c r="X89">
        <v>450.00299999999999</v>
      </c>
      <c r="Y89">
        <v>1.754</v>
      </c>
      <c r="Z89">
        <v>16.120999999999999</v>
      </c>
      <c r="AA89">
        <v>48.499149000000003</v>
      </c>
      <c r="AB89">
        <v>3.960537</v>
      </c>
      <c r="AC89">
        <v>14.754705</v>
      </c>
      <c r="AD89" s="1">
        <v>83</v>
      </c>
      <c r="AE89">
        <v>9</v>
      </c>
      <c r="AF89">
        <v>46</v>
      </c>
      <c r="AG89">
        <v>84</v>
      </c>
      <c r="AH89">
        <v>16.275873000000001</v>
      </c>
      <c r="AI89">
        <v>194.6</v>
      </c>
      <c r="AJ89">
        <v>5.3</v>
      </c>
      <c r="AK89">
        <v>16</v>
      </c>
      <c r="AL89">
        <v>1759</v>
      </c>
      <c r="AM89">
        <v>0.83523809523809522</v>
      </c>
      <c r="AN89" t="s">
        <v>67</v>
      </c>
      <c r="AO89">
        <v>789.36599999999999</v>
      </c>
      <c r="AP89" t="s">
        <v>641</v>
      </c>
      <c r="AQ89" t="s">
        <v>117</v>
      </c>
      <c r="AR89" t="s">
        <v>119</v>
      </c>
      <c r="AS89" t="s">
        <v>117</v>
      </c>
      <c r="AT89" t="s">
        <v>119</v>
      </c>
      <c r="AU89" t="s">
        <v>198</v>
      </c>
      <c r="AV89" t="s">
        <v>358</v>
      </c>
      <c r="AW89" t="s">
        <v>67</v>
      </c>
      <c r="AX89">
        <v>2255</v>
      </c>
      <c r="AY89" t="s">
        <v>408</v>
      </c>
      <c r="AZ89">
        <v>7</v>
      </c>
      <c r="BA89" t="s">
        <v>335</v>
      </c>
      <c r="BB89">
        <v>1</v>
      </c>
      <c r="BC89">
        <v>1</v>
      </c>
      <c r="BE89" t="s">
        <v>67</v>
      </c>
      <c r="BF89">
        <v>0</v>
      </c>
      <c r="BG89" t="s">
        <v>313</v>
      </c>
      <c r="BI89" t="s">
        <v>117</v>
      </c>
      <c r="BJ89" t="s">
        <v>358</v>
      </c>
      <c r="BK89" t="s">
        <v>67</v>
      </c>
      <c r="BL89">
        <v>0.83523809523809522</v>
      </c>
      <c r="BM89">
        <v>2255</v>
      </c>
      <c r="BN89" t="s">
        <v>119</v>
      </c>
      <c r="BO89" t="s">
        <v>198</v>
      </c>
      <c r="BP89">
        <v>1</v>
      </c>
      <c r="BQ89">
        <v>789.36599999999999</v>
      </c>
      <c r="BR89">
        <v>8.1661989574291285E-2</v>
      </c>
      <c r="BS89">
        <v>0.30422605971910971</v>
      </c>
      <c r="BT89">
        <v>0.1051476754762683</v>
      </c>
      <c r="BU89">
        <v>16.120999999999999</v>
      </c>
      <c r="BV89">
        <v>1.1401555172125477</v>
      </c>
      <c r="BW89">
        <v>5.8274615324196892</v>
      </c>
      <c r="BX89">
        <v>16</v>
      </c>
      <c r="BY89">
        <v>9</v>
      </c>
      <c r="BZ89">
        <v>46</v>
      </c>
    </row>
    <row r="90" spans="1:78" ht="16.5">
      <c r="A90" s="107" t="str">
        <f t="shared" si="19"/>
        <v>부성여객</v>
      </c>
      <c r="B90" s="108" t="str">
        <f t="shared" si="20"/>
        <v>이진희</v>
      </c>
      <c r="C90" s="109" t="str">
        <f t="shared" si="21"/>
        <v>F</v>
      </c>
      <c r="D90" s="110">
        <f t="shared" si="22"/>
        <v>0.73240107649128394</v>
      </c>
      <c r="E90" s="111">
        <f t="shared" si="23"/>
        <v>3335</v>
      </c>
      <c r="F90" s="112" t="str">
        <f t="shared" si="24"/>
        <v>33</v>
      </c>
      <c r="G90" s="113" t="str">
        <f t="shared" si="25"/>
        <v>70바2054</v>
      </c>
      <c r="H90" s="114">
        <f t="shared" si="26"/>
        <v>2</v>
      </c>
      <c r="I90" s="115">
        <f t="shared" si="27"/>
        <v>1784.6869999999999</v>
      </c>
      <c r="J90" s="116">
        <f t="shared" si="28"/>
        <v>4.4126230476171306E-2</v>
      </c>
      <c r="K90" s="116">
        <f t="shared" si="29"/>
        <v>0.40794903970549257</v>
      </c>
      <c r="L90" s="116">
        <f t="shared" si="30"/>
        <v>0.17089831438229786</v>
      </c>
      <c r="M90" s="117">
        <f t="shared" si="31"/>
        <v>15.651</v>
      </c>
      <c r="N90" s="118">
        <f t="shared" si="32"/>
        <v>0.16809670267111265</v>
      </c>
      <c r="O90" s="118">
        <f t="shared" si="33"/>
        <v>6.3316424672785763</v>
      </c>
      <c r="P90" s="228">
        <f t="shared" si="34"/>
        <v>79</v>
      </c>
      <c r="Q90" s="229">
        <f t="shared" si="35"/>
        <v>3</v>
      </c>
      <c r="R90" s="229">
        <f t="shared" si="36"/>
        <v>113</v>
      </c>
      <c r="T90">
        <v>512</v>
      </c>
      <c r="U90">
        <v>3335</v>
      </c>
      <c r="V90" t="s">
        <v>264</v>
      </c>
      <c r="W90">
        <v>1784.6869999999999</v>
      </c>
      <c r="X90">
        <v>990.90200000000004</v>
      </c>
      <c r="Y90">
        <v>1.8009999999999999</v>
      </c>
      <c r="Z90">
        <v>15.651</v>
      </c>
      <c r="AA90">
        <v>128.973038</v>
      </c>
      <c r="AB90">
        <v>5.6910939999999997</v>
      </c>
      <c r="AC90">
        <v>52.614426999999999</v>
      </c>
      <c r="AD90" s="1">
        <v>305</v>
      </c>
      <c r="AE90">
        <v>3</v>
      </c>
      <c r="AF90">
        <v>113</v>
      </c>
      <c r="AG90">
        <v>93</v>
      </c>
      <c r="AH90">
        <v>13.837675000000001</v>
      </c>
      <c r="AI90">
        <v>2835.8</v>
      </c>
      <c r="AJ90">
        <v>93.9</v>
      </c>
      <c r="AK90">
        <v>79</v>
      </c>
      <c r="AL90">
        <v>35726</v>
      </c>
      <c r="AM90">
        <v>0.73240107649128394</v>
      </c>
      <c r="AN90" t="s">
        <v>70</v>
      </c>
      <c r="AO90">
        <v>1641.5</v>
      </c>
      <c r="AP90" t="s">
        <v>642</v>
      </c>
      <c r="AQ90" t="s">
        <v>117</v>
      </c>
      <c r="AR90" t="s">
        <v>118</v>
      </c>
      <c r="AS90" t="s">
        <v>117</v>
      </c>
      <c r="AT90" t="s">
        <v>118</v>
      </c>
      <c r="AU90" t="s">
        <v>174</v>
      </c>
      <c r="AV90" t="s">
        <v>264</v>
      </c>
      <c r="AW90" t="s">
        <v>70</v>
      </c>
      <c r="AX90">
        <v>3335</v>
      </c>
      <c r="AY90" t="s">
        <v>416</v>
      </c>
      <c r="AZ90">
        <v>10</v>
      </c>
      <c r="BA90" t="s">
        <v>417</v>
      </c>
      <c r="BB90">
        <v>2</v>
      </c>
      <c r="BC90">
        <v>1</v>
      </c>
      <c r="BE90" t="s">
        <v>70</v>
      </c>
      <c r="BF90">
        <v>0</v>
      </c>
      <c r="BG90" t="s">
        <v>313</v>
      </c>
      <c r="BI90" t="s">
        <v>117</v>
      </c>
      <c r="BJ90" t="s">
        <v>264</v>
      </c>
      <c r="BK90" t="s">
        <v>70</v>
      </c>
      <c r="BL90">
        <v>0.73240107649128394</v>
      </c>
      <c r="BM90">
        <v>3335</v>
      </c>
      <c r="BN90" t="s">
        <v>118</v>
      </c>
      <c r="BO90" t="s">
        <v>174</v>
      </c>
      <c r="BP90">
        <v>2</v>
      </c>
      <c r="BQ90">
        <v>1784.6869999999999</v>
      </c>
      <c r="BR90">
        <v>4.4126230476171306E-2</v>
      </c>
      <c r="BS90">
        <v>0.40794903970549257</v>
      </c>
      <c r="BT90">
        <v>0.17089831438229786</v>
      </c>
      <c r="BU90">
        <v>15.651</v>
      </c>
      <c r="BV90">
        <v>0.16809670267111265</v>
      </c>
      <c r="BW90">
        <v>6.3316424672785763</v>
      </c>
      <c r="BX90">
        <v>79</v>
      </c>
      <c r="BY90">
        <v>3</v>
      </c>
      <c r="BZ90">
        <v>113</v>
      </c>
    </row>
    <row r="91" spans="1:78" ht="16.5">
      <c r="A91" s="124" t="str">
        <f t="shared" si="19"/>
        <v>부성여객</v>
      </c>
      <c r="B91" s="125" t="str">
        <f t="shared" si="20"/>
        <v>이창욱</v>
      </c>
      <c r="C91" s="126" t="str">
        <f t="shared" si="21"/>
        <v>D</v>
      </c>
      <c r="D91" s="127">
        <f t="shared" si="22"/>
        <v>0.81442492908349307</v>
      </c>
      <c r="E91" s="128">
        <f t="shared" si="23"/>
        <v>1397</v>
      </c>
      <c r="F91" s="129" t="str">
        <f t="shared" si="24"/>
        <v>33</v>
      </c>
      <c r="G91" s="130" t="str">
        <f t="shared" si="25"/>
        <v>70바2133</v>
      </c>
      <c r="H91" s="131">
        <f t="shared" si="26"/>
        <v>8</v>
      </c>
      <c r="I91" s="132">
        <f t="shared" si="27"/>
        <v>841.83100000000002</v>
      </c>
      <c r="J91" s="133">
        <f t="shared" si="28"/>
        <v>2.3376794314142461E-2</v>
      </c>
      <c r="K91" s="133">
        <f t="shared" si="29"/>
        <v>0.37741934215342804</v>
      </c>
      <c r="L91" s="133">
        <f t="shared" si="30"/>
        <v>0.25183201854053844</v>
      </c>
      <c r="M91" s="134">
        <f t="shared" si="31"/>
        <v>15.151999999999999</v>
      </c>
      <c r="N91" s="135">
        <f t="shared" si="32"/>
        <v>0.23757737598164003</v>
      </c>
      <c r="O91" s="135">
        <f t="shared" si="33"/>
        <v>10.33461585520134</v>
      </c>
      <c r="P91" s="226">
        <f t="shared" si="34"/>
        <v>21</v>
      </c>
      <c r="Q91" s="227">
        <f t="shared" si="35"/>
        <v>5</v>
      </c>
      <c r="R91" s="227">
        <f t="shared" si="36"/>
        <v>100</v>
      </c>
      <c r="T91">
        <v>512</v>
      </c>
      <c r="U91">
        <v>1397</v>
      </c>
      <c r="V91" t="s">
        <v>265</v>
      </c>
      <c r="W91">
        <v>986.82500000000005</v>
      </c>
      <c r="X91">
        <v>558.24199999999996</v>
      </c>
      <c r="Y91">
        <v>1.768</v>
      </c>
      <c r="Z91">
        <v>15.151999999999999</v>
      </c>
      <c r="AA91">
        <v>65.353870999999998</v>
      </c>
      <c r="AB91">
        <v>1.5277639999999999</v>
      </c>
      <c r="AC91">
        <v>24.665814999999998</v>
      </c>
      <c r="AD91" s="1">
        <v>212</v>
      </c>
      <c r="AE91">
        <v>5</v>
      </c>
      <c r="AF91">
        <v>100</v>
      </c>
      <c r="AG91">
        <v>93</v>
      </c>
      <c r="AH91">
        <v>15.099717</v>
      </c>
      <c r="AI91">
        <v>649.29999999999995</v>
      </c>
      <c r="AJ91">
        <v>94.7</v>
      </c>
      <c r="AK91">
        <v>21</v>
      </c>
      <c r="AL91">
        <v>7607</v>
      </c>
      <c r="AM91">
        <v>0.81442492908349307</v>
      </c>
      <c r="AN91" t="s">
        <v>67</v>
      </c>
      <c r="AO91">
        <v>141.321</v>
      </c>
      <c r="AP91" t="s">
        <v>643</v>
      </c>
      <c r="AQ91" t="s">
        <v>117</v>
      </c>
      <c r="AR91" t="s">
        <v>118</v>
      </c>
      <c r="AS91" t="s">
        <v>117</v>
      </c>
      <c r="AT91" t="s">
        <v>118</v>
      </c>
      <c r="AU91" t="s">
        <v>178</v>
      </c>
      <c r="AV91" t="s">
        <v>265</v>
      </c>
      <c r="AW91" t="s">
        <v>67</v>
      </c>
      <c r="AX91">
        <v>1397</v>
      </c>
      <c r="AY91" t="s">
        <v>419</v>
      </c>
      <c r="AZ91">
        <v>11</v>
      </c>
      <c r="BA91" t="s">
        <v>513</v>
      </c>
      <c r="BB91">
        <v>8</v>
      </c>
      <c r="BC91">
        <v>1</v>
      </c>
      <c r="BE91" t="s">
        <v>67</v>
      </c>
      <c r="BF91">
        <v>0</v>
      </c>
      <c r="BG91" t="s">
        <v>313</v>
      </c>
      <c r="BI91" t="s">
        <v>117</v>
      </c>
      <c r="BJ91" t="s">
        <v>265</v>
      </c>
      <c r="BK91" t="s">
        <v>67</v>
      </c>
      <c r="BL91">
        <v>0.81442492908349307</v>
      </c>
      <c r="BM91">
        <v>1397</v>
      </c>
      <c r="BN91" t="s">
        <v>118</v>
      </c>
      <c r="BO91" t="s">
        <v>178</v>
      </c>
      <c r="BP91">
        <v>8</v>
      </c>
      <c r="BQ91">
        <v>841.83100000000002</v>
      </c>
      <c r="BR91">
        <v>2.3376794314142461E-2</v>
      </c>
      <c r="BS91">
        <v>0.37741934215342804</v>
      </c>
      <c r="BT91">
        <v>0.21483039039343346</v>
      </c>
      <c r="BU91">
        <v>15.151999999999999</v>
      </c>
      <c r="BV91">
        <v>0.23757737598164003</v>
      </c>
      <c r="BW91">
        <v>10.33461585520134</v>
      </c>
      <c r="BX91">
        <v>21</v>
      </c>
      <c r="BY91">
        <v>5</v>
      </c>
      <c r="BZ91">
        <v>100</v>
      </c>
    </row>
    <row r="92" spans="1:78" ht="16.5">
      <c r="A92" s="107" t="str">
        <f t="shared" si="19"/>
        <v>부성여객</v>
      </c>
      <c r="B92" s="108" t="str">
        <f t="shared" si="20"/>
        <v>이창현</v>
      </c>
      <c r="C92" s="109" t="str">
        <f t="shared" si="21"/>
        <v>F</v>
      </c>
      <c r="D92" s="110">
        <f t="shared" si="22"/>
        <v>0.77089869187199089</v>
      </c>
      <c r="E92" s="111">
        <f t="shared" si="23"/>
        <v>1090</v>
      </c>
      <c r="F92" s="112" t="str">
        <f t="shared" si="24"/>
        <v>33</v>
      </c>
      <c r="G92" s="113" t="str">
        <f t="shared" si="25"/>
        <v>70바2084</v>
      </c>
      <c r="H92" s="114">
        <f t="shared" si="26"/>
        <v>5</v>
      </c>
      <c r="I92" s="115">
        <f t="shared" si="27"/>
        <v>555.803</v>
      </c>
      <c r="J92" s="116">
        <f t="shared" si="28"/>
        <v>5.1148456523079637E-2</v>
      </c>
      <c r="K92" s="116">
        <f t="shared" si="29"/>
        <v>0.41901876691676532</v>
      </c>
      <c r="L92" s="116">
        <f t="shared" si="30"/>
        <v>0.22130143234203487</v>
      </c>
      <c r="M92" s="117">
        <f t="shared" si="31"/>
        <v>16.95</v>
      </c>
      <c r="N92" s="118">
        <f t="shared" si="32"/>
        <v>1.979118500619824</v>
      </c>
      <c r="O92" s="118">
        <f t="shared" si="33"/>
        <v>10.255432230484542</v>
      </c>
      <c r="P92" s="228">
        <f t="shared" si="34"/>
        <v>33</v>
      </c>
      <c r="Q92" s="229">
        <f t="shared" si="35"/>
        <v>12</v>
      </c>
      <c r="R92" s="229">
        <f t="shared" si="36"/>
        <v>65</v>
      </c>
      <c r="T92">
        <v>512</v>
      </c>
      <c r="U92">
        <v>1090</v>
      </c>
      <c r="V92" t="s">
        <v>644</v>
      </c>
      <c r="W92">
        <v>703.53800000000001</v>
      </c>
      <c r="X92">
        <v>428.30799999999999</v>
      </c>
      <c r="Y92">
        <v>1.643</v>
      </c>
      <c r="Z92">
        <v>16.95</v>
      </c>
      <c r="AA92">
        <v>52.640825999999997</v>
      </c>
      <c r="AB92">
        <v>2.6924969999999999</v>
      </c>
      <c r="AC92">
        <v>22.057493999999998</v>
      </c>
      <c r="AD92" s="1">
        <v>123</v>
      </c>
      <c r="AE92">
        <v>12</v>
      </c>
      <c r="AF92">
        <v>65</v>
      </c>
      <c r="AG92">
        <v>92</v>
      </c>
      <c r="AH92">
        <v>13.364872999999999</v>
      </c>
      <c r="AI92">
        <v>421.5</v>
      </c>
      <c r="AJ92">
        <v>9.6</v>
      </c>
      <c r="AK92">
        <v>33</v>
      </c>
      <c r="AL92">
        <v>16533</v>
      </c>
      <c r="AM92">
        <v>0.77089869187199089</v>
      </c>
      <c r="AN92" t="s">
        <v>70</v>
      </c>
      <c r="AO92">
        <v>142.90700000000001</v>
      </c>
      <c r="AP92" t="s">
        <v>645</v>
      </c>
      <c r="AQ92" t="s">
        <v>117</v>
      </c>
      <c r="AR92" t="s">
        <v>118</v>
      </c>
      <c r="AS92" t="s">
        <v>117</v>
      </c>
      <c r="AT92" t="s">
        <v>118</v>
      </c>
      <c r="AU92" t="s">
        <v>175</v>
      </c>
      <c r="AV92" t="s">
        <v>644</v>
      </c>
      <c r="AW92" t="s">
        <v>70</v>
      </c>
      <c r="AX92">
        <v>1090</v>
      </c>
      <c r="AY92" t="s">
        <v>416</v>
      </c>
      <c r="AZ92">
        <v>5</v>
      </c>
      <c r="BA92" t="s">
        <v>368</v>
      </c>
      <c r="BB92">
        <v>5</v>
      </c>
      <c r="BC92">
        <v>1</v>
      </c>
      <c r="BE92" t="s">
        <v>298</v>
      </c>
      <c r="BF92" t="s">
        <v>299</v>
      </c>
      <c r="BG92" t="s">
        <v>298</v>
      </c>
      <c r="BI92" t="s">
        <v>117</v>
      </c>
      <c r="BJ92" t="s">
        <v>644</v>
      </c>
      <c r="BK92" t="s">
        <v>70</v>
      </c>
      <c r="BL92">
        <v>0.77089869187199089</v>
      </c>
      <c r="BM92">
        <v>1090</v>
      </c>
      <c r="BN92" t="s">
        <v>118</v>
      </c>
      <c r="BO92" t="s">
        <v>175</v>
      </c>
      <c r="BP92">
        <v>5</v>
      </c>
      <c r="BQ92">
        <v>555.803</v>
      </c>
      <c r="BR92">
        <v>5.1148456523079637E-2</v>
      </c>
      <c r="BS92">
        <v>0.41901876691676532</v>
      </c>
      <c r="BT92">
        <v>0.17483064169952439</v>
      </c>
      <c r="BU92">
        <v>16.95</v>
      </c>
      <c r="BV92">
        <v>1.979118500619824</v>
      </c>
      <c r="BW92">
        <v>10.255432230484542</v>
      </c>
      <c r="BX92">
        <v>33</v>
      </c>
      <c r="BY92">
        <v>12</v>
      </c>
      <c r="BZ92">
        <v>65</v>
      </c>
    </row>
    <row r="93" spans="1:78" ht="16.5">
      <c r="A93" s="124" t="str">
        <f t="shared" si="19"/>
        <v>부성여객</v>
      </c>
      <c r="B93" s="125" t="str">
        <f t="shared" si="20"/>
        <v>이창희</v>
      </c>
      <c r="C93" s="126" t="str">
        <f t="shared" si="21"/>
        <v>C</v>
      </c>
      <c r="D93" s="127">
        <f t="shared" si="22"/>
        <v>0.85207516577737852</v>
      </c>
      <c r="E93" s="128">
        <f t="shared" si="23"/>
        <v>7719</v>
      </c>
      <c r="F93" s="129" t="str">
        <f t="shared" si="24"/>
        <v>33</v>
      </c>
      <c r="G93" s="130" t="str">
        <f t="shared" si="25"/>
        <v>70바2010</v>
      </c>
      <c r="H93" s="131">
        <f t="shared" si="26"/>
        <v>9</v>
      </c>
      <c r="I93" s="132">
        <f t="shared" si="27"/>
        <v>1160.107</v>
      </c>
      <c r="J93" s="133">
        <f t="shared" si="28"/>
        <v>1.3076647992486987E-2</v>
      </c>
      <c r="K93" s="133">
        <f t="shared" si="29"/>
        <v>0.43285103236966233</v>
      </c>
      <c r="L93" s="133">
        <f t="shared" si="30"/>
        <v>0.25342489959977832</v>
      </c>
      <c r="M93" s="134">
        <f t="shared" si="31"/>
        <v>15.815</v>
      </c>
      <c r="N93" s="135">
        <f t="shared" si="32"/>
        <v>0.25859683632630437</v>
      </c>
      <c r="O93" s="135">
        <f t="shared" si="33"/>
        <v>10.343873453052176</v>
      </c>
      <c r="P93" s="226">
        <f t="shared" si="34"/>
        <v>52</v>
      </c>
      <c r="Q93" s="227">
        <f t="shared" si="35"/>
        <v>6</v>
      </c>
      <c r="R93" s="227">
        <f t="shared" si="36"/>
        <v>131</v>
      </c>
      <c r="T93">
        <v>512</v>
      </c>
      <c r="U93">
        <v>7719</v>
      </c>
      <c r="V93" t="s">
        <v>266</v>
      </c>
      <c r="W93">
        <v>1292.838</v>
      </c>
      <c r="X93">
        <v>709.55100000000004</v>
      </c>
      <c r="Y93">
        <v>1.8220000000000001</v>
      </c>
      <c r="Z93">
        <v>15.815</v>
      </c>
      <c r="AA93">
        <v>89.153046000000003</v>
      </c>
      <c r="AB93">
        <v>1.1658230000000001</v>
      </c>
      <c r="AC93">
        <v>38.589987999999998</v>
      </c>
      <c r="AD93" s="1">
        <v>294</v>
      </c>
      <c r="AE93">
        <v>6</v>
      </c>
      <c r="AF93">
        <v>131</v>
      </c>
      <c r="AG93">
        <v>92</v>
      </c>
      <c r="AH93">
        <v>14.501332</v>
      </c>
      <c r="AI93">
        <v>1385.8</v>
      </c>
      <c r="AJ93">
        <v>349.3</v>
      </c>
      <c r="AK93">
        <v>52</v>
      </c>
      <c r="AL93">
        <v>27321</v>
      </c>
      <c r="AM93">
        <v>0.85207516577737852</v>
      </c>
      <c r="AN93" t="s">
        <v>69</v>
      </c>
      <c r="AO93">
        <v>281.13299999999998</v>
      </c>
      <c r="AP93" t="s">
        <v>646</v>
      </c>
      <c r="AQ93" t="s">
        <v>117</v>
      </c>
      <c r="AR93" t="s">
        <v>118</v>
      </c>
      <c r="AS93" t="s">
        <v>117</v>
      </c>
      <c r="AT93" t="s">
        <v>118</v>
      </c>
      <c r="AU93" t="s">
        <v>168</v>
      </c>
      <c r="AV93" t="s">
        <v>266</v>
      </c>
      <c r="AW93" t="s">
        <v>69</v>
      </c>
      <c r="AX93">
        <v>7719</v>
      </c>
      <c r="AY93" t="s">
        <v>406</v>
      </c>
      <c r="AZ93">
        <v>6</v>
      </c>
      <c r="BA93" t="s">
        <v>385</v>
      </c>
      <c r="BB93">
        <v>9</v>
      </c>
      <c r="BC93">
        <v>1</v>
      </c>
      <c r="BE93" t="s">
        <v>69</v>
      </c>
      <c r="BF93">
        <v>0</v>
      </c>
      <c r="BG93" t="s">
        <v>313</v>
      </c>
      <c r="BI93" t="s">
        <v>117</v>
      </c>
      <c r="BJ93" t="s">
        <v>266</v>
      </c>
      <c r="BK93" t="s">
        <v>69</v>
      </c>
      <c r="BL93">
        <v>0.85207516577737852</v>
      </c>
      <c r="BM93">
        <v>7719</v>
      </c>
      <c r="BN93" t="s">
        <v>118</v>
      </c>
      <c r="BO93" t="s">
        <v>168</v>
      </c>
      <c r="BP93">
        <v>9</v>
      </c>
      <c r="BQ93">
        <v>1160.107</v>
      </c>
      <c r="BR93">
        <v>1.3076647992486987E-2</v>
      </c>
      <c r="BS93">
        <v>0.43285103236966233</v>
      </c>
      <c r="BT93">
        <v>0.22740668204368994</v>
      </c>
      <c r="BU93">
        <v>15.815</v>
      </c>
      <c r="BV93">
        <v>0.25859683632630437</v>
      </c>
      <c r="BW93">
        <v>10.343873453052176</v>
      </c>
      <c r="BX93">
        <v>52</v>
      </c>
      <c r="BY93">
        <v>6</v>
      </c>
      <c r="BZ93">
        <v>131</v>
      </c>
    </row>
    <row r="94" spans="1:78" ht="16.5">
      <c r="A94" s="107" t="str">
        <f t="shared" si="19"/>
        <v>부성여객</v>
      </c>
      <c r="B94" s="108" t="str">
        <f t="shared" si="20"/>
        <v>이철</v>
      </c>
      <c r="C94" s="109" t="str">
        <f t="shared" si="21"/>
        <v>S</v>
      </c>
      <c r="D94" s="110">
        <f t="shared" si="22"/>
        <v>1.0307999999999999</v>
      </c>
      <c r="E94" s="111">
        <f t="shared" si="23"/>
        <v>3773</v>
      </c>
      <c r="F94" s="112" t="str">
        <f t="shared" si="24"/>
        <v>790</v>
      </c>
      <c r="G94" s="113" t="str">
        <f t="shared" si="25"/>
        <v>70바2024</v>
      </c>
      <c r="H94" s="114">
        <f t="shared" si="26"/>
        <v>1</v>
      </c>
      <c r="I94" s="115">
        <f t="shared" si="27"/>
        <v>1876.3009999999999</v>
      </c>
      <c r="J94" s="116">
        <f t="shared" si="28"/>
        <v>4.3955595353744681E-3</v>
      </c>
      <c r="K94" s="116">
        <f t="shared" si="29"/>
        <v>0.22532509490164121</v>
      </c>
      <c r="L94" s="116">
        <f t="shared" si="30"/>
        <v>0.20892170286110812</v>
      </c>
      <c r="M94" s="117">
        <f t="shared" si="31"/>
        <v>6.782</v>
      </c>
      <c r="N94" s="118">
        <f t="shared" si="32"/>
        <v>0.26648176385345423</v>
      </c>
      <c r="O94" s="118">
        <f t="shared" si="33"/>
        <v>1.8653723469741796</v>
      </c>
      <c r="P94" s="228">
        <f t="shared" si="34"/>
        <v>0</v>
      </c>
      <c r="Q94" s="229">
        <f t="shared" si="35"/>
        <v>5</v>
      </c>
      <c r="R94" s="229">
        <f t="shared" si="36"/>
        <v>35</v>
      </c>
      <c r="T94">
        <v>512</v>
      </c>
      <c r="U94">
        <v>3773</v>
      </c>
      <c r="V94" t="s">
        <v>267</v>
      </c>
      <c r="W94">
        <v>1876.3009999999999</v>
      </c>
      <c r="X94">
        <v>728.08900000000006</v>
      </c>
      <c r="Y94">
        <v>2.577</v>
      </c>
      <c r="Z94">
        <v>6.782</v>
      </c>
      <c r="AA94">
        <v>65.845541999999995</v>
      </c>
      <c r="AB94">
        <v>0.28942800000000002</v>
      </c>
      <c r="AC94">
        <v>14.836653</v>
      </c>
      <c r="AD94" s="1">
        <v>392</v>
      </c>
      <c r="AE94">
        <v>5</v>
      </c>
      <c r="AF94">
        <v>35</v>
      </c>
      <c r="AG94">
        <v>104</v>
      </c>
      <c r="AH94">
        <v>28.49549</v>
      </c>
      <c r="AI94">
        <v>6455.3</v>
      </c>
      <c r="AJ94">
        <v>317.7</v>
      </c>
      <c r="AK94">
        <v>0</v>
      </c>
      <c r="AL94">
        <v>0</v>
      </c>
      <c r="AM94">
        <v>1.0307999999999999</v>
      </c>
      <c r="AN94" t="s">
        <v>71</v>
      </c>
      <c r="AO94">
        <v>1876.3009999999999</v>
      </c>
      <c r="AP94" t="s">
        <v>647</v>
      </c>
      <c r="AQ94" t="s">
        <v>117</v>
      </c>
      <c r="AR94" t="s">
        <v>120</v>
      </c>
      <c r="AS94" t="s">
        <v>117</v>
      </c>
      <c r="AT94" t="s">
        <v>120</v>
      </c>
      <c r="AU94" t="s">
        <v>209</v>
      </c>
      <c r="AV94" t="s">
        <v>267</v>
      </c>
      <c r="AW94" t="s">
        <v>71</v>
      </c>
      <c r="AX94">
        <v>3773</v>
      </c>
      <c r="AY94" t="s">
        <v>430</v>
      </c>
      <c r="AZ94">
        <v>3</v>
      </c>
      <c r="BA94" t="s">
        <v>448</v>
      </c>
      <c r="BB94">
        <v>1</v>
      </c>
      <c r="BC94">
        <v>1</v>
      </c>
      <c r="BE94" t="s">
        <v>71</v>
      </c>
      <c r="BF94">
        <v>0</v>
      </c>
      <c r="BG94" t="s">
        <v>313</v>
      </c>
      <c r="BI94" t="s">
        <v>117</v>
      </c>
      <c r="BJ94" t="s">
        <v>267</v>
      </c>
      <c r="BK94" t="s">
        <v>71</v>
      </c>
      <c r="BL94">
        <v>1.0307999999999999</v>
      </c>
      <c r="BM94">
        <v>3773</v>
      </c>
      <c r="BN94" t="s">
        <v>120</v>
      </c>
      <c r="BO94" t="s">
        <v>209</v>
      </c>
      <c r="BP94">
        <v>1</v>
      </c>
      <c r="BQ94">
        <v>1876.3009999999999</v>
      </c>
      <c r="BR94">
        <v>4.3955595353744681E-3</v>
      </c>
      <c r="BS94">
        <v>0.22532509490164121</v>
      </c>
      <c r="BT94">
        <v>0.20892170286110812</v>
      </c>
      <c r="BU94">
        <v>6.782</v>
      </c>
      <c r="BV94">
        <v>0.26648176385345423</v>
      </c>
      <c r="BW94">
        <v>1.8653723469741796</v>
      </c>
      <c r="BX94">
        <v>0</v>
      </c>
      <c r="BY94">
        <v>5</v>
      </c>
      <c r="BZ94">
        <v>35</v>
      </c>
    </row>
    <row r="95" spans="1:78" ht="16.5">
      <c r="A95" s="124" t="str">
        <f t="shared" si="19"/>
        <v>부성여객</v>
      </c>
      <c r="B95" s="125" t="str">
        <f t="shared" si="20"/>
        <v>임광묵</v>
      </c>
      <c r="C95" s="126" t="str">
        <f t="shared" si="21"/>
        <v>C</v>
      </c>
      <c r="D95" s="127">
        <f t="shared" si="22"/>
        <v>0.88368421052631585</v>
      </c>
      <c r="E95" s="128">
        <f t="shared" si="23"/>
        <v>8808</v>
      </c>
      <c r="F95" s="129" t="str">
        <f t="shared" si="24"/>
        <v>36</v>
      </c>
      <c r="G95" s="130" t="str">
        <f t="shared" si="25"/>
        <v>70바2101</v>
      </c>
      <c r="H95" s="131">
        <f t="shared" si="26"/>
        <v>1</v>
      </c>
      <c r="I95" s="132">
        <f t="shared" si="27"/>
        <v>443.67</v>
      </c>
      <c r="J95" s="133">
        <f t="shared" si="28"/>
        <v>1.6691190645608638E-2</v>
      </c>
      <c r="K95" s="133">
        <f t="shared" si="29"/>
        <v>0.34261198619804101</v>
      </c>
      <c r="L95" s="133">
        <f t="shared" si="30"/>
        <v>0.29075664345121371</v>
      </c>
      <c r="M95" s="134">
        <f t="shared" si="31"/>
        <v>15.253</v>
      </c>
      <c r="N95" s="135">
        <f t="shared" si="32"/>
        <v>0.45078549372281196</v>
      </c>
      <c r="O95" s="135">
        <f t="shared" si="33"/>
        <v>6.7617824058421796</v>
      </c>
      <c r="P95" s="226">
        <f t="shared" si="34"/>
        <v>12</v>
      </c>
      <c r="Q95" s="227">
        <f t="shared" si="35"/>
        <v>2</v>
      </c>
      <c r="R95" s="227">
        <f t="shared" si="36"/>
        <v>30</v>
      </c>
      <c r="T95">
        <v>512</v>
      </c>
      <c r="U95">
        <v>8808</v>
      </c>
      <c r="V95" t="s">
        <v>477</v>
      </c>
      <c r="W95">
        <v>443.67</v>
      </c>
      <c r="X95">
        <v>264.26100000000002</v>
      </c>
      <c r="Y95">
        <v>1.679</v>
      </c>
      <c r="Z95">
        <v>15.253</v>
      </c>
      <c r="AA95">
        <v>26.693601999999998</v>
      </c>
      <c r="AB95">
        <v>0.445548</v>
      </c>
      <c r="AC95">
        <v>9.1455479999999998</v>
      </c>
      <c r="AD95" s="1">
        <v>129</v>
      </c>
      <c r="AE95">
        <v>2</v>
      </c>
      <c r="AF95">
        <v>30</v>
      </c>
      <c r="AG95">
        <v>91</v>
      </c>
      <c r="AH95">
        <v>16.620836000000001</v>
      </c>
      <c r="AI95">
        <v>939.8</v>
      </c>
      <c r="AJ95">
        <v>260.10000000000002</v>
      </c>
      <c r="AK95">
        <v>12</v>
      </c>
      <c r="AL95">
        <v>2433</v>
      </c>
      <c r="AM95">
        <v>0.88368421052631585</v>
      </c>
      <c r="AN95" t="s">
        <v>69</v>
      </c>
      <c r="AO95">
        <v>443.67</v>
      </c>
      <c r="AP95" t="s">
        <v>648</v>
      </c>
      <c r="AQ95" t="s">
        <v>117</v>
      </c>
      <c r="AR95" t="s">
        <v>119</v>
      </c>
      <c r="AS95" t="s">
        <v>117</v>
      </c>
      <c r="AT95" t="s">
        <v>119</v>
      </c>
      <c r="AU95" t="s">
        <v>197</v>
      </c>
      <c r="AV95" t="s">
        <v>477</v>
      </c>
      <c r="AW95" t="s">
        <v>69</v>
      </c>
      <c r="AX95">
        <v>8808</v>
      </c>
      <c r="AY95" t="s">
        <v>415</v>
      </c>
      <c r="AZ95">
        <v>7</v>
      </c>
      <c r="BA95" t="s">
        <v>371</v>
      </c>
      <c r="BB95">
        <v>1</v>
      </c>
      <c r="BC95">
        <v>1</v>
      </c>
      <c r="BE95" t="s">
        <v>66</v>
      </c>
      <c r="BF95">
        <v>-2</v>
      </c>
      <c r="BG95" t="s">
        <v>310</v>
      </c>
      <c r="BI95" t="s">
        <v>117</v>
      </c>
      <c r="BJ95" t="s">
        <v>477</v>
      </c>
      <c r="BK95" t="s">
        <v>69</v>
      </c>
      <c r="BL95">
        <v>0.88368421052631585</v>
      </c>
      <c r="BM95">
        <v>8808</v>
      </c>
      <c r="BN95" t="s">
        <v>119</v>
      </c>
      <c r="BO95" t="s">
        <v>197</v>
      </c>
      <c r="BP95">
        <v>1</v>
      </c>
      <c r="BQ95">
        <v>443.67</v>
      </c>
      <c r="BR95">
        <v>1.6691190645608638E-2</v>
      </c>
      <c r="BS95">
        <v>0.34261198619804101</v>
      </c>
      <c r="BT95">
        <v>0.29075664345121371</v>
      </c>
      <c r="BU95">
        <v>15.253</v>
      </c>
      <c r="BV95">
        <v>0.45078549372281196</v>
      </c>
      <c r="BW95">
        <v>6.7617824058421796</v>
      </c>
      <c r="BX95">
        <v>12</v>
      </c>
      <c r="BY95">
        <v>2</v>
      </c>
      <c r="BZ95">
        <v>30</v>
      </c>
    </row>
    <row r="96" spans="1:78" ht="16.5">
      <c r="A96" s="107" t="str">
        <f t="shared" si="19"/>
        <v>부성여객</v>
      </c>
      <c r="B96" s="108" t="str">
        <f t="shared" si="20"/>
        <v>임주현</v>
      </c>
      <c r="C96" s="109" t="str">
        <f t="shared" si="21"/>
        <v>D</v>
      </c>
      <c r="D96" s="110">
        <f t="shared" si="22"/>
        <v>0.82644429697380806</v>
      </c>
      <c r="E96" s="111">
        <f t="shared" si="23"/>
        <v>9788</v>
      </c>
      <c r="F96" s="112" t="str">
        <f t="shared" si="24"/>
        <v>36</v>
      </c>
      <c r="G96" s="113" t="str">
        <f t="shared" si="25"/>
        <v>70바2139</v>
      </c>
      <c r="H96" s="114">
        <f t="shared" si="26"/>
        <v>4</v>
      </c>
      <c r="I96" s="115">
        <f t="shared" si="27"/>
        <v>1724.595</v>
      </c>
      <c r="J96" s="116">
        <f t="shared" si="28"/>
        <v>1.8333176531717843E-2</v>
      </c>
      <c r="K96" s="116">
        <f t="shared" si="29"/>
        <v>0.42156409700960357</v>
      </c>
      <c r="L96" s="116">
        <f t="shared" si="30"/>
        <v>0.1948283510041488</v>
      </c>
      <c r="M96" s="117">
        <f t="shared" si="31"/>
        <v>17.433</v>
      </c>
      <c r="N96" s="118">
        <f t="shared" si="32"/>
        <v>0.11596925655008856</v>
      </c>
      <c r="O96" s="118">
        <f t="shared" si="33"/>
        <v>28.760375624421965</v>
      </c>
      <c r="P96" s="228">
        <f t="shared" si="34"/>
        <v>64</v>
      </c>
      <c r="Q96" s="229">
        <f t="shared" si="35"/>
        <v>2</v>
      </c>
      <c r="R96" s="229">
        <f t="shared" si="36"/>
        <v>498</v>
      </c>
      <c r="T96">
        <v>512</v>
      </c>
      <c r="U96">
        <v>9788</v>
      </c>
      <c r="V96" t="s">
        <v>268</v>
      </c>
      <c r="W96">
        <v>1762.88</v>
      </c>
      <c r="X96">
        <v>944.82799999999997</v>
      </c>
      <c r="Y96">
        <v>1.8660000000000001</v>
      </c>
      <c r="Z96">
        <v>17.433</v>
      </c>
      <c r="AA96">
        <v>122.894142</v>
      </c>
      <c r="AB96">
        <v>2.2530399999999999</v>
      </c>
      <c r="AC96">
        <v>51.807758</v>
      </c>
      <c r="AD96" s="1">
        <v>336</v>
      </c>
      <c r="AE96">
        <v>2</v>
      </c>
      <c r="AF96">
        <v>498</v>
      </c>
      <c r="AG96">
        <v>98</v>
      </c>
      <c r="AH96">
        <v>14.344703000000001</v>
      </c>
      <c r="AI96">
        <v>1206.5999999999999</v>
      </c>
      <c r="AJ96">
        <v>50.2</v>
      </c>
      <c r="AK96">
        <v>64</v>
      </c>
      <c r="AL96">
        <v>24142</v>
      </c>
      <c r="AM96">
        <v>0.82644429697380806</v>
      </c>
      <c r="AN96" t="s">
        <v>67</v>
      </c>
      <c r="AO96">
        <v>1253.0530000000001</v>
      </c>
      <c r="AP96" t="s">
        <v>649</v>
      </c>
      <c r="AQ96" t="s">
        <v>117</v>
      </c>
      <c r="AR96" t="s">
        <v>119</v>
      </c>
      <c r="AS96" t="s">
        <v>117</v>
      </c>
      <c r="AT96" t="s">
        <v>119</v>
      </c>
      <c r="AU96" t="s">
        <v>208</v>
      </c>
      <c r="AV96" t="s">
        <v>268</v>
      </c>
      <c r="AW96" t="s">
        <v>67</v>
      </c>
      <c r="AX96">
        <v>9788</v>
      </c>
      <c r="AY96" t="s">
        <v>408</v>
      </c>
      <c r="AZ96">
        <v>11</v>
      </c>
      <c r="BA96" t="s">
        <v>457</v>
      </c>
      <c r="BB96">
        <v>4</v>
      </c>
      <c r="BC96">
        <v>1</v>
      </c>
      <c r="BE96" t="s">
        <v>67</v>
      </c>
      <c r="BF96">
        <v>0</v>
      </c>
      <c r="BG96" t="s">
        <v>313</v>
      </c>
      <c r="BI96" t="s">
        <v>117</v>
      </c>
      <c r="BJ96" t="s">
        <v>268</v>
      </c>
      <c r="BK96" t="s">
        <v>67</v>
      </c>
      <c r="BL96">
        <v>0.82644429697380806</v>
      </c>
      <c r="BM96">
        <v>9788</v>
      </c>
      <c r="BN96" t="s">
        <v>119</v>
      </c>
      <c r="BO96" t="s">
        <v>208</v>
      </c>
      <c r="BP96">
        <v>4</v>
      </c>
      <c r="BQ96">
        <v>1724.595</v>
      </c>
      <c r="BR96">
        <v>1.8333176531717843E-2</v>
      </c>
      <c r="BS96">
        <v>0.42156409700960357</v>
      </c>
      <c r="BT96">
        <v>0.19059720457433291</v>
      </c>
      <c r="BU96">
        <v>17.433</v>
      </c>
      <c r="BV96">
        <v>0.11596925655008856</v>
      </c>
      <c r="BW96">
        <v>28.760375624421965</v>
      </c>
      <c r="BX96">
        <v>64</v>
      </c>
      <c r="BY96">
        <v>2</v>
      </c>
      <c r="BZ96">
        <v>498</v>
      </c>
    </row>
    <row r="97" spans="1:78" ht="16.5">
      <c r="A97" s="124" t="str">
        <f t="shared" si="19"/>
        <v>부성여객</v>
      </c>
      <c r="B97" s="125" t="str">
        <f t="shared" si="20"/>
        <v>장경수</v>
      </c>
      <c r="C97" s="126" t="str">
        <f t="shared" si="21"/>
        <v>D</v>
      </c>
      <c r="D97" s="127">
        <f t="shared" si="22"/>
        <v>0.81353183178165234</v>
      </c>
      <c r="E97" s="128">
        <f t="shared" si="23"/>
        <v>994</v>
      </c>
      <c r="F97" s="129" t="str">
        <f t="shared" si="24"/>
        <v>36</v>
      </c>
      <c r="G97" s="130" t="str">
        <f t="shared" si="25"/>
        <v>70바2094</v>
      </c>
      <c r="H97" s="131">
        <f t="shared" si="26"/>
        <v>4</v>
      </c>
      <c r="I97" s="132">
        <f t="shared" si="27"/>
        <v>450.42399999999998</v>
      </c>
      <c r="J97" s="133">
        <f t="shared" si="28"/>
        <v>6.2168684823940355E-2</v>
      </c>
      <c r="K97" s="133">
        <f t="shared" si="29"/>
        <v>0.40584915607624245</v>
      </c>
      <c r="L97" s="133">
        <f t="shared" si="30"/>
        <v>0.28195655648899703</v>
      </c>
      <c r="M97" s="134">
        <f t="shared" si="31"/>
        <v>17.739999999999998</v>
      </c>
      <c r="N97" s="135">
        <f t="shared" si="32"/>
        <v>0.66603910981652847</v>
      </c>
      <c r="O97" s="135">
        <f t="shared" si="33"/>
        <v>14.430847379358116</v>
      </c>
      <c r="P97" s="226">
        <f t="shared" si="34"/>
        <v>25</v>
      </c>
      <c r="Q97" s="227">
        <f t="shared" si="35"/>
        <v>3</v>
      </c>
      <c r="R97" s="227">
        <f t="shared" si="36"/>
        <v>73</v>
      </c>
      <c r="T97">
        <v>512</v>
      </c>
      <c r="U97">
        <v>994</v>
      </c>
      <c r="V97" t="s">
        <v>359</v>
      </c>
      <c r="W97">
        <v>588.10699999999997</v>
      </c>
      <c r="X97">
        <v>343.49700000000001</v>
      </c>
      <c r="Y97">
        <v>1.712</v>
      </c>
      <c r="Z97">
        <v>17.739999999999998</v>
      </c>
      <c r="AA97">
        <v>41.790267999999998</v>
      </c>
      <c r="AB97">
        <v>2.5980460000000001</v>
      </c>
      <c r="AC97">
        <v>16.960545</v>
      </c>
      <c r="AD97" s="1">
        <v>127</v>
      </c>
      <c r="AE97">
        <v>3</v>
      </c>
      <c r="AF97">
        <v>73</v>
      </c>
      <c r="AG97">
        <v>93</v>
      </c>
      <c r="AH97">
        <v>14.072820999999999</v>
      </c>
      <c r="AI97">
        <v>679.5</v>
      </c>
      <c r="AJ97">
        <v>205.9</v>
      </c>
      <c r="AK97">
        <v>25</v>
      </c>
      <c r="AL97">
        <v>9961</v>
      </c>
      <c r="AM97">
        <v>0.81353183178165234</v>
      </c>
      <c r="AN97" t="s">
        <v>67</v>
      </c>
      <c r="AO97">
        <v>125.06699999999999</v>
      </c>
      <c r="AP97" t="s">
        <v>650</v>
      </c>
      <c r="AQ97" t="s">
        <v>117</v>
      </c>
      <c r="AR97" t="s">
        <v>119</v>
      </c>
      <c r="AS97" t="s">
        <v>117</v>
      </c>
      <c r="AT97" t="s">
        <v>119</v>
      </c>
      <c r="AU97" t="s">
        <v>193</v>
      </c>
      <c r="AV97" t="s">
        <v>359</v>
      </c>
      <c r="AW97" t="s">
        <v>67</v>
      </c>
      <c r="AX97">
        <v>994</v>
      </c>
      <c r="AY97" t="s">
        <v>408</v>
      </c>
      <c r="AZ97">
        <v>16</v>
      </c>
      <c r="BA97" t="s">
        <v>444</v>
      </c>
      <c r="BB97">
        <v>4</v>
      </c>
      <c r="BC97">
        <v>1</v>
      </c>
      <c r="BE97" t="s">
        <v>70</v>
      </c>
      <c r="BF97">
        <v>1</v>
      </c>
      <c r="BG97" t="s">
        <v>307</v>
      </c>
      <c r="BI97" t="s">
        <v>117</v>
      </c>
      <c r="BJ97" t="s">
        <v>359</v>
      </c>
      <c r="BK97" t="s">
        <v>67</v>
      </c>
      <c r="BL97">
        <v>0.81353183178165234</v>
      </c>
      <c r="BM97">
        <v>994</v>
      </c>
      <c r="BN97" t="s">
        <v>119</v>
      </c>
      <c r="BO97" t="s">
        <v>193</v>
      </c>
      <c r="BP97">
        <v>4</v>
      </c>
      <c r="BQ97">
        <v>450.42399999999998</v>
      </c>
      <c r="BR97">
        <v>6.2168684823940355E-2</v>
      </c>
      <c r="BS97">
        <v>0.40584915607624245</v>
      </c>
      <c r="BT97">
        <v>0.21594709806208734</v>
      </c>
      <c r="BU97">
        <v>17.739999999999998</v>
      </c>
      <c r="BV97">
        <v>0.66603910981652847</v>
      </c>
      <c r="BW97">
        <v>14.430847379358116</v>
      </c>
      <c r="BX97">
        <v>25</v>
      </c>
      <c r="BY97">
        <v>3</v>
      </c>
      <c r="BZ97">
        <v>73</v>
      </c>
    </row>
    <row r="98" spans="1:78" ht="16.5">
      <c r="A98" s="107" t="str">
        <f t="shared" si="19"/>
        <v>부성여객</v>
      </c>
      <c r="B98" s="108" t="str">
        <f t="shared" si="20"/>
        <v>장문봉</v>
      </c>
      <c r="C98" s="109" t="str">
        <f t="shared" si="21"/>
        <v>D</v>
      </c>
      <c r="D98" s="110">
        <f t="shared" si="22"/>
        <v>0.80789936385319638</v>
      </c>
      <c r="E98" s="111">
        <f t="shared" si="23"/>
        <v>5179</v>
      </c>
      <c r="F98" s="112" t="str">
        <f t="shared" si="24"/>
        <v>790</v>
      </c>
      <c r="G98" s="113" t="str">
        <f t="shared" si="25"/>
        <v>70바2028</v>
      </c>
      <c r="H98" s="114">
        <f t="shared" si="26"/>
        <v>4</v>
      </c>
      <c r="I98" s="115">
        <f t="shared" si="27"/>
        <v>528.83999999999992</v>
      </c>
      <c r="J98" s="116">
        <f t="shared" si="28"/>
        <v>2.3403824056609582E-2</v>
      </c>
      <c r="K98" s="116">
        <f t="shared" si="29"/>
        <v>0.42098929799600576</v>
      </c>
      <c r="L98" s="116">
        <f t="shared" si="30"/>
        <v>0.30443990620981776</v>
      </c>
      <c r="M98" s="117">
        <f t="shared" si="31"/>
        <v>16.797999999999998</v>
      </c>
      <c r="N98" s="118">
        <f t="shared" si="32"/>
        <v>0.37818621889418358</v>
      </c>
      <c r="O98" s="118">
        <f t="shared" si="33"/>
        <v>26.662128432039939</v>
      </c>
      <c r="P98" s="228">
        <f t="shared" si="34"/>
        <v>25</v>
      </c>
      <c r="Q98" s="229">
        <f t="shared" si="35"/>
        <v>5</v>
      </c>
      <c r="R98" s="229">
        <f t="shared" si="36"/>
        <v>175</v>
      </c>
      <c r="T98">
        <v>512</v>
      </c>
      <c r="U98">
        <v>5179</v>
      </c>
      <c r="V98" t="s">
        <v>269</v>
      </c>
      <c r="W98">
        <v>728.64700000000005</v>
      </c>
      <c r="X98">
        <v>405.91300000000001</v>
      </c>
      <c r="Y98">
        <v>1.7949999999999999</v>
      </c>
      <c r="Z98">
        <v>16.797999999999998</v>
      </c>
      <c r="AA98">
        <v>43.439995000000003</v>
      </c>
      <c r="AB98">
        <v>1.016662</v>
      </c>
      <c r="AC98">
        <v>18.287773000000001</v>
      </c>
      <c r="AD98" s="1">
        <v>161</v>
      </c>
      <c r="AE98">
        <v>5</v>
      </c>
      <c r="AF98">
        <v>175</v>
      </c>
      <c r="AG98">
        <v>107</v>
      </c>
      <c r="AH98">
        <v>16.773643</v>
      </c>
      <c r="AI98">
        <v>2401.3000000000002</v>
      </c>
      <c r="AJ98">
        <v>653.4</v>
      </c>
      <c r="AK98">
        <v>25</v>
      </c>
      <c r="AL98">
        <v>15634</v>
      </c>
      <c r="AM98">
        <v>0.80789936385319638</v>
      </c>
      <c r="AN98" t="s">
        <v>67</v>
      </c>
      <c r="AO98">
        <v>219.453</v>
      </c>
      <c r="AP98" t="s">
        <v>651</v>
      </c>
      <c r="AQ98" t="s">
        <v>117</v>
      </c>
      <c r="AR98" t="s">
        <v>120</v>
      </c>
      <c r="AS98" t="s">
        <v>117</v>
      </c>
      <c r="AT98" t="s">
        <v>120</v>
      </c>
      <c r="AU98" t="s">
        <v>211</v>
      </c>
      <c r="AV98" t="s">
        <v>269</v>
      </c>
      <c r="AW98" t="s">
        <v>67</v>
      </c>
      <c r="AX98">
        <v>5179</v>
      </c>
      <c r="AY98" t="s">
        <v>405</v>
      </c>
      <c r="AZ98">
        <v>5</v>
      </c>
      <c r="BA98" t="s">
        <v>652</v>
      </c>
      <c r="BB98">
        <v>4</v>
      </c>
      <c r="BC98">
        <v>1</v>
      </c>
      <c r="BE98" t="s">
        <v>70</v>
      </c>
      <c r="BF98">
        <v>1</v>
      </c>
      <c r="BG98" t="s">
        <v>307</v>
      </c>
      <c r="BI98" t="s">
        <v>117</v>
      </c>
      <c r="BJ98" t="s">
        <v>269</v>
      </c>
      <c r="BK98" t="s">
        <v>67</v>
      </c>
      <c r="BL98">
        <v>0.80789936385319638</v>
      </c>
      <c r="BM98">
        <v>5179</v>
      </c>
      <c r="BN98" t="s">
        <v>120</v>
      </c>
      <c r="BO98" t="s">
        <v>211</v>
      </c>
      <c r="BP98">
        <v>4</v>
      </c>
      <c r="BQ98">
        <v>528.83999999999992</v>
      </c>
      <c r="BR98">
        <v>2.3403824056609582E-2</v>
      </c>
      <c r="BS98">
        <v>0.42098929799600576</v>
      </c>
      <c r="BT98">
        <v>0.22095747323463899</v>
      </c>
      <c r="BU98">
        <v>16.797999999999998</v>
      </c>
      <c r="BV98">
        <v>0.37818621889418358</v>
      </c>
      <c r="BW98">
        <v>26.662128432039939</v>
      </c>
      <c r="BX98">
        <v>25</v>
      </c>
      <c r="BY98">
        <v>5</v>
      </c>
      <c r="BZ98">
        <v>175</v>
      </c>
    </row>
    <row r="99" spans="1:78" ht="16.5">
      <c r="A99" s="124" t="str">
        <f t="shared" si="19"/>
        <v>부성여객</v>
      </c>
      <c r="B99" s="125" t="str">
        <f t="shared" si="20"/>
        <v>장정효</v>
      </c>
      <c r="C99" s="126" t="str">
        <f t="shared" si="21"/>
        <v>D</v>
      </c>
      <c r="D99" s="127">
        <f t="shared" si="22"/>
        <v>0.80047207560089506</v>
      </c>
      <c r="E99" s="128">
        <f t="shared" si="23"/>
        <v>7982</v>
      </c>
      <c r="F99" s="129" t="str">
        <f t="shared" si="24"/>
        <v>33</v>
      </c>
      <c r="G99" s="130" t="str">
        <f t="shared" si="25"/>
        <v>70바2134</v>
      </c>
      <c r="H99" s="131">
        <f t="shared" si="26"/>
        <v>2</v>
      </c>
      <c r="I99" s="132">
        <f t="shared" si="27"/>
        <v>1951.442</v>
      </c>
      <c r="J99" s="133">
        <f t="shared" si="28"/>
        <v>2.6492444423754442E-2</v>
      </c>
      <c r="K99" s="133">
        <f t="shared" si="29"/>
        <v>0.45200795134868332</v>
      </c>
      <c r="L99" s="133">
        <f t="shared" si="30"/>
        <v>0.19985221185154362</v>
      </c>
      <c r="M99" s="134">
        <f t="shared" si="31"/>
        <v>16.059000000000001</v>
      </c>
      <c r="N99" s="135">
        <f t="shared" si="32"/>
        <v>5.1244156885011188E-2</v>
      </c>
      <c r="O99" s="135">
        <f t="shared" si="33"/>
        <v>12.96477169190783</v>
      </c>
      <c r="P99" s="226">
        <f t="shared" si="34"/>
        <v>81</v>
      </c>
      <c r="Q99" s="227">
        <f t="shared" si="35"/>
        <v>1</v>
      </c>
      <c r="R99" s="227">
        <f t="shared" si="36"/>
        <v>253</v>
      </c>
      <c r="T99">
        <v>512</v>
      </c>
      <c r="U99">
        <v>7982</v>
      </c>
      <c r="V99" t="s">
        <v>270</v>
      </c>
      <c r="W99">
        <v>1951.442</v>
      </c>
      <c r="X99">
        <v>1026.835</v>
      </c>
      <c r="Y99">
        <v>1.9</v>
      </c>
      <c r="Z99">
        <v>16.059000000000001</v>
      </c>
      <c r="AA99">
        <v>137.99470299999999</v>
      </c>
      <c r="AB99">
        <v>3.6558169999999999</v>
      </c>
      <c r="AC99">
        <v>62.374702999999997</v>
      </c>
      <c r="AD99" s="1">
        <v>390</v>
      </c>
      <c r="AE99">
        <v>1</v>
      </c>
      <c r="AF99">
        <v>253</v>
      </c>
      <c r="AG99">
        <v>93</v>
      </c>
      <c r="AH99">
        <v>14.141425999999999</v>
      </c>
      <c r="AI99">
        <v>2434</v>
      </c>
      <c r="AJ99">
        <v>417.6</v>
      </c>
      <c r="AK99">
        <v>81</v>
      </c>
      <c r="AL99">
        <v>42306</v>
      </c>
      <c r="AM99">
        <v>0.80047207560089506</v>
      </c>
      <c r="AN99" t="s">
        <v>67</v>
      </c>
      <c r="AO99">
        <v>1808.423</v>
      </c>
      <c r="AP99" t="s">
        <v>653</v>
      </c>
      <c r="AQ99" t="s">
        <v>117</v>
      </c>
      <c r="AR99" t="s">
        <v>118</v>
      </c>
      <c r="AS99" t="s">
        <v>117</v>
      </c>
      <c r="AT99" t="s">
        <v>118</v>
      </c>
      <c r="AU99" t="s">
        <v>179</v>
      </c>
      <c r="AV99" t="s">
        <v>270</v>
      </c>
      <c r="AW99" t="s">
        <v>67</v>
      </c>
      <c r="AX99">
        <v>7982</v>
      </c>
      <c r="AY99" t="s">
        <v>419</v>
      </c>
      <c r="AZ99">
        <v>13</v>
      </c>
      <c r="BA99" t="s">
        <v>654</v>
      </c>
      <c r="BB99">
        <v>2</v>
      </c>
      <c r="BC99">
        <v>1</v>
      </c>
      <c r="BE99" t="s">
        <v>67</v>
      </c>
      <c r="BF99">
        <v>0</v>
      </c>
      <c r="BG99" t="s">
        <v>313</v>
      </c>
      <c r="BI99" t="s">
        <v>117</v>
      </c>
      <c r="BJ99" t="s">
        <v>270</v>
      </c>
      <c r="BK99" t="s">
        <v>67</v>
      </c>
      <c r="BL99">
        <v>0.80047207560089506</v>
      </c>
      <c r="BM99">
        <v>7982</v>
      </c>
      <c r="BN99" t="s">
        <v>118</v>
      </c>
      <c r="BO99" t="s">
        <v>179</v>
      </c>
      <c r="BP99">
        <v>2</v>
      </c>
      <c r="BQ99">
        <v>1951.442</v>
      </c>
      <c r="BR99">
        <v>2.6492444423754442E-2</v>
      </c>
      <c r="BS99">
        <v>0.45200795134868332</v>
      </c>
      <c r="BT99">
        <v>0.19985221185154362</v>
      </c>
      <c r="BU99">
        <v>16.059000000000001</v>
      </c>
      <c r="BV99">
        <v>5.1244156885011188E-2</v>
      </c>
      <c r="BW99">
        <v>12.96477169190783</v>
      </c>
      <c r="BX99">
        <v>81</v>
      </c>
      <c r="BY99">
        <v>1</v>
      </c>
      <c r="BZ99">
        <v>253</v>
      </c>
    </row>
    <row r="100" spans="1:78" ht="16.5">
      <c r="A100" s="107" t="str">
        <f t="shared" si="19"/>
        <v>부성여객</v>
      </c>
      <c r="B100" s="108" t="str">
        <f t="shared" si="20"/>
        <v>장형표</v>
      </c>
      <c r="C100" s="109" t="str">
        <f t="shared" si="21"/>
        <v>A</v>
      </c>
      <c r="D100" s="110">
        <f t="shared" si="22"/>
        <v>0.96805507833958893</v>
      </c>
      <c r="E100" s="111">
        <f t="shared" si="23"/>
        <v>1235</v>
      </c>
      <c r="F100" s="112" t="str">
        <f t="shared" si="24"/>
        <v>33</v>
      </c>
      <c r="G100" s="113" t="str">
        <f t="shared" si="25"/>
        <v>70바2084</v>
      </c>
      <c r="H100" s="114">
        <f t="shared" si="26"/>
        <v>2</v>
      </c>
      <c r="I100" s="115">
        <f t="shared" si="27"/>
        <v>1862.9880000000001</v>
      </c>
      <c r="J100" s="116">
        <f t="shared" si="28"/>
        <v>4.9747169826111957E-2</v>
      </c>
      <c r="K100" s="116">
        <f t="shared" si="29"/>
        <v>0.36573738233595815</v>
      </c>
      <c r="L100" s="116">
        <f t="shared" si="30"/>
        <v>0.21792947673307611</v>
      </c>
      <c r="M100" s="117">
        <f t="shared" si="31"/>
        <v>11.78</v>
      </c>
      <c r="N100" s="118">
        <f t="shared" si="32"/>
        <v>0.10735442203599808</v>
      </c>
      <c r="O100" s="118">
        <f t="shared" si="33"/>
        <v>6.441265322159885</v>
      </c>
      <c r="P100" s="228">
        <f t="shared" si="34"/>
        <v>34</v>
      </c>
      <c r="Q100" s="229">
        <f t="shared" si="35"/>
        <v>2</v>
      </c>
      <c r="R100" s="229">
        <f t="shared" si="36"/>
        <v>120</v>
      </c>
      <c r="T100">
        <v>512</v>
      </c>
      <c r="U100">
        <v>1235</v>
      </c>
      <c r="V100" t="s">
        <v>271</v>
      </c>
      <c r="W100">
        <v>1862.9880000000001</v>
      </c>
      <c r="X100">
        <v>916.61599999999999</v>
      </c>
      <c r="Y100">
        <v>2.032</v>
      </c>
      <c r="Z100">
        <v>11.78</v>
      </c>
      <c r="AA100">
        <v>130.11303000000001</v>
      </c>
      <c r="AB100">
        <v>6.4727550000000003</v>
      </c>
      <c r="AC100">
        <v>47.587198999999998</v>
      </c>
      <c r="AD100" s="1">
        <v>406</v>
      </c>
      <c r="AE100">
        <v>2</v>
      </c>
      <c r="AF100">
        <v>120</v>
      </c>
      <c r="AG100">
        <v>101</v>
      </c>
      <c r="AH100">
        <v>14.318227</v>
      </c>
      <c r="AI100">
        <v>1483.8</v>
      </c>
      <c r="AJ100">
        <v>545.70000000000005</v>
      </c>
      <c r="AK100">
        <v>34</v>
      </c>
      <c r="AL100">
        <v>15984</v>
      </c>
      <c r="AM100">
        <v>0.96805507833958893</v>
      </c>
      <c r="AN100" t="s">
        <v>66</v>
      </c>
      <c r="AO100">
        <v>1767.22</v>
      </c>
      <c r="AP100" t="s">
        <v>655</v>
      </c>
      <c r="AQ100" t="s">
        <v>117</v>
      </c>
      <c r="AR100" t="s">
        <v>118</v>
      </c>
      <c r="AS100" t="s">
        <v>117</v>
      </c>
      <c r="AT100" t="s">
        <v>118</v>
      </c>
      <c r="AU100" t="s">
        <v>175</v>
      </c>
      <c r="AV100" t="s">
        <v>271</v>
      </c>
      <c r="AW100" t="s">
        <v>66</v>
      </c>
      <c r="AX100">
        <v>1235</v>
      </c>
      <c r="AY100" t="s">
        <v>407</v>
      </c>
      <c r="AZ100">
        <v>2</v>
      </c>
      <c r="BA100" t="s">
        <v>502</v>
      </c>
      <c r="BB100">
        <v>2</v>
      </c>
      <c r="BC100">
        <v>1</v>
      </c>
      <c r="BE100" t="s">
        <v>66</v>
      </c>
      <c r="BF100">
        <v>0</v>
      </c>
      <c r="BG100" t="s">
        <v>313</v>
      </c>
      <c r="BI100" t="s">
        <v>117</v>
      </c>
      <c r="BJ100" t="s">
        <v>271</v>
      </c>
      <c r="BK100" t="s">
        <v>66</v>
      </c>
      <c r="BL100">
        <v>0.96805507833958893</v>
      </c>
      <c r="BM100">
        <v>1235</v>
      </c>
      <c r="BN100" t="s">
        <v>118</v>
      </c>
      <c r="BO100" t="s">
        <v>175</v>
      </c>
      <c r="BP100">
        <v>2</v>
      </c>
      <c r="BQ100">
        <v>1862.9880000000001</v>
      </c>
      <c r="BR100">
        <v>4.9747169826111957E-2</v>
      </c>
      <c r="BS100">
        <v>0.36573738233595815</v>
      </c>
      <c r="BT100">
        <v>0.21792947673307611</v>
      </c>
      <c r="BU100">
        <v>11.78</v>
      </c>
      <c r="BV100">
        <v>0.10735442203599808</v>
      </c>
      <c r="BW100">
        <v>6.441265322159885</v>
      </c>
      <c r="BX100">
        <v>34</v>
      </c>
      <c r="BY100">
        <v>2</v>
      </c>
      <c r="BZ100">
        <v>120</v>
      </c>
    </row>
    <row r="101" spans="1:78" ht="16.5">
      <c r="A101" s="124" t="str">
        <f t="shared" si="19"/>
        <v>부성여객</v>
      </c>
      <c r="B101" s="125" t="str">
        <f t="shared" si="20"/>
        <v>정병옥</v>
      </c>
      <c r="C101" s="126" t="str">
        <f t="shared" si="21"/>
        <v>F</v>
      </c>
      <c r="D101" s="127">
        <f t="shared" si="22"/>
        <v>0.76565217391304352</v>
      </c>
      <c r="E101" s="128">
        <f t="shared" si="23"/>
        <v>1478</v>
      </c>
      <c r="F101" s="129" t="str">
        <f t="shared" si="24"/>
        <v>33</v>
      </c>
      <c r="G101" s="130" t="str">
        <f t="shared" si="25"/>
        <v>70바2092</v>
      </c>
      <c r="H101" s="131">
        <f t="shared" si="26"/>
        <v>1</v>
      </c>
      <c r="I101" s="132">
        <f t="shared" si="27"/>
        <v>2126.152</v>
      </c>
      <c r="J101" s="133">
        <f t="shared" si="28"/>
        <v>9.0732792945357067E-3</v>
      </c>
      <c r="K101" s="133">
        <f t="shared" si="29"/>
        <v>0.33793973719813097</v>
      </c>
      <c r="L101" s="133">
        <f t="shared" si="30"/>
        <v>0.26197562544916825</v>
      </c>
      <c r="M101" s="134">
        <f t="shared" si="31"/>
        <v>14.329000000000001</v>
      </c>
      <c r="N101" s="135">
        <f t="shared" si="32"/>
        <v>0.3292332815339637</v>
      </c>
      <c r="O101" s="135">
        <f t="shared" si="33"/>
        <v>1.1758331483355846</v>
      </c>
      <c r="P101" s="226">
        <f t="shared" si="34"/>
        <v>17</v>
      </c>
      <c r="Q101" s="227">
        <f t="shared" si="35"/>
        <v>7</v>
      </c>
      <c r="R101" s="227">
        <f t="shared" si="36"/>
        <v>25</v>
      </c>
      <c r="T101">
        <v>512</v>
      </c>
      <c r="U101">
        <v>1478</v>
      </c>
      <c r="V101" t="s">
        <v>272</v>
      </c>
      <c r="W101">
        <v>2126.152</v>
      </c>
      <c r="X101">
        <v>1207.26</v>
      </c>
      <c r="Y101">
        <v>1.7609999999999999</v>
      </c>
      <c r="Z101">
        <v>14.329000000000001</v>
      </c>
      <c r="AA101">
        <v>132.620518</v>
      </c>
      <c r="AB101">
        <v>1.203303</v>
      </c>
      <c r="AC101">
        <v>44.817743</v>
      </c>
      <c r="AD101" s="1">
        <v>557</v>
      </c>
      <c r="AE101">
        <v>7</v>
      </c>
      <c r="AF101">
        <v>25</v>
      </c>
      <c r="AG101">
        <v>83</v>
      </c>
      <c r="AH101">
        <v>16.031848</v>
      </c>
      <c r="AI101">
        <v>750</v>
      </c>
      <c r="AJ101">
        <v>36.4</v>
      </c>
      <c r="AK101">
        <v>17</v>
      </c>
      <c r="AL101">
        <v>2295</v>
      </c>
      <c r="AM101">
        <v>0.76565217391304352</v>
      </c>
      <c r="AN101" t="s">
        <v>70</v>
      </c>
      <c r="AO101">
        <v>2126.152</v>
      </c>
      <c r="AP101" t="s">
        <v>656</v>
      </c>
      <c r="AQ101" t="s">
        <v>117</v>
      </c>
      <c r="AR101" t="s">
        <v>118</v>
      </c>
      <c r="AS101" t="s">
        <v>117</v>
      </c>
      <c r="AT101" t="s">
        <v>118</v>
      </c>
      <c r="AU101" t="s">
        <v>176</v>
      </c>
      <c r="AV101" t="s">
        <v>272</v>
      </c>
      <c r="AW101" t="s">
        <v>70</v>
      </c>
      <c r="AX101">
        <v>1478</v>
      </c>
      <c r="AY101" t="s">
        <v>416</v>
      </c>
      <c r="AZ101">
        <v>7</v>
      </c>
      <c r="BA101" t="s">
        <v>436</v>
      </c>
      <c r="BB101">
        <v>1</v>
      </c>
      <c r="BC101">
        <v>1</v>
      </c>
      <c r="BE101" t="s">
        <v>70</v>
      </c>
      <c r="BF101">
        <v>0</v>
      </c>
      <c r="BG101" t="s">
        <v>313</v>
      </c>
      <c r="BI101" t="s">
        <v>117</v>
      </c>
      <c r="BJ101" t="s">
        <v>272</v>
      </c>
      <c r="BK101" t="s">
        <v>70</v>
      </c>
      <c r="BL101">
        <v>0.76565217391304352</v>
      </c>
      <c r="BM101">
        <v>1478</v>
      </c>
      <c r="BN101" t="s">
        <v>118</v>
      </c>
      <c r="BO101" t="s">
        <v>176</v>
      </c>
      <c r="BP101">
        <v>1</v>
      </c>
      <c r="BQ101">
        <v>2126.152</v>
      </c>
      <c r="BR101">
        <v>9.0732792945357067E-3</v>
      </c>
      <c r="BS101">
        <v>0.33793973719813097</v>
      </c>
      <c r="BT101">
        <v>0.26197562544916825</v>
      </c>
      <c r="BU101">
        <v>14.329000000000001</v>
      </c>
      <c r="BV101">
        <v>0.3292332815339637</v>
      </c>
      <c r="BW101">
        <v>1.1758331483355846</v>
      </c>
      <c r="BX101">
        <v>17</v>
      </c>
      <c r="BY101">
        <v>7</v>
      </c>
      <c r="BZ101">
        <v>25</v>
      </c>
    </row>
    <row r="102" spans="1:78" ht="16.5">
      <c r="A102" s="107" t="str">
        <f t="shared" si="19"/>
        <v>부성여객</v>
      </c>
      <c r="B102" s="108" t="str">
        <f t="shared" si="20"/>
        <v>정수경</v>
      </c>
      <c r="C102" s="109" t="str">
        <f t="shared" si="21"/>
        <v>B</v>
      </c>
      <c r="D102" s="110">
        <f t="shared" si="22"/>
        <v>0.91770504089687266</v>
      </c>
      <c r="E102" s="111">
        <f t="shared" si="23"/>
        <v>6044</v>
      </c>
      <c r="F102" s="112" t="str">
        <f t="shared" si="24"/>
        <v>33</v>
      </c>
      <c r="G102" s="113" t="str">
        <f t="shared" si="25"/>
        <v>70바2092</v>
      </c>
      <c r="H102" s="114">
        <f t="shared" si="26"/>
        <v>2</v>
      </c>
      <c r="I102" s="115">
        <f t="shared" si="27"/>
        <v>2163.9429999999998</v>
      </c>
      <c r="J102" s="116">
        <f t="shared" si="28"/>
        <v>8.068773105631798E-3</v>
      </c>
      <c r="K102" s="116">
        <f t="shared" si="29"/>
        <v>0.34351189140415178</v>
      </c>
      <c r="L102" s="116">
        <f t="shared" si="30"/>
        <v>0.16081754463957693</v>
      </c>
      <c r="M102" s="117">
        <f t="shared" si="31"/>
        <v>12.632999999999999</v>
      </c>
      <c r="N102" s="118">
        <f t="shared" si="32"/>
        <v>0</v>
      </c>
      <c r="O102" s="118">
        <f t="shared" si="33"/>
        <v>24.815810767658856</v>
      </c>
      <c r="P102" s="228">
        <f t="shared" si="34"/>
        <v>0</v>
      </c>
      <c r="Q102" s="229">
        <f t="shared" si="35"/>
        <v>0</v>
      </c>
      <c r="R102" s="229">
        <f t="shared" si="36"/>
        <v>537</v>
      </c>
      <c r="T102">
        <v>512</v>
      </c>
      <c r="U102">
        <v>6044</v>
      </c>
      <c r="V102" t="s">
        <v>273</v>
      </c>
      <c r="W102">
        <v>2163.9430000000002</v>
      </c>
      <c r="X102">
        <v>1033.675</v>
      </c>
      <c r="Y102">
        <v>2.093</v>
      </c>
      <c r="Z102">
        <v>12.632999999999999</v>
      </c>
      <c r="AA102">
        <v>123.550506</v>
      </c>
      <c r="AB102">
        <v>0.99690100000000004</v>
      </c>
      <c r="AC102">
        <v>42.441068000000001</v>
      </c>
      <c r="AD102" s="1">
        <v>348</v>
      </c>
      <c r="AE102">
        <v>0</v>
      </c>
      <c r="AF102">
        <v>537</v>
      </c>
      <c r="AG102">
        <v>99</v>
      </c>
      <c r="AH102">
        <v>17.514641999999998</v>
      </c>
      <c r="AI102">
        <v>756.3</v>
      </c>
      <c r="AJ102">
        <v>64.7</v>
      </c>
      <c r="AK102">
        <v>0</v>
      </c>
      <c r="AL102">
        <v>0</v>
      </c>
      <c r="AM102">
        <v>0.91770504089687266</v>
      </c>
      <c r="AN102" t="s">
        <v>68</v>
      </c>
      <c r="AO102">
        <v>2077.6979999999999</v>
      </c>
      <c r="AP102" t="s">
        <v>657</v>
      </c>
      <c r="AQ102" t="s">
        <v>117</v>
      </c>
      <c r="AR102" t="s">
        <v>118</v>
      </c>
      <c r="AS102" t="s">
        <v>117</v>
      </c>
      <c r="AT102" t="s">
        <v>118</v>
      </c>
      <c r="AU102" t="s">
        <v>176</v>
      </c>
      <c r="AV102" t="s">
        <v>273</v>
      </c>
      <c r="AW102" t="s">
        <v>68</v>
      </c>
      <c r="AX102">
        <v>6044</v>
      </c>
      <c r="AY102" t="s">
        <v>410</v>
      </c>
      <c r="AZ102">
        <v>3</v>
      </c>
      <c r="BA102" t="s">
        <v>535</v>
      </c>
      <c r="BB102">
        <v>2</v>
      </c>
      <c r="BC102">
        <v>1</v>
      </c>
      <c r="BE102" t="s">
        <v>68</v>
      </c>
      <c r="BF102">
        <v>0</v>
      </c>
      <c r="BG102" t="s">
        <v>313</v>
      </c>
      <c r="BI102" t="s">
        <v>117</v>
      </c>
      <c r="BJ102" t="s">
        <v>273</v>
      </c>
      <c r="BK102" t="s">
        <v>68</v>
      </c>
      <c r="BL102">
        <v>0.91770504089687266</v>
      </c>
      <c r="BM102">
        <v>6044</v>
      </c>
      <c r="BN102" t="s">
        <v>118</v>
      </c>
      <c r="BO102" t="s">
        <v>176</v>
      </c>
      <c r="BP102">
        <v>2</v>
      </c>
      <c r="BQ102">
        <v>2163.9429999999998</v>
      </c>
      <c r="BR102">
        <v>8.068773105631798E-3</v>
      </c>
      <c r="BS102">
        <v>0.34351189140415178</v>
      </c>
      <c r="BT102">
        <v>0.1608175446395769</v>
      </c>
      <c r="BU102">
        <v>12.632999999999999</v>
      </c>
      <c r="BV102">
        <v>0</v>
      </c>
      <c r="BW102">
        <v>24.815810767658856</v>
      </c>
      <c r="BX102">
        <v>0</v>
      </c>
      <c r="BY102">
        <v>0</v>
      </c>
      <c r="BZ102">
        <v>537</v>
      </c>
    </row>
    <row r="103" spans="1:78" ht="16.5">
      <c r="A103" s="124" t="str">
        <f t="shared" si="19"/>
        <v>부성여객</v>
      </c>
      <c r="B103" s="125" t="str">
        <f t="shared" si="20"/>
        <v>정승우</v>
      </c>
      <c r="C103" s="126" t="str">
        <f t="shared" si="21"/>
        <v>D</v>
      </c>
      <c r="D103" s="127">
        <f t="shared" si="22"/>
        <v>0.80573978650635614</v>
      </c>
      <c r="E103" s="128">
        <f t="shared" si="23"/>
        <v>4163</v>
      </c>
      <c r="F103" s="129" t="str">
        <f t="shared" si="24"/>
        <v>790</v>
      </c>
      <c r="G103" s="130" t="str">
        <f t="shared" si="25"/>
        <v>70바2123</v>
      </c>
      <c r="H103" s="131">
        <f t="shared" si="26"/>
        <v>10</v>
      </c>
      <c r="I103" s="132">
        <f t="shared" si="27"/>
        <v>1249.04</v>
      </c>
      <c r="J103" s="133">
        <f t="shared" si="28"/>
        <v>3.7207259951116484E-2</v>
      </c>
      <c r="K103" s="133">
        <f t="shared" si="29"/>
        <v>0.4190971865559831</v>
      </c>
      <c r="L103" s="133">
        <f t="shared" si="30"/>
        <v>0.29622750272209059</v>
      </c>
      <c r="M103" s="134">
        <f t="shared" si="31"/>
        <v>15.316000000000001</v>
      </c>
      <c r="N103" s="135">
        <f t="shared" si="32"/>
        <v>1.120860821110613</v>
      </c>
      <c r="O103" s="135">
        <f t="shared" si="33"/>
        <v>21.456478575546019</v>
      </c>
      <c r="P103" s="226">
        <f t="shared" si="34"/>
        <v>48</v>
      </c>
      <c r="Q103" s="227">
        <f t="shared" si="35"/>
        <v>14</v>
      </c>
      <c r="R103" s="227">
        <f t="shared" si="36"/>
        <v>268</v>
      </c>
      <c r="T103">
        <v>512</v>
      </c>
      <c r="U103">
        <v>4163</v>
      </c>
      <c r="V103" t="s">
        <v>274</v>
      </c>
      <c r="W103">
        <v>1297.05</v>
      </c>
      <c r="X103">
        <v>740.38099999999997</v>
      </c>
      <c r="Y103">
        <v>1.752</v>
      </c>
      <c r="Z103">
        <v>15.316000000000001</v>
      </c>
      <c r="AA103">
        <v>85.884985999999998</v>
      </c>
      <c r="AB103">
        <v>3.1955450000000001</v>
      </c>
      <c r="AC103">
        <v>35.994155999999997</v>
      </c>
      <c r="AD103" s="1">
        <v>370</v>
      </c>
      <c r="AE103">
        <v>14</v>
      </c>
      <c r="AF103">
        <v>268</v>
      </c>
      <c r="AG103">
        <v>108</v>
      </c>
      <c r="AH103">
        <v>15.102173000000001</v>
      </c>
      <c r="AI103">
        <v>3745.9</v>
      </c>
      <c r="AJ103">
        <v>976.8</v>
      </c>
      <c r="AK103">
        <v>48</v>
      </c>
      <c r="AL103">
        <v>26953</v>
      </c>
      <c r="AM103">
        <v>0.80573978650635614</v>
      </c>
      <c r="AN103" t="s">
        <v>67</v>
      </c>
      <c r="AO103">
        <v>217.96199999999999</v>
      </c>
      <c r="AP103" t="s">
        <v>658</v>
      </c>
      <c r="AQ103" t="s">
        <v>117</v>
      </c>
      <c r="AR103" t="s">
        <v>120</v>
      </c>
      <c r="AS103" t="s">
        <v>117</v>
      </c>
      <c r="AT103" t="s">
        <v>120</v>
      </c>
      <c r="AU103" t="s">
        <v>215</v>
      </c>
      <c r="AV103" t="s">
        <v>274</v>
      </c>
      <c r="AW103" t="s">
        <v>67</v>
      </c>
      <c r="AX103">
        <v>4163</v>
      </c>
      <c r="AY103" t="s">
        <v>405</v>
      </c>
      <c r="AZ103">
        <v>6</v>
      </c>
      <c r="BA103" t="s">
        <v>659</v>
      </c>
      <c r="BB103">
        <v>10</v>
      </c>
      <c r="BC103">
        <v>1</v>
      </c>
      <c r="BE103" t="s">
        <v>67</v>
      </c>
      <c r="BF103">
        <v>0</v>
      </c>
      <c r="BG103" t="s">
        <v>313</v>
      </c>
      <c r="BI103" t="s">
        <v>117</v>
      </c>
      <c r="BJ103" t="s">
        <v>274</v>
      </c>
      <c r="BK103" t="s">
        <v>67</v>
      </c>
      <c r="BL103">
        <v>0.80573978650635614</v>
      </c>
      <c r="BM103">
        <v>4163</v>
      </c>
      <c r="BN103" t="s">
        <v>120</v>
      </c>
      <c r="BO103" t="s">
        <v>215</v>
      </c>
      <c r="BP103">
        <v>10</v>
      </c>
      <c r="BQ103">
        <v>1249.04</v>
      </c>
      <c r="BR103">
        <v>3.7207259951116484E-2</v>
      </c>
      <c r="BS103">
        <v>0.4190971865559831</v>
      </c>
      <c r="BT103">
        <v>0.2852627115377202</v>
      </c>
      <c r="BU103">
        <v>15.316000000000001</v>
      </c>
      <c r="BV103">
        <v>1.120860821110613</v>
      </c>
      <c r="BW103">
        <v>21.456478575546019</v>
      </c>
      <c r="BX103">
        <v>48</v>
      </c>
      <c r="BY103">
        <v>14</v>
      </c>
      <c r="BZ103">
        <v>268</v>
      </c>
    </row>
    <row r="104" spans="1:78" ht="16.5">
      <c r="A104" s="107" t="str">
        <f t="shared" si="19"/>
        <v>부성여객</v>
      </c>
      <c r="B104" s="108" t="str">
        <f t="shared" si="20"/>
        <v>정오균</v>
      </c>
      <c r="C104" s="109" t="str">
        <f t="shared" si="21"/>
        <v>C</v>
      </c>
      <c r="D104" s="110">
        <f t="shared" si="22"/>
        <v>0.85250000000000004</v>
      </c>
      <c r="E104" s="111">
        <f t="shared" si="23"/>
        <v>1440</v>
      </c>
      <c r="F104" s="112" t="str">
        <f t="shared" si="24"/>
        <v>36</v>
      </c>
      <c r="G104" s="113" t="str">
        <f t="shared" si="25"/>
        <v>70바2014</v>
      </c>
      <c r="H104" s="114">
        <f t="shared" si="26"/>
        <v>1</v>
      </c>
      <c r="I104" s="115">
        <f t="shared" si="27"/>
        <v>1297.095</v>
      </c>
      <c r="J104" s="116">
        <f t="shared" si="28"/>
        <v>2.5047275697531835E-2</v>
      </c>
      <c r="K104" s="116">
        <f t="shared" si="29"/>
        <v>0.40587559928636296</v>
      </c>
      <c r="L104" s="116">
        <f t="shared" si="30"/>
        <v>0.28910758271367942</v>
      </c>
      <c r="M104" s="117">
        <f t="shared" si="31"/>
        <v>15.176</v>
      </c>
      <c r="N104" s="118">
        <f t="shared" si="32"/>
        <v>7.7095355390314507E-2</v>
      </c>
      <c r="O104" s="118">
        <f t="shared" si="33"/>
        <v>2.7754327940513224</v>
      </c>
      <c r="P104" s="228">
        <f t="shared" si="34"/>
        <v>52</v>
      </c>
      <c r="Q104" s="229">
        <f t="shared" si="35"/>
        <v>1</v>
      </c>
      <c r="R104" s="229">
        <f t="shared" si="36"/>
        <v>36</v>
      </c>
      <c r="T104">
        <v>512</v>
      </c>
      <c r="U104">
        <v>1440</v>
      </c>
      <c r="V104" t="s">
        <v>393</v>
      </c>
      <c r="W104">
        <v>1297.095</v>
      </c>
      <c r="X104">
        <v>760.82</v>
      </c>
      <c r="Y104">
        <v>1.7050000000000001</v>
      </c>
      <c r="Z104">
        <v>15.176</v>
      </c>
      <c r="AA104">
        <v>90.428596999999996</v>
      </c>
      <c r="AB104">
        <v>2.2649900000000001</v>
      </c>
      <c r="AC104">
        <v>36.702761000000002</v>
      </c>
      <c r="AD104" s="1">
        <v>375</v>
      </c>
      <c r="AE104">
        <v>1</v>
      </c>
      <c r="AF104">
        <v>36</v>
      </c>
      <c r="AG104">
        <v>92</v>
      </c>
      <c r="AH104">
        <v>14.343858000000001</v>
      </c>
      <c r="AI104">
        <v>2240.1999999999998</v>
      </c>
      <c r="AJ104">
        <v>178.4</v>
      </c>
      <c r="AK104">
        <v>52</v>
      </c>
      <c r="AL104">
        <v>15630</v>
      </c>
      <c r="AM104">
        <v>0.85250000000000004</v>
      </c>
      <c r="AN104" t="s">
        <v>69</v>
      </c>
      <c r="AO104">
        <v>1297.095</v>
      </c>
      <c r="AP104" t="s">
        <v>660</v>
      </c>
      <c r="AQ104" t="s">
        <v>117</v>
      </c>
      <c r="AR104" t="s">
        <v>119</v>
      </c>
      <c r="AS104" t="s">
        <v>117</v>
      </c>
      <c r="AT104" t="s">
        <v>119</v>
      </c>
      <c r="AU104" t="s">
        <v>369</v>
      </c>
      <c r="AV104" t="s">
        <v>393</v>
      </c>
      <c r="AW104" t="s">
        <v>69</v>
      </c>
      <c r="AX104">
        <v>1440</v>
      </c>
      <c r="AY104" t="s">
        <v>415</v>
      </c>
      <c r="AZ104">
        <v>16</v>
      </c>
      <c r="BA104" t="s">
        <v>500</v>
      </c>
      <c r="BB104">
        <v>1</v>
      </c>
      <c r="BC104">
        <v>1</v>
      </c>
      <c r="BE104" t="s">
        <v>67</v>
      </c>
      <c r="BF104">
        <v>1</v>
      </c>
      <c r="BG104" t="s">
        <v>307</v>
      </c>
      <c r="BI104" t="s">
        <v>117</v>
      </c>
      <c r="BJ104" t="s">
        <v>393</v>
      </c>
      <c r="BK104" t="s">
        <v>69</v>
      </c>
      <c r="BL104">
        <v>0.85250000000000004</v>
      </c>
      <c r="BM104">
        <v>1440</v>
      </c>
      <c r="BN104" t="s">
        <v>119</v>
      </c>
      <c r="BO104" t="s">
        <v>369</v>
      </c>
      <c r="BP104">
        <v>1</v>
      </c>
      <c r="BQ104">
        <v>1297.095</v>
      </c>
      <c r="BR104">
        <v>2.5047275697531835E-2</v>
      </c>
      <c r="BS104">
        <v>0.40587559928636296</v>
      </c>
      <c r="BT104">
        <v>0.28910758271367942</v>
      </c>
      <c r="BU104">
        <v>15.176</v>
      </c>
      <c r="BV104">
        <v>7.7095355390314507E-2</v>
      </c>
      <c r="BW104">
        <v>2.7754327940513224</v>
      </c>
      <c r="BX104">
        <v>52</v>
      </c>
      <c r="BY104">
        <v>1</v>
      </c>
      <c r="BZ104">
        <v>36</v>
      </c>
    </row>
    <row r="105" spans="1:78" ht="16.5">
      <c r="A105" s="124" t="str">
        <f t="shared" si="19"/>
        <v>부성여객</v>
      </c>
      <c r="B105" s="125" t="str">
        <f t="shared" si="20"/>
        <v>정재엽</v>
      </c>
      <c r="C105" s="126" t="str">
        <f t="shared" si="21"/>
        <v>F</v>
      </c>
      <c r="D105" s="127">
        <f t="shared" si="22"/>
        <v>0.79281546284262061</v>
      </c>
      <c r="E105" s="128">
        <f t="shared" si="23"/>
        <v>2480</v>
      </c>
      <c r="F105" s="129" t="str">
        <f t="shared" si="24"/>
        <v>36</v>
      </c>
      <c r="G105" s="130" t="str">
        <f t="shared" si="25"/>
        <v>70바2011</v>
      </c>
      <c r="H105" s="131">
        <f t="shared" si="26"/>
        <v>3</v>
      </c>
      <c r="I105" s="132">
        <f t="shared" si="27"/>
        <v>1123.2489999999998</v>
      </c>
      <c r="J105" s="133">
        <f t="shared" si="28"/>
        <v>4.3399062440671245E-2</v>
      </c>
      <c r="K105" s="133">
        <f t="shared" si="29"/>
        <v>0.40101640150102663</v>
      </c>
      <c r="L105" s="133">
        <f t="shared" si="30"/>
        <v>0.2599601691165539</v>
      </c>
      <c r="M105" s="134">
        <f t="shared" si="31"/>
        <v>17.678999999999998</v>
      </c>
      <c r="N105" s="135">
        <f t="shared" si="32"/>
        <v>0.53416473106141216</v>
      </c>
      <c r="O105" s="135">
        <f t="shared" si="33"/>
        <v>52.43717109919529</v>
      </c>
      <c r="P105" s="226">
        <f t="shared" si="34"/>
        <v>38</v>
      </c>
      <c r="Q105" s="227">
        <f t="shared" si="35"/>
        <v>6</v>
      </c>
      <c r="R105" s="227">
        <f t="shared" si="36"/>
        <v>613</v>
      </c>
      <c r="T105">
        <v>512</v>
      </c>
      <c r="U105">
        <v>2480</v>
      </c>
      <c r="V105" t="s">
        <v>275</v>
      </c>
      <c r="W105">
        <v>1165.0909999999999</v>
      </c>
      <c r="X105">
        <v>699.57899999999995</v>
      </c>
      <c r="Y105">
        <v>1.665</v>
      </c>
      <c r="Z105">
        <v>17.678999999999998</v>
      </c>
      <c r="AA105">
        <v>83.891650999999996</v>
      </c>
      <c r="AB105">
        <v>3.640819</v>
      </c>
      <c r="AC105">
        <v>33.641928</v>
      </c>
      <c r="AD105" s="1">
        <v>292</v>
      </c>
      <c r="AE105">
        <v>6</v>
      </c>
      <c r="AF105">
        <v>613</v>
      </c>
      <c r="AG105">
        <v>92</v>
      </c>
      <c r="AH105">
        <v>13.888044000000001</v>
      </c>
      <c r="AI105">
        <v>885.4</v>
      </c>
      <c r="AJ105">
        <v>59.4</v>
      </c>
      <c r="AK105">
        <v>38</v>
      </c>
      <c r="AL105">
        <v>9921</v>
      </c>
      <c r="AM105">
        <v>0.79281546284262061</v>
      </c>
      <c r="AN105" t="s">
        <v>70</v>
      </c>
      <c r="AO105">
        <v>912.94399999999996</v>
      </c>
      <c r="AP105" t="s">
        <v>661</v>
      </c>
      <c r="AQ105" t="s">
        <v>117</v>
      </c>
      <c r="AR105" t="s">
        <v>119</v>
      </c>
      <c r="AS105" t="s">
        <v>117</v>
      </c>
      <c r="AT105" t="s">
        <v>119</v>
      </c>
      <c r="AU105" t="s">
        <v>183</v>
      </c>
      <c r="AV105" t="s">
        <v>275</v>
      </c>
      <c r="AW105" t="s">
        <v>70</v>
      </c>
      <c r="AX105">
        <v>2480</v>
      </c>
      <c r="AY105" t="s">
        <v>427</v>
      </c>
      <c r="AZ105">
        <v>2</v>
      </c>
      <c r="BA105" t="s">
        <v>327</v>
      </c>
      <c r="BB105">
        <v>3</v>
      </c>
      <c r="BC105">
        <v>1</v>
      </c>
      <c r="BE105" t="s">
        <v>69</v>
      </c>
      <c r="BF105">
        <v>-2</v>
      </c>
      <c r="BG105" t="s">
        <v>310</v>
      </c>
      <c r="BI105" t="s">
        <v>117</v>
      </c>
      <c r="BJ105" t="s">
        <v>275</v>
      </c>
      <c r="BK105" t="s">
        <v>70</v>
      </c>
      <c r="BL105">
        <v>0.79281546284262061</v>
      </c>
      <c r="BM105">
        <v>2480</v>
      </c>
      <c r="BN105" t="s">
        <v>119</v>
      </c>
      <c r="BO105" t="s">
        <v>183</v>
      </c>
      <c r="BP105">
        <v>3</v>
      </c>
      <c r="BQ105">
        <v>1123.2489999999998</v>
      </c>
      <c r="BR105">
        <v>4.3399062440671245E-2</v>
      </c>
      <c r="BS105">
        <v>0.40101640150102663</v>
      </c>
      <c r="BT105">
        <v>0.25062420016977216</v>
      </c>
      <c r="BU105">
        <v>17.678999999999998</v>
      </c>
      <c r="BV105">
        <v>0.53416473106141216</v>
      </c>
      <c r="BW105">
        <v>52.43717109919529</v>
      </c>
      <c r="BX105">
        <v>38</v>
      </c>
      <c r="BY105">
        <v>6</v>
      </c>
      <c r="BZ105">
        <v>613</v>
      </c>
    </row>
    <row r="106" spans="1:78" ht="16.5">
      <c r="A106" s="107" t="str">
        <f t="shared" si="19"/>
        <v>부성여객</v>
      </c>
      <c r="B106" s="108" t="str">
        <f t="shared" si="20"/>
        <v>정재화B</v>
      </c>
      <c r="C106" s="109" t="str">
        <f t="shared" si="21"/>
        <v>A</v>
      </c>
      <c r="D106" s="110">
        <f t="shared" si="22"/>
        <v>0.99523809523809514</v>
      </c>
      <c r="E106" s="111">
        <f t="shared" si="23"/>
        <v>2201</v>
      </c>
      <c r="F106" s="112" t="str">
        <f t="shared" si="24"/>
        <v>36</v>
      </c>
      <c r="G106" s="113" t="str">
        <f t="shared" si="25"/>
        <v>70바2093</v>
      </c>
      <c r="H106" s="114">
        <f t="shared" si="26"/>
        <v>1</v>
      </c>
      <c r="I106" s="115">
        <f t="shared" si="27"/>
        <v>2019.502</v>
      </c>
      <c r="J106" s="116">
        <f t="shared" si="28"/>
        <v>1.6875343314959806E-2</v>
      </c>
      <c r="K106" s="116">
        <f t="shared" si="29"/>
        <v>0.3434160807848865</v>
      </c>
      <c r="L106" s="116">
        <f t="shared" si="30"/>
        <v>0.23916787406004056</v>
      </c>
      <c r="M106" s="117">
        <f t="shared" si="31"/>
        <v>11.61</v>
      </c>
      <c r="N106" s="118">
        <f t="shared" si="32"/>
        <v>4.9517158190484585E-2</v>
      </c>
      <c r="O106" s="118">
        <f t="shared" si="33"/>
        <v>4.0604069716197362</v>
      </c>
      <c r="P106" s="228">
        <f t="shared" si="34"/>
        <v>20</v>
      </c>
      <c r="Q106" s="229">
        <f t="shared" si="35"/>
        <v>1</v>
      </c>
      <c r="R106" s="229">
        <f t="shared" si="36"/>
        <v>82</v>
      </c>
      <c r="T106">
        <v>512</v>
      </c>
      <c r="U106">
        <v>2201</v>
      </c>
      <c r="V106" t="s">
        <v>276</v>
      </c>
      <c r="W106">
        <v>2019.502</v>
      </c>
      <c r="X106">
        <v>966.13199999999995</v>
      </c>
      <c r="Y106">
        <v>2.09</v>
      </c>
      <c r="Z106">
        <v>11.61</v>
      </c>
      <c r="AA106">
        <v>136.34164100000001</v>
      </c>
      <c r="AB106">
        <v>2.3008120000000001</v>
      </c>
      <c r="AC106">
        <v>46.821911999999998</v>
      </c>
      <c r="AD106" s="1">
        <v>483</v>
      </c>
      <c r="AE106">
        <v>1</v>
      </c>
      <c r="AF106">
        <v>82</v>
      </c>
      <c r="AG106">
        <v>96</v>
      </c>
      <c r="AH106">
        <v>14.81207</v>
      </c>
      <c r="AI106">
        <v>823.2</v>
      </c>
      <c r="AJ106">
        <v>122.9</v>
      </c>
      <c r="AK106">
        <v>20</v>
      </c>
      <c r="AL106">
        <v>2612</v>
      </c>
      <c r="AM106">
        <v>0.99523809523809514</v>
      </c>
      <c r="AN106" t="s">
        <v>66</v>
      </c>
      <c r="AO106">
        <v>2019.502</v>
      </c>
      <c r="AP106" t="s">
        <v>662</v>
      </c>
      <c r="AQ106" t="s">
        <v>117</v>
      </c>
      <c r="AR106" t="s">
        <v>119</v>
      </c>
      <c r="AS106" t="s">
        <v>117</v>
      </c>
      <c r="AT106" t="s">
        <v>119</v>
      </c>
      <c r="AU106" t="s">
        <v>192</v>
      </c>
      <c r="AV106" t="s">
        <v>276</v>
      </c>
      <c r="AW106" t="s">
        <v>66</v>
      </c>
      <c r="AX106">
        <v>2201</v>
      </c>
      <c r="AY106" t="s">
        <v>411</v>
      </c>
      <c r="AZ106">
        <v>2</v>
      </c>
      <c r="BA106" t="s">
        <v>418</v>
      </c>
      <c r="BB106">
        <v>1</v>
      </c>
      <c r="BC106">
        <v>1</v>
      </c>
      <c r="BE106" t="s">
        <v>71</v>
      </c>
      <c r="BF106">
        <v>-1</v>
      </c>
      <c r="BG106" t="s">
        <v>310</v>
      </c>
      <c r="BI106" t="s">
        <v>117</v>
      </c>
      <c r="BJ106" t="s">
        <v>276</v>
      </c>
      <c r="BK106" t="s">
        <v>66</v>
      </c>
      <c r="BL106">
        <v>0.99523809523809514</v>
      </c>
      <c r="BM106">
        <v>2201</v>
      </c>
      <c r="BN106" t="s">
        <v>119</v>
      </c>
      <c r="BO106" t="s">
        <v>192</v>
      </c>
      <c r="BP106">
        <v>1</v>
      </c>
      <c r="BQ106">
        <v>2019.502</v>
      </c>
      <c r="BR106">
        <v>1.6875343314959806E-2</v>
      </c>
      <c r="BS106">
        <v>0.3434160807848865</v>
      </c>
      <c r="BT106">
        <v>0.23916787406004056</v>
      </c>
      <c r="BU106">
        <v>11.61</v>
      </c>
      <c r="BV106">
        <v>4.9517158190484585E-2</v>
      </c>
      <c r="BW106">
        <v>4.0604069716197362</v>
      </c>
      <c r="BX106">
        <v>20</v>
      </c>
      <c r="BY106">
        <v>1</v>
      </c>
      <c r="BZ106">
        <v>82</v>
      </c>
    </row>
    <row r="107" spans="1:78" ht="16.5">
      <c r="A107" s="124" t="str">
        <f t="shared" si="19"/>
        <v>부성여객</v>
      </c>
      <c r="B107" s="125" t="str">
        <f t="shared" si="20"/>
        <v>조남성</v>
      </c>
      <c r="C107" s="126" t="str">
        <f t="shared" si="21"/>
        <v>F</v>
      </c>
      <c r="D107" s="127">
        <f t="shared" si="22"/>
        <v>0.76904761904761898</v>
      </c>
      <c r="E107" s="128">
        <f t="shared" si="23"/>
        <v>7157</v>
      </c>
      <c r="F107" s="129" t="str">
        <f t="shared" si="24"/>
        <v>36</v>
      </c>
      <c r="G107" s="130" t="str">
        <f t="shared" si="25"/>
        <v>70바2091</v>
      </c>
      <c r="H107" s="131">
        <f t="shared" si="26"/>
        <v>1</v>
      </c>
      <c r="I107" s="132">
        <f t="shared" si="27"/>
        <v>1286.57</v>
      </c>
      <c r="J107" s="133">
        <f t="shared" si="28"/>
        <v>4.4681244285771693E-2</v>
      </c>
      <c r="K107" s="133">
        <f t="shared" si="29"/>
        <v>0.43043245774368188</v>
      </c>
      <c r="L107" s="133">
        <f t="shared" si="30"/>
        <v>0.15467483308331456</v>
      </c>
      <c r="M107" s="134">
        <f t="shared" si="31"/>
        <v>16.518999999999998</v>
      </c>
      <c r="N107" s="135">
        <f t="shared" si="32"/>
        <v>2.0986032629394438</v>
      </c>
      <c r="O107" s="135">
        <f t="shared" si="33"/>
        <v>47.179710392749719</v>
      </c>
      <c r="P107" s="226">
        <f t="shared" si="34"/>
        <v>78</v>
      </c>
      <c r="Q107" s="227">
        <f t="shared" si="35"/>
        <v>27</v>
      </c>
      <c r="R107" s="227">
        <f t="shared" si="36"/>
        <v>607</v>
      </c>
      <c r="T107">
        <v>512</v>
      </c>
      <c r="U107">
        <v>7157</v>
      </c>
      <c r="V107" t="s">
        <v>277</v>
      </c>
      <c r="W107">
        <v>1286.57</v>
      </c>
      <c r="X107">
        <v>796.56700000000001</v>
      </c>
      <c r="Y107">
        <v>1.615</v>
      </c>
      <c r="Z107">
        <v>16.518999999999998</v>
      </c>
      <c r="AA107">
        <v>104.54276900000001</v>
      </c>
      <c r="AB107">
        <v>4.6711010000000002</v>
      </c>
      <c r="AC107">
        <v>44.998601000000001</v>
      </c>
      <c r="AD107" s="1">
        <v>199</v>
      </c>
      <c r="AE107">
        <v>27</v>
      </c>
      <c r="AF107">
        <v>607</v>
      </c>
      <c r="AG107">
        <v>88</v>
      </c>
      <c r="AH107">
        <v>12.306637</v>
      </c>
      <c r="AI107">
        <v>1424.6</v>
      </c>
      <c r="AJ107">
        <v>22.7</v>
      </c>
      <c r="AK107">
        <v>78</v>
      </c>
      <c r="AL107">
        <v>35041</v>
      </c>
      <c r="AM107">
        <v>0.76904761904761898</v>
      </c>
      <c r="AN107" t="s">
        <v>70</v>
      </c>
      <c r="AO107">
        <v>1286.57</v>
      </c>
      <c r="AP107" t="s">
        <v>663</v>
      </c>
      <c r="AQ107" t="s">
        <v>117</v>
      </c>
      <c r="AR107" t="s">
        <v>119</v>
      </c>
      <c r="AS107" t="s">
        <v>117</v>
      </c>
      <c r="AT107" t="s">
        <v>119</v>
      </c>
      <c r="AU107" t="s">
        <v>191</v>
      </c>
      <c r="AV107" t="s">
        <v>277</v>
      </c>
      <c r="AW107" t="s">
        <v>70</v>
      </c>
      <c r="AX107">
        <v>7157</v>
      </c>
      <c r="AY107" t="s">
        <v>427</v>
      </c>
      <c r="AZ107">
        <v>9</v>
      </c>
      <c r="BA107" t="s">
        <v>475</v>
      </c>
      <c r="BB107">
        <v>1</v>
      </c>
      <c r="BC107">
        <v>1</v>
      </c>
      <c r="BE107" t="s">
        <v>67</v>
      </c>
      <c r="BF107">
        <v>-1</v>
      </c>
      <c r="BG107" t="s">
        <v>310</v>
      </c>
      <c r="BI107" t="s">
        <v>117</v>
      </c>
      <c r="BJ107" t="s">
        <v>277</v>
      </c>
      <c r="BK107" t="s">
        <v>70</v>
      </c>
      <c r="BL107">
        <v>0.76904761904761898</v>
      </c>
      <c r="BM107">
        <v>7157</v>
      </c>
      <c r="BN107" t="s">
        <v>119</v>
      </c>
      <c r="BO107" t="s">
        <v>191</v>
      </c>
      <c r="BP107">
        <v>1</v>
      </c>
      <c r="BQ107">
        <v>1286.57</v>
      </c>
      <c r="BR107">
        <v>4.4681244285771693E-2</v>
      </c>
      <c r="BS107">
        <v>0.43043245774368188</v>
      </c>
      <c r="BT107">
        <v>0.15467483308331456</v>
      </c>
      <c r="BU107">
        <v>16.518999999999998</v>
      </c>
      <c r="BV107">
        <v>2.0986032629394438</v>
      </c>
      <c r="BW107">
        <v>47.179710392749719</v>
      </c>
      <c r="BX107">
        <v>78</v>
      </c>
      <c r="BY107">
        <v>27</v>
      </c>
      <c r="BZ107">
        <v>607</v>
      </c>
    </row>
    <row r="108" spans="1:78" ht="16.5">
      <c r="A108" s="107" t="str">
        <f t="shared" si="19"/>
        <v>부성여객</v>
      </c>
      <c r="B108" s="108" t="str">
        <f t="shared" si="20"/>
        <v>조성은</v>
      </c>
      <c r="C108" s="109" t="str">
        <f t="shared" si="21"/>
        <v>F</v>
      </c>
      <c r="D108" s="110">
        <f t="shared" si="22"/>
        <v>0.78300000000000003</v>
      </c>
      <c r="E108" s="111">
        <f t="shared" si="23"/>
        <v>1956</v>
      </c>
      <c r="F108" s="112" t="str">
        <f t="shared" si="24"/>
        <v>36</v>
      </c>
      <c r="G108" s="113" t="str">
        <f t="shared" si="25"/>
        <v>70바2036</v>
      </c>
      <c r="H108" s="114">
        <f t="shared" si="26"/>
        <v>1</v>
      </c>
      <c r="I108" s="115">
        <f t="shared" si="27"/>
        <v>585.52</v>
      </c>
      <c r="J108" s="116">
        <f t="shared" si="28"/>
        <v>3.7407897242295873E-2</v>
      </c>
      <c r="K108" s="116">
        <f t="shared" si="29"/>
        <v>0.37217591401346373</v>
      </c>
      <c r="L108" s="116">
        <f t="shared" si="30"/>
        <v>0.28009290886733162</v>
      </c>
      <c r="M108" s="117">
        <f t="shared" si="31"/>
        <v>17.562999999999999</v>
      </c>
      <c r="N108" s="118">
        <f t="shared" si="32"/>
        <v>0.34157671813089219</v>
      </c>
      <c r="O108" s="118">
        <f t="shared" si="33"/>
        <v>6.660746003552398</v>
      </c>
      <c r="P108" s="228">
        <f t="shared" si="34"/>
        <v>13</v>
      </c>
      <c r="Q108" s="229">
        <f t="shared" si="35"/>
        <v>2</v>
      </c>
      <c r="R108" s="229">
        <f t="shared" si="36"/>
        <v>39</v>
      </c>
      <c r="T108">
        <v>512</v>
      </c>
      <c r="U108">
        <v>1956</v>
      </c>
      <c r="V108" t="s">
        <v>514</v>
      </c>
      <c r="W108">
        <v>585.52</v>
      </c>
      <c r="X108">
        <v>373.81099999999998</v>
      </c>
      <c r="Y108">
        <v>1.5660000000000001</v>
      </c>
      <c r="Z108">
        <v>17.562999999999999</v>
      </c>
      <c r="AA108">
        <v>38.657772999999999</v>
      </c>
      <c r="AB108">
        <v>1.4461059999999999</v>
      </c>
      <c r="AC108">
        <v>14.387492</v>
      </c>
      <c r="AD108" s="1">
        <v>164</v>
      </c>
      <c r="AE108">
        <v>2</v>
      </c>
      <c r="AF108">
        <v>39</v>
      </c>
      <c r="AG108">
        <v>82</v>
      </c>
      <c r="AH108">
        <v>15.146242000000001</v>
      </c>
      <c r="AI108">
        <v>258.39999999999998</v>
      </c>
      <c r="AJ108">
        <v>0</v>
      </c>
      <c r="AK108">
        <v>13</v>
      </c>
      <c r="AL108">
        <v>5571</v>
      </c>
      <c r="AM108">
        <v>0.78300000000000003</v>
      </c>
      <c r="AN108" t="s">
        <v>70</v>
      </c>
      <c r="AO108">
        <v>585.52</v>
      </c>
      <c r="AP108" t="s">
        <v>664</v>
      </c>
      <c r="AQ108" t="s">
        <v>117</v>
      </c>
      <c r="AR108" t="s">
        <v>119</v>
      </c>
      <c r="AS108" t="s">
        <v>117</v>
      </c>
      <c r="AT108" t="s">
        <v>119</v>
      </c>
      <c r="AU108" t="s">
        <v>185</v>
      </c>
      <c r="AV108" t="s">
        <v>514</v>
      </c>
      <c r="AW108" t="s">
        <v>70</v>
      </c>
      <c r="AX108">
        <v>1956</v>
      </c>
      <c r="AY108" t="s">
        <v>427</v>
      </c>
      <c r="AZ108">
        <v>3</v>
      </c>
      <c r="BA108" t="s">
        <v>333</v>
      </c>
      <c r="BB108">
        <v>1</v>
      </c>
      <c r="BC108">
        <v>1</v>
      </c>
      <c r="BE108" t="s">
        <v>69</v>
      </c>
      <c r="BF108">
        <v>-2</v>
      </c>
      <c r="BG108" t="s">
        <v>310</v>
      </c>
      <c r="BI108" t="s">
        <v>117</v>
      </c>
      <c r="BJ108" t="s">
        <v>514</v>
      </c>
      <c r="BK108" t="s">
        <v>70</v>
      </c>
      <c r="BL108">
        <v>0.78300000000000003</v>
      </c>
      <c r="BM108">
        <v>1956</v>
      </c>
      <c r="BN108" t="s">
        <v>119</v>
      </c>
      <c r="BO108" t="s">
        <v>185</v>
      </c>
      <c r="BP108">
        <v>1</v>
      </c>
      <c r="BQ108">
        <v>585.52</v>
      </c>
      <c r="BR108">
        <v>3.7407897242295873E-2</v>
      </c>
      <c r="BS108">
        <v>0.37217591401346373</v>
      </c>
      <c r="BT108">
        <v>0.28009290886733162</v>
      </c>
      <c r="BU108">
        <v>17.562999999999999</v>
      </c>
      <c r="BV108">
        <v>0.34157671813089219</v>
      </c>
      <c r="BW108">
        <v>6.660746003552398</v>
      </c>
      <c r="BX108">
        <v>13</v>
      </c>
      <c r="BY108">
        <v>2</v>
      </c>
      <c r="BZ108">
        <v>39</v>
      </c>
    </row>
    <row r="109" spans="1:78" ht="16.5">
      <c r="A109" s="124" t="str">
        <f t="shared" si="19"/>
        <v>부성여객</v>
      </c>
      <c r="B109" s="125" t="str">
        <f t="shared" si="20"/>
        <v>조용상</v>
      </c>
      <c r="C109" s="126" t="str">
        <f t="shared" si="21"/>
        <v>C</v>
      </c>
      <c r="D109" s="127">
        <f t="shared" si="22"/>
        <v>0.89157894736842103</v>
      </c>
      <c r="E109" s="128">
        <f t="shared" si="23"/>
        <v>6874</v>
      </c>
      <c r="F109" s="129" t="str">
        <f t="shared" si="24"/>
        <v>33</v>
      </c>
      <c r="G109" s="130" t="str">
        <f t="shared" si="25"/>
        <v>70바2040</v>
      </c>
      <c r="H109" s="131">
        <f t="shared" si="26"/>
        <v>1</v>
      </c>
      <c r="I109" s="132">
        <f t="shared" si="27"/>
        <v>1111.653</v>
      </c>
      <c r="J109" s="133">
        <f t="shared" si="28"/>
        <v>1.3141189269170774E-2</v>
      </c>
      <c r="K109" s="133">
        <f t="shared" si="29"/>
        <v>0.32934894445496188</v>
      </c>
      <c r="L109" s="133">
        <f t="shared" si="30"/>
        <v>0.25097759822534549</v>
      </c>
      <c r="M109" s="134">
        <f t="shared" si="31"/>
        <v>14.432</v>
      </c>
      <c r="N109" s="135">
        <f t="shared" si="32"/>
        <v>0.17991225679236236</v>
      </c>
      <c r="O109" s="135">
        <f t="shared" si="33"/>
        <v>16.282059239708794</v>
      </c>
      <c r="P109" s="226">
        <f t="shared" si="34"/>
        <v>6</v>
      </c>
      <c r="Q109" s="227">
        <f t="shared" si="35"/>
        <v>2</v>
      </c>
      <c r="R109" s="227">
        <f t="shared" si="36"/>
        <v>181</v>
      </c>
      <c r="T109">
        <v>512</v>
      </c>
      <c r="U109">
        <v>6874</v>
      </c>
      <c r="V109" t="s">
        <v>360</v>
      </c>
      <c r="W109">
        <v>1111.653</v>
      </c>
      <c r="X109">
        <v>656.17100000000005</v>
      </c>
      <c r="Y109">
        <v>1.694</v>
      </c>
      <c r="Z109">
        <v>14.432</v>
      </c>
      <c r="AA109">
        <v>64.258035000000007</v>
      </c>
      <c r="AB109">
        <v>0.84442700000000004</v>
      </c>
      <c r="AC109">
        <v>21.163315999999998</v>
      </c>
      <c r="AD109" s="1">
        <v>279</v>
      </c>
      <c r="AE109">
        <v>2</v>
      </c>
      <c r="AF109">
        <v>181</v>
      </c>
      <c r="AG109">
        <v>91</v>
      </c>
      <c r="AH109">
        <v>17.299828000000002</v>
      </c>
      <c r="AI109">
        <v>609.70000000000005</v>
      </c>
      <c r="AJ109">
        <v>236.4</v>
      </c>
      <c r="AK109">
        <v>6</v>
      </c>
      <c r="AL109">
        <v>543</v>
      </c>
      <c r="AM109">
        <v>0.89157894736842103</v>
      </c>
      <c r="AN109" t="s">
        <v>69</v>
      </c>
      <c r="AO109">
        <v>1111.653</v>
      </c>
      <c r="AP109" t="s">
        <v>665</v>
      </c>
      <c r="AQ109" t="s">
        <v>117</v>
      </c>
      <c r="AR109" t="s">
        <v>118</v>
      </c>
      <c r="AS109" t="s">
        <v>117</v>
      </c>
      <c r="AT109" t="s">
        <v>118</v>
      </c>
      <c r="AU109" t="s">
        <v>291</v>
      </c>
      <c r="AV109" t="s">
        <v>360</v>
      </c>
      <c r="AW109" t="s">
        <v>69</v>
      </c>
      <c r="AX109">
        <v>6874</v>
      </c>
      <c r="AY109" t="s">
        <v>406</v>
      </c>
      <c r="AZ109">
        <v>1</v>
      </c>
      <c r="BA109" t="s">
        <v>309</v>
      </c>
      <c r="BB109">
        <v>1</v>
      </c>
      <c r="BC109">
        <v>1</v>
      </c>
      <c r="BE109" t="s">
        <v>69</v>
      </c>
      <c r="BF109">
        <v>0</v>
      </c>
      <c r="BG109" t="s">
        <v>313</v>
      </c>
      <c r="BI109" t="s">
        <v>117</v>
      </c>
      <c r="BJ109" t="s">
        <v>360</v>
      </c>
      <c r="BK109" t="s">
        <v>69</v>
      </c>
      <c r="BL109">
        <v>0.89157894736842103</v>
      </c>
      <c r="BM109">
        <v>6874</v>
      </c>
      <c r="BN109" t="s">
        <v>118</v>
      </c>
      <c r="BO109" t="s">
        <v>291</v>
      </c>
      <c r="BP109">
        <v>1</v>
      </c>
      <c r="BQ109">
        <v>1111.653</v>
      </c>
      <c r="BR109">
        <v>1.3141189269170774E-2</v>
      </c>
      <c r="BS109">
        <v>0.32934894445496188</v>
      </c>
      <c r="BT109">
        <v>0.25097759822534549</v>
      </c>
      <c r="BU109">
        <v>14.432</v>
      </c>
      <c r="BV109">
        <v>0.17991225679236236</v>
      </c>
      <c r="BW109">
        <v>16.282059239708794</v>
      </c>
      <c r="BX109">
        <v>6</v>
      </c>
      <c r="BY109">
        <v>2</v>
      </c>
      <c r="BZ109">
        <v>181</v>
      </c>
    </row>
    <row r="110" spans="1:78" ht="16.5">
      <c r="A110" s="107" t="str">
        <f t="shared" si="19"/>
        <v>부성여객</v>
      </c>
      <c r="B110" s="108" t="str">
        <f t="shared" si="20"/>
        <v>조은수</v>
      </c>
      <c r="C110" s="109" t="str">
        <f t="shared" si="21"/>
        <v>F</v>
      </c>
      <c r="D110" s="110">
        <f t="shared" si="22"/>
        <v>0.78921447979277093</v>
      </c>
      <c r="E110" s="111">
        <f t="shared" si="23"/>
        <v>1202</v>
      </c>
      <c r="F110" s="112" t="str">
        <f t="shared" si="24"/>
        <v>790</v>
      </c>
      <c r="G110" s="113" t="str">
        <f t="shared" si="25"/>
        <v>70바2078</v>
      </c>
      <c r="H110" s="114">
        <f t="shared" si="26"/>
        <v>10</v>
      </c>
      <c r="I110" s="115">
        <f t="shared" si="27"/>
        <v>1263.0569999999998</v>
      </c>
      <c r="J110" s="116">
        <f t="shared" si="28"/>
        <v>2.7637355394355564E-2</v>
      </c>
      <c r="K110" s="116">
        <f t="shared" si="29"/>
        <v>0.45616628683427274</v>
      </c>
      <c r="L110" s="116">
        <f t="shared" si="30"/>
        <v>0.28581449609954268</v>
      </c>
      <c r="M110" s="117">
        <f t="shared" si="31"/>
        <v>17.327999999999999</v>
      </c>
      <c r="N110" s="118">
        <f t="shared" si="32"/>
        <v>1.3459408403579571</v>
      </c>
      <c r="O110" s="118">
        <f t="shared" si="33"/>
        <v>22.485129333038813</v>
      </c>
      <c r="P110" s="228">
        <f t="shared" si="34"/>
        <v>55</v>
      </c>
      <c r="Q110" s="229">
        <f t="shared" si="35"/>
        <v>17</v>
      </c>
      <c r="R110" s="229">
        <f t="shared" si="36"/>
        <v>287</v>
      </c>
      <c r="T110">
        <v>512</v>
      </c>
      <c r="U110">
        <v>1202</v>
      </c>
      <c r="V110" t="s">
        <v>479</v>
      </c>
      <c r="W110">
        <v>1303.211</v>
      </c>
      <c r="X110">
        <v>750.47500000000002</v>
      </c>
      <c r="Y110">
        <v>1.7370000000000001</v>
      </c>
      <c r="Z110">
        <v>17.327999999999999</v>
      </c>
      <c r="AA110">
        <v>89.612770999999995</v>
      </c>
      <c r="AB110">
        <v>2.4766599999999999</v>
      </c>
      <c r="AC110">
        <v>40.878324999999997</v>
      </c>
      <c r="AD110" s="1">
        <v>361</v>
      </c>
      <c r="AE110">
        <v>17</v>
      </c>
      <c r="AF110">
        <v>287</v>
      </c>
      <c r="AG110">
        <v>108</v>
      </c>
      <c r="AH110">
        <v>14.542692000000001</v>
      </c>
      <c r="AI110">
        <v>4573.3</v>
      </c>
      <c r="AJ110">
        <v>1184.4000000000001</v>
      </c>
      <c r="AK110">
        <v>55</v>
      </c>
      <c r="AL110">
        <v>35135</v>
      </c>
      <c r="AM110">
        <v>0.78921447979277093</v>
      </c>
      <c r="AN110" t="s">
        <v>70</v>
      </c>
      <c r="AO110">
        <v>211.08199999999999</v>
      </c>
      <c r="AP110" t="s">
        <v>666</v>
      </c>
      <c r="AQ110" t="s">
        <v>117</v>
      </c>
      <c r="AR110" t="s">
        <v>120</v>
      </c>
      <c r="AS110" t="s">
        <v>117</v>
      </c>
      <c r="AT110" t="s">
        <v>120</v>
      </c>
      <c r="AU110" t="s">
        <v>214</v>
      </c>
      <c r="AV110" t="s">
        <v>479</v>
      </c>
      <c r="AW110" t="s">
        <v>70</v>
      </c>
      <c r="AX110">
        <v>1202</v>
      </c>
      <c r="AY110" t="s">
        <v>562</v>
      </c>
      <c r="AZ110">
        <v>1</v>
      </c>
      <c r="BA110" t="s">
        <v>667</v>
      </c>
      <c r="BB110">
        <v>10</v>
      </c>
      <c r="BC110">
        <v>1</v>
      </c>
      <c r="BE110" t="s">
        <v>70</v>
      </c>
      <c r="BF110">
        <v>0</v>
      </c>
      <c r="BG110" t="s">
        <v>313</v>
      </c>
      <c r="BI110" t="s">
        <v>117</v>
      </c>
      <c r="BJ110" t="s">
        <v>479</v>
      </c>
      <c r="BK110" t="s">
        <v>70</v>
      </c>
      <c r="BL110">
        <v>0.78921447979277093</v>
      </c>
      <c r="BM110">
        <v>1202</v>
      </c>
      <c r="BN110" t="s">
        <v>120</v>
      </c>
      <c r="BO110" t="s">
        <v>214</v>
      </c>
      <c r="BP110">
        <v>10</v>
      </c>
      <c r="BQ110">
        <v>1263.0569999999998</v>
      </c>
      <c r="BR110">
        <v>2.7637355394355564E-2</v>
      </c>
      <c r="BS110">
        <v>0.45616628683427274</v>
      </c>
      <c r="BT110">
        <v>0.27700809769101087</v>
      </c>
      <c r="BU110">
        <v>17.327999999999999</v>
      </c>
      <c r="BV110">
        <v>1.3459408403579571</v>
      </c>
      <c r="BW110">
        <v>22.485129333038813</v>
      </c>
      <c r="BX110">
        <v>55</v>
      </c>
      <c r="BY110">
        <v>17</v>
      </c>
      <c r="BZ110">
        <v>287</v>
      </c>
    </row>
    <row r="111" spans="1:78" ht="16.5">
      <c r="A111" s="124" t="str">
        <f t="shared" si="19"/>
        <v>부성여객</v>
      </c>
      <c r="B111" s="125" t="str">
        <f t="shared" si="20"/>
        <v>조흥연</v>
      </c>
      <c r="C111" s="126" t="str">
        <f t="shared" si="21"/>
        <v>B</v>
      </c>
      <c r="D111" s="127">
        <f t="shared" si="22"/>
        <v>0.90947368421052632</v>
      </c>
      <c r="E111" s="128">
        <f t="shared" si="23"/>
        <v>4112</v>
      </c>
      <c r="F111" s="129" t="str">
        <f t="shared" si="24"/>
        <v>36</v>
      </c>
      <c r="G111" s="130" t="str">
        <f t="shared" si="25"/>
        <v>70바2122</v>
      </c>
      <c r="H111" s="131">
        <f t="shared" si="26"/>
        <v>1</v>
      </c>
      <c r="I111" s="132">
        <f t="shared" si="27"/>
        <v>1226.7909999999999</v>
      </c>
      <c r="J111" s="133">
        <f t="shared" si="28"/>
        <v>7.3877356006795528E-2</v>
      </c>
      <c r="K111" s="133">
        <f t="shared" si="29"/>
        <v>0.33002721730846646</v>
      </c>
      <c r="L111" s="133">
        <f t="shared" si="30"/>
        <v>0.23638908338910214</v>
      </c>
      <c r="M111" s="134">
        <f t="shared" si="31"/>
        <v>15.019</v>
      </c>
      <c r="N111" s="135">
        <f t="shared" si="32"/>
        <v>8.1513477030724882E-2</v>
      </c>
      <c r="O111" s="135">
        <f t="shared" si="33"/>
        <v>3.2605390812289952</v>
      </c>
      <c r="P111" s="226">
        <f t="shared" si="34"/>
        <v>32</v>
      </c>
      <c r="Q111" s="227">
        <f t="shared" si="35"/>
        <v>1</v>
      </c>
      <c r="R111" s="227">
        <f t="shared" si="36"/>
        <v>40</v>
      </c>
      <c r="T111">
        <v>512</v>
      </c>
      <c r="U111">
        <v>4112</v>
      </c>
      <c r="V111" t="s">
        <v>361</v>
      </c>
      <c r="W111">
        <v>1226.7909999999999</v>
      </c>
      <c r="X111">
        <v>709.96</v>
      </c>
      <c r="Y111">
        <v>1.728</v>
      </c>
      <c r="Z111">
        <v>15.019</v>
      </c>
      <c r="AA111">
        <v>79.485816999999997</v>
      </c>
      <c r="AB111">
        <v>5.8722019999999997</v>
      </c>
      <c r="AC111">
        <v>26.232482999999998</v>
      </c>
      <c r="AD111" s="1">
        <v>290</v>
      </c>
      <c r="AE111">
        <v>1</v>
      </c>
      <c r="AF111">
        <v>40</v>
      </c>
      <c r="AG111">
        <v>93</v>
      </c>
      <c r="AH111">
        <v>15.434086000000001</v>
      </c>
      <c r="AI111">
        <v>842.1</v>
      </c>
      <c r="AJ111">
        <v>164.6</v>
      </c>
      <c r="AK111">
        <v>32</v>
      </c>
      <c r="AL111">
        <v>6514</v>
      </c>
      <c r="AM111">
        <v>0.90947368421052632</v>
      </c>
      <c r="AN111" t="s">
        <v>68</v>
      </c>
      <c r="AO111">
        <v>1226.7909999999999</v>
      </c>
      <c r="AP111" t="s">
        <v>668</v>
      </c>
      <c r="AQ111" t="s">
        <v>117</v>
      </c>
      <c r="AR111" t="s">
        <v>119</v>
      </c>
      <c r="AS111" t="s">
        <v>117</v>
      </c>
      <c r="AT111" t="s">
        <v>119</v>
      </c>
      <c r="AU111" t="s">
        <v>201</v>
      </c>
      <c r="AV111" t="s">
        <v>361</v>
      </c>
      <c r="AW111" t="s">
        <v>68</v>
      </c>
      <c r="AX111">
        <v>4112</v>
      </c>
      <c r="AY111" t="s">
        <v>434</v>
      </c>
      <c r="AZ111">
        <v>11</v>
      </c>
      <c r="BA111" t="s">
        <v>515</v>
      </c>
      <c r="BB111">
        <v>1</v>
      </c>
      <c r="BC111">
        <v>1</v>
      </c>
      <c r="BE111" t="s">
        <v>68</v>
      </c>
      <c r="BF111">
        <v>0</v>
      </c>
      <c r="BG111" t="s">
        <v>313</v>
      </c>
      <c r="BI111" t="s">
        <v>117</v>
      </c>
      <c r="BJ111" t="s">
        <v>361</v>
      </c>
      <c r="BK111" t="s">
        <v>68</v>
      </c>
      <c r="BL111">
        <v>0.90947368421052632</v>
      </c>
      <c r="BM111">
        <v>4112</v>
      </c>
      <c r="BN111" t="s">
        <v>119</v>
      </c>
      <c r="BO111" t="s">
        <v>201</v>
      </c>
      <c r="BP111">
        <v>1</v>
      </c>
      <c r="BQ111">
        <v>1226.7909999999999</v>
      </c>
      <c r="BR111">
        <v>7.3877356006795528E-2</v>
      </c>
      <c r="BS111">
        <v>0.33002721730846646</v>
      </c>
      <c r="BT111">
        <v>0.23638908338910214</v>
      </c>
      <c r="BU111">
        <v>15.019</v>
      </c>
      <c r="BV111">
        <v>8.1513477030724882E-2</v>
      </c>
      <c r="BW111">
        <v>3.2605390812289952</v>
      </c>
      <c r="BX111">
        <v>32</v>
      </c>
      <c r="BY111">
        <v>1</v>
      </c>
      <c r="BZ111">
        <v>40</v>
      </c>
    </row>
    <row r="112" spans="1:78" ht="16.5">
      <c r="A112" s="107" t="str">
        <f t="shared" si="19"/>
        <v>부성여객</v>
      </c>
      <c r="B112" s="108" t="str">
        <f t="shared" si="20"/>
        <v>주재운</v>
      </c>
      <c r="C112" s="109" t="str">
        <f t="shared" si="21"/>
        <v>D</v>
      </c>
      <c r="D112" s="110">
        <f t="shared" si="22"/>
        <v>0.84399999999999997</v>
      </c>
      <c r="E112" s="111">
        <f t="shared" si="23"/>
        <v>5623</v>
      </c>
      <c r="F112" s="112" t="str">
        <f t="shared" si="24"/>
        <v>36</v>
      </c>
      <c r="G112" s="113" t="str">
        <f t="shared" si="25"/>
        <v>70바2036</v>
      </c>
      <c r="H112" s="114">
        <f t="shared" si="26"/>
        <v>1</v>
      </c>
      <c r="I112" s="115">
        <f t="shared" si="27"/>
        <v>1631.5170000000001</v>
      </c>
      <c r="J112" s="116">
        <f t="shared" si="28"/>
        <v>3.5095293022158004E-2</v>
      </c>
      <c r="K112" s="116">
        <f t="shared" si="29"/>
        <v>0.39109374344262482</v>
      </c>
      <c r="L112" s="116">
        <f t="shared" si="30"/>
        <v>0.25865498183592323</v>
      </c>
      <c r="M112" s="117">
        <f t="shared" si="31"/>
        <v>14.895</v>
      </c>
      <c r="N112" s="118">
        <f t="shared" si="32"/>
        <v>0</v>
      </c>
      <c r="O112" s="118">
        <f t="shared" si="33"/>
        <v>2.451705988966097</v>
      </c>
      <c r="P112" s="228">
        <f t="shared" si="34"/>
        <v>73</v>
      </c>
      <c r="Q112" s="229">
        <f t="shared" si="35"/>
        <v>0</v>
      </c>
      <c r="R112" s="229">
        <f t="shared" si="36"/>
        <v>40</v>
      </c>
      <c r="T112">
        <v>512</v>
      </c>
      <c r="U112">
        <v>5623</v>
      </c>
      <c r="V112" t="s">
        <v>362</v>
      </c>
      <c r="W112">
        <v>1631.5170000000001</v>
      </c>
      <c r="X112">
        <v>966.31</v>
      </c>
      <c r="Y112">
        <v>1.6879999999999999</v>
      </c>
      <c r="Z112">
        <v>14.895</v>
      </c>
      <c r="AA112">
        <v>115.37581400000001</v>
      </c>
      <c r="AB112">
        <v>4.0491479999999997</v>
      </c>
      <c r="AC112">
        <v>45.122759000000002</v>
      </c>
      <c r="AD112" s="1">
        <v>422</v>
      </c>
      <c r="AE112">
        <v>0</v>
      </c>
      <c r="AF112">
        <v>40</v>
      </c>
      <c r="AG112">
        <v>90</v>
      </c>
      <c r="AH112">
        <v>14.140891999999999</v>
      </c>
      <c r="AI112">
        <v>1149.3</v>
      </c>
      <c r="AJ112">
        <v>42.8</v>
      </c>
      <c r="AK112">
        <v>73</v>
      </c>
      <c r="AL112">
        <v>26296</v>
      </c>
      <c r="AM112">
        <v>0.84399999999999997</v>
      </c>
      <c r="AN112" t="s">
        <v>67</v>
      </c>
      <c r="AO112">
        <v>1631.5170000000001</v>
      </c>
      <c r="AP112" t="s">
        <v>669</v>
      </c>
      <c r="AQ112" t="s">
        <v>117</v>
      </c>
      <c r="AR112" t="s">
        <v>119</v>
      </c>
      <c r="AS112" t="s">
        <v>117</v>
      </c>
      <c r="AT112" t="s">
        <v>119</v>
      </c>
      <c r="AU112" t="s">
        <v>185</v>
      </c>
      <c r="AV112" t="s">
        <v>362</v>
      </c>
      <c r="AW112" t="s">
        <v>67</v>
      </c>
      <c r="AX112">
        <v>5623</v>
      </c>
      <c r="AY112" t="s">
        <v>408</v>
      </c>
      <c r="AZ112">
        <v>1</v>
      </c>
      <c r="BA112" t="s">
        <v>330</v>
      </c>
      <c r="BB112">
        <v>1</v>
      </c>
      <c r="BC112">
        <v>1</v>
      </c>
      <c r="BE112" t="s">
        <v>67</v>
      </c>
      <c r="BF112">
        <v>0</v>
      </c>
      <c r="BG112" t="s">
        <v>313</v>
      </c>
      <c r="BI112" t="s">
        <v>117</v>
      </c>
      <c r="BJ112" t="s">
        <v>362</v>
      </c>
      <c r="BK112" t="s">
        <v>67</v>
      </c>
      <c r="BL112">
        <v>0.84399999999999997</v>
      </c>
      <c r="BM112">
        <v>5623</v>
      </c>
      <c r="BN112" t="s">
        <v>119</v>
      </c>
      <c r="BO112" t="s">
        <v>185</v>
      </c>
      <c r="BP112">
        <v>1</v>
      </c>
      <c r="BQ112">
        <v>1631.5170000000001</v>
      </c>
      <c r="BR112">
        <v>3.5095293022158004E-2</v>
      </c>
      <c r="BS112">
        <v>0.39109374344262482</v>
      </c>
      <c r="BT112">
        <v>0.25865498183592323</v>
      </c>
      <c r="BU112">
        <v>14.895</v>
      </c>
      <c r="BV112">
        <v>0</v>
      </c>
      <c r="BW112">
        <v>2.451705988966097</v>
      </c>
      <c r="BX112">
        <v>73</v>
      </c>
      <c r="BY112">
        <v>0</v>
      </c>
      <c r="BZ112">
        <v>40</v>
      </c>
    </row>
    <row r="113" spans="1:78" ht="16.5">
      <c r="A113" s="124" t="str">
        <f t="shared" si="19"/>
        <v>부성여객</v>
      </c>
      <c r="B113" s="125" t="str">
        <f t="shared" si="20"/>
        <v>천종성</v>
      </c>
      <c r="C113" s="126" t="str">
        <f t="shared" si="21"/>
        <v>C</v>
      </c>
      <c r="D113" s="127">
        <f t="shared" si="22"/>
        <v>0.85263157894736852</v>
      </c>
      <c r="E113" s="128">
        <f t="shared" si="23"/>
        <v>643</v>
      </c>
      <c r="F113" s="129" t="str">
        <f t="shared" si="24"/>
        <v>33</v>
      </c>
      <c r="G113" s="130" t="str">
        <f t="shared" si="25"/>
        <v>70바2048</v>
      </c>
      <c r="H113" s="131">
        <f t="shared" si="26"/>
        <v>1</v>
      </c>
      <c r="I113" s="132">
        <f t="shared" si="27"/>
        <v>740.12599999999998</v>
      </c>
      <c r="J113" s="133">
        <f t="shared" si="28"/>
        <v>4.0285110776844484E-2</v>
      </c>
      <c r="K113" s="133">
        <f t="shared" si="29"/>
        <v>0.32043276769837437</v>
      </c>
      <c r="L113" s="133">
        <f t="shared" si="30"/>
        <v>0.27562874429489032</v>
      </c>
      <c r="M113" s="134">
        <f t="shared" si="31"/>
        <v>13.919</v>
      </c>
      <c r="N113" s="135">
        <f t="shared" si="32"/>
        <v>1.0808970364505504</v>
      </c>
      <c r="O113" s="135">
        <f t="shared" si="33"/>
        <v>10.133409716723909</v>
      </c>
      <c r="P113" s="226">
        <f t="shared" si="34"/>
        <v>8</v>
      </c>
      <c r="Q113" s="227">
        <f t="shared" si="35"/>
        <v>8</v>
      </c>
      <c r="R113" s="227">
        <f t="shared" si="36"/>
        <v>75</v>
      </c>
      <c r="T113">
        <v>512</v>
      </c>
      <c r="U113">
        <v>643</v>
      </c>
      <c r="V113" t="s">
        <v>516</v>
      </c>
      <c r="W113">
        <v>740.12599999999998</v>
      </c>
      <c r="X113">
        <v>456.76</v>
      </c>
      <c r="Y113">
        <v>1.62</v>
      </c>
      <c r="Z113">
        <v>13.919</v>
      </c>
      <c r="AA113">
        <v>46.115549000000001</v>
      </c>
      <c r="AB113">
        <v>1.8577699999999999</v>
      </c>
      <c r="AC113">
        <v>14.776933</v>
      </c>
      <c r="AD113" s="1">
        <v>204</v>
      </c>
      <c r="AE113">
        <v>8</v>
      </c>
      <c r="AF113">
        <v>75</v>
      </c>
      <c r="AG113">
        <v>91</v>
      </c>
      <c r="AH113">
        <v>16.049379999999999</v>
      </c>
      <c r="AI113">
        <v>1669.9</v>
      </c>
      <c r="AJ113">
        <v>143.80000000000001</v>
      </c>
      <c r="AK113">
        <v>8</v>
      </c>
      <c r="AL113">
        <v>2593</v>
      </c>
      <c r="AM113">
        <v>0.85263157894736852</v>
      </c>
      <c r="AN113" t="s">
        <v>69</v>
      </c>
      <c r="AO113">
        <v>740.12599999999998</v>
      </c>
      <c r="AP113" t="s">
        <v>670</v>
      </c>
      <c r="AQ113" t="s">
        <v>117</v>
      </c>
      <c r="AR113" t="s">
        <v>118</v>
      </c>
      <c r="AS113" t="s">
        <v>117</v>
      </c>
      <c r="AT113" t="s">
        <v>118</v>
      </c>
      <c r="AU113" t="s">
        <v>300</v>
      </c>
      <c r="AV113" t="s">
        <v>516</v>
      </c>
      <c r="AW113" t="s">
        <v>69</v>
      </c>
      <c r="AX113">
        <v>643</v>
      </c>
      <c r="AY113" t="s">
        <v>406</v>
      </c>
      <c r="AZ113">
        <v>5</v>
      </c>
      <c r="BA113" t="s">
        <v>383</v>
      </c>
      <c r="BB113">
        <v>1</v>
      </c>
      <c r="BC113">
        <v>1</v>
      </c>
      <c r="BE113" t="s">
        <v>69</v>
      </c>
      <c r="BF113">
        <v>0</v>
      </c>
      <c r="BG113" t="s">
        <v>313</v>
      </c>
      <c r="BI113" t="s">
        <v>117</v>
      </c>
      <c r="BJ113" t="s">
        <v>516</v>
      </c>
      <c r="BK113" t="s">
        <v>69</v>
      </c>
      <c r="BL113">
        <v>0.85263157894736852</v>
      </c>
      <c r="BM113">
        <v>643</v>
      </c>
      <c r="BN113" t="s">
        <v>118</v>
      </c>
      <c r="BO113" t="s">
        <v>300</v>
      </c>
      <c r="BP113">
        <v>1</v>
      </c>
      <c r="BQ113">
        <v>740.12599999999998</v>
      </c>
      <c r="BR113">
        <v>4.0285110776844484E-2</v>
      </c>
      <c r="BS113">
        <v>0.32043276769837437</v>
      </c>
      <c r="BT113">
        <v>0.27562874429489032</v>
      </c>
      <c r="BU113">
        <v>13.919</v>
      </c>
      <c r="BV113">
        <v>1.0808970364505504</v>
      </c>
      <c r="BW113">
        <v>10.133409716723909</v>
      </c>
      <c r="BX113">
        <v>8</v>
      </c>
      <c r="BY113">
        <v>8</v>
      </c>
      <c r="BZ113">
        <v>75</v>
      </c>
    </row>
    <row r="114" spans="1:78" ht="16.5">
      <c r="A114" s="107" t="str">
        <f t="shared" si="19"/>
        <v>부성여객</v>
      </c>
      <c r="B114" s="108" t="str">
        <f t="shared" si="20"/>
        <v>최광진</v>
      </c>
      <c r="C114" s="109" t="str">
        <f t="shared" si="21"/>
        <v>A</v>
      </c>
      <c r="D114" s="110">
        <f t="shared" si="22"/>
        <v>0.98238095238095247</v>
      </c>
      <c r="E114" s="111">
        <f t="shared" si="23"/>
        <v>7048</v>
      </c>
      <c r="F114" s="112" t="str">
        <f t="shared" si="24"/>
        <v>36</v>
      </c>
      <c r="G114" s="113" t="str">
        <f t="shared" si="25"/>
        <v>70바2012</v>
      </c>
      <c r="H114" s="114">
        <f t="shared" si="26"/>
        <v>1</v>
      </c>
      <c r="I114" s="115">
        <f t="shared" si="27"/>
        <v>1888.691</v>
      </c>
      <c r="J114" s="116">
        <f t="shared" si="28"/>
        <v>6.5437954876771016E-3</v>
      </c>
      <c r="K114" s="116">
        <f t="shared" si="29"/>
        <v>0.34204373125060844</v>
      </c>
      <c r="L114" s="116">
        <f t="shared" si="30"/>
        <v>0.1355436119513462</v>
      </c>
      <c r="M114" s="117">
        <f t="shared" si="31"/>
        <v>12.509</v>
      </c>
      <c r="N114" s="118">
        <f t="shared" si="32"/>
        <v>0.26473361709247306</v>
      </c>
      <c r="O114" s="118">
        <f t="shared" si="33"/>
        <v>2.0649222133212897</v>
      </c>
      <c r="P114" s="228">
        <f t="shared" si="34"/>
        <v>16</v>
      </c>
      <c r="Q114" s="229">
        <f t="shared" si="35"/>
        <v>5</v>
      </c>
      <c r="R114" s="229">
        <f t="shared" si="36"/>
        <v>39</v>
      </c>
      <c r="T114">
        <v>512</v>
      </c>
      <c r="U114">
        <v>7048</v>
      </c>
      <c r="V114" t="s">
        <v>278</v>
      </c>
      <c r="W114">
        <v>1888.691</v>
      </c>
      <c r="X114">
        <v>915.62099999999998</v>
      </c>
      <c r="Y114">
        <v>2.0630000000000002</v>
      </c>
      <c r="Z114">
        <v>12.509</v>
      </c>
      <c r="AA114">
        <v>118.89552500000001</v>
      </c>
      <c r="AB114">
        <v>0.77802800000000005</v>
      </c>
      <c r="AC114">
        <v>40.667468999999997</v>
      </c>
      <c r="AD114" s="1">
        <v>256</v>
      </c>
      <c r="AE114">
        <v>5</v>
      </c>
      <c r="AF114">
        <v>39</v>
      </c>
      <c r="AG114">
        <v>99</v>
      </c>
      <c r="AH114">
        <v>15.885299</v>
      </c>
      <c r="AI114">
        <v>654.29999999999995</v>
      </c>
      <c r="AJ114">
        <v>6.4</v>
      </c>
      <c r="AK114">
        <v>16</v>
      </c>
      <c r="AL114">
        <v>2618</v>
      </c>
      <c r="AM114">
        <v>0.98238095238095247</v>
      </c>
      <c r="AN114" t="s">
        <v>66</v>
      </c>
      <c r="AO114">
        <v>1888.691</v>
      </c>
      <c r="AP114" t="s">
        <v>671</v>
      </c>
      <c r="AQ114" t="s">
        <v>117</v>
      </c>
      <c r="AR114" t="s">
        <v>119</v>
      </c>
      <c r="AS114" t="s">
        <v>117</v>
      </c>
      <c r="AT114" t="s">
        <v>119</v>
      </c>
      <c r="AU114" t="s">
        <v>184</v>
      </c>
      <c r="AV114" t="s">
        <v>278</v>
      </c>
      <c r="AW114" t="s">
        <v>66</v>
      </c>
      <c r="AX114">
        <v>7048</v>
      </c>
      <c r="AY114" t="s">
        <v>411</v>
      </c>
      <c r="AZ114">
        <v>3</v>
      </c>
      <c r="BA114" t="s">
        <v>422</v>
      </c>
      <c r="BB114">
        <v>1</v>
      </c>
      <c r="BC114">
        <v>1</v>
      </c>
      <c r="BE114" t="s">
        <v>68</v>
      </c>
      <c r="BF114">
        <v>1</v>
      </c>
      <c r="BG114" t="s">
        <v>307</v>
      </c>
      <c r="BI114" t="s">
        <v>117</v>
      </c>
      <c r="BJ114" t="s">
        <v>278</v>
      </c>
      <c r="BK114" t="s">
        <v>66</v>
      </c>
      <c r="BL114">
        <v>0.98238095238095247</v>
      </c>
      <c r="BM114">
        <v>7048</v>
      </c>
      <c r="BN114" t="s">
        <v>119</v>
      </c>
      <c r="BO114" t="s">
        <v>184</v>
      </c>
      <c r="BP114">
        <v>1</v>
      </c>
      <c r="BQ114">
        <v>1888.691</v>
      </c>
      <c r="BR114">
        <v>6.5437954876771016E-3</v>
      </c>
      <c r="BS114">
        <v>0.34204373125060844</v>
      </c>
      <c r="BT114">
        <v>0.1355436119513462</v>
      </c>
      <c r="BU114">
        <v>12.509</v>
      </c>
      <c r="BV114">
        <v>0.26473361709247306</v>
      </c>
      <c r="BW114">
        <v>2.0649222133212897</v>
      </c>
      <c r="BX114">
        <v>16</v>
      </c>
      <c r="BY114">
        <v>5</v>
      </c>
      <c r="BZ114">
        <v>39</v>
      </c>
    </row>
    <row r="115" spans="1:78" ht="16.5">
      <c r="A115" s="124" t="str">
        <f t="shared" si="19"/>
        <v>부성여객</v>
      </c>
      <c r="B115" s="125" t="str">
        <f t="shared" si="20"/>
        <v>최병회</v>
      </c>
      <c r="C115" s="126" t="str">
        <f t="shared" si="21"/>
        <v>F</v>
      </c>
      <c r="D115" s="127">
        <f t="shared" si="22"/>
        <v>0.65666666666666673</v>
      </c>
      <c r="E115" s="128">
        <f t="shared" si="23"/>
        <v>723</v>
      </c>
      <c r="F115" s="129" t="str">
        <f t="shared" si="24"/>
        <v>33</v>
      </c>
      <c r="G115" s="130" t="str">
        <f t="shared" si="25"/>
        <v>70바2135</v>
      </c>
      <c r="H115" s="131">
        <f t="shared" si="26"/>
        <v>1</v>
      </c>
      <c r="I115" s="132">
        <f t="shared" si="27"/>
        <v>540.25599999999997</v>
      </c>
      <c r="J115" s="133">
        <f t="shared" si="28"/>
        <v>3.5381528959125441E-2</v>
      </c>
      <c r="K115" s="133">
        <f t="shared" si="29"/>
        <v>0.40471343949217814</v>
      </c>
      <c r="L115" s="133">
        <f t="shared" si="30"/>
        <v>9.4399691997867685E-2</v>
      </c>
      <c r="M115" s="134">
        <f t="shared" si="31"/>
        <v>20.37</v>
      </c>
      <c r="N115" s="135">
        <f t="shared" si="32"/>
        <v>0</v>
      </c>
      <c r="O115" s="135">
        <f t="shared" si="33"/>
        <v>6.2933127998578451</v>
      </c>
      <c r="P115" s="226">
        <f t="shared" si="34"/>
        <v>25</v>
      </c>
      <c r="Q115" s="227">
        <f t="shared" si="35"/>
        <v>0</v>
      </c>
      <c r="R115" s="227">
        <f t="shared" si="36"/>
        <v>34</v>
      </c>
      <c r="T115">
        <v>512</v>
      </c>
      <c r="U115">
        <v>723</v>
      </c>
      <c r="V115" t="s">
        <v>279</v>
      </c>
      <c r="W115">
        <v>540.25599999999997</v>
      </c>
      <c r="X115">
        <v>342.70400000000001</v>
      </c>
      <c r="Y115">
        <v>1.5760000000000001</v>
      </c>
      <c r="Z115">
        <v>20.37</v>
      </c>
      <c r="AA115">
        <v>36.914996000000002</v>
      </c>
      <c r="AB115">
        <v>1.306109</v>
      </c>
      <c r="AC115">
        <v>14.939995</v>
      </c>
      <c r="AD115" s="1">
        <v>51</v>
      </c>
      <c r="AE115">
        <v>0</v>
      </c>
      <c r="AF115">
        <v>34</v>
      </c>
      <c r="AG115">
        <v>92</v>
      </c>
      <c r="AH115">
        <v>14.635135999999999</v>
      </c>
      <c r="AI115">
        <v>393.2</v>
      </c>
      <c r="AJ115">
        <v>55.8</v>
      </c>
      <c r="AK115">
        <v>25</v>
      </c>
      <c r="AL115">
        <v>13736</v>
      </c>
      <c r="AM115">
        <v>0.65666666666666673</v>
      </c>
      <c r="AN115" t="s">
        <v>70</v>
      </c>
      <c r="AO115">
        <v>540.25599999999997</v>
      </c>
      <c r="AP115" t="s">
        <v>672</v>
      </c>
      <c r="AQ115" t="s">
        <v>117</v>
      </c>
      <c r="AR115" t="s">
        <v>118</v>
      </c>
      <c r="AS115" t="s">
        <v>117</v>
      </c>
      <c r="AT115" t="s">
        <v>118</v>
      </c>
      <c r="AU115" t="s">
        <v>180</v>
      </c>
      <c r="AV115" t="s">
        <v>279</v>
      </c>
      <c r="AW115" t="s">
        <v>70</v>
      </c>
      <c r="AX115">
        <v>723</v>
      </c>
      <c r="AY115" t="s">
        <v>416</v>
      </c>
      <c r="AZ115">
        <v>12</v>
      </c>
      <c r="BA115" t="s">
        <v>517</v>
      </c>
      <c r="BB115">
        <v>1</v>
      </c>
      <c r="BC115">
        <v>1</v>
      </c>
      <c r="BE115" t="s">
        <v>70</v>
      </c>
      <c r="BF115">
        <v>0</v>
      </c>
      <c r="BG115" t="s">
        <v>313</v>
      </c>
      <c r="BI115" t="s">
        <v>117</v>
      </c>
      <c r="BJ115" t="s">
        <v>279</v>
      </c>
      <c r="BK115" t="s">
        <v>70</v>
      </c>
      <c r="BL115">
        <v>0.65666666666666673</v>
      </c>
      <c r="BM115">
        <v>723</v>
      </c>
      <c r="BN115" t="s">
        <v>118</v>
      </c>
      <c r="BO115" t="s">
        <v>180</v>
      </c>
      <c r="BP115">
        <v>1</v>
      </c>
      <c r="BQ115">
        <v>540.25599999999997</v>
      </c>
      <c r="BR115">
        <v>3.5381528959125441E-2</v>
      </c>
      <c r="BS115">
        <v>0.40471343949217814</v>
      </c>
      <c r="BT115">
        <v>9.4399691997867685E-2</v>
      </c>
      <c r="BU115">
        <v>20.37</v>
      </c>
      <c r="BV115">
        <v>0</v>
      </c>
      <c r="BW115">
        <v>6.2933127998578451</v>
      </c>
      <c r="BX115">
        <v>25</v>
      </c>
      <c r="BY115">
        <v>0</v>
      </c>
      <c r="BZ115">
        <v>34</v>
      </c>
    </row>
    <row r="116" spans="1:78" ht="16.5">
      <c r="A116" s="107" t="str">
        <f t="shared" si="19"/>
        <v>부성여객</v>
      </c>
      <c r="B116" s="108" t="str">
        <f t="shared" si="20"/>
        <v>최병희</v>
      </c>
      <c r="C116" s="109" t="str">
        <f t="shared" si="21"/>
        <v>C</v>
      </c>
      <c r="D116" s="110">
        <f t="shared" si="22"/>
        <v>0.88790597839848295</v>
      </c>
      <c r="E116" s="111">
        <f t="shared" si="23"/>
        <v>8570</v>
      </c>
      <c r="F116" s="112" t="str">
        <f t="shared" si="24"/>
        <v>33</v>
      </c>
      <c r="G116" s="113" t="str">
        <f t="shared" si="25"/>
        <v>70바2092</v>
      </c>
      <c r="H116" s="114">
        <f t="shared" si="26"/>
        <v>8</v>
      </c>
      <c r="I116" s="115">
        <f t="shared" si="27"/>
        <v>856.81200000000013</v>
      </c>
      <c r="J116" s="116">
        <f t="shared" si="28"/>
        <v>4.4402526866866167E-2</v>
      </c>
      <c r="K116" s="116">
        <f t="shared" si="29"/>
        <v>0.38846824812990244</v>
      </c>
      <c r="L116" s="116">
        <f t="shared" si="30"/>
        <v>0.24159325499642859</v>
      </c>
      <c r="M116" s="117">
        <f t="shared" si="31"/>
        <v>14.492000000000001</v>
      </c>
      <c r="N116" s="118">
        <f t="shared" si="32"/>
        <v>0</v>
      </c>
      <c r="O116" s="118">
        <f t="shared" si="33"/>
        <v>9.2202256737767438</v>
      </c>
      <c r="P116" s="228">
        <f t="shared" si="34"/>
        <v>35</v>
      </c>
      <c r="Q116" s="229">
        <f t="shared" si="35"/>
        <v>0</v>
      </c>
      <c r="R116" s="229">
        <f t="shared" si="36"/>
        <v>93</v>
      </c>
      <c r="T116">
        <v>512</v>
      </c>
      <c r="U116">
        <v>8570</v>
      </c>
      <c r="V116" t="s">
        <v>394</v>
      </c>
      <c r="W116">
        <v>1024.854</v>
      </c>
      <c r="X116">
        <v>551.40300000000002</v>
      </c>
      <c r="Y116">
        <v>1.859</v>
      </c>
      <c r="Z116">
        <v>14.492000000000001</v>
      </c>
      <c r="AA116">
        <v>71.711099000000004</v>
      </c>
      <c r="AB116">
        <v>3.1841539999999999</v>
      </c>
      <c r="AC116">
        <v>27.857485</v>
      </c>
      <c r="AD116" s="1">
        <v>207</v>
      </c>
      <c r="AE116">
        <v>0</v>
      </c>
      <c r="AF116">
        <v>93</v>
      </c>
      <c r="AG116">
        <v>83</v>
      </c>
      <c r="AH116">
        <v>14.291427000000001</v>
      </c>
      <c r="AI116">
        <v>1010.7</v>
      </c>
      <c r="AJ116">
        <v>0</v>
      </c>
      <c r="AK116">
        <v>35</v>
      </c>
      <c r="AL116">
        <v>10798</v>
      </c>
      <c r="AM116">
        <v>0.88790597839848295</v>
      </c>
      <c r="AN116" t="s">
        <v>69</v>
      </c>
      <c r="AO116">
        <v>143.256</v>
      </c>
      <c r="AP116" t="s">
        <v>673</v>
      </c>
      <c r="AQ116" t="s">
        <v>117</v>
      </c>
      <c r="AR116" t="s">
        <v>118</v>
      </c>
      <c r="AS116" t="s">
        <v>117</v>
      </c>
      <c r="AT116" t="s">
        <v>118</v>
      </c>
      <c r="AU116" t="s">
        <v>176</v>
      </c>
      <c r="AV116" t="s">
        <v>394</v>
      </c>
      <c r="AW116" t="s">
        <v>69</v>
      </c>
      <c r="AX116">
        <v>8570</v>
      </c>
      <c r="AY116" t="s">
        <v>406</v>
      </c>
      <c r="AZ116">
        <v>2</v>
      </c>
      <c r="BA116" t="s">
        <v>311</v>
      </c>
      <c r="BB116">
        <v>8</v>
      </c>
      <c r="BC116">
        <v>1</v>
      </c>
      <c r="BE116" t="s">
        <v>69</v>
      </c>
      <c r="BF116">
        <v>0</v>
      </c>
      <c r="BG116" t="s">
        <v>313</v>
      </c>
      <c r="BI116" t="s">
        <v>117</v>
      </c>
      <c r="BJ116" t="s">
        <v>394</v>
      </c>
      <c r="BK116" t="s">
        <v>69</v>
      </c>
      <c r="BL116">
        <v>0.88790597839848295</v>
      </c>
      <c r="BM116">
        <v>8570</v>
      </c>
      <c r="BN116" t="s">
        <v>118</v>
      </c>
      <c r="BO116" t="s">
        <v>176</v>
      </c>
      <c r="BP116">
        <v>8</v>
      </c>
      <c r="BQ116">
        <v>856.81200000000013</v>
      </c>
      <c r="BR116">
        <v>4.4402526866866167E-2</v>
      </c>
      <c r="BS116">
        <v>0.38846824812990244</v>
      </c>
      <c r="BT116">
        <v>0.20197998934482375</v>
      </c>
      <c r="BU116">
        <v>14.492000000000001</v>
      </c>
      <c r="BV116">
        <v>0</v>
      </c>
      <c r="BW116">
        <v>9.2202256737767438</v>
      </c>
      <c r="BX116">
        <v>35</v>
      </c>
      <c r="BY116">
        <v>0</v>
      </c>
      <c r="BZ116">
        <v>93</v>
      </c>
    </row>
    <row r="117" spans="1:78" ht="16.5">
      <c r="A117" s="124" t="str">
        <f t="shared" si="19"/>
        <v>부성여객</v>
      </c>
      <c r="B117" s="125" t="str">
        <f t="shared" si="20"/>
        <v>최성훈</v>
      </c>
      <c r="C117" s="126" t="str">
        <f t="shared" si="21"/>
        <v>B</v>
      </c>
      <c r="D117" s="127">
        <f t="shared" si="22"/>
        <v>0.92833149657063219</v>
      </c>
      <c r="E117" s="128">
        <f t="shared" si="23"/>
        <v>2876</v>
      </c>
      <c r="F117" s="129" t="str">
        <f t="shared" si="24"/>
        <v>36</v>
      </c>
      <c r="G117" s="130" t="str">
        <f t="shared" si="25"/>
        <v>70바2008</v>
      </c>
      <c r="H117" s="131">
        <f t="shared" si="26"/>
        <v>5</v>
      </c>
      <c r="I117" s="132">
        <f t="shared" si="27"/>
        <v>1863.1960000000001</v>
      </c>
      <c r="J117" s="133">
        <f t="shared" si="28"/>
        <v>4.7895137941840617E-2</v>
      </c>
      <c r="K117" s="133">
        <f t="shared" si="29"/>
        <v>0.39676545198501695</v>
      </c>
      <c r="L117" s="133">
        <f t="shared" si="30"/>
        <v>0.22971281604297131</v>
      </c>
      <c r="M117" s="134">
        <f t="shared" si="31"/>
        <v>13.557</v>
      </c>
      <c r="N117" s="135">
        <f t="shared" si="32"/>
        <v>1.5564653423472354</v>
      </c>
      <c r="O117" s="135">
        <f t="shared" si="33"/>
        <v>26.513582038604632</v>
      </c>
      <c r="P117" s="226">
        <f t="shared" si="34"/>
        <v>46</v>
      </c>
      <c r="Q117" s="227">
        <f t="shared" si="35"/>
        <v>29</v>
      </c>
      <c r="R117" s="227">
        <f t="shared" si="36"/>
        <v>498</v>
      </c>
      <c r="T117">
        <v>512</v>
      </c>
      <c r="U117">
        <v>2876</v>
      </c>
      <c r="V117" t="s">
        <v>363</v>
      </c>
      <c r="W117">
        <v>1883.472</v>
      </c>
      <c r="X117">
        <v>972.80200000000002</v>
      </c>
      <c r="Y117">
        <v>1.9359999999999999</v>
      </c>
      <c r="Z117">
        <v>13.557</v>
      </c>
      <c r="AA117">
        <v>126.31718499999999</v>
      </c>
      <c r="AB117">
        <v>6.0499790000000004</v>
      </c>
      <c r="AC117">
        <v>50.118295000000003</v>
      </c>
      <c r="AD117" s="1">
        <v>428</v>
      </c>
      <c r="AE117">
        <v>29</v>
      </c>
      <c r="AF117">
        <v>498</v>
      </c>
      <c r="AG117">
        <v>106</v>
      </c>
      <c r="AH117">
        <v>14.910655</v>
      </c>
      <c r="AI117">
        <v>2694.4</v>
      </c>
      <c r="AJ117">
        <v>324.10000000000002</v>
      </c>
      <c r="AK117">
        <v>46</v>
      </c>
      <c r="AL117">
        <v>21663</v>
      </c>
      <c r="AM117">
        <v>0.92833149657063219</v>
      </c>
      <c r="AN117" t="s">
        <v>68</v>
      </c>
      <c r="AO117">
        <v>1344.0609999999999</v>
      </c>
      <c r="AP117" t="s">
        <v>674</v>
      </c>
      <c r="AQ117" t="s">
        <v>117</v>
      </c>
      <c r="AR117" t="s">
        <v>119</v>
      </c>
      <c r="AS117" t="s">
        <v>117</v>
      </c>
      <c r="AT117" t="s">
        <v>119</v>
      </c>
      <c r="AU117" t="s">
        <v>182</v>
      </c>
      <c r="AV117" t="s">
        <v>363</v>
      </c>
      <c r="AW117" t="s">
        <v>68</v>
      </c>
      <c r="AX117">
        <v>2876</v>
      </c>
      <c r="AY117" t="s">
        <v>434</v>
      </c>
      <c r="AZ117">
        <v>6</v>
      </c>
      <c r="BA117" t="s">
        <v>376</v>
      </c>
      <c r="BB117">
        <v>5</v>
      </c>
      <c r="BC117">
        <v>1</v>
      </c>
      <c r="BE117" t="s">
        <v>68</v>
      </c>
      <c r="BF117">
        <v>0</v>
      </c>
      <c r="BG117" t="s">
        <v>313</v>
      </c>
      <c r="BI117" t="s">
        <v>117</v>
      </c>
      <c r="BJ117" t="s">
        <v>363</v>
      </c>
      <c r="BK117" t="s">
        <v>68</v>
      </c>
      <c r="BL117">
        <v>0.92833149657063219</v>
      </c>
      <c r="BM117">
        <v>2876</v>
      </c>
      <c r="BN117" t="s">
        <v>119</v>
      </c>
      <c r="BO117" t="s">
        <v>182</v>
      </c>
      <c r="BP117">
        <v>5</v>
      </c>
      <c r="BQ117">
        <v>1863.1960000000001</v>
      </c>
      <c r="BR117">
        <v>4.7895137941840617E-2</v>
      </c>
      <c r="BS117">
        <v>0.39676545198501695</v>
      </c>
      <c r="BT117">
        <v>0.22723990587595674</v>
      </c>
      <c r="BU117">
        <v>13.557</v>
      </c>
      <c r="BV117">
        <v>1.5564653423472354</v>
      </c>
      <c r="BW117">
        <v>26.513582038604632</v>
      </c>
      <c r="BX117">
        <v>46</v>
      </c>
      <c r="BY117">
        <v>29</v>
      </c>
      <c r="BZ117">
        <v>498</v>
      </c>
    </row>
    <row r="118" spans="1:78" ht="16.5">
      <c r="A118" s="107" t="str">
        <f t="shared" si="19"/>
        <v>부성여객</v>
      </c>
      <c r="B118" s="108" t="str">
        <f t="shared" si="20"/>
        <v>최영기</v>
      </c>
      <c r="C118" s="109" t="str">
        <f t="shared" si="21"/>
        <v>D</v>
      </c>
      <c r="D118" s="110">
        <f t="shared" si="22"/>
        <v>0.84299999999999997</v>
      </c>
      <c r="E118" s="111">
        <f t="shared" si="23"/>
        <v>2131</v>
      </c>
      <c r="F118" s="112" t="str">
        <f t="shared" si="24"/>
        <v>33</v>
      </c>
      <c r="G118" s="113" t="str">
        <f t="shared" si="25"/>
        <v>70바2018</v>
      </c>
      <c r="H118" s="114">
        <f t="shared" si="26"/>
        <v>1</v>
      </c>
      <c r="I118" s="115">
        <f t="shared" si="27"/>
        <v>973.024</v>
      </c>
      <c r="J118" s="116">
        <f t="shared" si="28"/>
        <v>2.3991595272102397E-2</v>
      </c>
      <c r="K118" s="116">
        <f t="shared" si="29"/>
        <v>0.33208237017375464</v>
      </c>
      <c r="L118" s="116">
        <f t="shared" si="30"/>
        <v>0.27954089518860786</v>
      </c>
      <c r="M118" s="117">
        <f t="shared" si="31"/>
        <v>18.510000000000002</v>
      </c>
      <c r="N118" s="118">
        <f t="shared" si="32"/>
        <v>0.10277238793698819</v>
      </c>
      <c r="O118" s="118">
        <f t="shared" si="33"/>
        <v>18.80734699246884</v>
      </c>
      <c r="P118" s="228">
        <f t="shared" si="34"/>
        <v>9</v>
      </c>
      <c r="Q118" s="229">
        <f t="shared" si="35"/>
        <v>1</v>
      </c>
      <c r="R118" s="229">
        <f t="shared" si="36"/>
        <v>183</v>
      </c>
      <c r="T118">
        <v>512</v>
      </c>
      <c r="U118">
        <v>2131</v>
      </c>
      <c r="V118" t="s">
        <v>364</v>
      </c>
      <c r="W118">
        <v>973.024</v>
      </c>
      <c r="X118">
        <v>576.98699999999997</v>
      </c>
      <c r="Y118">
        <v>1.6859999999999999</v>
      </c>
      <c r="Z118">
        <v>18.510000000000002</v>
      </c>
      <c r="AA118">
        <v>53.744987999999999</v>
      </c>
      <c r="AB118">
        <v>1.289428</v>
      </c>
      <c r="AC118">
        <v>17.847763</v>
      </c>
      <c r="AD118" s="1">
        <v>272</v>
      </c>
      <c r="AE118">
        <v>1</v>
      </c>
      <c r="AF118">
        <v>183</v>
      </c>
      <c r="AG118">
        <v>93</v>
      </c>
      <c r="AH118">
        <v>18.10446</v>
      </c>
      <c r="AI118">
        <v>2461.3000000000002</v>
      </c>
      <c r="AJ118">
        <v>814.9</v>
      </c>
      <c r="AK118">
        <v>9</v>
      </c>
      <c r="AL118">
        <v>2100</v>
      </c>
      <c r="AM118">
        <v>0.84299999999999997</v>
      </c>
      <c r="AN118" t="s">
        <v>67</v>
      </c>
      <c r="AO118">
        <v>973.024</v>
      </c>
      <c r="AP118" t="s">
        <v>675</v>
      </c>
      <c r="AQ118" t="s">
        <v>117</v>
      </c>
      <c r="AR118" t="s">
        <v>118</v>
      </c>
      <c r="AS118" t="s">
        <v>117</v>
      </c>
      <c r="AT118" t="s">
        <v>118</v>
      </c>
      <c r="AU118" t="s">
        <v>169</v>
      </c>
      <c r="AV118" t="s">
        <v>364</v>
      </c>
      <c r="AW118" t="s">
        <v>67</v>
      </c>
      <c r="AX118">
        <v>2131</v>
      </c>
      <c r="AY118" t="s">
        <v>419</v>
      </c>
      <c r="AZ118">
        <v>3</v>
      </c>
      <c r="BA118" t="s">
        <v>456</v>
      </c>
      <c r="BB118">
        <v>1</v>
      </c>
      <c r="BC118">
        <v>1</v>
      </c>
      <c r="BE118" t="s">
        <v>67</v>
      </c>
      <c r="BF118">
        <v>0</v>
      </c>
      <c r="BG118" t="s">
        <v>313</v>
      </c>
      <c r="BI118" t="s">
        <v>117</v>
      </c>
      <c r="BJ118" t="s">
        <v>364</v>
      </c>
      <c r="BK118" t="s">
        <v>67</v>
      </c>
      <c r="BL118">
        <v>0.84299999999999997</v>
      </c>
      <c r="BM118">
        <v>2131</v>
      </c>
      <c r="BN118" t="s">
        <v>118</v>
      </c>
      <c r="BO118" t="s">
        <v>169</v>
      </c>
      <c r="BP118">
        <v>1</v>
      </c>
      <c r="BQ118">
        <v>973.024</v>
      </c>
      <c r="BR118">
        <v>2.3991595272102397E-2</v>
      </c>
      <c r="BS118">
        <v>0.33208237017375464</v>
      </c>
      <c r="BT118">
        <v>0.27954089518860786</v>
      </c>
      <c r="BU118">
        <v>18.510000000000002</v>
      </c>
      <c r="BV118">
        <v>0.10277238793698819</v>
      </c>
      <c r="BW118">
        <v>18.80734699246884</v>
      </c>
      <c r="BX118">
        <v>9</v>
      </c>
      <c r="BY118">
        <v>1</v>
      </c>
      <c r="BZ118">
        <v>183</v>
      </c>
    </row>
    <row r="119" spans="1:78" ht="16.5">
      <c r="A119" s="124" t="str">
        <f t="shared" si="19"/>
        <v>부성여객</v>
      </c>
      <c r="B119" s="125" t="str">
        <f t="shared" si="20"/>
        <v>최영필</v>
      </c>
      <c r="C119" s="126" t="str">
        <f t="shared" si="21"/>
        <v>B</v>
      </c>
      <c r="D119" s="127">
        <f t="shared" si="22"/>
        <v>0.92105263157894746</v>
      </c>
      <c r="E119" s="128">
        <f t="shared" si="23"/>
        <v>1695</v>
      </c>
      <c r="F119" s="129" t="str">
        <f t="shared" si="24"/>
        <v>33</v>
      </c>
      <c r="G119" s="130" t="str">
        <f t="shared" si="25"/>
        <v>70바2037</v>
      </c>
      <c r="H119" s="131">
        <f t="shared" si="26"/>
        <v>1</v>
      </c>
      <c r="I119" s="132">
        <f t="shared" si="27"/>
        <v>1561.8140000000001</v>
      </c>
      <c r="J119" s="133">
        <f t="shared" si="28"/>
        <v>5.6539146084094213E-3</v>
      </c>
      <c r="K119" s="133">
        <f t="shared" si="29"/>
        <v>0.32372075430041758</v>
      </c>
      <c r="L119" s="133">
        <f t="shared" si="30"/>
        <v>0.32654336559923269</v>
      </c>
      <c r="M119" s="134">
        <f t="shared" si="31"/>
        <v>13.090999999999999</v>
      </c>
      <c r="N119" s="135">
        <f t="shared" si="32"/>
        <v>0</v>
      </c>
      <c r="O119" s="135">
        <f t="shared" si="33"/>
        <v>1.8568152161524996</v>
      </c>
      <c r="P119" s="226">
        <f t="shared" si="34"/>
        <v>1</v>
      </c>
      <c r="Q119" s="227">
        <f t="shared" si="35"/>
        <v>0</v>
      </c>
      <c r="R119" s="227">
        <f t="shared" si="36"/>
        <v>29</v>
      </c>
      <c r="T119">
        <v>512</v>
      </c>
      <c r="U119">
        <v>1695</v>
      </c>
      <c r="V119" t="s">
        <v>280</v>
      </c>
      <c r="W119">
        <v>1561.8140000000001</v>
      </c>
      <c r="X119">
        <v>892.346</v>
      </c>
      <c r="Y119">
        <v>1.75</v>
      </c>
      <c r="Z119">
        <v>13.090999999999999</v>
      </c>
      <c r="AA119">
        <v>89.410794999999993</v>
      </c>
      <c r="AB119">
        <v>0.505521</v>
      </c>
      <c r="AC119">
        <v>28.944130000000001</v>
      </c>
      <c r="AD119" s="1">
        <v>510</v>
      </c>
      <c r="AE119">
        <v>0</v>
      </c>
      <c r="AF119">
        <v>29</v>
      </c>
      <c r="AG119">
        <v>92</v>
      </c>
      <c r="AH119">
        <v>17.467846000000002</v>
      </c>
      <c r="AI119">
        <v>531.1</v>
      </c>
      <c r="AJ119">
        <v>42.5</v>
      </c>
      <c r="AK119">
        <v>1</v>
      </c>
      <c r="AL119">
        <v>19</v>
      </c>
      <c r="AM119">
        <v>0.92105263157894746</v>
      </c>
      <c r="AN119" t="s">
        <v>68</v>
      </c>
      <c r="AO119">
        <v>1561.8140000000001</v>
      </c>
      <c r="AP119" t="s">
        <v>676</v>
      </c>
      <c r="AQ119" t="s">
        <v>117</v>
      </c>
      <c r="AR119" t="s">
        <v>118</v>
      </c>
      <c r="AS119" t="s">
        <v>117</v>
      </c>
      <c r="AT119" t="s">
        <v>118</v>
      </c>
      <c r="AU119" t="s">
        <v>172</v>
      </c>
      <c r="AV119" t="s">
        <v>280</v>
      </c>
      <c r="AW119" t="s">
        <v>68</v>
      </c>
      <c r="AX119">
        <v>1695</v>
      </c>
      <c r="AY119" t="s">
        <v>410</v>
      </c>
      <c r="AZ119">
        <v>1</v>
      </c>
      <c r="BA119" t="s">
        <v>308</v>
      </c>
      <c r="BB119">
        <v>1</v>
      </c>
      <c r="BC119">
        <v>1</v>
      </c>
      <c r="BE119" t="s">
        <v>68</v>
      </c>
      <c r="BF119">
        <v>0</v>
      </c>
      <c r="BG119" t="s">
        <v>313</v>
      </c>
      <c r="BI119" t="s">
        <v>117</v>
      </c>
      <c r="BJ119" t="s">
        <v>280</v>
      </c>
      <c r="BK119" t="s">
        <v>68</v>
      </c>
      <c r="BL119">
        <v>0.92105263157894746</v>
      </c>
      <c r="BM119">
        <v>1695</v>
      </c>
      <c r="BN119" t="s">
        <v>118</v>
      </c>
      <c r="BO119" t="s">
        <v>172</v>
      </c>
      <c r="BP119">
        <v>1</v>
      </c>
      <c r="BQ119">
        <v>1561.8140000000001</v>
      </c>
      <c r="BR119">
        <v>5.6539146084094213E-3</v>
      </c>
      <c r="BS119">
        <v>0.32372075430041758</v>
      </c>
      <c r="BT119">
        <v>0.32654336559923269</v>
      </c>
      <c r="BU119">
        <v>13.090999999999999</v>
      </c>
      <c r="BV119">
        <v>0</v>
      </c>
      <c r="BW119">
        <v>1.8568152161524996</v>
      </c>
      <c r="BX119">
        <v>1</v>
      </c>
      <c r="BY119">
        <v>0</v>
      </c>
      <c r="BZ119">
        <v>29</v>
      </c>
    </row>
    <row r="120" spans="1:78" ht="16.5">
      <c r="A120" s="107" t="str">
        <f t="shared" si="19"/>
        <v>부성여객</v>
      </c>
      <c r="B120" s="108" t="str">
        <f t="shared" si="20"/>
        <v>최용수</v>
      </c>
      <c r="C120" s="109" t="str">
        <f t="shared" si="21"/>
        <v>D</v>
      </c>
      <c r="D120" s="110">
        <f t="shared" si="22"/>
        <v>0.82148452218447177</v>
      </c>
      <c r="E120" s="111">
        <f t="shared" si="23"/>
        <v>3354</v>
      </c>
      <c r="F120" s="112" t="str">
        <f t="shared" si="24"/>
        <v>36</v>
      </c>
      <c r="G120" s="113" t="str">
        <f t="shared" si="25"/>
        <v>70바2005</v>
      </c>
      <c r="H120" s="114">
        <f t="shared" si="26"/>
        <v>6</v>
      </c>
      <c r="I120" s="115">
        <f t="shared" si="27"/>
        <v>672.74900000000002</v>
      </c>
      <c r="J120" s="116">
        <f t="shared" si="28"/>
        <v>2.8248005179641416E-2</v>
      </c>
      <c r="K120" s="116">
        <f t="shared" si="29"/>
        <v>0.39503336750730117</v>
      </c>
      <c r="L120" s="116">
        <f t="shared" si="30"/>
        <v>0.28242331092279588</v>
      </c>
      <c r="M120" s="117">
        <f t="shared" si="31"/>
        <v>15.422000000000001</v>
      </c>
      <c r="N120" s="118">
        <f t="shared" si="32"/>
        <v>0.59457539141641236</v>
      </c>
      <c r="O120" s="118">
        <f t="shared" si="33"/>
        <v>9.9591378062249074</v>
      </c>
      <c r="P120" s="228">
        <f t="shared" si="34"/>
        <v>29</v>
      </c>
      <c r="Q120" s="229">
        <f t="shared" si="35"/>
        <v>4</v>
      </c>
      <c r="R120" s="229">
        <f t="shared" si="36"/>
        <v>83</v>
      </c>
      <c r="T120">
        <v>512</v>
      </c>
      <c r="U120">
        <v>3354</v>
      </c>
      <c r="V120" t="s">
        <v>281</v>
      </c>
      <c r="W120">
        <v>799.31799999999998</v>
      </c>
      <c r="X120">
        <v>467.27100000000002</v>
      </c>
      <c r="Y120">
        <v>1.7110000000000001</v>
      </c>
      <c r="Z120">
        <v>15.422000000000001</v>
      </c>
      <c r="AA120">
        <v>56.119714999999999</v>
      </c>
      <c r="AB120">
        <v>1.58527</v>
      </c>
      <c r="AC120">
        <v>22.169160000000002</v>
      </c>
      <c r="AD120" s="1">
        <v>190</v>
      </c>
      <c r="AE120">
        <v>4</v>
      </c>
      <c r="AF120">
        <v>83</v>
      </c>
      <c r="AG120">
        <v>77</v>
      </c>
      <c r="AH120">
        <v>14.243086999999999</v>
      </c>
      <c r="AI120">
        <v>990.7</v>
      </c>
      <c r="AJ120">
        <v>0</v>
      </c>
      <c r="AK120">
        <v>29</v>
      </c>
      <c r="AL120">
        <v>8193</v>
      </c>
      <c r="AM120">
        <v>0.82148452218447177</v>
      </c>
      <c r="AN120" t="s">
        <v>67</v>
      </c>
      <c r="AO120">
        <v>126.06</v>
      </c>
      <c r="AP120" t="s">
        <v>677</v>
      </c>
      <c r="AQ120" t="s">
        <v>117</v>
      </c>
      <c r="AR120" t="s">
        <v>119</v>
      </c>
      <c r="AS120" t="s">
        <v>117</v>
      </c>
      <c r="AT120" t="s">
        <v>119</v>
      </c>
      <c r="AU120" t="s">
        <v>496</v>
      </c>
      <c r="AV120" t="s">
        <v>281</v>
      </c>
      <c r="AW120" t="s">
        <v>67</v>
      </c>
      <c r="AX120">
        <v>3354</v>
      </c>
      <c r="AY120" t="s">
        <v>408</v>
      </c>
      <c r="AZ120">
        <v>14</v>
      </c>
      <c r="BA120" t="s">
        <v>423</v>
      </c>
      <c r="BB120">
        <v>6</v>
      </c>
      <c r="BC120">
        <v>1</v>
      </c>
      <c r="BE120" t="s">
        <v>67</v>
      </c>
      <c r="BF120">
        <v>0</v>
      </c>
      <c r="BG120" t="s">
        <v>313</v>
      </c>
      <c r="BI120" t="s">
        <v>117</v>
      </c>
      <c r="BJ120" t="s">
        <v>281</v>
      </c>
      <c r="BK120" t="s">
        <v>67</v>
      </c>
      <c r="BL120">
        <v>0.82148452218447177</v>
      </c>
      <c r="BM120">
        <v>3354</v>
      </c>
      <c r="BN120" t="s">
        <v>119</v>
      </c>
      <c r="BO120" t="s">
        <v>496</v>
      </c>
      <c r="BP120">
        <v>6</v>
      </c>
      <c r="BQ120">
        <v>672.74900000000002</v>
      </c>
      <c r="BR120">
        <v>2.8248005179641416E-2</v>
      </c>
      <c r="BS120">
        <v>0.39503336750730117</v>
      </c>
      <c r="BT120">
        <v>0.23770264150188036</v>
      </c>
      <c r="BU120">
        <v>15.422000000000001</v>
      </c>
      <c r="BV120">
        <v>0.59457539141641236</v>
      </c>
      <c r="BW120">
        <v>9.9591378062249074</v>
      </c>
      <c r="BX120">
        <v>29</v>
      </c>
      <c r="BY120">
        <v>4</v>
      </c>
      <c r="BZ120">
        <v>83</v>
      </c>
    </row>
    <row r="121" spans="1:78" ht="16.5">
      <c r="A121" s="124" t="str">
        <f t="shared" si="19"/>
        <v>부성여객</v>
      </c>
      <c r="B121" s="125" t="str">
        <f t="shared" si="20"/>
        <v>최일규</v>
      </c>
      <c r="C121" s="126" t="str">
        <f t="shared" si="21"/>
        <v>D</v>
      </c>
      <c r="D121" s="127">
        <f t="shared" si="22"/>
        <v>0.82714285714285718</v>
      </c>
      <c r="E121" s="128">
        <f t="shared" si="23"/>
        <v>4391</v>
      </c>
      <c r="F121" s="129" t="str">
        <f t="shared" si="24"/>
        <v>36</v>
      </c>
      <c r="G121" s="130" t="str">
        <f t="shared" si="25"/>
        <v>70바2104</v>
      </c>
      <c r="H121" s="131">
        <f t="shared" si="26"/>
        <v>1</v>
      </c>
      <c r="I121" s="132">
        <f t="shared" si="27"/>
        <v>441.423</v>
      </c>
      <c r="J121" s="133">
        <f t="shared" si="28"/>
        <v>0.10005196136527823</v>
      </c>
      <c r="K121" s="133">
        <f t="shared" si="29"/>
        <v>0.24101797889436988</v>
      </c>
      <c r="L121" s="133">
        <f t="shared" si="30"/>
        <v>0.12459704183968665</v>
      </c>
      <c r="M121" s="134">
        <f t="shared" si="31"/>
        <v>14.837999999999999</v>
      </c>
      <c r="N121" s="135">
        <f t="shared" si="32"/>
        <v>0.90616030428863015</v>
      </c>
      <c r="O121" s="135">
        <f t="shared" si="33"/>
        <v>5.4369618257317809</v>
      </c>
      <c r="P121" s="226">
        <f t="shared" si="34"/>
        <v>3</v>
      </c>
      <c r="Q121" s="227">
        <f t="shared" si="35"/>
        <v>4</v>
      </c>
      <c r="R121" s="227">
        <f t="shared" si="36"/>
        <v>24</v>
      </c>
      <c r="T121">
        <v>512</v>
      </c>
      <c r="U121">
        <v>4391</v>
      </c>
      <c r="V121" t="s">
        <v>519</v>
      </c>
      <c r="W121">
        <v>441.423</v>
      </c>
      <c r="X121">
        <v>254.12200000000001</v>
      </c>
      <c r="Y121">
        <v>1.7370000000000001</v>
      </c>
      <c r="Z121">
        <v>14.837999999999999</v>
      </c>
      <c r="AA121">
        <v>25.955822999999999</v>
      </c>
      <c r="AB121">
        <v>2.5969310000000001</v>
      </c>
      <c r="AC121">
        <v>6.2558199999999999</v>
      </c>
      <c r="AD121" s="1">
        <v>55</v>
      </c>
      <c r="AE121">
        <v>4</v>
      </c>
      <c r="AF121">
        <v>24</v>
      </c>
      <c r="AG121">
        <v>80</v>
      </c>
      <c r="AH121">
        <v>17.006703999999999</v>
      </c>
      <c r="AI121">
        <v>212.5</v>
      </c>
      <c r="AJ121">
        <v>0</v>
      </c>
      <c r="AK121">
        <v>3</v>
      </c>
      <c r="AL121">
        <v>421</v>
      </c>
      <c r="AM121">
        <v>0.82714285714285718</v>
      </c>
      <c r="AN121" t="s">
        <v>67</v>
      </c>
      <c r="AO121">
        <v>441.423</v>
      </c>
      <c r="AP121" t="s">
        <v>678</v>
      </c>
      <c r="AQ121" t="s">
        <v>117</v>
      </c>
      <c r="AR121" t="s">
        <v>119</v>
      </c>
      <c r="AS121" t="s">
        <v>117</v>
      </c>
      <c r="AT121" t="s">
        <v>119</v>
      </c>
      <c r="AU121" t="s">
        <v>200</v>
      </c>
      <c r="AV121" t="s">
        <v>519</v>
      </c>
      <c r="AW121" t="s">
        <v>67</v>
      </c>
      <c r="AX121">
        <v>4391</v>
      </c>
      <c r="AY121" t="s">
        <v>408</v>
      </c>
      <c r="AZ121">
        <v>10</v>
      </c>
      <c r="BA121" t="s">
        <v>450</v>
      </c>
      <c r="BB121">
        <v>1</v>
      </c>
      <c r="BC121">
        <v>1</v>
      </c>
      <c r="BE121" t="s">
        <v>69</v>
      </c>
      <c r="BF121">
        <v>-1</v>
      </c>
      <c r="BG121" t="s">
        <v>310</v>
      </c>
      <c r="BI121" t="s">
        <v>117</v>
      </c>
      <c r="BJ121" t="s">
        <v>519</v>
      </c>
      <c r="BK121" t="s">
        <v>67</v>
      </c>
      <c r="BL121">
        <v>0.82714285714285718</v>
      </c>
      <c r="BM121">
        <v>4391</v>
      </c>
      <c r="BN121" t="s">
        <v>119</v>
      </c>
      <c r="BO121" t="s">
        <v>200</v>
      </c>
      <c r="BP121">
        <v>1</v>
      </c>
      <c r="BQ121">
        <v>441.423</v>
      </c>
      <c r="BR121">
        <v>0.10005196136527823</v>
      </c>
      <c r="BS121">
        <v>0.24101797889436988</v>
      </c>
      <c r="BT121">
        <v>0.12459704183968665</v>
      </c>
      <c r="BU121">
        <v>14.837999999999999</v>
      </c>
      <c r="BV121">
        <v>0.90616030428863015</v>
      </c>
      <c r="BW121">
        <v>5.4369618257317809</v>
      </c>
      <c r="BX121">
        <v>3</v>
      </c>
      <c r="BY121">
        <v>4</v>
      </c>
      <c r="BZ121">
        <v>24</v>
      </c>
    </row>
    <row r="122" spans="1:78" ht="16.5">
      <c r="A122" s="107" t="str">
        <f t="shared" si="19"/>
        <v>부성여객</v>
      </c>
      <c r="B122" s="108" t="str">
        <f t="shared" si="20"/>
        <v>최재현</v>
      </c>
      <c r="C122" s="109" t="str">
        <f t="shared" si="21"/>
        <v>B</v>
      </c>
      <c r="D122" s="110">
        <f t="shared" si="22"/>
        <v>0.90594912255892102</v>
      </c>
      <c r="E122" s="111">
        <f t="shared" si="23"/>
        <v>4704</v>
      </c>
      <c r="F122" s="112" t="str">
        <f t="shared" si="24"/>
        <v>790</v>
      </c>
      <c r="G122" s="113" t="str">
        <f t="shared" si="25"/>
        <v>70바2078</v>
      </c>
      <c r="H122" s="114">
        <f t="shared" si="26"/>
        <v>12</v>
      </c>
      <c r="I122" s="115">
        <f t="shared" si="27"/>
        <v>1650.2239999999999</v>
      </c>
      <c r="J122" s="116">
        <f t="shared" si="28"/>
        <v>5.9128793913695446E-3</v>
      </c>
      <c r="K122" s="116">
        <f t="shared" si="29"/>
        <v>0.30698098202922047</v>
      </c>
      <c r="L122" s="116">
        <f t="shared" si="30"/>
        <v>0.2726902529595982</v>
      </c>
      <c r="M122" s="117">
        <f t="shared" si="31"/>
        <v>11.148999999999999</v>
      </c>
      <c r="N122" s="118">
        <f t="shared" si="32"/>
        <v>6.0597833991021831E-2</v>
      </c>
      <c r="O122" s="118">
        <f t="shared" si="33"/>
        <v>5.0902180552458338</v>
      </c>
      <c r="P122" s="228">
        <f t="shared" si="34"/>
        <v>23</v>
      </c>
      <c r="Q122" s="229">
        <f t="shared" si="35"/>
        <v>1</v>
      </c>
      <c r="R122" s="229">
        <f t="shared" si="36"/>
        <v>88</v>
      </c>
      <c r="T122">
        <v>512</v>
      </c>
      <c r="U122">
        <v>4704</v>
      </c>
      <c r="V122" t="s">
        <v>282</v>
      </c>
      <c r="W122">
        <v>1736.3209999999999</v>
      </c>
      <c r="X122">
        <v>904.904</v>
      </c>
      <c r="Y122">
        <v>1.919</v>
      </c>
      <c r="Z122">
        <v>11.148999999999999</v>
      </c>
      <c r="AA122">
        <v>108.610536</v>
      </c>
      <c r="AB122">
        <v>0.64220100000000002</v>
      </c>
      <c r="AC122">
        <v>33.341369</v>
      </c>
      <c r="AD122" s="1">
        <v>450</v>
      </c>
      <c r="AE122">
        <v>1</v>
      </c>
      <c r="AF122">
        <v>88</v>
      </c>
      <c r="AG122">
        <v>95</v>
      </c>
      <c r="AH122">
        <v>15.986670999999999</v>
      </c>
      <c r="AI122">
        <v>1867.6</v>
      </c>
      <c r="AJ122">
        <v>509.5</v>
      </c>
      <c r="AK122">
        <v>23</v>
      </c>
      <c r="AL122">
        <v>3040</v>
      </c>
      <c r="AM122">
        <v>0.90594912255892102</v>
      </c>
      <c r="AN122" t="s">
        <v>68</v>
      </c>
      <c r="AO122">
        <v>217.45400000000001</v>
      </c>
      <c r="AP122" t="s">
        <v>679</v>
      </c>
      <c r="AQ122" t="s">
        <v>117</v>
      </c>
      <c r="AR122" t="s">
        <v>120</v>
      </c>
      <c r="AS122" t="s">
        <v>117</v>
      </c>
      <c r="AT122" t="s">
        <v>120</v>
      </c>
      <c r="AU122" t="s">
        <v>214</v>
      </c>
      <c r="AV122" t="s">
        <v>282</v>
      </c>
      <c r="AW122" t="s">
        <v>68</v>
      </c>
      <c r="AX122">
        <v>4704</v>
      </c>
      <c r="AY122" t="s">
        <v>413</v>
      </c>
      <c r="AZ122">
        <v>4</v>
      </c>
      <c r="BA122" t="s">
        <v>414</v>
      </c>
      <c r="BB122">
        <v>12</v>
      </c>
      <c r="BC122">
        <v>1</v>
      </c>
      <c r="BE122" t="s">
        <v>69</v>
      </c>
      <c r="BF122">
        <v>1</v>
      </c>
      <c r="BG122" t="s">
        <v>307</v>
      </c>
      <c r="BI122" t="s">
        <v>117</v>
      </c>
      <c r="BJ122" t="s">
        <v>282</v>
      </c>
      <c r="BK122" t="s">
        <v>68</v>
      </c>
      <c r="BL122">
        <v>0.90594912255892102</v>
      </c>
      <c r="BM122">
        <v>4704</v>
      </c>
      <c r="BN122" t="s">
        <v>120</v>
      </c>
      <c r="BO122" t="s">
        <v>214</v>
      </c>
      <c r="BP122">
        <v>12</v>
      </c>
      <c r="BQ122">
        <v>1650.2239999999999</v>
      </c>
      <c r="BR122">
        <v>5.9128793913695446E-3</v>
      </c>
      <c r="BS122">
        <v>0.30698098202922047</v>
      </c>
      <c r="BT122">
        <v>0.25916866754476853</v>
      </c>
      <c r="BU122">
        <v>11.148999999999999</v>
      </c>
      <c r="BV122">
        <v>6.0597833991021831E-2</v>
      </c>
      <c r="BW122">
        <v>5.0902180552458338</v>
      </c>
      <c r="BX122">
        <v>23</v>
      </c>
      <c r="BY122">
        <v>1</v>
      </c>
      <c r="BZ122">
        <v>88</v>
      </c>
    </row>
    <row r="123" spans="1:78" ht="16.5">
      <c r="A123" s="124" t="str">
        <f t="shared" si="19"/>
        <v>부성여객</v>
      </c>
      <c r="B123" s="125" t="str">
        <f t="shared" si="20"/>
        <v>최창문</v>
      </c>
      <c r="C123" s="126" t="str">
        <f t="shared" si="21"/>
        <v>F</v>
      </c>
      <c r="D123" s="127">
        <f t="shared" si="22"/>
        <v>0.77136363636363636</v>
      </c>
      <c r="E123" s="128">
        <f t="shared" si="23"/>
        <v>5832</v>
      </c>
      <c r="F123" s="129" t="str">
        <f t="shared" si="24"/>
        <v>36</v>
      </c>
      <c r="G123" s="130" t="str">
        <f t="shared" si="25"/>
        <v>70바2128</v>
      </c>
      <c r="H123" s="131">
        <f t="shared" si="26"/>
        <v>1</v>
      </c>
      <c r="I123" s="132">
        <f t="shared" si="27"/>
        <v>774.79100000000005</v>
      </c>
      <c r="J123" s="133">
        <f t="shared" si="28"/>
        <v>3.9495097907451565E-2</v>
      </c>
      <c r="K123" s="133">
        <f t="shared" si="29"/>
        <v>0.36298385147884571</v>
      </c>
      <c r="L123" s="133">
        <f t="shared" si="30"/>
        <v>0.25039010520256427</v>
      </c>
      <c r="M123" s="134">
        <f t="shared" si="31"/>
        <v>17.021999999999998</v>
      </c>
      <c r="N123" s="135">
        <f t="shared" si="32"/>
        <v>1.2906706453740426</v>
      </c>
      <c r="O123" s="135">
        <f t="shared" si="33"/>
        <v>12.519505260128215</v>
      </c>
      <c r="P123" s="226">
        <f t="shared" si="34"/>
        <v>18</v>
      </c>
      <c r="Q123" s="227">
        <f t="shared" si="35"/>
        <v>10</v>
      </c>
      <c r="R123" s="227">
        <f t="shared" si="36"/>
        <v>97</v>
      </c>
      <c r="T123">
        <v>512</v>
      </c>
      <c r="U123">
        <v>5832</v>
      </c>
      <c r="V123" t="s">
        <v>382</v>
      </c>
      <c r="W123">
        <v>774.79100000000005</v>
      </c>
      <c r="X123">
        <v>456.54599999999999</v>
      </c>
      <c r="Y123">
        <v>1.6970000000000001</v>
      </c>
      <c r="Z123">
        <v>17.021999999999998</v>
      </c>
      <c r="AA123">
        <v>46.763601000000001</v>
      </c>
      <c r="AB123">
        <v>1.8469329999999999</v>
      </c>
      <c r="AC123">
        <v>16.974432</v>
      </c>
      <c r="AD123" s="1">
        <v>194</v>
      </c>
      <c r="AE123">
        <v>10</v>
      </c>
      <c r="AF123">
        <v>97</v>
      </c>
      <c r="AG123">
        <v>92</v>
      </c>
      <c r="AH123">
        <v>16.568249000000002</v>
      </c>
      <c r="AI123">
        <v>1183.5999999999999</v>
      </c>
      <c r="AJ123">
        <v>230.3</v>
      </c>
      <c r="AK123">
        <v>18</v>
      </c>
      <c r="AL123">
        <v>7935</v>
      </c>
      <c r="AM123">
        <v>0.77136363636363636</v>
      </c>
      <c r="AN123" t="s">
        <v>70</v>
      </c>
      <c r="AO123">
        <v>774.79100000000005</v>
      </c>
      <c r="AP123" t="s">
        <v>680</v>
      </c>
      <c r="AQ123" t="s">
        <v>117</v>
      </c>
      <c r="AR123" t="s">
        <v>119</v>
      </c>
      <c r="AS123" t="s">
        <v>117</v>
      </c>
      <c r="AT123" t="s">
        <v>119</v>
      </c>
      <c r="AU123" t="s">
        <v>301</v>
      </c>
      <c r="AV123" t="s">
        <v>382</v>
      </c>
      <c r="AW123" t="s">
        <v>70</v>
      </c>
      <c r="AX123">
        <v>5832</v>
      </c>
      <c r="AY123" t="s">
        <v>427</v>
      </c>
      <c r="AZ123">
        <v>8</v>
      </c>
      <c r="BA123" t="s">
        <v>470</v>
      </c>
      <c r="BB123">
        <v>1</v>
      </c>
      <c r="BC123">
        <v>1</v>
      </c>
      <c r="BE123" t="s">
        <v>69</v>
      </c>
      <c r="BF123">
        <v>-2</v>
      </c>
      <c r="BG123" t="s">
        <v>310</v>
      </c>
      <c r="BI123" t="s">
        <v>117</v>
      </c>
      <c r="BJ123" t="s">
        <v>382</v>
      </c>
      <c r="BK123" t="s">
        <v>70</v>
      </c>
      <c r="BL123">
        <v>0.77136363636363636</v>
      </c>
      <c r="BM123">
        <v>5832</v>
      </c>
      <c r="BN123" t="s">
        <v>119</v>
      </c>
      <c r="BO123" t="s">
        <v>301</v>
      </c>
      <c r="BP123">
        <v>1</v>
      </c>
      <c r="BQ123">
        <v>774.79100000000005</v>
      </c>
      <c r="BR123">
        <v>3.9495097907451565E-2</v>
      </c>
      <c r="BS123">
        <v>0.36298385147884571</v>
      </c>
      <c r="BT123">
        <v>0.25039010520256427</v>
      </c>
      <c r="BU123">
        <v>17.021999999999998</v>
      </c>
      <c r="BV123">
        <v>1.2906706453740426</v>
      </c>
      <c r="BW123">
        <v>12.519505260128215</v>
      </c>
      <c r="BX123">
        <v>18</v>
      </c>
      <c r="BY123">
        <v>10</v>
      </c>
      <c r="BZ123">
        <v>97</v>
      </c>
    </row>
    <row r="124" spans="1:78" ht="16.5">
      <c r="A124" s="107" t="str">
        <f t="shared" si="19"/>
        <v>부성여객</v>
      </c>
      <c r="B124" s="108" t="str">
        <f t="shared" si="20"/>
        <v>최현만</v>
      </c>
      <c r="C124" s="109" t="str">
        <f t="shared" si="21"/>
        <v>S</v>
      </c>
      <c r="D124" s="110">
        <f t="shared" si="22"/>
        <v>1.0104</v>
      </c>
      <c r="E124" s="111">
        <f t="shared" si="23"/>
        <v>2895</v>
      </c>
      <c r="F124" s="112" t="str">
        <f t="shared" si="24"/>
        <v>790</v>
      </c>
      <c r="G124" s="113" t="str">
        <f t="shared" si="25"/>
        <v>70바2024</v>
      </c>
      <c r="H124" s="114">
        <f t="shared" si="26"/>
        <v>1</v>
      </c>
      <c r="I124" s="115">
        <f t="shared" si="27"/>
        <v>1873.4010000000001</v>
      </c>
      <c r="J124" s="116">
        <f t="shared" si="28"/>
        <v>1.4304436556998309E-2</v>
      </c>
      <c r="K124" s="116">
        <f t="shared" si="29"/>
        <v>0.24876510788231132</v>
      </c>
      <c r="L124" s="116">
        <f t="shared" si="30"/>
        <v>0.3015905297370931</v>
      </c>
      <c r="M124" s="117">
        <f t="shared" si="31"/>
        <v>7.3490000000000002</v>
      </c>
      <c r="N124" s="118">
        <f t="shared" si="32"/>
        <v>0.16013656446217334</v>
      </c>
      <c r="O124" s="118">
        <f t="shared" si="33"/>
        <v>2.7223215958569469</v>
      </c>
      <c r="P124" s="228">
        <f t="shared" si="34"/>
        <v>0</v>
      </c>
      <c r="Q124" s="229">
        <f t="shared" si="35"/>
        <v>3</v>
      </c>
      <c r="R124" s="229">
        <f t="shared" si="36"/>
        <v>51</v>
      </c>
      <c r="T124">
        <v>512</v>
      </c>
      <c r="U124">
        <v>2895</v>
      </c>
      <c r="V124" t="s">
        <v>283</v>
      </c>
      <c r="W124">
        <v>1873.4010000000001</v>
      </c>
      <c r="X124">
        <v>741.62800000000004</v>
      </c>
      <c r="Y124">
        <v>2.5259999999999998</v>
      </c>
      <c r="Z124">
        <v>7.3490000000000002</v>
      </c>
      <c r="AA124">
        <v>67.324707000000004</v>
      </c>
      <c r="AB124">
        <v>0.96304199999999995</v>
      </c>
      <c r="AC124">
        <v>16.748038000000001</v>
      </c>
      <c r="AD124" s="1">
        <v>565</v>
      </c>
      <c r="AE124">
        <v>3</v>
      </c>
      <c r="AF124">
        <v>51</v>
      </c>
      <c r="AG124">
        <v>107</v>
      </c>
      <c r="AH124">
        <v>27.826352</v>
      </c>
      <c r="AI124">
        <v>7841.2</v>
      </c>
      <c r="AJ124">
        <v>2882.1</v>
      </c>
      <c r="AK124">
        <v>0</v>
      </c>
      <c r="AL124">
        <v>0</v>
      </c>
      <c r="AM124">
        <v>1.0104</v>
      </c>
      <c r="AN124" t="s">
        <v>71</v>
      </c>
      <c r="AO124">
        <v>1873.4010000000001</v>
      </c>
      <c r="AP124" t="s">
        <v>681</v>
      </c>
      <c r="AQ124" t="s">
        <v>117</v>
      </c>
      <c r="AR124" t="s">
        <v>120</v>
      </c>
      <c r="AS124" t="s">
        <v>117</v>
      </c>
      <c r="AT124" t="s">
        <v>120</v>
      </c>
      <c r="AU124" t="s">
        <v>209</v>
      </c>
      <c r="AV124" t="s">
        <v>283</v>
      </c>
      <c r="AW124" t="s">
        <v>71</v>
      </c>
      <c r="AX124">
        <v>2895</v>
      </c>
      <c r="AY124" t="s">
        <v>430</v>
      </c>
      <c r="AZ124">
        <v>4</v>
      </c>
      <c r="BA124" t="s">
        <v>508</v>
      </c>
      <c r="BB124">
        <v>1</v>
      </c>
      <c r="BC124">
        <v>1</v>
      </c>
      <c r="BE124" t="s">
        <v>71</v>
      </c>
      <c r="BF124">
        <v>0</v>
      </c>
      <c r="BG124" t="s">
        <v>313</v>
      </c>
      <c r="BI124" t="s">
        <v>117</v>
      </c>
      <c r="BJ124" t="s">
        <v>283</v>
      </c>
      <c r="BK124" t="s">
        <v>71</v>
      </c>
      <c r="BL124">
        <v>1.0104</v>
      </c>
      <c r="BM124">
        <v>2895</v>
      </c>
      <c r="BN124" t="s">
        <v>120</v>
      </c>
      <c r="BO124" t="s">
        <v>209</v>
      </c>
      <c r="BP124">
        <v>1</v>
      </c>
      <c r="BQ124">
        <v>1873.4010000000001</v>
      </c>
      <c r="BR124">
        <v>1.4304436556998309E-2</v>
      </c>
      <c r="BS124">
        <v>0.24876510788231132</v>
      </c>
      <c r="BT124">
        <v>0.3015905297370931</v>
      </c>
      <c r="BU124">
        <v>7.3490000000000002</v>
      </c>
      <c r="BV124">
        <v>0.16013656446217334</v>
      </c>
      <c r="BW124">
        <v>2.7223215958569469</v>
      </c>
      <c r="BX124">
        <v>0</v>
      </c>
      <c r="BY124">
        <v>3</v>
      </c>
      <c r="BZ124">
        <v>51</v>
      </c>
    </row>
    <row r="125" spans="1:78" ht="16.5">
      <c r="A125" s="124" t="str">
        <f t="shared" ref="A125:A126" si="37">BI125</f>
        <v>부성여객</v>
      </c>
      <c r="B125" s="125" t="str">
        <f t="shared" ref="B125:B126" si="38">IF(BJ125="NULL", E125, BJ125)</f>
        <v>최희우</v>
      </c>
      <c r="C125" s="126" t="str">
        <f t="shared" ref="C125:C126" si="39">BK125</f>
        <v>B</v>
      </c>
      <c r="D125" s="127">
        <f t="shared" ref="D125:D126" si="40">BL125</f>
        <v>0.90280560545892841</v>
      </c>
      <c r="E125" s="128">
        <f t="shared" ref="E125:E126" si="41">U125</f>
        <v>9630</v>
      </c>
      <c r="F125" s="129" t="str">
        <f t="shared" ref="F125:F126" si="42">BN125</f>
        <v>790</v>
      </c>
      <c r="G125" s="130" t="str">
        <f t="shared" ref="G125:G126" si="43">BO125</f>
        <v>70바2078</v>
      </c>
      <c r="H125" s="131">
        <f t="shared" ref="H125:H126" si="44">BP125</f>
        <v>5</v>
      </c>
      <c r="I125" s="132">
        <f t="shared" ref="I125:I126" si="45">BQ125</f>
        <v>2819.8940000000002</v>
      </c>
      <c r="J125" s="133">
        <f t="shared" ref="J125:J126" si="46">AB125/AA125</f>
        <v>2.1830857035965556E-3</v>
      </c>
      <c r="K125" s="133">
        <f t="shared" ref="K125:K126" si="47">AC125/AA125</f>
        <v>0.22654404620630084</v>
      </c>
      <c r="L125" s="133">
        <f t="shared" ref="L125:L126" si="48">AD125/I125</f>
        <v>0.20674535993196905</v>
      </c>
      <c r="M125" s="134">
        <f t="shared" ref="M125:M126" si="49">Z125</f>
        <v>9.4640000000000004</v>
      </c>
      <c r="N125" s="135">
        <f t="shared" ref="N125:N126" si="50">BV125</f>
        <v>0.21277395533307278</v>
      </c>
      <c r="O125" s="135">
        <f t="shared" ref="O125:O126" si="51">BW125</f>
        <v>2.0568149015530368</v>
      </c>
      <c r="P125" s="226">
        <f t="shared" ref="P125:P126" si="52">AK125</f>
        <v>0</v>
      </c>
      <c r="Q125" s="227">
        <f t="shared" ref="Q125:Q126" si="53">AE125</f>
        <v>6</v>
      </c>
      <c r="R125" s="227">
        <f t="shared" ref="R125:R126" si="54">AF125</f>
        <v>58</v>
      </c>
      <c r="T125">
        <v>512</v>
      </c>
      <c r="U125">
        <v>9630</v>
      </c>
      <c r="V125" t="s">
        <v>284</v>
      </c>
      <c r="W125">
        <v>2819.8939999999998</v>
      </c>
      <c r="X125">
        <v>1250.4670000000001</v>
      </c>
      <c r="Y125">
        <v>2.2549999999999999</v>
      </c>
      <c r="Z125">
        <v>9.4640000000000004</v>
      </c>
      <c r="AA125">
        <v>94.536371000000003</v>
      </c>
      <c r="AB125">
        <v>0.20638100000000001</v>
      </c>
      <c r="AC125">
        <v>21.416651999999999</v>
      </c>
      <c r="AD125" s="1">
        <v>583</v>
      </c>
      <c r="AE125">
        <v>6</v>
      </c>
      <c r="AF125">
        <v>58</v>
      </c>
      <c r="AG125">
        <v>108</v>
      </c>
      <c r="AH125">
        <v>29.828666999999999</v>
      </c>
      <c r="AI125">
        <v>15620.3</v>
      </c>
      <c r="AJ125">
        <v>5017.3999999999996</v>
      </c>
      <c r="AK125">
        <v>0</v>
      </c>
      <c r="AL125">
        <v>0</v>
      </c>
      <c r="AM125">
        <v>0.90280560545892841</v>
      </c>
      <c r="AN125" t="s">
        <v>68</v>
      </c>
      <c r="AO125">
        <v>864.65499999999997</v>
      </c>
      <c r="AP125" t="s">
        <v>682</v>
      </c>
      <c r="AQ125" t="s">
        <v>117</v>
      </c>
      <c r="AR125" t="s">
        <v>120</v>
      </c>
      <c r="AS125" t="s">
        <v>117</v>
      </c>
      <c r="AT125" t="s">
        <v>120</v>
      </c>
      <c r="AU125" t="s">
        <v>214</v>
      </c>
      <c r="AV125" t="s">
        <v>284</v>
      </c>
      <c r="AW125" t="s">
        <v>68</v>
      </c>
      <c r="AX125">
        <v>9630</v>
      </c>
      <c r="AY125" t="s">
        <v>413</v>
      </c>
      <c r="AZ125">
        <v>5</v>
      </c>
      <c r="BA125" t="s">
        <v>464</v>
      </c>
      <c r="BB125">
        <v>5</v>
      </c>
      <c r="BC125">
        <v>1</v>
      </c>
      <c r="BE125" t="s">
        <v>68</v>
      </c>
      <c r="BF125">
        <v>0</v>
      </c>
      <c r="BG125" t="s">
        <v>313</v>
      </c>
      <c r="BI125" t="s">
        <v>117</v>
      </c>
      <c r="BJ125" t="s">
        <v>284</v>
      </c>
      <c r="BK125" t="s">
        <v>68</v>
      </c>
      <c r="BL125">
        <v>0.90280560545892841</v>
      </c>
      <c r="BM125">
        <v>9630</v>
      </c>
      <c r="BN125" t="s">
        <v>120</v>
      </c>
      <c r="BO125" t="s">
        <v>214</v>
      </c>
      <c r="BP125">
        <v>5</v>
      </c>
      <c r="BQ125">
        <v>2819.8940000000002</v>
      </c>
      <c r="BR125">
        <v>2.1830857035965556E-3</v>
      </c>
      <c r="BS125">
        <v>0.22654404620630084</v>
      </c>
      <c r="BT125">
        <v>0.2067453599319691</v>
      </c>
      <c r="BU125">
        <v>9.4640000000000004</v>
      </c>
      <c r="BV125">
        <v>0.21277395533307278</v>
      </c>
      <c r="BW125">
        <v>2.0568149015530368</v>
      </c>
      <c r="BX125">
        <v>0</v>
      </c>
      <c r="BY125">
        <v>6</v>
      </c>
      <c r="BZ125">
        <v>58</v>
      </c>
    </row>
    <row r="126" spans="1:78" ht="16.5">
      <c r="A126" s="107" t="str">
        <f t="shared" si="37"/>
        <v>부성여객</v>
      </c>
      <c r="B126" s="108" t="str">
        <f t="shared" si="38"/>
        <v>허갑동</v>
      </c>
      <c r="C126" s="109" t="str">
        <f t="shared" si="39"/>
        <v>C</v>
      </c>
      <c r="D126" s="110">
        <f t="shared" si="40"/>
        <v>0.85869565217391319</v>
      </c>
      <c r="E126" s="111">
        <f t="shared" si="41"/>
        <v>5705</v>
      </c>
      <c r="F126" s="112" t="str">
        <f t="shared" si="42"/>
        <v>33</v>
      </c>
      <c r="G126" s="113" t="str">
        <f t="shared" si="43"/>
        <v>70바2034</v>
      </c>
      <c r="H126" s="114">
        <f t="shared" si="44"/>
        <v>1</v>
      </c>
      <c r="I126" s="115">
        <f t="shared" si="45"/>
        <v>1727.079</v>
      </c>
      <c r="J126" s="116">
        <f t="shared" si="46"/>
        <v>1.3954429940390747E-2</v>
      </c>
      <c r="K126" s="116">
        <f t="shared" si="47"/>
        <v>0.40211950043715078</v>
      </c>
      <c r="L126" s="116">
        <f t="shared" si="48"/>
        <v>0.13548888035810755</v>
      </c>
      <c r="M126" s="117">
        <f t="shared" si="49"/>
        <v>15.872</v>
      </c>
      <c r="N126" s="118">
        <f t="shared" si="50"/>
        <v>0.17370369276680453</v>
      </c>
      <c r="O126" s="118">
        <f t="shared" si="51"/>
        <v>7.0639501725167175</v>
      </c>
      <c r="P126" s="228">
        <f t="shared" si="52"/>
        <v>41</v>
      </c>
      <c r="Q126" s="229">
        <f t="shared" si="53"/>
        <v>3</v>
      </c>
      <c r="R126" s="229">
        <f t="shared" si="54"/>
        <v>122</v>
      </c>
      <c r="T126">
        <v>512</v>
      </c>
      <c r="U126">
        <v>5705</v>
      </c>
      <c r="V126" t="s">
        <v>285</v>
      </c>
      <c r="W126">
        <v>1727.079</v>
      </c>
      <c r="X126">
        <v>874.39200000000005</v>
      </c>
      <c r="Y126">
        <v>1.9750000000000001</v>
      </c>
      <c r="Z126">
        <v>15.872</v>
      </c>
      <c r="AA126">
        <v>111.970536</v>
      </c>
      <c r="AB126">
        <v>1.5624849999999999</v>
      </c>
      <c r="AC126">
        <v>45.025536000000002</v>
      </c>
      <c r="AD126" s="1">
        <v>234</v>
      </c>
      <c r="AE126">
        <v>3</v>
      </c>
      <c r="AF126">
        <v>122</v>
      </c>
      <c r="AG126">
        <v>103</v>
      </c>
      <c r="AH126">
        <v>15.424405</v>
      </c>
      <c r="AI126">
        <v>2450.9</v>
      </c>
      <c r="AJ126">
        <v>840.9</v>
      </c>
      <c r="AK126">
        <v>41</v>
      </c>
      <c r="AL126">
        <v>13404</v>
      </c>
      <c r="AM126">
        <v>0.85869565217391319</v>
      </c>
      <c r="AN126" t="s">
        <v>69</v>
      </c>
      <c r="AO126">
        <v>1727.079</v>
      </c>
      <c r="AP126" t="s">
        <v>683</v>
      </c>
      <c r="AQ126" t="s">
        <v>117</v>
      </c>
      <c r="AR126" t="s">
        <v>118</v>
      </c>
      <c r="AS126" t="s">
        <v>117</v>
      </c>
      <c r="AT126" t="s">
        <v>118</v>
      </c>
      <c r="AU126" t="s">
        <v>171</v>
      </c>
      <c r="AV126" t="s">
        <v>285</v>
      </c>
      <c r="AW126" t="s">
        <v>69</v>
      </c>
      <c r="AX126">
        <v>5705</v>
      </c>
      <c r="AY126" t="s">
        <v>406</v>
      </c>
      <c r="AZ126">
        <v>4</v>
      </c>
      <c r="BA126" t="s">
        <v>365</v>
      </c>
      <c r="BB126">
        <v>1</v>
      </c>
      <c r="BC126">
        <v>1</v>
      </c>
      <c r="BE126" t="s">
        <v>67</v>
      </c>
      <c r="BF126">
        <v>1</v>
      </c>
      <c r="BG126" t="s">
        <v>307</v>
      </c>
      <c r="BI126" t="s">
        <v>117</v>
      </c>
      <c r="BJ126" t="s">
        <v>285</v>
      </c>
      <c r="BK126" t="s">
        <v>69</v>
      </c>
      <c r="BL126">
        <v>0.85869565217391319</v>
      </c>
      <c r="BM126">
        <v>5705</v>
      </c>
      <c r="BN126" t="s">
        <v>118</v>
      </c>
      <c r="BO126" t="s">
        <v>171</v>
      </c>
      <c r="BP126">
        <v>1</v>
      </c>
      <c r="BQ126">
        <v>1727.079</v>
      </c>
      <c r="BR126">
        <v>1.3954429940390747E-2</v>
      </c>
      <c r="BS126">
        <v>0.40211950043715078</v>
      </c>
      <c r="BT126">
        <v>0.13548888035810755</v>
      </c>
      <c r="BU126">
        <v>15.872</v>
      </c>
      <c r="BV126">
        <v>0.17370369276680453</v>
      </c>
      <c r="BW126">
        <v>7.0639501725167175</v>
      </c>
      <c r="BX126">
        <v>41</v>
      </c>
      <c r="BY126">
        <v>3</v>
      </c>
      <c r="BZ126">
        <v>122</v>
      </c>
    </row>
    <row r="127" spans="1:78" ht="16.5">
      <c r="A127" s="124" t="str">
        <f t="shared" ref="A127:A128" si="55">BI127</f>
        <v>부성여객</v>
      </c>
      <c r="B127" s="125" t="str">
        <f t="shared" ref="B127:B128" si="56">IF(BJ127="NULL", E127, BJ127)</f>
        <v>허태록</v>
      </c>
      <c r="C127" s="126" t="str">
        <f t="shared" ref="C127:C128" si="57">BK127</f>
        <v>C</v>
      </c>
      <c r="D127" s="127">
        <f t="shared" ref="D127:D128" si="58">BL127</f>
        <v>0.85109737966152554</v>
      </c>
      <c r="E127" s="128">
        <f t="shared" ref="E127:E128" si="59">U127</f>
        <v>9725</v>
      </c>
      <c r="F127" s="129" t="str">
        <f t="shared" ref="F127:F128" si="60">BN127</f>
        <v>790</v>
      </c>
      <c r="G127" s="130" t="str">
        <f t="shared" ref="G127:G128" si="61">BO127</f>
        <v>70바2024</v>
      </c>
      <c r="H127" s="131">
        <f t="shared" ref="H127:H128" si="62">BP127</f>
        <v>10</v>
      </c>
      <c r="I127" s="132">
        <f t="shared" ref="I127:I128" si="63">BQ127</f>
        <v>1226.249</v>
      </c>
      <c r="J127" s="133">
        <f t="shared" ref="J127:J128" si="64">AB127/AA127</f>
        <v>3.1448378522113407E-2</v>
      </c>
      <c r="K127" s="133">
        <f t="shared" ref="K127:K128" si="65">AC127/AA127</f>
        <v>0.40663083843417647</v>
      </c>
      <c r="L127" s="133">
        <f t="shared" ref="L127:L128" si="66">AD127/I127</f>
        <v>0.2870542605947079</v>
      </c>
      <c r="M127" s="134">
        <f t="shared" ref="M127:M128" si="67">Z127</f>
        <v>15.340999999999999</v>
      </c>
      <c r="N127" s="135">
        <f t="shared" ref="N127:N128" si="68">BV127</f>
        <v>0.32619802340307719</v>
      </c>
      <c r="O127" s="135">
        <f t="shared" ref="O127:O128" si="69">BW127</f>
        <v>16.636099193556937</v>
      </c>
      <c r="P127" s="226">
        <f t="shared" ref="P127:P128" si="70">AK127</f>
        <v>51</v>
      </c>
      <c r="Q127" s="227">
        <f t="shared" ref="Q127:Q128" si="71">AE127</f>
        <v>4</v>
      </c>
      <c r="R127" s="227">
        <f t="shared" ref="R127:R128" si="72">AF127</f>
        <v>233</v>
      </c>
      <c r="T127">
        <v>512</v>
      </c>
      <c r="U127">
        <v>9725</v>
      </c>
      <c r="V127" t="s">
        <v>481</v>
      </c>
      <c r="W127">
        <v>1427.191</v>
      </c>
      <c r="X127">
        <v>769.08399999999995</v>
      </c>
      <c r="Y127">
        <v>1.8560000000000001</v>
      </c>
      <c r="Z127">
        <v>15.340999999999999</v>
      </c>
      <c r="AA127">
        <v>92.311373000000003</v>
      </c>
      <c r="AB127">
        <v>2.9030429999999998</v>
      </c>
      <c r="AC127">
        <v>37.536650999999999</v>
      </c>
      <c r="AD127" s="1">
        <v>352</v>
      </c>
      <c r="AE127">
        <v>4</v>
      </c>
      <c r="AF127">
        <v>233</v>
      </c>
      <c r="AG127">
        <v>107</v>
      </c>
      <c r="AH127">
        <v>15.460618999999999</v>
      </c>
      <c r="AI127">
        <v>2475.3000000000002</v>
      </c>
      <c r="AJ127">
        <v>799.7</v>
      </c>
      <c r="AK127">
        <v>51</v>
      </c>
      <c r="AL127">
        <v>21014</v>
      </c>
      <c r="AM127">
        <v>0.85109737966152554</v>
      </c>
      <c r="AN127" t="s">
        <v>69</v>
      </c>
      <c r="AO127">
        <v>218.58199999999999</v>
      </c>
      <c r="AP127" t="s">
        <v>684</v>
      </c>
      <c r="AQ127" t="s">
        <v>117</v>
      </c>
      <c r="AR127" t="s">
        <v>120</v>
      </c>
      <c r="AS127" t="s">
        <v>117</v>
      </c>
      <c r="AT127" t="s">
        <v>120</v>
      </c>
      <c r="AU127" t="s">
        <v>209</v>
      </c>
      <c r="AV127" t="s">
        <v>481</v>
      </c>
      <c r="AW127" t="s">
        <v>69</v>
      </c>
      <c r="AX127">
        <v>9725</v>
      </c>
      <c r="AY127" t="s">
        <v>432</v>
      </c>
      <c r="AZ127">
        <v>3</v>
      </c>
      <c r="BA127" t="s">
        <v>446</v>
      </c>
      <c r="BB127">
        <v>10</v>
      </c>
      <c r="BC127">
        <v>1</v>
      </c>
      <c r="BE127" t="s">
        <v>67</v>
      </c>
      <c r="BF127">
        <v>1</v>
      </c>
      <c r="BG127" t="s">
        <v>307</v>
      </c>
      <c r="BI127" t="s">
        <v>117</v>
      </c>
      <c r="BJ127" t="s">
        <v>481</v>
      </c>
      <c r="BK127" t="s">
        <v>69</v>
      </c>
      <c r="BL127">
        <v>0.85109737966152554</v>
      </c>
      <c r="BM127">
        <v>9725</v>
      </c>
      <c r="BN127" t="s">
        <v>120</v>
      </c>
      <c r="BO127" t="s">
        <v>209</v>
      </c>
      <c r="BP127">
        <v>10</v>
      </c>
      <c r="BQ127">
        <v>1226.249</v>
      </c>
      <c r="BR127">
        <v>3.1448378522113407E-2</v>
      </c>
      <c r="BS127">
        <v>0.40663083843417647</v>
      </c>
      <c r="BT127">
        <v>0.24663832661500806</v>
      </c>
      <c r="BU127">
        <v>15.340999999999999</v>
      </c>
      <c r="BV127">
        <v>0.32619802340307719</v>
      </c>
      <c r="BW127">
        <v>16.636099193556937</v>
      </c>
      <c r="BX127">
        <v>51</v>
      </c>
      <c r="BY127">
        <v>4</v>
      </c>
      <c r="BZ127">
        <v>233</v>
      </c>
    </row>
    <row r="128" spans="1:78" ht="16.5">
      <c r="A128" s="107" t="str">
        <f t="shared" si="55"/>
        <v>부성여객</v>
      </c>
      <c r="B128" s="108" t="str">
        <f t="shared" si="56"/>
        <v>홍완호</v>
      </c>
      <c r="C128" s="109" t="str">
        <f t="shared" si="57"/>
        <v>C</v>
      </c>
      <c r="D128" s="110">
        <f t="shared" si="58"/>
        <v>0.89812149678880326</v>
      </c>
      <c r="E128" s="111">
        <f t="shared" si="59"/>
        <v>8364</v>
      </c>
      <c r="F128" s="112" t="str">
        <f t="shared" si="60"/>
        <v>36</v>
      </c>
      <c r="G128" s="113" t="str">
        <f t="shared" si="61"/>
        <v>70바2002</v>
      </c>
      <c r="H128" s="114">
        <f t="shared" si="62"/>
        <v>2</v>
      </c>
      <c r="I128" s="115">
        <f t="shared" si="63"/>
        <v>1894.12</v>
      </c>
      <c r="J128" s="116">
        <f t="shared" si="64"/>
        <v>1.0817095970975781E-2</v>
      </c>
      <c r="K128" s="116">
        <f t="shared" si="65"/>
        <v>0.3355490500108877</v>
      </c>
      <c r="L128" s="116">
        <f t="shared" si="66"/>
        <v>0.26186302874157924</v>
      </c>
      <c r="M128" s="117">
        <f t="shared" si="67"/>
        <v>16.841000000000001</v>
      </c>
      <c r="N128" s="118">
        <f t="shared" si="68"/>
        <v>0.36956475830464808</v>
      </c>
      <c r="O128" s="118">
        <f t="shared" si="69"/>
        <v>4.4875720651278694</v>
      </c>
      <c r="P128" s="228">
        <f t="shared" si="70"/>
        <v>5</v>
      </c>
      <c r="Q128" s="229">
        <f t="shared" si="71"/>
        <v>7</v>
      </c>
      <c r="R128" s="229">
        <f t="shared" si="72"/>
        <v>85</v>
      </c>
      <c r="T128">
        <v>512</v>
      </c>
      <c r="U128">
        <v>8364</v>
      </c>
      <c r="V128" t="s">
        <v>286</v>
      </c>
      <c r="W128">
        <v>1894.12</v>
      </c>
      <c r="X128">
        <v>1103.4939999999999</v>
      </c>
      <c r="Y128">
        <v>1.716</v>
      </c>
      <c r="Z128">
        <v>16.841000000000001</v>
      </c>
      <c r="AA128">
        <v>114.32162599999999</v>
      </c>
      <c r="AB128">
        <v>1.2366280000000001</v>
      </c>
      <c r="AC128">
        <v>38.360512999999997</v>
      </c>
      <c r="AD128" s="1">
        <v>496</v>
      </c>
      <c r="AE128">
        <v>7</v>
      </c>
      <c r="AF128">
        <v>85</v>
      </c>
      <c r="AG128">
        <v>91</v>
      </c>
      <c r="AH128">
        <v>16.568342999999999</v>
      </c>
      <c r="AI128">
        <v>907.8</v>
      </c>
      <c r="AJ128">
        <v>146.6</v>
      </c>
      <c r="AK128">
        <v>5</v>
      </c>
      <c r="AL128">
        <v>4104</v>
      </c>
      <c r="AM128">
        <v>0.89812149678880326</v>
      </c>
      <c r="AN128" t="s">
        <v>69</v>
      </c>
      <c r="AO128">
        <v>1813.443</v>
      </c>
      <c r="AP128" t="s">
        <v>685</v>
      </c>
      <c r="AQ128" t="s">
        <v>117</v>
      </c>
      <c r="AR128" t="s">
        <v>119</v>
      </c>
      <c r="AS128" t="s">
        <v>117</v>
      </c>
      <c r="AT128" t="s">
        <v>119</v>
      </c>
      <c r="AU128" t="s">
        <v>181</v>
      </c>
      <c r="AV128" t="s">
        <v>286</v>
      </c>
      <c r="AW128" t="s">
        <v>69</v>
      </c>
      <c r="AX128">
        <v>8364</v>
      </c>
      <c r="AY128" t="s">
        <v>415</v>
      </c>
      <c r="AZ128">
        <v>1</v>
      </c>
      <c r="BA128" t="s">
        <v>334</v>
      </c>
      <c r="BB128">
        <v>2</v>
      </c>
      <c r="BC128">
        <v>1</v>
      </c>
      <c r="BE128" t="s">
        <v>68</v>
      </c>
      <c r="BF128">
        <v>-1</v>
      </c>
      <c r="BG128" t="s">
        <v>310</v>
      </c>
      <c r="BI128" t="s">
        <v>117</v>
      </c>
      <c r="BJ128" t="s">
        <v>286</v>
      </c>
      <c r="BK128" t="s">
        <v>69</v>
      </c>
      <c r="BL128">
        <v>0.89812149678880326</v>
      </c>
      <c r="BM128">
        <v>8364</v>
      </c>
      <c r="BN128" t="s">
        <v>119</v>
      </c>
      <c r="BO128" t="s">
        <v>181</v>
      </c>
      <c r="BP128">
        <v>2</v>
      </c>
      <c r="BQ128">
        <v>1894.12</v>
      </c>
      <c r="BR128">
        <v>1.0817095970975781E-2</v>
      </c>
      <c r="BS128">
        <v>0.3355490500108877</v>
      </c>
      <c r="BT128">
        <v>0.26186302874157924</v>
      </c>
      <c r="BU128">
        <v>16.841000000000001</v>
      </c>
      <c r="BV128">
        <v>0.36956475830464808</v>
      </c>
      <c r="BW128">
        <v>4.4875720651278694</v>
      </c>
      <c r="BX128">
        <v>5</v>
      </c>
      <c r="BY128">
        <v>7</v>
      </c>
      <c r="BZ128">
        <v>85</v>
      </c>
    </row>
    <row r="129" spans="1:78" ht="16.5">
      <c r="A129" s="124" t="str">
        <f t="shared" ref="A129:A132" si="73">BI129</f>
        <v>부성여객</v>
      </c>
      <c r="B129" s="125" t="str">
        <f t="shared" ref="B129:B132" si="74">IF(BJ129="NULL", E129, BJ129)</f>
        <v>홍종원</v>
      </c>
      <c r="C129" s="126" t="str">
        <f t="shared" ref="C129:C132" si="75">BK129</f>
        <v>B</v>
      </c>
      <c r="D129" s="127">
        <f t="shared" ref="D129:D132" si="76">BL129</f>
        <v>0.92745082175882154</v>
      </c>
      <c r="E129" s="128">
        <f t="shared" ref="E129:E132" si="77">U129</f>
        <v>7263</v>
      </c>
      <c r="F129" s="129" t="str">
        <f t="shared" ref="F129:F132" si="78">BN129</f>
        <v>36</v>
      </c>
      <c r="G129" s="130" t="str">
        <f t="shared" ref="G129:G132" si="79">BO129</f>
        <v>70바2062</v>
      </c>
      <c r="H129" s="131">
        <f t="shared" ref="H129:H132" si="80">BP129</f>
        <v>6</v>
      </c>
      <c r="I129" s="132">
        <f t="shared" ref="I129:I132" si="81">BQ129</f>
        <v>1873.3330000000001</v>
      </c>
      <c r="J129" s="133">
        <f t="shared" ref="J129:J132" si="82">AB129/AA129</f>
        <v>3.4016741007406169E-2</v>
      </c>
      <c r="K129" s="133">
        <f t="shared" ref="K129:K132" si="83">AC129/AA129</f>
        <v>0.24895968108128272</v>
      </c>
      <c r="L129" s="133">
        <f t="shared" ref="L129:L132" si="84">AD129/I129</f>
        <v>0.20444843495523754</v>
      </c>
      <c r="M129" s="134">
        <f t="shared" ref="M129:M132" si="85">Z129</f>
        <v>11.510999999999999</v>
      </c>
      <c r="N129" s="135">
        <f t="shared" ref="N129:N132" si="86">BV129</f>
        <v>0</v>
      </c>
      <c r="O129" s="135">
        <f t="shared" ref="O129:O132" si="87">BW129</f>
        <v>2.7224204132420664</v>
      </c>
      <c r="P129" s="226">
        <f t="shared" ref="P129:P132" si="88">AK129</f>
        <v>10</v>
      </c>
      <c r="Q129" s="227">
        <f t="shared" ref="Q129:Q132" si="89">AE129</f>
        <v>0</v>
      </c>
      <c r="R129" s="227">
        <f t="shared" ref="R129:R132" si="90">AF129</f>
        <v>51</v>
      </c>
      <c r="T129">
        <v>512</v>
      </c>
      <c r="U129">
        <v>7263</v>
      </c>
      <c r="V129" t="s">
        <v>287</v>
      </c>
      <c r="W129">
        <v>1873.3330000000001</v>
      </c>
      <c r="X129">
        <v>913.17399999999998</v>
      </c>
      <c r="Y129">
        <v>2.0510000000000002</v>
      </c>
      <c r="Z129">
        <v>11.510999999999999</v>
      </c>
      <c r="AA129">
        <v>109.65051</v>
      </c>
      <c r="AB129">
        <v>3.7299530000000001</v>
      </c>
      <c r="AC129">
        <v>27.298556000000001</v>
      </c>
      <c r="AD129" s="1">
        <v>383</v>
      </c>
      <c r="AE129">
        <v>0</v>
      </c>
      <c r="AF129">
        <v>51</v>
      </c>
      <c r="AG129">
        <v>93</v>
      </c>
      <c r="AH129">
        <v>17.084579999999999</v>
      </c>
      <c r="AI129">
        <v>276.39999999999998</v>
      </c>
      <c r="AJ129">
        <v>12.7</v>
      </c>
      <c r="AK129">
        <v>10</v>
      </c>
      <c r="AL129">
        <v>3390</v>
      </c>
      <c r="AM129">
        <v>0.92745082175882154</v>
      </c>
      <c r="AN129" t="s">
        <v>68</v>
      </c>
      <c r="AO129">
        <v>1316.6780000000001</v>
      </c>
      <c r="AP129" t="s">
        <v>686</v>
      </c>
      <c r="AQ129" t="s">
        <v>117</v>
      </c>
      <c r="AR129" t="s">
        <v>119</v>
      </c>
      <c r="AS129" t="s">
        <v>117</v>
      </c>
      <c r="AT129" t="s">
        <v>119</v>
      </c>
      <c r="AU129" t="s">
        <v>189</v>
      </c>
      <c r="AV129" t="s">
        <v>287</v>
      </c>
      <c r="AW129" t="s">
        <v>68</v>
      </c>
      <c r="AX129">
        <v>7263</v>
      </c>
      <c r="AY129" t="s">
        <v>434</v>
      </c>
      <c r="AZ129">
        <v>7</v>
      </c>
      <c r="BA129" t="s">
        <v>372</v>
      </c>
      <c r="BB129">
        <v>6</v>
      </c>
      <c r="BC129">
        <v>1</v>
      </c>
      <c r="BE129" t="s">
        <v>69</v>
      </c>
      <c r="BF129">
        <v>1</v>
      </c>
      <c r="BG129" t="s">
        <v>307</v>
      </c>
      <c r="BI129" t="s">
        <v>117</v>
      </c>
      <c r="BJ129" t="s">
        <v>287</v>
      </c>
      <c r="BK129" t="s">
        <v>68</v>
      </c>
      <c r="BL129">
        <v>0.92745082175882154</v>
      </c>
      <c r="BM129">
        <v>7263</v>
      </c>
      <c r="BN129" t="s">
        <v>119</v>
      </c>
      <c r="BO129" t="s">
        <v>189</v>
      </c>
      <c r="BP129">
        <v>6</v>
      </c>
      <c r="BQ129">
        <v>1873.3330000000001</v>
      </c>
      <c r="BR129">
        <v>3.4016741007406169E-2</v>
      </c>
      <c r="BS129">
        <v>0.24895968108128272</v>
      </c>
      <c r="BT129">
        <v>0.20444843495523754</v>
      </c>
      <c r="BU129">
        <v>11.510999999999999</v>
      </c>
      <c r="BV129">
        <v>0</v>
      </c>
      <c r="BW129">
        <v>2.7224204132420664</v>
      </c>
      <c r="BX129">
        <v>10</v>
      </c>
      <c r="BY129">
        <v>0</v>
      </c>
      <c r="BZ129">
        <v>51</v>
      </c>
    </row>
    <row r="130" spans="1:78" ht="16.5">
      <c r="A130" s="107" t="str">
        <f t="shared" si="73"/>
        <v>부성여객</v>
      </c>
      <c r="B130" s="108" t="str">
        <f t="shared" si="74"/>
        <v>황범섭</v>
      </c>
      <c r="C130" s="109" t="str">
        <f t="shared" si="75"/>
        <v>D</v>
      </c>
      <c r="D130" s="110">
        <f t="shared" si="76"/>
        <v>0.84318926645286751</v>
      </c>
      <c r="E130" s="111">
        <f t="shared" si="77"/>
        <v>602</v>
      </c>
      <c r="F130" s="112" t="str">
        <f t="shared" si="78"/>
        <v>790</v>
      </c>
      <c r="G130" s="113" t="str">
        <f t="shared" si="79"/>
        <v>70바2078</v>
      </c>
      <c r="H130" s="114">
        <f t="shared" si="80"/>
        <v>11</v>
      </c>
      <c r="I130" s="115">
        <f t="shared" si="81"/>
        <v>1304.7890000000002</v>
      </c>
      <c r="J130" s="116">
        <f t="shared" si="82"/>
        <v>3.9253766302527388E-2</v>
      </c>
      <c r="K130" s="116">
        <f t="shared" si="83"/>
        <v>0.32330943998483841</v>
      </c>
      <c r="L130" s="116">
        <f t="shared" si="84"/>
        <v>0.23681989961595321</v>
      </c>
      <c r="M130" s="117">
        <f t="shared" si="85"/>
        <v>15.207000000000001</v>
      </c>
      <c r="N130" s="118">
        <f t="shared" si="86"/>
        <v>0.68976669791054324</v>
      </c>
      <c r="O130" s="118">
        <f t="shared" si="87"/>
        <v>10.499781957082714</v>
      </c>
      <c r="P130" s="228">
        <f t="shared" si="88"/>
        <v>24</v>
      </c>
      <c r="Q130" s="229">
        <f t="shared" si="89"/>
        <v>9</v>
      </c>
      <c r="R130" s="229">
        <f t="shared" si="90"/>
        <v>141</v>
      </c>
      <c r="T130">
        <v>512</v>
      </c>
      <c r="U130">
        <v>602</v>
      </c>
      <c r="V130" t="s">
        <v>288</v>
      </c>
      <c r="W130">
        <v>1414.9649999999999</v>
      </c>
      <c r="X130">
        <v>736.78099999999995</v>
      </c>
      <c r="Y130">
        <v>1.92</v>
      </c>
      <c r="Z130">
        <v>15.207000000000001</v>
      </c>
      <c r="AA130">
        <v>76.319147999999998</v>
      </c>
      <c r="AB130">
        <v>2.9958140000000002</v>
      </c>
      <c r="AC130">
        <v>24.674700999999999</v>
      </c>
      <c r="AD130" s="1">
        <v>309</v>
      </c>
      <c r="AE130">
        <v>9</v>
      </c>
      <c r="AF130">
        <v>141</v>
      </c>
      <c r="AG130">
        <v>108</v>
      </c>
      <c r="AH130">
        <v>18.540103999999999</v>
      </c>
      <c r="AI130">
        <v>1716.9</v>
      </c>
      <c r="AJ130">
        <v>629.79999999999995</v>
      </c>
      <c r="AK130">
        <v>24</v>
      </c>
      <c r="AL130">
        <v>5058</v>
      </c>
      <c r="AM130">
        <v>0.84318926645286751</v>
      </c>
      <c r="AN130" t="s">
        <v>67</v>
      </c>
      <c r="AO130">
        <v>217.971</v>
      </c>
      <c r="AP130" t="s">
        <v>687</v>
      </c>
      <c r="AQ130" t="s">
        <v>117</v>
      </c>
      <c r="AR130" t="s">
        <v>120</v>
      </c>
      <c r="AS130" t="s">
        <v>117</v>
      </c>
      <c r="AT130" t="s">
        <v>120</v>
      </c>
      <c r="AU130" t="s">
        <v>214</v>
      </c>
      <c r="AV130" t="s">
        <v>288</v>
      </c>
      <c r="AW130" t="s">
        <v>67</v>
      </c>
      <c r="AX130">
        <v>602</v>
      </c>
      <c r="AY130" t="s">
        <v>405</v>
      </c>
      <c r="AZ130">
        <v>1</v>
      </c>
      <c r="BA130" t="s">
        <v>538</v>
      </c>
      <c r="BB130">
        <v>11</v>
      </c>
      <c r="BC130">
        <v>1</v>
      </c>
      <c r="BE130" t="s">
        <v>69</v>
      </c>
      <c r="BF130">
        <v>-1</v>
      </c>
      <c r="BG130" t="s">
        <v>310</v>
      </c>
      <c r="BI130" t="s">
        <v>117</v>
      </c>
      <c r="BJ130" t="s">
        <v>288</v>
      </c>
      <c r="BK130" t="s">
        <v>67</v>
      </c>
      <c r="BL130">
        <v>0.84318926645286751</v>
      </c>
      <c r="BM130">
        <v>602</v>
      </c>
      <c r="BN130" t="s">
        <v>120</v>
      </c>
      <c r="BO130" t="s">
        <v>214</v>
      </c>
      <c r="BP130">
        <v>11</v>
      </c>
      <c r="BQ130">
        <v>1304.7890000000002</v>
      </c>
      <c r="BR130">
        <v>3.9253766302527388E-2</v>
      </c>
      <c r="BS130">
        <v>0.32330943998483841</v>
      </c>
      <c r="BT130">
        <v>0.21837995992833747</v>
      </c>
      <c r="BU130">
        <v>15.207000000000001</v>
      </c>
      <c r="BV130">
        <v>0.68976669791054324</v>
      </c>
      <c r="BW130">
        <v>10.499781957082714</v>
      </c>
      <c r="BX130">
        <v>24</v>
      </c>
      <c r="BY130">
        <v>9</v>
      </c>
      <c r="BZ130">
        <v>141</v>
      </c>
    </row>
    <row r="131" spans="1:78" ht="16.5">
      <c r="A131" s="124" t="str">
        <f t="shared" si="73"/>
        <v>부성여객</v>
      </c>
      <c r="B131" s="125" t="str">
        <f t="shared" si="74"/>
        <v>황의훈</v>
      </c>
      <c r="C131" s="126" t="str">
        <f t="shared" si="75"/>
        <v>B</v>
      </c>
      <c r="D131" s="127">
        <f t="shared" si="76"/>
        <v>0.94619047619047625</v>
      </c>
      <c r="E131" s="128">
        <f t="shared" si="77"/>
        <v>251</v>
      </c>
      <c r="F131" s="129" t="str">
        <f t="shared" si="78"/>
        <v>36</v>
      </c>
      <c r="G131" s="130" t="str">
        <f t="shared" si="79"/>
        <v>70바2093</v>
      </c>
      <c r="H131" s="131">
        <f t="shared" si="80"/>
        <v>1</v>
      </c>
      <c r="I131" s="132">
        <f t="shared" si="81"/>
        <v>2284.8119999999999</v>
      </c>
      <c r="J131" s="133">
        <f t="shared" si="82"/>
        <v>1.2966427651575367E-2</v>
      </c>
      <c r="K131" s="133">
        <f t="shared" si="83"/>
        <v>0.37768499751758927</v>
      </c>
      <c r="L131" s="133">
        <f t="shared" si="84"/>
        <v>0.16675332587538932</v>
      </c>
      <c r="M131" s="134">
        <f t="shared" si="85"/>
        <v>15.288</v>
      </c>
      <c r="N131" s="135">
        <f t="shared" si="86"/>
        <v>0.83157826552031422</v>
      </c>
      <c r="O131" s="135">
        <f t="shared" si="87"/>
        <v>4.3767277132648115</v>
      </c>
      <c r="P131" s="226">
        <f t="shared" si="88"/>
        <v>25</v>
      </c>
      <c r="Q131" s="227">
        <f t="shared" si="89"/>
        <v>19</v>
      </c>
      <c r="R131" s="227">
        <f t="shared" si="90"/>
        <v>100</v>
      </c>
      <c r="T131">
        <v>512</v>
      </c>
      <c r="U131">
        <v>251</v>
      </c>
      <c r="V131" t="s">
        <v>289</v>
      </c>
      <c r="W131">
        <v>2284.8119999999999</v>
      </c>
      <c r="X131">
        <v>1150.059</v>
      </c>
      <c r="Y131">
        <v>1.9870000000000001</v>
      </c>
      <c r="Z131">
        <v>15.288</v>
      </c>
      <c r="AA131">
        <v>142.26493600000001</v>
      </c>
      <c r="AB131">
        <v>1.844668</v>
      </c>
      <c r="AC131">
        <v>53.731332000000002</v>
      </c>
      <c r="AD131" s="1">
        <v>381</v>
      </c>
      <c r="AE131">
        <v>19</v>
      </c>
      <c r="AF131">
        <v>100</v>
      </c>
      <c r="AG131">
        <v>102</v>
      </c>
      <c r="AH131">
        <v>16.06026</v>
      </c>
      <c r="AI131">
        <v>1365.5</v>
      </c>
      <c r="AJ131">
        <v>585.9</v>
      </c>
      <c r="AK131">
        <v>25</v>
      </c>
      <c r="AL131">
        <v>10512</v>
      </c>
      <c r="AM131">
        <v>0.94619047619047625</v>
      </c>
      <c r="AN131" t="s">
        <v>68</v>
      </c>
      <c r="AO131">
        <v>2284.8119999999999</v>
      </c>
      <c r="AP131" t="s">
        <v>688</v>
      </c>
      <c r="AQ131" t="s">
        <v>117</v>
      </c>
      <c r="AR131" t="s">
        <v>119</v>
      </c>
      <c r="AS131" t="s">
        <v>117</v>
      </c>
      <c r="AT131" t="s">
        <v>119</v>
      </c>
      <c r="AU131" t="s">
        <v>192</v>
      </c>
      <c r="AV131" t="s">
        <v>289</v>
      </c>
      <c r="AW131" t="s">
        <v>68</v>
      </c>
      <c r="AX131">
        <v>251</v>
      </c>
      <c r="AY131" t="s">
        <v>434</v>
      </c>
      <c r="AZ131">
        <v>1</v>
      </c>
      <c r="BA131" t="s">
        <v>323</v>
      </c>
      <c r="BB131">
        <v>1</v>
      </c>
      <c r="BC131">
        <v>1</v>
      </c>
      <c r="BE131" t="s">
        <v>68</v>
      </c>
      <c r="BF131">
        <v>0</v>
      </c>
      <c r="BG131" t="s">
        <v>313</v>
      </c>
      <c r="BI131" t="s">
        <v>117</v>
      </c>
      <c r="BJ131" t="s">
        <v>289</v>
      </c>
      <c r="BK131" t="s">
        <v>68</v>
      </c>
      <c r="BL131">
        <v>0.94619047619047625</v>
      </c>
      <c r="BM131">
        <v>251</v>
      </c>
      <c r="BN131" t="s">
        <v>119</v>
      </c>
      <c r="BO131" t="s">
        <v>192</v>
      </c>
      <c r="BP131">
        <v>1</v>
      </c>
      <c r="BQ131">
        <v>2284.8119999999999</v>
      </c>
      <c r="BR131">
        <v>1.2966427651575367E-2</v>
      </c>
      <c r="BS131">
        <v>0.37768499751758927</v>
      </c>
      <c r="BT131">
        <v>0.16675332587538932</v>
      </c>
      <c r="BU131">
        <v>15.288</v>
      </c>
      <c r="BV131">
        <v>0.83157826552031422</v>
      </c>
      <c r="BW131">
        <v>4.3767277132648115</v>
      </c>
      <c r="BX131">
        <v>25</v>
      </c>
      <c r="BY131">
        <v>19</v>
      </c>
      <c r="BZ131">
        <v>100</v>
      </c>
    </row>
    <row r="132" spans="1:78" ht="16.5">
      <c r="A132" s="107" t="str">
        <f t="shared" si="73"/>
        <v>부성여객</v>
      </c>
      <c r="B132" s="108" t="str">
        <f t="shared" si="74"/>
        <v>황인갑</v>
      </c>
      <c r="C132" s="109" t="str">
        <f t="shared" si="75"/>
        <v>D</v>
      </c>
      <c r="D132" s="110">
        <f t="shared" si="76"/>
        <v>0.84239022651857987</v>
      </c>
      <c r="E132" s="111">
        <f t="shared" si="77"/>
        <v>9060</v>
      </c>
      <c r="F132" s="112" t="str">
        <f t="shared" si="78"/>
        <v>36</v>
      </c>
      <c r="G132" s="113" t="str">
        <f t="shared" si="79"/>
        <v>70바2131</v>
      </c>
      <c r="H132" s="114">
        <f t="shared" si="80"/>
        <v>4</v>
      </c>
      <c r="I132" s="115">
        <f t="shared" si="81"/>
        <v>1537.38</v>
      </c>
      <c r="J132" s="116">
        <f t="shared" si="82"/>
        <v>3.626405761545072E-2</v>
      </c>
      <c r="K132" s="116">
        <f t="shared" si="83"/>
        <v>0.36050201817372113</v>
      </c>
      <c r="L132" s="116">
        <f t="shared" si="84"/>
        <v>0.21790318593971561</v>
      </c>
      <c r="M132" s="117">
        <f t="shared" si="85"/>
        <v>13.977</v>
      </c>
      <c r="N132" s="118">
        <f t="shared" si="86"/>
        <v>0.1951371814385513</v>
      </c>
      <c r="O132" s="118">
        <f t="shared" si="87"/>
        <v>13.464465519260038</v>
      </c>
      <c r="P132" s="228">
        <f t="shared" si="88"/>
        <v>40</v>
      </c>
      <c r="Q132" s="229">
        <f t="shared" si="89"/>
        <v>6</v>
      </c>
      <c r="R132" s="229">
        <f t="shared" si="90"/>
        <v>225</v>
      </c>
      <c r="T132">
        <v>512</v>
      </c>
      <c r="U132">
        <v>9060</v>
      </c>
      <c r="V132" t="s">
        <v>290</v>
      </c>
      <c r="W132">
        <v>1578.971</v>
      </c>
      <c r="X132">
        <v>844.71100000000001</v>
      </c>
      <c r="Y132">
        <v>1.869</v>
      </c>
      <c r="Z132">
        <v>13.977</v>
      </c>
      <c r="AA132">
        <v>108.784986</v>
      </c>
      <c r="AB132">
        <v>3.944985</v>
      </c>
      <c r="AC132">
        <v>39.217207000000002</v>
      </c>
      <c r="AD132" s="1">
        <v>335</v>
      </c>
      <c r="AE132">
        <v>6</v>
      </c>
      <c r="AF132">
        <v>225</v>
      </c>
      <c r="AG132">
        <v>106</v>
      </c>
      <c r="AH132">
        <v>14.514604</v>
      </c>
      <c r="AI132">
        <v>875.3</v>
      </c>
      <c r="AJ132">
        <v>177.5</v>
      </c>
      <c r="AK132">
        <v>40</v>
      </c>
      <c r="AL132">
        <v>17419</v>
      </c>
      <c r="AM132">
        <v>0.84239022651857987</v>
      </c>
      <c r="AN132" t="s">
        <v>67</v>
      </c>
      <c r="AO132">
        <v>1116.7819999999999</v>
      </c>
      <c r="AP132" t="s">
        <v>689</v>
      </c>
      <c r="AQ132" t="s">
        <v>117</v>
      </c>
      <c r="AR132" t="s">
        <v>119</v>
      </c>
      <c r="AS132" t="s">
        <v>117</v>
      </c>
      <c r="AT132" t="s">
        <v>119</v>
      </c>
      <c r="AU132" t="s">
        <v>205</v>
      </c>
      <c r="AV132" t="s">
        <v>290</v>
      </c>
      <c r="AW132" t="s">
        <v>67</v>
      </c>
      <c r="AX132">
        <v>9060</v>
      </c>
      <c r="AY132" t="s">
        <v>408</v>
      </c>
      <c r="AZ132">
        <v>2</v>
      </c>
      <c r="BA132" t="s">
        <v>329</v>
      </c>
      <c r="BB132">
        <v>4</v>
      </c>
      <c r="BC132">
        <v>1</v>
      </c>
      <c r="BE132" t="s">
        <v>69</v>
      </c>
      <c r="BF132">
        <v>-1</v>
      </c>
      <c r="BG132" t="s">
        <v>310</v>
      </c>
      <c r="BI132" t="s">
        <v>117</v>
      </c>
      <c r="BJ132" t="s">
        <v>290</v>
      </c>
      <c r="BK132" t="s">
        <v>67</v>
      </c>
      <c r="BL132">
        <v>0.84239022651857987</v>
      </c>
      <c r="BM132">
        <v>9060</v>
      </c>
      <c r="BN132" t="s">
        <v>119</v>
      </c>
      <c r="BO132" t="s">
        <v>205</v>
      </c>
      <c r="BP132">
        <v>4</v>
      </c>
      <c r="BQ132">
        <v>1537.38</v>
      </c>
      <c r="BR132">
        <v>3.626405761545072E-2</v>
      </c>
      <c r="BS132">
        <v>0.36050201817372113</v>
      </c>
      <c r="BT132">
        <v>0.21216349128641374</v>
      </c>
      <c r="BU132">
        <v>13.977</v>
      </c>
      <c r="BV132">
        <v>0.1951371814385513</v>
      </c>
      <c r="BW132">
        <v>13.464465519260038</v>
      </c>
      <c r="BX132">
        <v>40</v>
      </c>
      <c r="BY132">
        <v>6</v>
      </c>
      <c r="BZ132">
        <v>225</v>
      </c>
    </row>
  </sheetData>
  <sortState xmlns:xlrd2="http://schemas.microsoft.com/office/spreadsheetml/2017/richdata2" ref="T4:AN24">
    <sortCondition ref="AB4:AB24"/>
    <sortCondition descending="1" ref="AD4:AD24"/>
  </sortState>
  <phoneticPr fontId="3" type="noConversion"/>
  <conditionalFormatting sqref="C5:D132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62" t="s">
        <v>691</v>
      </c>
      <c r="B2" s="263"/>
      <c r="C2" s="264"/>
      <c r="D2" s="265"/>
      <c r="E2" s="262"/>
      <c r="F2" s="266"/>
      <c r="G2" s="262"/>
      <c r="H2" s="262"/>
      <c r="I2" s="262"/>
      <c r="J2" s="262"/>
      <c r="K2" s="256"/>
      <c r="L2" s="256"/>
      <c r="M2" s="256"/>
      <c r="N2" s="256"/>
      <c r="O2" s="256"/>
      <c r="P2" s="256"/>
      <c r="Q2" s="256"/>
      <c r="R2" s="256"/>
    </row>
    <row r="3" spans="1:18">
      <c r="A3" s="256"/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</row>
    <row r="4" spans="1:18" ht="26.25">
      <c r="A4" s="267" t="s">
        <v>692</v>
      </c>
      <c r="B4" s="268"/>
      <c r="C4" s="269"/>
      <c r="D4" s="270"/>
      <c r="E4" s="271"/>
      <c r="F4" s="272"/>
      <c r="G4" s="256"/>
      <c r="H4" s="271"/>
      <c r="I4" s="256"/>
      <c r="J4" s="256"/>
      <c r="K4" s="256"/>
      <c r="L4" s="256"/>
      <c r="M4" s="256"/>
      <c r="N4" s="256"/>
      <c r="O4" s="256"/>
      <c r="P4" s="256"/>
      <c r="Q4" s="256"/>
      <c r="R4" s="256"/>
    </row>
    <row r="5" spans="1:18" ht="26.25">
      <c r="A5" s="259"/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  <c r="M5" s="256"/>
      <c r="N5" s="256"/>
      <c r="O5" s="256"/>
      <c r="P5" s="256"/>
      <c r="Q5" s="256"/>
      <c r="R5" s="256"/>
    </row>
    <row r="6" spans="1:18" ht="17.25">
      <c r="A6" s="260" t="s">
        <v>693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256"/>
      <c r="O6" s="256"/>
      <c r="P6" s="256"/>
      <c r="Q6" s="256"/>
      <c r="R6" s="256"/>
    </row>
    <row r="7" spans="1:18" ht="17.25">
      <c r="A7" s="260"/>
      <c r="B7" s="256"/>
      <c r="C7" s="256"/>
      <c r="D7" s="256"/>
      <c r="E7" s="256"/>
      <c r="F7" s="256"/>
      <c r="G7" s="256"/>
      <c r="H7" s="256"/>
      <c r="I7" s="256"/>
      <c r="J7" s="256"/>
      <c r="K7" s="256"/>
      <c r="L7" s="256"/>
      <c r="M7" s="256"/>
      <c r="N7" s="256"/>
      <c r="O7" s="256"/>
      <c r="P7" s="256"/>
      <c r="Q7" s="256"/>
      <c r="R7" s="256"/>
    </row>
    <row r="8" spans="1:18" ht="17.25">
      <c r="A8" s="257" t="s">
        <v>162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258"/>
      <c r="N8" s="258"/>
      <c r="O8" s="258"/>
      <c r="P8" s="258"/>
      <c r="Q8" s="258"/>
      <c r="R8" s="258"/>
    </row>
    <row r="9" spans="1:18">
      <c r="A9" s="258"/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  <c r="Q9" s="258"/>
      <c r="R9" s="258"/>
    </row>
    <row r="10" spans="1:18">
      <c r="A10" s="258" t="s">
        <v>690</v>
      </c>
      <c r="B10" s="258"/>
      <c r="C10" s="258"/>
      <c r="D10" s="258"/>
      <c r="E10" s="258"/>
      <c r="F10" s="258"/>
      <c r="G10" s="258"/>
      <c r="H10" s="258"/>
      <c r="I10" s="258"/>
      <c r="J10" s="258"/>
      <c r="K10" s="258"/>
      <c r="L10" s="258"/>
      <c r="M10" s="258"/>
      <c r="N10" s="258"/>
      <c r="O10" s="258"/>
      <c r="P10" s="258"/>
      <c r="Q10" s="258"/>
      <c r="R10" s="258"/>
    </row>
    <row r="11" spans="1:18">
      <c r="A11" s="258"/>
      <c r="B11" s="258"/>
      <c r="C11" s="258"/>
      <c r="D11" s="258"/>
      <c r="E11" s="258"/>
      <c r="F11" s="258"/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8"/>
      <c r="R11" s="258"/>
    </row>
    <row r="12" spans="1:18">
      <c r="A12" s="256"/>
      <c r="B12" s="256"/>
      <c r="C12" s="256"/>
      <c r="D12" s="256"/>
      <c r="E12" s="256"/>
      <c r="F12" s="256"/>
      <c r="G12" s="256"/>
      <c r="H12" s="256"/>
      <c r="I12" s="256"/>
      <c r="J12" s="256"/>
      <c r="K12" s="256"/>
      <c r="L12" s="256"/>
      <c r="M12" s="256"/>
      <c r="N12" s="256"/>
      <c r="O12" s="256"/>
      <c r="P12" s="256"/>
      <c r="Q12" s="256"/>
      <c r="R12" s="256"/>
    </row>
    <row r="13" spans="1:18" ht="37.5" customHeight="1">
      <c r="A13" s="243" t="s">
        <v>0</v>
      </c>
      <c r="B13" s="244" t="s">
        <v>74</v>
      </c>
      <c r="C13" s="236" t="s">
        <v>65</v>
      </c>
      <c r="D13" s="236" t="s">
        <v>154</v>
      </c>
      <c r="E13" s="245" t="s">
        <v>140</v>
      </c>
      <c r="F13" s="244" t="s">
        <v>145</v>
      </c>
      <c r="G13" s="245" t="s">
        <v>143</v>
      </c>
      <c r="H13" s="245" t="s">
        <v>147</v>
      </c>
      <c r="I13" s="237" t="s">
        <v>149</v>
      </c>
      <c r="J13" s="245" t="s">
        <v>11</v>
      </c>
      <c r="K13" s="245" t="s">
        <v>12</v>
      </c>
      <c r="L13" s="245" t="s">
        <v>13</v>
      </c>
      <c r="M13" s="245" t="s">
        <v>106</v>
      </c>
      <c r="N13" s="245" t="s">
        <v>6</v>
      </c>
      <c r="O13" s="245" t="s">
        <v>7</v>
      </c>
      <c r="P13" s="245" t="s">
        <v>157</v>
      </c>
      <c r="Q13" s="292" t="s">
        <v>159</v>
      </c>
      <c r="R13" s="292" t="s">
        <v>160</v>
      </c>
    </row>
    <row r="14" spans="1:18" ht="16.5">
      <c r="A14" s="246" t="s">
        <v>117</v>
      </c>
      <c r="B14" s="247" t="s">
        <v>217</v>
      </c>
      <c r="C14" s="238" t="s">
        <v>67</v>
      </c>
      <c r="D14" s="239">
        <v>0.83867324072544114</v>
      </c>
      <c r="E14" s="248">
        <v>9966</v>
      </c>
      <c r="F14" s="240" t="s">
        <v>118</v>
      </c>
      <c r="G14" s="249" t="s">
        <v>178</v>
      </c>
      <c r="H14" s="250">
        <v>3</v>
      </c>
      <c r="I14" s="241">
        <v>1532.7049999999999</v>
      </c>
      <c r="J14" s="242">
        <v>8.409850746845195E-3</v>
      </c>
      <c r="K14" s="242">
        <v>0.34148453746759622</v>
      </c>
      <c r="L14" s="242">
        <v>0.14353707986859834</v>
      </c>
      <c r="M14" s="293">
        <v>14.486000000000001</v>
      </c>
      <c r="N14" s="294">
        <v>0</v>
      </c>
      <c r="O14" s="294">
        <v>1.7615914347509796</v>
      </c>
      <c r="P14" s="295">
        <v>0</v>
      </c>
      <c r="Q14" s="296">
        <v>0</v>
      </c>
      <c r="R14" s="296">
        <v>27</v>
      </c>
    </row>
    <row r="15" spans="1:18" ht="16.5">
      <c r="A15" s="246" t="s">
        <v>117</v>
      </c>
      <c r="B15" s="247" t="s">
        <v>343</v>
      </c>
      <c r="C15" s="238" t="s">
        <v>70</v>
      </c>
      <c r="D15" s="239">
        <v>0.76824493653341752</v>
      </c>
      <c r="E15" s="248">
        <v>204</v>
      </c>
      <c r="F15" s="240" t="s">
        <v>118</v>
      </c>
      <c r="G15" s="249" t="s">
        <v>174</v>
      </c>
      <c r="H15" s="250">
        <v>8</v>
      </c>
      <c r="I15" s="241">
        <v>892.024</v>
      </c>
      <c r="J15" s="242">
        <v>5.5087734623971665E-2</v>
      </c>
      <c r="K15" s="242">
        <v>0.35259022512813704</v>
      </c>
      <c r="L15" s="242">
        <v>0.21835014629459801</v>
      </c>
      <c r="M15" s="293">
        <v>15.97</v>
      </c>
      <c r="N15" s="294">
        <v>0.56052303525465685</v>
      </c>
      <c r="O15" s="294">
        <v>17.936737128149019</v>
      </c>
      <c r="P15" s="295">
        <v>18</v>
      </c>
      <c r="Q15" s="296">
        <v>5</v>
      </c>
      <c r="R15" s="296">
        <v>167</v>
      </c>
    </row>
    <row r="16" spans="1:18" ht="16.5">
      <c r="A16" s="246" t="s">
        <v>117</v>
      </c>
      <c r="B16" s="247" t="s">
        <v>344</v>
      </c>
      <c r="C16" s="238" t="s">
        <v>70</v>
      </c>
      <c r="D16" s="239">
        <v>0.77239624101219551</v>
      </c>
      <c r="E16" s="248">
        <v>2024</v>
      </c>
      <c r="F16" s="240" t="s">
        <v>119</v>
      </c>
      <c r="G16" s="249" t="s">
        <v>190</v>
      </c>
      <c r="H16" s="250">
        <v>3</v>
      </c>
      <c r="I16" s="241">
        <v>1406.1930000000002</v>
      </c>
      <c r="J16" s="242">
        <v>4.6171611365418683E-2</v>
      </c>
      <c r="K16" s="242">
        <v>0.35769974762791623</v>
      </c>
      <c r="L16" s="242">
        <v>0.19450849226846048</v>
      </c>
      <c r="M16" s="293">
        <v>16.960999999999999</v>
      </c>
      <c r="N16" s="294">
        <v>0.497797955188228</v>
      </c>
      <c r="O16" s="294">
        <v>8.1069952702082837</v>
      </c>
      <c r="P16" s="295">
        <v>42</v>
      </c>
      <c r="Q16" s="296">
        <v>9</v>
      </c>
      <c r="R16" s="296">
        <v>115</v>
      </c>
    </row>
    <row r="17" spans="1:18" ht="16.5">
      <c r="A17" s="246" t="s">
        <v>117</v>
      </c>
      <c r="B17" s="247" t="s">
        <v>222</v>
      </c>
      <c r="C17" s="238" t="s">
        <v>70</v>
      </c>
      <c r="D17" s="239">
        <v>0.73520000000000008</v>
      </c>
      <c r="E17" s="248">
        <v>8671</v>
      </c>
      <c r="F17" s="240" t="s">
        <v>118</v>
      </c>
      <c r="G17" s="249" t="s">
        <v>177</v>
      </c>
      <c r="H17" s="250">
        <v>1</v>
      </c>
      <c r="I17" s="241">
        <v>1986.405</v>
      </c>
      <c r="J17" s="242">
        <v>4.0201984045517218E-2</v>
      </c>
      <c r="K17" s="242">
        <v>0.38563535206607474</v>
      </c>
      <c r="L17" s="242">
        <v>0.14090049755179207</v>
      </c>
      <c r="M17" s="293">
        <v>16.103999999999999</v>
      </c>
      <c r="N17" s="294">
        <v>5.0342201112059226E-2</v>
      </c>
      <c r="O17" s="294">
        <v>3.1715586700597309</v>
      </c>
      <c r="P17" s="295">
        <v>60</v>
      </c>
      <c r="Q17" s="296">
        <v>1</v>
      </c>
      <c r="R17" s="296">
        <v>64</v>
      </c>
    </row>
    <row r="18" spans="1:18" ht="16.5">
      <c r="A18" s="246" t="s">
        <v>117</v>
      </c>
      <c r="B18" s="247" t="s">
        <v>223</v>
      </c>
      <c r="C18" s="238" t="s">
        <v>67</v>
      </c>
      <c r="D18" s="239">
        <v>0.8357204671261067</v>
      </c>
      <c r="E18" s="248">
        <v>1880</v>
      </c>
      <c r="F18" s="240" t="s">
        <v>118</v>
      </c>
      <c r="G18" s="249" t="s">
        <v>174</v>
      </c>
      <c r="H18" s="250">
        <v>7</v>
      </c>
      <c r="I18" s="241">
        <v>795.86699999999996</v>
      </c>
      <c r="J18" s="242">
        <v>2.8013440649719078E-2</v>
      </c>
      <c r="K18" s="242">
        <v>0.38474307613906378</v>
      </c>
      <c r="L18" s="242">
        <v>0.20715378708024176</v>
      </c>
      <c r="M18" s="293">
        <v>16.579999999999998</v>
      </c>
      <c r="N18" s="294">
        <v>0</v>
      </c>
      <c r="O18" s="294">
        <v>27.642809665434051</v>
      </c>
      <c r="P18" s="295">
        <v>30</v>
      </c>
      <c r="Q18" s="296">
        <v>0</v>
      </c>
      <c r="R18" s="296">
        <v>242</v>
      </c>
    </row>
    <row r="19" spans="1:18" ht="16.5">
      <c r="A19" s="246" t="s">
        <v>117</v>
      </c>
      <c r="B19" s="247" t="s">
        <v>224</v>
      </c>
      <c r="C19" s="238" t="s">
        <v>67</v>
      </c>
      <c r="D19" s="239">
        <v>0.84769596815718473</v>
      </c>
      <c r="E19" s="248">
        <v>5826</v>
      </c>
      <c r="F19" s="240" t="s">
        <v>118</v>
      </c>
      <c r="G19" s="249" t="s">
        <v>171</v>
      </c>
      <c r="H19" s="250">
        <v>6</v>
      </c>
      <c r="I19" s="241">
        <v>833.34900000000005</v>
      </c>
      <c r="J19" s="242">
        <v>2.3653722076974366E-2</v>
      </c>
      <c r="K19" s="242">
        <v>0.43580457328200178</v>
      </c>
      <c r="L19" s="242">
        <v>0.15409802382945612</v>
      </c>
      <c r="M19" s="293">
        <v>17.062000000000001</v>
      </c>
      <c r="N19" s="294">
        <v>0.359993232127236</v>
      </c>
      <c r="O19" s="294">
        <v>19.559632278913156</v>
      </c>
      <c r="P19" s="295">
        <v>30</v>
      </c>
      <c r="Q19" s="296">
        <v>3</v>
      </c>
      <c r="R19" s="296">
        <v>167</v>
      </c>
    </row>
    <row r="20" spans="1:18" ht="16.5">
      <c r="A20" s="246" t="s">
        <v>117</v>
      </c>
      <c r="B20" s="247" t="s">
        <v>466</v>
      </c>
      <c r="C20" s="238" t="s">
        <v>70</v>
      </c>
      <c r="D20" s="239">
        <v>0.77142857142857146</v>
      </c>
      <c r="E20" s="248">
        <v>3194</v>
      </c>
      <c r="F20" s="240" t="s">
        <v>119</v>
      </c>
      <c r="G20" s="249" t="s">
        <v>200</v>
      </c>
      <c r="H20" s="250">
        <v>1</v>
      </c>
      <c r="I20" s="241">
        <v>980.88599999999997</v>
      </c>
      <c r="J20" s="242">
        <v>1.1199053218417788E-2</v>
      </c>
      <c r="K20" s="242">
        <v>0.4305958003937137</v>
      </c>
      <c r="L20" s="242">
        <v>0.16107886135595778</v>
      </c>
      <c r="M20" s="293">
        <v>15.637</v>
      </c>
      <c r="N20" s="294">
        <v>0.30584593928346415</v>
      </c>
      <c r="O20" s="294">
        <v>7.0344566035196756</v>
      </c>
      <c r="P20" s="295">
        <v>50</v>
      </c>
      <c r="Q20" s="296">
        <v>3</v>
      </c>
      <c r="R20" s="296">
        <v>69</v>
      </c>
    </row>
    <row r="21" spans="1:18" ht="16.5">
      <c r="A21" s="246" t="s">
        <v>117</v>
      </c>
      <c r="B21" s="247" t="s">
        <v>225</v>
      </c>
      <c r="C21" s="238" t="s">
        <v>67</v>
      </c>
      <c r="D21" s="239">
        <v>0.82207699932138456</v>
      </c>
      <c r="E21" s="248">
        <v>5943</v>
      </c>
      <c r="F21" s="240" t="s">
        <v>119</v>
      </c>
      <c r="G21" s="249" t="s">
        <v>189</v>
      </c>
      <c r="H21" s="250">
        <v>3</v>
      </c>
      <c r="I21" s="241">
        <v>1060.5319999999999</v>
      </c>
      <c r="J21" s="242">
        <v>4.0720016981033669E-2</v>
      </c>
      <c r="K21" s="242">
        <v>0.4032558375464762</v>
      </c>
      <c r="L21" s="242">
        <v>0.19828528704978782</v>
      </c>
      <c r="M21" s="293">
        <v>14.85</v>
      </c>
      <c r="N21" s="294">
        <v>1.697261374479978</v>
      </c>
      <c r="O21" s="294">
        <v>11.880829621359847</v>
      </c>
      <c r="P21" s="295">
        <v>49</v>
      </c>
      <c r="Q21" s="296">
        <v>18</v>
      </c>
      <c r="R21" s="296">
        <v>139</v>
      </c>
    </row>
    <row r="22" spans="1:18" ht="16.5">
      <c r="A22" s="246" t="s">
        <v>117</v>
      </c>
      <c r="B22" s="247" t="s">
        <v>226</v>
      </c>
      <c r="C22" s="238" t="s">
        <v>67</v>
      </c>
      <c r="D22" s="239">
        <v>0.83694668599730715</v>
      </c>
      <c r="E22" s="248">
        <v>249</v>
      </c>
      <c r="F22" s="240" t="s">
        <v>118</v>
      </c>
      <c r="G22" s="249" t="s">
        <v>168</v>
      </c>
      <c r="H22" s="250">
        <v>2</v>
      </c>
      <c r="I22" s="241">
        <v>1759.383</v>
      </c>
      <c r="J22" s="242">
        <v>0.1016104736758993</v>
      </c>
      <c r="K22" s="242">
        <v>0.31195610422462949</v>
      </c>
      <c r="L22" s="242">
        <v>0.1012688654993668</v>
      </c>
      <c r="M22" s="293">
        <v>13.02</v>
      </c>
      <c r="N22" s="294">
        <v>0</v>
      </c>
      <c r="O22" s="294">
        <v>1.4209526862542152</v>
      </c>
      <c r="P22" s="295">
        <v>28</v>
      </c>
      <c r="Q22" s="296">
        <v>0</v>
      </c>
      <c r="R22" s="296">
        <v>25</v>
      </c>
    </row>
    <row r="23" spans="1:18" ht="16.5">
      <c r="A23" s="246" t="s">
        <v>117</v>
      </c>
      <c r="B23" s="247" t="s">
        <v>390</v>
      </c>
      <c r="C23" s="238" t="s">
        <v>70</v>
      </c>
      <c r="D23" s="239">
        <v>0.76310061179045785</v>
      </c>
      <c r="E23" s="248">
        <v>3685</v>
      </c>
      <c r="F23" s="240" t="s">
        <v>120</v>
      </c>
      <c r="G23" s="249" t="s">
        <v>209</v>
      </c>
      <c r="H23" s="250">
        <v>6</v>
      </c>
      <c r="I23" s="241">
        <v>904.08100000000002</v>
      </c>
      <c r="J23" s="242">
        <v>8.0771734833104139E-2</v>
      </c>
      <c r="K23" s="242">
        <v>0.39758896896444929</v>
      </c>
      <c r="L23" s="242">
        <v>0.21285607000017465</v>
      </c>
      <c r="M23" s="293">
        <v>17.286000000000001</v>
      </c>
      <c r="N23" s="294">
        <v>1.4100340587317639</v>
      </c>
      <c r="O23" s="294">
        <v>37.173625184746506</v>
      </c>
      <c r="P23" s="295">
        <v>37</v>
      </c>
      <c r="Q23" s="296">
        <v>14</v>
      </c>
      <c r="R23" s="296">
        <v>405</v>
      </c>
    </row>
    <row r="24" spans="1:18" ht="16.5">
      <c r="A24" s="246" t="s">
        <v>117</v>
      </c>
      <c r="B24" s="247" t="s">
        <v>345</v>
      </c>
      <c r="C24" s="238" t="s">
        <v>67</v>
      </c>
      <c r="D24" s="239">
        <v>0.82622869362900908</v>
      </c>
      <c r="E24" s="248">
        <v>4041</v>
      </c>
      <c r="F24" s="240" t="s">
        <v>119</v>
      </c>
      <c r="G24" s="249" t="s">
        <v>193</v>
      </c>
      <c r="H24" s="250">
        <v>8</v>
      </c>
      <c r="I24" s="241">
        <v>1096.155</v>
      </c>
      <c r="J24" s="242">
        <v>3.5515968281033185E-2</v>
      </c>
      <c r="K24" s="242">
        <v>0.40240573547789504</v>
      </c>
      <c r="L24" s="242">
        <v>0.20515732694774313</v>
      </c>
      <c r="M24" s="293">
        <v>15.695</v>
      </c>
      <c r="N24" s="294">
        <v>0</v>
      </c>
      <c r="O24" s="294">
        <v>29.010495778425497</v>
      </c>
      <c r="P24" s="295">
        <v>45</v>
      </c>
      <c r="Q24" s="296">
        <v>0</v>
      </c>
      <c r="R24" s="296">
        <v>382</v>
      </c>
    </row>
    <row r="25" spans="1:18" ht="16.5">
      <c r="A25" s="246" t="s">
        <v>117</v>
      </c>
      <c r="B25" s="247" t="s">
        <v>230</v>
      </c>
      <c r="C25" s="238" t="s">
        <v>67</v>
      </c>
      <c r="D25" s="239">
        <v>0.84429551259294144</v>
      </c>
      <c r="E25" s="248">
        <v>1467</v>
      </c>
      <c r="F25" s="240" t="s">
        <v>118</v>
      </c>
      <c r="G25" s="249" t="s">
        <v>169</v>
      </c>
      <c r="H25" s="250">
        <v>3</v>
      </c>
      <c r="I25" s="241">
        <v>2011.5630000000001</v>
      </c>
      <c r="J25" s="242">
        <v>6.2855422131110564E-3</v>
      </c>
      <c r="K25" s="242">
        <v>0.32796810149391392</v>
      </c>
      <c r="L25" s="242">
        <v>0.20928998992325867</v>
      </c>
      <c r="M25" s="293">
        <v>15.596</v>
      </c>
      <c r="N25" s="294">
        <v>0</v>
      </c>
      <c r="O25" s="294">
        <v>9.3459662958604817</v>
      </c>
      <c r="P25" s="295">
        <v>14</v>
      </c>
      <c r="Q25" s="296">
        <v>0</v>
      </c>
      <c r="R25" s="296">
        <v>188</v>
      </c>
    </row>
    <row r="26" spans="1:18" ht="16.5">
      <c r="A26" s="246" t="s">
        <v>117</v>
      </c>
      <c r="B26" s="247" t="s">
        <v>347</v>
      </c>
      <c r="C26" s="238" t="s">
        <v>67</v>
      </c>
      <c r="D26" s="239">
        <v>0.8059090909090908</v>
      </c>
      <c r="E26" s="248">
        <v>844</v>
      </c>
      <c r="F26" s="240" t="s">
        <v>119</v>
      </c>
      <c r="G26" s="249" t="s">
        <v>202</v>
      </c>
      <c r="H26" s="250">
        <v>1</v>
      </c>
      <c r="I26" s="241">
        <v>1760.6320000000001</v>
      </c>
      <c r="J26" s="242">
        <v>2.36546584836437E-2</v>
      </c>
      <c r="K26" s="242">
        <v>0.31121336152368906</v>
      </c>
      <c r="L26" s="242">
        <v>0.27319735186001387</v>
      </c>
      <c r="M26" s="293">
        <v>13.839</v>
      </c>
      <c r="N26" s="294">
        <v>0.11359557249896628</v>
      </c>
      <c r="O26" s="294">
        <v>3.0670804574720893</v>
      </c>
      <c r="P26" s="295">
        <v>10</v>
      </c>
      <c r="Q26" s="296">
        <v>2</v>
      </c>
      <c r="R26" s="296">
        <v>54</v>
      </c>
    </row>
    <row r="27" spans="1:18" ht="16.5">
      <c r="A27" s="246" t="s">
        <v>117</v>
      </c>
      <c r="B27" s="247" t="s">
        <v>467</v>
      </c>
      <c r="C27" s="238" t="s">
        <v>70</v>
      </c>
      <c r="D27" s="239">
        <v>0.72408458005534715</v>
      </c>
      <c r="E27" s="248">
        <v>8212</v>
      </c>
      <c r="F27" s="240" t="s">
        <v>119</v>
      </c>
      <c r="G27" s="249" t="s">
        <v>208</v>
      </c>
      <c r="H27" s="250">
        <v>3</v>
      </c>
      <c r="I27" s="241">
        <v>318.18099999999998</v>
      </c>
      <c r="J27" s="242">
        <v>5.2414334830911125E-2</v>
      </c>
      <c r="K27" s="242">
        <v>0.45078514867769076</v>
      </c>
      <c r="L27" s="242">
        <v>0.24628245010389294</v>
      </c>
      <c r="M27" s="293">
        <v>21.11</v>
      </c>
      <c r="N27" s="294">
        <v>2.200005657157404</v>
      </c>
      <c r="O27" s="294">
        <v>23.571489183829332</v>
      </c>
      <c r="P27" s="295">
        <v>23</v>
      </c>
      <c r="Q27" s="296">
        <v>9</v>
      </c>
      <c r="R27" s="296">
        <v>131</v>
      </c>
    </row>
    <row r="28" spans="1:18" ht="16.5">
      <c r="A28" s="246" t="s">
        <v>117</v>
      </c>
      <c r="B28" s="247" t="s">
        <v>391</v>
      </c>
      <c r="C28" s="238" t="s">
        <v>67</v>
      </c>
      <c r="D28" s="239">
        <v>0.80864448383264753</v>
      </c>
      <c r="E28" s="248">
        <v>1052</v>
      </c>
      <c r="F28" s="240" t="s">
        <v>119</v>
      </c>
      <c r="G28" s="249" t="s">
        <v>195</v>
      </c>
      <c r="H28" s="250">
        <v>5</v>
      </c>
      <c r="I28" s="241">
        <v>535.3889999999999</v>
      </c>
      <c r="J28" s="242">
        <v>1.7342568058480771E-2</v>
      </c>
      <c r="K28" s="242">
        <v>0.3961644677146034</v>
      </c>
      <c r="L28" s="242">
        <v>0.14999942307914202</v>
      </c>
      <c r="M28" s="293">
        <v>17.727</v>
      </c>
      <c r="N28" s="294">
        <v>4.4827219087429899</v>
      </c>
      <c r="O28" s="294">
        <v>29.324472486360392</v>
      </c>
      <c r="P28" s="295">
        <v>18</v>
      </c>
      <c r="Q28" s="296">
        <v>25</v>
      </c>
      <c r="R28" s="296">
        <v>197</v>
      </c>
    </row>
    <row r="29" spans="1:18" ht="16.5">
      <c r="A29" s="246" t="s">
        <v>117</v>
      </c>
      <c r="B29" s="247" t="s">
        <v>234</v>
      </c>
      <c r="C29" s="238" t="s">
        <v>67</v>
      </c>
      <c r="D29" s="239">
        <v>0.84079999999999999</v>
      </c>
      <c r="E29" s="248">
        <v>7965</v>
      </c>
      <c r="F29" s="240" t="s">
        <v>120</v>
      </c>
      <c r="G29" s="249" t="s">
        <v>212</v>
      </c>
      <c r="H29" s="250">
        <v>1</v>
      </c>
      <c r="I29" s="241">
        <v>4551.4489999999996</v>
      </c>
      <c r="J29" s="242">
        <v>6.4854341023955889E-2</v>
      </c>
      <c r="K29" s="242">
        <v>0.30859559844851503</v>
      </c>
      <c r="L29" s="242">
        <v>0.22915779128800523</v>
      </c>
      <c r="M29" s="293">
        <v>10.62</v>
      </c>
      <c r="N29" s="294">
        <v>1.2962904780433662</v>
      </c>
      <c r="O29" s="294">
        <v>16.478268788686858</v>
      </c>
      <c r="P29" s="295">
        <v>66</v>
      </c>
      <c r="Q29" s="296">
        <v>59</v>
      </c>
      <c r="R29" s="296">
        <v>750</v>
      </c>
    </row>
    <row r="30" spans="1:18" ht="16.5">
      <c r="A30" s="246" t="s">
        <v>117</v>
      </c>
      <c r="B30" s="247" t="s">
        <v>350</v>
      </c>
      <c r="C30" s="238" t="s">
        <v>70</v>
      </c>
      <c r="D30" s="239">
        <v>0.79249999999999998</v>
      </c>
      <c r="E30" s="248">
        <v>9799</v>
      </c>
      <c r="F30" s="240" t="s">
        <v>118</v>
      </c>
      <c r="G30" s="249" t="s">
        <v>179</v>
      </c>
      <c r="H30" s="250">
        <v>1</v>
      </c>
      <c r="I30" s="241">
        <v>2052.366</v>
      </c>
      <c r="J30" s="242">
        <v>7.1278970904840755E-2</v>
      </c>
      <c r="K30" s="242">
        <v>0.43386726997047781</v>
      </c>
      <c r="L30" s="242">
        <v>0.18953734372913994</v>
      </c>
      <c r="M30" s="293">
        <v>15.79</v>
      </c>
      <c r="N30" s="294">
        <v>0</v>
      </c>
      <c r="O30" s="294">
        <v>10.42699011774703</v>
      </c>
      <c r="P30" s="295">
        <v>107</v>
      </c>
      <c r="Q30" s="296">
        <v>0</v>
      </c>
      <c r="R30" s="296">
        <v>214</v>
      </c>
    </row>
    <row r="31" spans="1:18" ht="16.5">
      <c r="A31" s="246" t="s">
        <v>117</v>
      </c>
      <c r="B31" s="247" t="s">
        <v>236</v>
      </c>
      <c r="C31" s="238" t="s">
        <v>67</v>
      </c>
      <c r="D31" s="239">
        <v>0.81</v>
      </c>
      <c r="E31" s="248">
        <v>6728</v>
      </c>
      <c r="F31" s="240" t="s">
        <v>119</v>
      </c>
      <c r="G31" s="249" t="s">
        <v>191</v>
      </c>
      <c r="H31" s="250">
        <v>1</v>
      </c>
      <c r="I31" s="241">
        <v>1556.6790000000001</v>
      </c>
      <c r="J31" s="242">
        <v>3.2558662458721625E-2</v>
      </c>
      <c r="K31" s="242">
        <v>0.45628838370161406</v>
      </c>
      <c r="L31" s="242">
        <v>0.18500924082614334</v>
      </c>
      <c r="M31" s="293">
        <v>17.815000000000001</v>
      </c>
      <c r="N31" s="294">
        <v>6.4239319731299774E-2</v>
      </c>
      <c r="O31" s="294">
        <v>23.126155103267916</v>
      </c>
      <c r="P31" s="295">
        <v>95</v>
      </c>
      <c r="Q31" s="296">
        <v>1</v>
      </c>
      <c r="R31" s="296">
        <v>360</v>
      </c>
    </row>
    <row r="32" spans="1:18" ht="16.5">
      <c r="A32" s="246" t="s">
        <v>117</v>
      </c>
      <c r="B32" s="247" t="s">
        <v>237</v>
      </c>
      <c r="C32" s="238" t="s">
        <v>67</v>
      </c>
      <c r="D32" s="239">
        <v>0.83750000000000002</v>
      </c>
      <c r="E32" s="248">
        <v>9456</v>
      </c>
      <c r="F32" s="240" t="s">
        <v>119</v>
      </c>
      <c r="G32" s="249" t="s">
        <v>194</v>
      </c>
      <c r="H32" s="250">
        <v>1</v>
      </c>
      <c r="I32" s="241">
        <v>1394.915</v>
      </c>
      <c r="J32" s="242">
        <v>1.7891210493177313E-2</v>
      </c>
      <c r="K32" s="242">
        <v>0.47383677461461854</v>
      </c>
      <c r="L32" s="242">
        <v>0.2458931189355624</v>
      </c>
      <c r="M32" s="293">
        <v>18.163</v>
      </c>
      <c r="N32" s="294">
        <v>0.57351164766311924</v>
      </c>
      <c r="O32" s="294">
        <v>20.933175139703852</v>
      </c>
      <c r="P32" s="295">
        <v>74</v>
      </c>
      <c r="Q32" s="296">
        <v>8</v>
      </c>
      <c r="R32" s="296">
        <v>292</v>
      </c>
    </row>
    <row r="33" spans="1:18" ht="16.5">
      <c r="A33" s="246" t="s">
        <v>117</v>
      </c>
      <c r="B33" s="247" t="s">
        <v>503</v>
      </c>
      <c r="C33" s="238" t="s">
        <v>70</v>
      </c>
      <c r="D33" s="239">
        <v>0.71781247268652859</v>
      </c>
      <c r="E33" s="248">
        <v>4458</v>
      </c>
      <c r="F33" s="240" t="s">
        <v>119</v>
      </c>
      <c r="G33" s="249" t="s">
        <v>204</v>
      </c>
      <c r="H33" s="250">
        <v>2</v>
      </c>
      <c r="I33" s="241">
        <v>1401.0189999999998</v>
      </c>
      <c r="J33" s="242">
        <v>5.4098759117870689E-2</v>
      </c>
      <c r="K33" s="242">
        <v>0.44838897710623565</v>
      </c>
      <c r="L33" s="242">
        <v>0.21882804954772028</v>
      </c>
      <c r="M33" s="293">
        <v>19.04</v>
      </c>
      <c r="N33" s="294">
        <v>1.1420259111403916</v>
      </c>
      <c r="O33" s="294">
        <v>42.754595048318407</v>
      </c>
      <c r="P33" s="295">
        <v>82</v>
      </c>
      <c r="Q33" s="296">
        <v>17</v>
      </c>
      <c r="R33" s="296">
        <v>608</v>
      </c>
    </row>
    <row r="34" spans="1:18" ht="16.5">
      <c r="A34" s="246" t="s">
        <v>117</v>
      </c>
      <c r="B34" s="247" t="s">
        <v>351</v>
      </c>
      <c r="C34" s="238" t="s">
        <v>67</v>
      </c>
      <c r="D34" s="239">
        <v>0.83684210526315794</v>
      </c>
      <c r="E34" s="248">
        <v>1834</v>
      </c>
      <c r="F34" s="240" t="s">
        <v>118</v>
      </c>
      <c r="G34" s="249" t="s">
        <v>291</v>
      </c>
      <c r="H34" s="250">
        <v>1</v>
      </c>
      <c r="I34" s="241">
        <v>1589.3510000000001</v>
      </c>
      <c r="J34" s="242">
        <v>1.9990334295190811E-2</v>
      </c>
      <c r="K34" s="242">
        <v>0.42353973559558333</v>
      </c>
      <c r="L34" s="242">
        <v>0.20763192019887361</v>
      </c>
      <c r="M34" s="293">
        <v>15.484</v>
      </c>
      <c r="N34" s="294">
        <v>6.2918763696628369E-2</v>
      </c>
      <c r="O34" s="294">
        <v>4.4043134587639861</v>
      </c>
      <c r="P34" s="295">
        <v>73</v>
      </c>
      <c r="Q34" s="296">
        <v>1</v>
      </c>
      <c r="R34" s="296">
        <v>70</v>
      </c>
    </row>
    <row r="35" spans="1:18" ht="16.5">
      <c r="A35" s="246" t="s">
        <v>117</v>
      </c>
      <c r="B35" s="247" t="s">
        <v>240</v>
      </c>
      <c r="C35" s="238" t="s">
        <v>67</v>
      </c>
      <c r="D35" s="239">
        <v>0.82829744105814207</v>
      </c>
      <c r="E35" s="248">
        <v>5781</v>
      </c>
      <c r="F35" s="240" t="s">
        <v>120</v>
      </c>
      <c r="G35" s="249" t="s">
        <v>214</v>
      </c>
      <c r="H35" s="250">
        <v>11</v>
      </c>
      <c r="I35" s="241">
        <v>1337.338</v>
      </c>
      <c r="J35" s="242">
        <v>5.3609588318232482E-2</v>
      </c>
      <c r="K35" s="242">
        <v>0.34487869535291193</v>
      </c>
      <c r="L35" s="242">
        <v>0.20844182785616588</v>
      </c>
      <c r="M35" s="293">
        <v>15.087</v>
      </c>
      <c r="N35" s="294">
        <v>0.67297870844917296</v>
      </c>
      <c r="O35" s="294">
        <v>4.7108509591442109</v>
      </c>
      <c r="P35" s="295">
        <v>26</v>
      </c>
      <c r="Q35" s="296">
        <v>10</v>
      </c>
      <c r="R35" s="296">
        <v>74</v>
      </c>
    </row>
    <row r="36" spans="1:18" ht="16.5">
      <c r="A36" s="246" t="s">
        <v>117</v>
      </c>
      <c r="B36" s="247" t="s">
        <v>242</v>
      </c>
      <c r="C36" s="238" t="s">
        <v>67</v>
      </c>
      <c r="D36" s="239">
        <v>0.84160463787464079</v>
      </c>
      <c r="E36" s="248">
        <v>2031</v>
      </c>
      <c r="F36" s="240" t="s">
        <v>119</v>
      </c>
      <c r="G36" s="249" t="s">
        <v>207</v>
      </c>
      <c r="H36" s="250">
        <v>4</v>
      </c>
      <c r="I36" s="241">
        <v>1941.1360000000002</v>
      </c>
      <c r="J36" s="242">
        <v>4.4746474436034127E-2</v>
      </c>
      <c r="K36" s="242">
        <v>0.34802252191966915</v>
      </c>
      <c r="L36" s="242">
        <v>0.18442808747042969</v>
      </c>
      <c r="M36" s="293">
        <v>11.858000000000001</v>
      </c>
      <c r="N36" s="294">
        <v>0</v>
      </c>
      <c r="O36" s="294">
        <v>6.6455930960015159</v>
      </c>
      <c r="P36" s="295">
        <v>39</v>
      </c>
      <c r="Q36" s="296">
        <v>0</v>
      </c>
      <c r="R36" s="296">
        <v>129</v>
      </c>
    </row>
    <row r="37" spans="1:18" ht="16.5">
      <c r="A37" s="246" t="s">
        <v>117</v>
      </c>
      <c r="B37" s="247" t="s">
        <v>381</v>
      </c>
      <c r="C37" s="238" t="s">
        <v>67</v>
      </c>
      <c r="D37" s="239">
        <v>0.82799999999999996</v>
      </c>
      <c r="E37" s="248">
        <v>6444</v>
      </c>
      <c r="F37" s="240" t="s">
        <v>119</v>
      </c>
      <c r="G37" s="249" t="s">
        <v>369</v>
      </c>
      <c r="H37" s="250">
        <v>1</v>
      </c>
      <c r="I37" s="241">
        <v>1509.6510000000001</v>
      </c>
      <c r="J37" s="242">
        <v>4.3437433652867433E-3</v>
      </c>
      <c r="K37" s="242">
        <v>0.34295369732450487</v>
      </c>
      <c r="L37" s="242">
        <v>0.2146191404503425</v>
      </c>
      <c r="M37" s="293">
        <v>13.93</v>
      </c>
      <c r="N37" s="294">
        <v>0</v>
      </c>
      <c r="O37" s="294">
        <v>1.8547333125338239</v>
      </c>
      <c r="P37" s="295">
        <v>18</v>
      </c>
      <c r="Q37" s="296">
        <v>0</v>
      </c>
      <c r="R37" s="296">
        <v>28</v>
      </c>
    </row>
    <row r="38" spans="1:18" ht="16.5">
      <c r="A38" s="246" t="s">
        <v>117</v>
      </c>
      <c r="B38" s="247" t="s">
        <v>243</v>
      </c>
      <c r="C38" s="238" t="s">
        <v>70</v>
      </c>
      <c r="D38" s="239">
        <v>0.78920765506024548</v>
      </c>
      <c r="E38" s="248">
        <v>5086</v>
      </c>
      <c r="F38" s="240" t="s">
        <v>118</v>
      </c>
      <c r="G38" s="249" t="s">
        <v>174</v>
      </c>
      <c r="H38" s="250">
        <v>4</v>
      </c>
      <c r="I38" s="241">
        <v>1668.1590000000001</v>
      </c>
      <c r="J38" s="242">
        <v>5.2156738906660671E-2</v>
      </c>
      <c r="K38" s="242">
        <v>0.38759915974595099</v>
      </c>
      <c r="L38" s="242">
        <v>0.15645990580034635</v>
      </c>
      <c r="M38" s="293">
        <v>14.773</v>
      </c>
      <c r="N38" s="294">
        <v>0.17983897218430617</v>
      </c>
      <c r="O38" s="294">
        <v>1.7983897218430616</v>
      </c>
      <c r="P38" s="295">
        <v>42</v>
      </c>
      <c r="Q38" s="296">
        <v>3</v>
      </c>
      <c r="R38" s="296">
        <v>30</v>
      </c>
    </row>
    <row r="39" spans="1:18" ht="16.5">
      <c r="A39" s="246" t="s">
        <v>117</v>
      </c>
      <c r="B39" s="247" t="s">
        <v>469</v>
      </c>
      <c r="C39" s="238" t="s">
        <v>70</v>
      </c>
      <c r="D39" s="239">
        <v>0.76363636363636356</v>
      </c>
      <c r="E39" s="248">
        <v>6186</v>
      </c>
      <c r="F39" s="240" t="s">
        <v>119</v>
      </c>
      <c r="G39" s="249" t="s">
        <v>301</v>
      </c>
      <c r="H39" s="250">
        <v>1</v>
      </c>
      <c r="I39" s="241">
        <v>801.74300000000005</v>
      </c>
      <c r="J39" s="242">
        <v>2.6992248115552273E-2</v>
      </c>
      <c r="K39" s="242">
        <v>0.40151078731823403</v>
      </c>
      <c r="L39" s="242">
        <v>0.23448910685843219</v>
      </c>
      <c r="M39" s="293">
        <v>15.91</v>
      </c>
      <c r="N39" s="294">
        <v>0.62364124164476642</v>
      </c>
      <c r="O39" s="294">
        <v>7.8578796447240569</v>
      </c>
      <c r="P39" s="295">
        <v>31</v>
      </c>
      <c r="Q39" s="296">
        <v>5</v>
      </c>
      <c r="R39" s="296">
        <v>63</v>
      </c>
    </row>
    <row r="40" spans="1:18" ht="16.5">
      <c r="A40" s="246" t="s">
        <v>117</v>
      </c>
      <c r="B40" s="247" t="s">
        <v>352</v>
      </c>
      <c r="C40" s="238" t="s">
        <v>70</v>
      </c>
      <c r="D40" s="239">
        <v>0.75148680918071575</v>
      </c>
      <c r="E40" s="248">
        <v>6845</v>
      </c>
      <c r="F40" s="240" t="s">
        <v>118</v>
      </c>
      <c r="G40" s="249" t="s">
        <v>176</v>
      </c>
      <c r="H40" s="250">
        <v>8</v>
      </c>
      <c r="I40" s="241">
        <v>808.28499999999985</v>
      </c>
      <c r="J40" s="242">
        <v>1.1745633740742131E-2</v>
      </c>
      <c r="K40" s="242">
        <v>0.45377747586721107</v>
      </c>
      <c r="L40" s="242">
        <v>0.25537330981174905</v>
      </c>
      <c r="M40" s="293">
        <v>17.888000000000002</v>
      </c>
      <c r="N40" s="294">
        <v>0.86603116475005737</v>
      </c>
      <c r="O40" s="294">
        <v>12.124436306500803</v>
      </c>
      <c r="P40" s="295">
        <v>41</v>
      </c>
      <c r="Q40" s="296">
        <v>7</v>
      </c>
      <c r="R40" s="296">
        <v>114</v>
      </c>
    </row>
    <row r="41" spans="1:18" ht="16.5">
      <c r="A41" s="246" t="s">
        <v>117</v>
      </c>
      <c r="B41" s="247" t="s">
        <v>244</v>
      </c>
      <c r="C41" s="238" t="s">
        <v>70</v>
      </c>
      <c r="D41" s="239">
        <v>0.79748038902246088</v>
      </c>
      <c r="E41" s="248">
        <v>4205</v>
      </c>
      <c r="F41" s="240" t="s">
        <v>118</v>
      </c>
      <c r="G41" s="249" t="s">
        <v>177</v>
      </c>
      <c r="H41" s="250">
        <v>2</v>
      </c>
      <c r="I41" s="241">
        <v>2006.825</v>
      </c>
      <c r="J41" s="242">
        <v>1.6008303466978478E-2</v>
      </c>
      <c r="K41" s="242">
        <v>0.32355624282397055</v>
      </c>
      <c r="L41" s="242">
        <v>0.11610379579684327</v>
      </c>
      <c r="M41" s="293">
        <v>13.836</v>
      </c>
      <c r="N41" s="294">
        <v>4.9829955277615134E-2</v>
      </c>
      <c r="O41" s="294">
        <v>0.89693919499707242</v>
      </c>
      <c r="P41" s="295">
        <v>6</v>
      </c>
      <c r="Q41" s="296">
        <v>1</v>
      </c>
      <c r="R41" s="296">
        <v>18</v>
      </c>
    </row>
    <row r="42" spans="1:18" ht="16.5">
      <c r="A42" s="246" t="s">
        <v>117</v>
      </c>
      <c r="B42" s="247" t="s">
        <v>246</v>
      </c>
      <c r="C42" s="238" t="s">
        <v>70</v>
      </c>
      <c r="D42" s="239">
        <v>0.69956504870469327</v>
      </c>
      <c r="E42" s="248">
        <v>6015</v>
      </c>
      <c r="F42" s="240" t="s">
        <v>118</v>
      </c>
      <c r="G42" s="249" t="s">
        <v>178</v>
      </c>
      <c r="H42" s="250">
        <v>3</v>
      </c>
      <c r="I42" s="241">
        <v>955.64400000000001</v>
      </c>
      <c r="J42" s="242">
        <v>3.4120908809076263E-2</v>
      </c>
      <c r="K42" s="242">
        <v>0.39355156520891038</v>
      </c>
      <c r="L42" s="242">
        <v>0.15696221605535116</v>
      </c>
      <c r="M42" s="293">
        <v>21.398</v>
      </c>
      <c r="N42" s="294">
        <v>0</v>
      </c>
      <c r="O42" s="294">
        <v>5.232073868511705</v>
      </c>
      <c r="P42" s="295">
        <v>22</v>
      </c>
      <c r="Q42" s="296">
        <v>0</v>
      </c>
      <c r="R42" s="296">
        <v>50</v>
      </c>
    </row>
    <row r="43" spans="1:18" ht="16.5">
      <c r="A43" s="246" t="s">
        <v>117</v>
      </c>
      <c r="B43" s="247" t="s">
        <v>353</v>
      </c>
      <c r="C43" s="238" t="s">
        <v>70</v>
      </c>
      <c r="D43" s="239">
        <v>0.77851522532266926</v>
      </c>
      <c r="E43" s="248">
        <v>4546</v>
      </c>
      <c r="F43" s="240" t="s">
        <v>119</v>
      </c>
      <c r="G43" s="249" t="s">
        <v>203</v>
      </c>
      <c r="H43" s="250">
        <v>2</v>
      </c>
      <c r="I43" s="241">
        <v>2025.53</v>
      </c>
      <c r="J43" s="242">
        <v>3.0202048165360196E-2</v>
      </c>
      <c r="K43" s="242">
        <v>0.44903536053882526</v>
      </c>
      <c r="L43" s="242">
        <v>0.18958001115757359</v>
      </c>
      <c r="M43" s="293">
        <v>18.808</v>
      </c>
      <c r="N43" s="294">
        <v>0.34558856200599347</v>
      </c>
      <c r="O43" s="294">
        <v>26.017881739594081</v>
      </c>
      <c r="P43" s="295">
        <v>91</v>
      </c>
      <c r="Q43" s="296">
        <v>7</v>
      </c>
      <c r="R43" s="296">
        <v>527</v>
      </c>
    </row>
    <row r="44" spans="1:18" ht="16.5">
      <c r="A44" s="246" t="s">
        <v>117</v>
      </c>
      <c r="B44" s="247" t="s">
        <v>354</v>
      </c>
      <c r="C44" s="238" t="s">
        <v>70</v>
      </c>
      <c r="D44" s="239">
        <v>0.77702046679872205</v>
      </c>
      <c r="E44" s="248">
        <v>1212</v>
      </c>
      <c r="F44" s="240" t="s">
        <v>119</v>
      </c>
      <c r="G44" s="249" t="s">
        <v>207</v>
      </c>
      <c r="H44" s="250">
        <v>2</v>
      </c>
      <c r="I44" s="241">
        <v>1575.231</v>
      </c>
      <c r="J44" s="242">
        <v>5.3516447490700322E-2</v>
      </c>
      <c r="K44" s="242">
        <v>0.44558737419873862</v>
      </c>
      <c r="L44" s="242">
        <v>0.18663929290370745</v>
      </c>
      <c r="M44" s="293">
        <v>14.766</v>
      </c>
      <c r="N44" s="294">
        <v>0.19044825806500762</v>
      </c>
      <c r="O44" s="294">
        <v>6.7291717849636026</v>
      </c>
      <c r="P44" s="295">
        <v>83</v>
      </c>
      <c r="Q44" s="296">
        <v>3</v>
      </c>
      <c r="R44" s="296">
        <v>106</v>
      </c>
    </row>
    <row r="45" spans="1:18" ht="16.5">
      <c r="A45" s="246" t="s">
        <v>117</v>
      </c>
      <c r="B45" s="247" t="s">
        <v>355</v>
      </c>
      <c r="C45" s="238" t="s">
        <v>67</v>
      </c>
      <c r="D45" s="239">
        <v>0.81131991091612377</v>
      </c>
      <c r="E45" s="248">
        <v>8485</v>
      </c>
      <c r="F45" s="240" t="s">
        <v>119</v>
      </c>
      <c r="G45" s="249" t="s">
        <v>208</v>
      </c>
      <c r="H45" s="250">
        <v>3</v>
      </c>
      <c r="I45" s="241">
        <v>1479.346</v>
      </c>
      <c r="J45" s="242">
        <v>3.4459891073805503E-2</v>
      </c>
      <c r="K45" s="242">
        <v>0.41509702483486849</v>
      </c>
      <c r="L45" s="242">
        <v>0.24605467551201679</v>
      </c>
      <c r="M45" s="293">
        <v>19.013999999999999</v>
      </c>
      <c r="N45" s="294">
        <v>0.54077950661981711</v>
      </c>
      <c r="O45" s="294">
        <v>51.238858252227672</v>
      </c>
      <c r="P45" s="295">
        <v>45</v>
      </c>
      <c r="Q45" s="296">
        <v>8</v>
      </c>
      <c r="R45" s="296">
        <v>758</v>
      </c>
    </row>
    <row r="46" spans="1:18" ht="16.5">
      <c r="A46" s="246" t="s">
        <v>117</v>
      </c>
      <c r="B46" s="247" t="s">
        <v>252</v>
      </c>
      <c r="C46" s="238" t="s">
        <v>70</v>
      </c>
      <c r="D46" s="239">
        <v>0.78869565217391313</v>
      </c>
      <c r="E46" s="248">
        <v>9440</v>
      </c>
      <c r="F46" s="240" t="s">
        <v>118</v>
      </c>
      <c r="G46" s="249" t="s">
        <v>171</v>
      </c>
      <c r="H46" s="250">
        <v>1</v>
      </c>
      <c r="I46" s="241">
        <v>1571.0150000000001</v>
      </c>
      <c r="J46" s="242">
        <v>3.674107235390231E-2</v>
      </c>
      <c r="K46" s="242">
        <v>0.40803567807267338</v>
      </c>
      <c r="L46" s="242">
        <v>0.23169734216414228</v>
      </c>
      <c r="M46" s="293">
        <v>18.425000000000001</v>
      </c>
      <c r="N46" s="294">
        <v>0.12730623195831994</v>
      </c>
      <c r="O46" s="294">
        <v>30.935414365871743</v>
      </c>
      <c r="P46" s="295">
        <v>54</v>
      </c>
      <c r="Q46" s="296">
        <v>2</v>
      </c>
      <c r="R46" s="296">
        <v>486</v>
      </c>
    </row>
    <row r="47" spans="1:18" ht="16.5">
      <c r="A47" s="246" t="s">
        <v>117</v>
      </c>
      <c r="B47" s="247" t="s">
        <v>254</v>
      </c>
      <c r="C47" s="238" t="s">
        <v>67</v>
      </c>
      <c r="D47" s="239">
        <v>0.81270967414911011</v>
      </c>
      <c r="E47" s="248">
        <v>5548</v>
      </c>
      <c r="F47" s="240" t="s">
        <v>118</v>
      </c>
      <c r="G47" s="249" t="s">
        <v>168</v>
      </c>
      <c r="H47" s="250">
        <v>3</v>
      </c>
      <c r="I47" s="241">
        <v>1820.7510000000002</v>
      </c>
      <c r="J47" s="242">
        <v>3.3018322961566454E-2</v>
      </c>
      <c r="K47" s="242">
        <v>0.38704870078961429</v>
      </c>
      <c r="L47" s="242">
        <v>0.14224899505753397</v>
      </c>
      <c r="M47" s="293">
        <v>13.959</v>
      </c>
      <c r="N47" s="294">
        <v>5.4922391914105764E-2</v>
      </c>
      <c r="O47" s="294">
        <v>3.7896450420732979</v>
      </c>
      <c r="P47" s="295">
        <v>55</v>
      </c>
      <c r="Q47" s="296">
        <v>1</v>
      </c>
      <c r="R47" s="296">
        <v>69</v>
      </c>
    </row>
    <row r="48" spans="1:18" ht="16.5">
      <c r="A48" s="246" t="s">
        <v>117</v>
      </c>
      <c r="B48" s="247" t="s">
        <v>292</v>
      </c>
      <c r="C48" s="238" t="s">
        <v>67</v>
      </c>
      <c r="D48" s="239">
        <v>0.83066171083663698</v>
      </c>
      <c r="E48" s="248">
        <v>8015</v>
      </c>
      <c r="F48" s="240" t="s">
        <v>118</v>
      </c>
      <c r="G48" s="249" t="s">
        <v>175</v>
      </c>
      <c r="H48" s="250">
        <v>9</v>
      </c>
      <c r="I48" s="241">
        <v>1274.3799999999999</v>
      </c>
      <c r="J48" s="242">
        <v>1.7842749985524393E-2</v>
      </c>
      <c r="K48" s="242">
        <v>0.38041261453637892</v>
      </c>
      <c r="L48" s="242">
        <v>0.17477748166926171</v>
      </c>
      <c r="M48" s="293">
        <v>15.351000000000001</v>
      </c>
      <c r="N48" s="294">
        <v>0.31387812112556696</v>
      </c>
      <c r="O48" s="294">
        <v>8.2393006795461332</v>
      </c>
      <c r="P48" s="295">
        <v>30</v>
      </c>
      <c r="Q48" s="296">
        <v>4</v>
      </c>
      <c r="R48" s="296">
        <v>110</v>
      </c>
    </row>
    <row r="49" spans="1:18" ht="16.5">
      <c r="A49" s="246" t="s">
        <v>117</v>
      </c>
      <c r="B49" s="247" t="s">
        <v>257</v>
      </c>
      <c r="C49" s="238" t="s">
        <v>67</v>
      </c>
      <c r="D49" s="239">
        <v>0.83275846644908635</v>
      </c>
      <c r="E49" s="248">
        <v>2741</v>
      </c>
      <c r="F49" s="240" t="s">
        <v>119</v>
      </c>
      <c r="G49" s="249" t="s">
        <v>193</v>
      </c>
      <c r="H49" s="250">
        <v>11</v>
      </c>
      <c r="I49" s="241">
        <v>1685.796</v>
      </c>
      <c r="J49" s="242">
        <v>5.6343185058286567E-2</v>
      </c>
      <c r="K49" s="242">
        <v>0.38702466636931421</v>
      </c>
      <c r="L49" s="242">
        <v>0.23431067578758047</v>
      </c>
      <c r="M49" s="293">
        <v>14.519</v>
      </c>
      <c r="N49" s="294">
        <v>0.11863831685447111</v>
      </c>
      <c r="O49" s="294">
        <v>10.321533566338987</v>
      </c>
      <c r="P49" s="295">
        <v>56</v>
      </c>
      <c r="Q49" s="296">
        <v>2</v>
      </c>
      <c r="R49" s="296">
        <v>174</v>
      </c>
    </row>
    <row r="50" spans="1:18" ht="16.5">
      <c r="A50" s="246" t="s">
        <v>117</v>
      </c>
      <c r="B50" s="247" t="s">
        <v>472</v>
      </c>
      <c r="C50" s="238" t="s">
        <v>67</v>
      </c>
      <c r="D50" s="239">
        <v>0.83099999999999996</v>
      </c>
      <c r="E50" s="248">
        <v>8140</v>
      </c>
      <c r="F50" s="240" t="s">
        <v>118</v>
      </c>
      <c r="G50" s="249" t="s">
        <v>302</v>
      </c>
      <c r="H50" s="250">
        <v>1</v>
      </c>
      <c r="I50" s="241">
        <v>711.673</v>
      </c>
      <c r="J50" s="242">
        <v>5.9088802051004023E-2</v>
      </c>
      <c r="K50" s="242">
        <v>0.3347744015152464</v>
      </c>
      <c r="L50" s="242">
        <v>0.24449431129184329</v>
      </c>
      <c r="M50" s="293">
        <v>15.634</v>
      </c>
      <c r="N50" s="294">
        <v>0</v>
      </c>
      <c r="O50" s="294">
        <v>15.034995004728295</v>
      </c>
      <c r="P50" s="295">
        <v>10</v>
      </c>
      <c r="Q50" s="296">
        <v>0</v>
      </c>
      <c r="R50" s="296">
        <v>107</v>
      </c>
    </row>
    <row r="51" spans="1:18" ht="16.5">
      <c r="A51" s="246" t="s">
        <v>117</v>
      </c>
      <c r="B51" s="247" t="s">
        <v>260</v>
      </c>
      <c r="C51" s="238" t="s">
        <v>67</v>
      </c>
      <c r="D51" s="239">
        <v>0.81967522919007618</v>
      </c>
      <c r="E51" s="248">
        <v>7247</v>
      </c>
      <c r="F51" s="240" t="s">
        <v>119</v>
      </c>
      <c r="G51" s="249" t="s">
        <v>204</v>
      </c>
      <c r="H51" s="250">
        <v>4</v>
      </c>
      <c r="I51" s="241">
        <v>1661.8029999999999</v>
      </c>
      <c r="J51" s="242">
        <v>6.2337355511632289E-2</v>
      </c>
      <c r="K51" s="242">
        <v>0.36909023115763451</v>
      </c>
      <c r="L51" s="242">
        <v>0.18807876360096312</v>
      </c>
      <c r="M51" s="293">
        <v>17.443000000000001</v>
      </c>
      <c r="N51" s="294">
        <v>0.60175604448902797</v>
      </c>
      <c r="O51" s="294">
        <v>29.726748597757979</v>
      </c>
      <c r="P51" s="295">
        <v>59</v>
      </c>
      <c r="Q51" s="296">
        <v>10</v>
      </c>
      <c r="R51" s="296">
        <v>495</v>
      </c>
    </row>
    <row r="52" spans="1:18" ht="16.5">
      <c r="A52" s="246" t="s">
        <v>117</v>
      </c>
      <c r="B52" s="247" t="s">
        <v>261</v>
      </c>
      <c r="C52" s="238" t="s">
        <v>70</v>
      </c>
      <c r="D52" s="239">
        <v>0.79520821894443139</v>
      </c>
      <c r="E52" s="248">
        <v>2459</v>
      </c>
      <c r="F52" s="240" t="s">
        <v>119</v>
      </c>
      <c r="G52" s="249" t="s">
        <v>206</v>
      </c>
      <c r="H52" s="250">
        <v>3</v>
      </c>
      <c r="I52" s="241">
        <v>1692.0810000000001</v>
      </c>
      <c r="J52" s="242">
        <v>4.3584973575360397E-2</v>
      </c>
      <c r="K52" s="242">
        <v>0.2866032968962724</v>
      </c>
      <c r="L52" s="242">
        <v>0.17138659437698314</v>
      </c>
      <c r="M52" s="293">
        <v>15.760999999999999</v>
      </c>
      <c r="N52" s="294">
        <v>0.23639530258894223</v>
      </c>
      <c r="O52" s="294">
        <v>9.2785156266159827</v>
      </c>
      <c r="P52" s="295">
        <v>19</v>
      </c>
      <c r="Q52" s="296">
        <v>4</v>
      </c>
      <c r="R52" s="296">
        <v>157</v>
      </c>
    </row>
    <row r="53" spans="1:18" ht="16.5">
      <c r="A53" s="246" t="s">
        <v>117</v>
      </c>
      <c r="B53" s="247" t="s">
        <v>474</v>
      </c>
      <c r="C53" s="238" t="s">
        <v>67</v>
      </c>
      <c r="D53" s="239">
        <v>0.811764930007147</v>
      </c>
      <c r="E53" s="248">
        <v>1780</v>
      </c>
      <c r="F53" s="240" t="s">
        <v>120</v>
      </c>
      <c r="G53" s="249" t="s">
        <v>215</v>
      </c>
      <c r="H53" s="250">
        <v>12</v>
      </c>
      <c r="I53" s="241">
        <v>1297.3409999999999</v>
      </c>
      <c r="J53" s="242">
        <v>7.1205393366523748E-2</v>
      </c>
      <c r="K53" s="242">
        <v>0.35228539750336824</v>
      </c>
      <c r="L53" s="242">
        <v>0.19465361389407551</v>
      </c>
      <c r="M53" s="293">
        <v>15.694000000000001</v>
      </c>
      <c r="N53" s="294">
        <v>0.7708073667601657</v>
      </c>
      <c r="O53" s="294">
        <v>27.363661519985882</v>
      </c>
      <c r="P53" s="295">
        <v>22</v>
      </c>
      <c r="Q53" s="296">
        <v>11</v>
      </c>
      <c r="R53" s="296">
        <v>362</v>
      </c>
    </row>
    <row r="54" spans="1:18" ht="16.5">
      <c r="A54" s="246" t="s">
        <v>117</v>
      </c>
      <c r="B54" s="247" t="s">
        <v>357</v>
      </c>
      <c r="C54" s="238" t="s">
        <v>67</v>
      </c>
      <c r="D54" s="239">
        <v>0.81308069533891714</v>
      </c>
      <c r="E54" s="248">
        <v>5314</v>
      </c>
      <c r="F54" s="240" t="s">
        <v>119</v>
      </c>
      <c r="G54" s="249" t="s">
        <v>199</v>
      </c>
      <c r="H54" s="250">
        <v>2</v>
      </c>
      <c r="I54" s="241">
        <v>988.21299999999997</v>
      </c>
      <c r="J54" s="242">
        <v>2.3854128429698938E-2</v>
      </c>
      <c r="K54" s="242">
        <v>0.35395887590120084</v>
      </c>
      <c r="L54" s="242">
        <v>0.27524430461853872</v>
      </c>
      <c r="M54" s="293">
        <v>16.041</v>
      </c>
      <c r="N54" s="294">
        <v>1.2143131086112002</v>
      </c>
      <c r="O54" s="294">
        <v>19.530202496830139</v>
      </c>
      <c r="P54" s="295">
        <v>20</v>
      </c>
      <c r="Q54" s="296">
        <v>12</v>
      </c>
      <c r="R54" s="296">
        <v>193</v>
      </c>
    </row>
    <row r="55" spans="1:18" ht="16.5">
      <c r="A55" s="246" t="s">
        <v>117</v>
      </c>
      <c r="B55" s="247" t="s">
        <v>263</v>
      </c>
      <c r="C55" s="238" t="s">
        <v>67</v>
      </c>
      <c r="D55" s="239">
        <v>0.83931665531384614</v>
      </c>
      <c r="E55" s="248">
        <v>4777</v>
      </c>
      <c r="F55" s="240" t="s">
        <v>119</v>
      </c>
      <c r="G55" s="249" t="s">
        <v>205</v>
      </c>
      <c r="H55" s="250">
        <v>3</v>
      </c>
      <c r="I55" s="241">
        <v>1403.8430000000001</v>
      </c>
      <c r="J55" s="242">
        <v>5.4250739361786773E-2</v>
      </c>
      <c r="K55" s="242">
        <v>0.39426086989760017</v>
      </c>
      <c r="L55" s="242">
        <v>0.16521912951955911</v>
      </c>
      <c r="M55" s="293">
        <v>15.423</v>
      </c>
      <c r="N55" s="294">
        <v>1.4246607348542535</v>
      </c>
      <c r="O55" s="294">
        <v>20.586347618643963</v>
      </c>
      <c r="P55" s="295">
        <v>57</v>
      </c>
      <c r="Q55" s="296">
        <v>20</v>
      </c>
      <c r="R55" s="296">
        <v>295</v>
      </c>
    </row>
    <row r="56" spans="1:18" ht="16.5">
      <c r="A56" s="246" t="s">
        <v>117</v>
      </c>
      <c r="B56" s="247" t="s">
        <v>358</v>
      </c>
      <c r="C56" s="238" t="s">
        <v>67</v>
      </c>
      <c r="D56" s="239">
        <v>0.83523809523809522</v>
      </c>
      <c r="E56" s="248">
        <v>2255</v>
      </c>
      <c r="F56" s="240" t="s">
        <v>119</v>
      </c>
      <c r="G56" s="249" t="s">
        <v>198</v>
      </c>
      <c r="H56" s="250">
        <v>1</v>
      </c>
      <c r="I56" s="241">
        <v>789.36599999999999</v>
      </c>
      <c r="J56" s="242">
        <v>8.1661989574291285E-2</v>
      </c>
      <c r="K56" s="242">
        <v>0.30422605971910971</v>
      </c>
      <c r="L56" s="242">
        <v>0.1051476754762683</v>
      </c>
      <c r="M56" s="293">
        <v>16.120999999999999</v>
      </c>
      <c r="N56" s="294">
        <v>1.1401555172125477</v>
      </c>
      <c r="O56" s="294">
        <v>5.8274615324196892</v>
      </c>
      <c r="P56" s="295">
        <v>16</v>
      </c>
      <c r="Q56" s="296">
        <v>9</v>
      </c>
      <c r="R56" s="296">
        <v>46</v>
      </c>
    </row>
    <row r="57" spans="1:18" ht="16.5">
      <c r="A57" s="246" t="s">
        <v>117</v>
      </c>
      <c r="B57" s="247" t="s">
        <v>264</v>
      </c>
      <c r="C57" s="238" t="s">
        <v>70</v>
      </c>
      <c r="D57" s="239">
        <v>0.73240107649128394</v>
      </c>
      <c r="E57" s="248">
        <v>3335</v>
      </c>
      <c r="F57" s="240" t="s">
        <v>118</v>
      </c>
      <c r="G57" s="249" t="s">
        <v>174</v>
      </c>
      <c r="H57" s="250">
        <v>2</v>
      </c>
      <c r="I57" s="241">
        <v>1784.6869999999999</v>
      </c>
      <c r="J57" s="242">
        <v>4.4126230476171306E-2</v>
      </c>
      <c r="K57" s="242">
        <v>0.40794903970549257</v>
      </c>
      <c r="L57" s="242">
        <v>0.17089831438229786</v>
      </c>
      <c r="M57" s="293">
        <v>15.651</v>
      </c>
      <c r="N57" s="294">
        <v>0.16809670267111265</v>
      </c>
      <c r="O57" s="294">
        <v>6.3316424672785763</v>
      </c>
      <c r="P57" s="295">
        <v>79</v>
      </c>
      <c r="Q57" s="296">
        <v>3</v>
      </c>
      <c r="R57" s="296">
        <v>113</v>
      </c>
    </row>
    <row r="58" spans="1:18" ht="16.5">
      <c r="A58" s="246" t="s">
        <v>117</v>
      </c>
      <c r="B58" s="247" t="s">
        <v>265</v>
      </c>
      <c r="C58" s="238" t="s">
        <v>67</v>
      </c>
      <c r="D58" s="239">
        <v>0.81442492908349307</v>
      </c>
      <c r="E58" s="248">
        <v>1397</v>
      </c>
      <c r="F58" s="240" t="s">
        <v>118</v>
      </c>
      <c r="G58" s="249" t="s">
        <v>178</v>
      </c>
      <c r="H58" s="250">
        <v>8</v>
      </c>
      <c r="I58" s="241">
        <v>841.83100000000002</v>
      </c>
      <c r="J58" s="242">
        <v>2.3376794314142461E-2</v>
      </c>
      <c r="K58" s="242">
        <v>0.37741934215342804</v>
      </c>
      <c r="L58" s="242">
        <v>0.21483039039343346</v>
      </c>
      <c r="M58" s="293">
        <v>15.151999999999999</v>
      </c>
      <c r="N58" s="294">
        <v>0.23757737598164003</v>
      </c>
      <c r="O58" s="294">
        <v>10.33461585520134</v>
      </c>
      <c r="P58" s="295">
        <v>21</v>
      </c>
      <c r="Q58" s="296">
        <v>5</v>
      </c>
      <c r="R58" s="296">
        <v>100</v>
      </c>
    </row>
    <row r="59" spans="1:18" ht="16.5">
      <c r="A59" s="246" t="s">
        <v>117</v>
      </c>
      <c r="B59" s="247" t="s">
        <v>644</v>
      </c>
      <c r="C59" s="238" t="s">
        <v>70</v>
      </c>
      <c r="D59" s="239">
        <v>0.77089869187199089</v>
      </c>
      <c r="E59" s="248">
        <v>1090</v>
      </c>
      <c r="F59" s="240" t="s">
        <v>118</v>
      </c>
      <c r="G59" s="249" t="s">
        <v>175</v>
      </c>
      <c r="H59" s="250">
        <v>5</v>
      </c>
      <c r="I59" s="241">
        <v>555.803</v>
      </c>
      <c r="J59" s="242">
        <v>5.1148456523079637E-2</v>
      </c>
      <c r="K59" s="242">
        <v>0.41901876691676532</v>
      </c>
      <c r="L59" s="242">
        <v>0.17483064169952439</v>
      </c>
      <c r="M59" s="293">
        <v>16.95</v>
      </c>
      <c r="N59" s="294">
        <v>1.979118500619824</v>
      </c>
      <c r="O59" s="294">
        <v>10.255432230484542</v>
      </c>
      <c r="P59" s="295">
        <v>33</v>
      </c>
      <c r="Q59" s="296">
        <v>12</v>
      </c>
      <c r="R59" s="296">
        <v>65</v>
      </c>
    </row>
    <row r="60" spans="1:18" ht="16.5">
      <c r="A60" s="246" t="s">
        <v>117</v>
      </c>
      <c r="B60" s="247" t="s">
        <v>268</v>
      </c>
      <c r="C60" s="238" t="s">
        <v>67</v>
      </c>
      <c r="D60" s="239">
        <v>0.82644429697380806</v>
      </c>
      <c r="E60" s="248">
        <v>9788</v>
      </c>
      <c r="F60" s="240" t="s">
        <v>119</v>
      </c>
      <c r="G60" s="249" t="s">
        <v>208</v>
      </c>
      <c r="H60" s="250">
        <v>4</v>
      </c>
      <c r="I60" s="241">
        <v>1724.595</v>
      </c>
      <c r="J60" s="242">
        <v>1.8333176531717843E-2</v>
      </c>
      <c r="K60" s="242">
        <v>0.42156409700960357</v>
      </c>
      <c r="L60" s="242">
        <v>0.19059720457433291</v>
      </c>
      <c r="M60" s="293">
        <v>17.433</v>
      </c>
      <c r="N60" s="294">
        <v>0.11596925655008856</v>
      </c>
      <c r="O60" s="294">
        <v>28.760375624421965</v>
      </c>
      <c r="P60" s="295">
        <v>64</v>
      </c>
      <c r="Q60" s="296">
        <v>2</v>
      </c>
      <c r="R60" s="296">
        <v>498</v>
      </c>
    </row>
    <row r="61" spans="1:18" ht="16.5">
      <c r="A61" s="246" t="s">
        <v>117</v>
      </c>
      <c r="B61" s="247" t="s">
        <v>359</v>
      </c>
      <c r="C61" s="238" t="s">
        <v>67</v>
      </c>
      <c r="D61" s="239">
        <v>0.81353183178165234</v>
      </c>
      <c r="E61" s="248">
        <v>994</v>
      </c>
      <c r="F61" s="240" t="s">
        <v>119</v>
      </c>
      <c r="G61" s="249" t="s">
        <v>193</v>
      </c>
      <c r="H61" s="250">
        <v>4</v>
      </c>
      <c r="I61" s="241">
        <v>450.42399999999998</v>
      </c>
      <c r="J61" s="242">
        <v>6.2168684823940355E-2</v>
      </c>
      <c r="K61" s="242">
        <v>0.40584915607624245</v>
      </c>
      <c r="L61" s="242">
        <v>0.21594709806208734</v>
      </c>
      <c r="M61" s="293">
        <v>17.739999999999998</v>
      </c>
      <c r="N61" s="294">
        <v>0.66603910981652847</v>
      </c>
      <c r="O61" s="294">
        <v>14.430847379358116</v>
      </c>
      <c r="P61" s="295">
        <v>25</v>
      </c>
      <c r="Q61" s="296">
        <v>3</v>
      </c>
      <c r="R61" s="296">
        <v>73</v>
      </c>
    </row>
    <row r="62" spans="1:18" ht="16.5">
      <c r="A62" s="246" t="s">
        <v>117</v>
      </c>
      <c r="B62" s="247" t="s">
        <v>269</v>
      </c>
      <c r="C62" s="238" t="s">
        <v>67</v>
      </c>
      <c r="D62" s="239">
        <v>0.80789936385319638</v>
      </c>
      <c r="E62" s="248">
        <v>5179</v>
      </c>
      <c r="F62" s="240" t="s">
        <v>120</v>
      </c>
      <c r="G62" s="249" t="s">
        <v>211</v>
      </c>
      <c r="H62" s="250">
        <v>4</v>
      </c>
      <c r="I62" s="241">
        <v>528.83999999999992</v>
      </c>
      <c r="J62" s="242">
        <v>2.3403824056609582E-2</v>
      </c>
      <c r="K62" s="242">
        <v>0.42098929799600576</v>
      </c>
      <c r="L62" s="242">
        <v>0.22095747323463899</v>
      </c>
      <c r="M62" s="293">
        <v>16.797999999999998</v>
      </c>
      <c r="N62" s="294">
        <v>0.37818621889418358</v>
      </c>
      <c r="O62" s="294">
        <v>26.662128432039939</v>
      </c>
      <c r="P62" s="295">
        <v>25</v>
      </c>
      <c r="Q62" s="296">
        <v>5</v>
      </c>
      <c r="R62" s="296">
        <v>175</v>
      </c>
    </row>
    <row r="63" spans="1:18" ht="16.5">
      <c r="A63" s="246" t="s">
        <v>117</v>
      </c>
      <c r="B63" s="247" t="s">
        <v>270</v>
      </c>
      <c r="C63" s="238" t="s">
        <v>67</v>
      </c>
      <c r="D63" s="239">
        <v>0.80047207560089506</v>
      </c>
      <c r="E63" s="248">
        <v>7982</v>
      </c>
      <c r="F63" s="240" t="s">
        <v>118</v>
      </c>
      <c r="G63" s="249" t="s">
        <v>179</v>
      </c>
      <c r="H63" s="250">
        <v>2</v>
      </c>
      <c r="I63" s="241">
        <v>1951.442</v>
      </c>
      <c r="J63" s="242">
        <v>2.6492444423754442E-2</v>
      </c>
      <c r="K63" s="242">
        <v>0.45200795134868332</v>
      </c>
      <c r="L63" s="242">
        <v>0.19985221185154362</v>
      </c>
      <c r="M63" s="293">
        <v>16.059000000000001</v>
      </c>
      <c r="N63" s="294">
        <v>5.1244156885011188E-2</v>
      </c>
      <c r="O63" s="294">
        <v>12.96477169190783</v>
      </c>
      <c r="P63" s="295">
        <v>81</v>
      </c>
      <c r="Q63" s="296">
        <v>1</v>
      </c>
      <c r="R63" s="296">
        <v>253</v>
      </c>
    </row>
    <row r="64" spans="1:18" ht="16.5">
      <c r="A64" s="246" t="s">
        <v>117</v>
      </c>
      <c r="B64" s="247" t="s">
        <v>272</v>
      </c>
      <c r="C64" s="238" t="s">
        <v>70</v>
      </c>
      <c r="D64" s="239">
        <v>0.76565217391304352</v>
      </c>
      <c r="E64" s="248">
        <v>1478</v>
      </c>
      <c r="F64" s="240" t="s">
        <v>118</v>
      </c>
      <c r="G64" s="249" t="s">
        <v>176</v>
      </c>
      <c r="H64" s="250">
        <v>1</v>
      </c>
      <c r="I64" s="241">
        <v>2126.152</v>
      </c>
      <c r="J64" s="242">
        <v>9.0732792945357067E-3</v>
      </c>
      <c r="K64" s="242">
        <v>0.33793973719813097</v>
      </c>
      <c r="L64" s="242">
        <v>0.26197562544916825</v>
      </c>
      <c r="M64" s="293">
        <v>14.329000000000001</v>
      </c>
      <c r="N64" s="294">
        <v>0.3292332815339637</v>
      </c>
      <c r="O64" s="294">
        <v>1.1758331483355846</v>
      </c>
      <c r="P64" s="295">
        <v>17</v>
      </c>
      <c r="Q64" s="296">
        <v>7</v>
      </c>
      <c r="R64" s="296">
        <v>25</v>
      </c>
    </row>
    <row r="65" spans="1:18" ht="16.5">
      <c r="A65" s="246" t="s">
        <v>117</v>
      </c>
      <c r="B65" s="247" t="s">
        <v>274</v>
      </c>
      <c r="C65" s="238" t="s">
        <v>67</v>
      </c>
      <c r="D65" s="239">
        <v>0.80573978650635614</v>
      </c>
      <c r="E65" s="248">
        <v>4163</v>
      </c>
      <c r="F65" s="240" t="s">
        <v>120</v>
      </c>
      <c r="G65" s="249" t="s">
        <v>215</v>
      </c>
      <c r="H65" s="250">
        <v>10</v>
      </c>
      <c r="I65" s="241">
        <v>1249.04</v>
      </c>
      <c r="J65" s="242">
        <v>3.7207259951116484E-2</v>
      </c>
      <c r="K65" s="242">
        <v>0.4190971865559831</v>
      </c>
      <c r="L65" s="242">
        <v>0.2852627115377202</v>
      </c>
      <c r="M65" s="293">
        <v>15.316000000000001</v>
      </c>
      <c r="N65" s="294">
        <v>1.120860821110613</v>
      </c>
      <c r="O65" s="294">
        <v>21.456478575546019</v>
      </c>
      <c r="P65" s="295">
        <v>48</v>
      </c>
      <c r="Q65" s="296">
        <v>14</v>
      </c>
      <c r="R65" s="296">
        <v>268</v>
      </c>
    </row>
    <row r="66" spans="1:18" ht="16.5">
      <c r="A66" s="246" t="s">
        <v>117</v>
      </c>
      <c r="B66" s="247" t="s">
        <v>275</v>
      </c>
      <c r="C66" s="238" t="s">
        <v>70</v>
      </c>
      <c r="D66" s="239">
        <v>0.79281546284262061</v>
      </c>
      <c r="E66" s="248">
        <v>2480</v>
      </c>
      <c r="F66" s="240" t="s">
        <v>119</v>
      </c>
      <c r="G66" s="249" t="s">
        <v>183</v>
      </c>
      <c r="H66" s="250">
        <v>3</v>
      </c>
      <c r="I66" s="241">
        <v>1123.2489999999998</v>
      </c>
      <c r="J66" s="242">
        <v>4.3399062440671245E-2</v>
      </c>
      <c r="K66" s="242">
        <v>0.40101640150102663</v>
      </c>
      <c r="L66" s="242">
        <v>0.25062420016977216</v>
      </c>
      <c r="M66" s="293">
        <v>17.678999999999998</v>
      </c>
      <c r="N66" s="294">
        <v>0.53416473106141216</v>
      </c>
      <c r="O66" s="294">
        <v>52.43717109919529</v>
      </c>
      <c r="P66" s="295">
        <v>38</v>
      </c>
      <c r="Q66" s="296">
        <v>6</v>
      </c>
      <c r="R66" s="296">
        <v>613</v>
      </c>
    </row>
    <row r="67" spans="1:18" ht="16.5">
      <c r="A67" s="246" t="s">
        <v>117</v>
      </c>
      <c r="B67" s="247" t="s">
        <v>277</v>
      </c>
      <c r="C67" s="238" t="s">
        <v>70</v>
      </c>
      <c r="D67" s="239">
        <v>0.76904761904761898</v>
      </c>
      <c r="E67" s="248">
        <v>7157</v>
      </c>
      <c r="F67" s="240" t="s">
        <v>119</v>
      </c>
      <c r="G67" s="249" t="s">
        <v>191</v>
      </c>
      <c r="H67" s="250">
        <v>1</v>
      </c>
      <c r="I67" s="241">
        <v>1286.57</v>
      </c>
      <c r="J67" s="242">
        <v>4.4681244285771693E-2</v>
      </c>
      <c r="K67" s="242">
        <v>0.43043245774368188</v>
      </c>
      <c r="L67" s="242">
        <v>0.15467483308331456</v>
      </c>
      <c r="M67" s="293">
        <v>16.518999999999998</v>
      </c>
      <c r="N67" s="294">
        <v>2.0986032629394438</v>
      </c>
      <c r="O67" s="294">
        <v>47.179710392749719</v>
      </c>
      <c r="P67" s="295">
        <v>78</v>
      </c>
      <c r="Q67" s="296">
        <v>27</v>
      </c>
      <c r="R67" s="296">
        <v>607</v>
      </c>
    </row>
    <row r="68" spans="1:18" ht="16.5">
      <c r="A68" s="246" t="s">
        <v>117</v>
      </c>
      <c r="B68" s="247" t="s">
        <v>514</v>
      </c>
      <c r="C68" s="238" t="s">
        <v>70</v>
      </c>
      <c r="D68" s="239">
        <v>0.78300000000000003</v>
      </c>
      <c r="E68" s="248">
        <v>1956</v>
      </c>
      <c r="F68" s="240" t="s">
        <v>119</v>
      </c>
      <c r="G68" s="249" t="s">
        <v>185</v>
      </c>
      <c r="H68" s="250">
        <v>1</v>
      </c>
      <c r="I68" s="241">
        <v>585.52</v>
      </c>
      <c r="J68" s="242">
        <v>3.7407897242295873E-2</v>
      </c>
      <c r="K68" s="242">
        <v>0.37217591401346373</v>
      </c>
      <c r="L68" s="242">
        <v>0.28009290886733162</v>
      </c>
      <c r="M68" s="293">
        <v>17.562999999999999</v>
      </c>
      <c r="N68" s="294">
        <v>0.34157671813089219</v>
      </c>
      <c r="O68" s="294">
        <v>6.660746003552398</v>
      </c>
      <c r="P68" s="295">
        <v>13</v>
      </c>
      <c r="Q68" s="296">
        <v>2</v>
      </c>
      <c r="R68" s="296">
        <v>39</v>
      </c>
    </row>
    <row r="69" spans="1:18" ht="16.5">
      <c r="A69" s="246" t="s">
        <v>117</v>
      </c>
      <c r="B69" s="247" t="s">
        <v>479</v>
      </c>
      <c r="C69" s="238" t="s">
        <v>70</v>
      </c>
      <c r="D69" s="239">
        <v>0.78921447979277093</v>
      </c>
      <c r="E69" s="248">
        <v>1202</v>
      </c>
      <c r="F69" s="240" t="s">
        <v>120</v>
      </c>
      <c r="G69" s="249" t="s">
        <v>214</v>
      </c>
      <c r="H69" s="250">
        <v>10</v>
      </c>
      <c r="I69" s="241">
        <v>1263.0569999999998</v>
      </c>
      <c r="J69" s="242">
        <v>2.7637355394355564E-2</v>
      </c>
      <c r="K69" s="242">
        <v>0.45616628683427274</v>
      </c>
      <c r="L69" s="242">
        <v>0.27700809769101087</v>
      </c>
      <c r="M69" s="293">
        <v>17.327999999999999</v>
      </c>
      <c r="N69" s="294">
        <v>1.3459408403579571</v>
      </c>
      <c r="O69" s="294">
        <v>22.485129333038813</v>
      </c>
      <c r="P69" s="295">
        <v>55</v>
      </c>
      <c r="Q69" s="296">
        <v>17</v>
      </c>
      <c r="R69" s="296">
        <v>287</v>
      </c>
    </row>
    <row r="70" spans="1:18" ht="16.5">
      <c r="A70" s="246" t="s">
        <v>117</v>
      </c>
      <c r="B70" s="247" t="s">
        <v>362</v>
      </c>
      <c r="C70" s="238" t="s">
        <v>67</v>
      </c>
      <c r="D70" s="239">
        <v>0.84399999999999997</v>
      </c>
      <c r="E70" s="248">
        <v>5623</v>
      </c>
      <c r="F70" s="240" t="s">
        <v>119</v>
      </c>
      <c r="G70" s="249" t="s">
        <v>185</v>
      </c>
      <c r="H70" s="250">
        <v>1</v>
      </c>
      <c r="I70" s="241">
        <v>1631.5170000000001</v>
      </c>
      <c r="J70" s="242">
        <v>3.5095293022158004E-2</v>
      </c>
      <c r="K70" s="242">
        <v>0.39109374344262482</v>
      </c>
      <c r="L70" s="242">
        <v>0.25865498183592323</v>
      </c>
      <c r="M70" s="293">
        <v>14.895</v>
      </c>
      <c r="N70" s="294">
        <v>0</v>
      </c>
      <c r="O70" s="294">
        <v>2.451705988966097</v>
      </c>
      <c r="P70" s="295">
        <v>73</v>
      </c>
      <c r="Q70" s="296">
        <v>0</v>
      </c>
      <c r="R70" s="296">
        <v>40</v>
      </c>
    </row>
    <row r="71" spans="1:18" ht="16.5">
      <c r="A71" s="246" t="s">
        <v>117</v>
      </c>
      <c r="B71" s="247" t="s">
        <v>279</v>
      </c>
      <c r="C71" s="238" t="s">
        <v>70</v>
      </c>
      <c r="D71" s="239">
        <v>0.65666666666666673</v>
      </c>
      <c r="E71" s="248">
        <v>723</v>
      </c>
      <c r="F71" s="240" t="s">
        <v>118</v>
      </c>
      <c r="G71" s="249" t="s">
        <v>180</v>
      </c>
      <c r="H71" s="250">
        <v>1</v>
      </c>
      <c r="I71" s="241">
        <v>540.25599999999997</v>
      </c>
      <c r="J71" s="242">
        <v>3.5381528959125441E-2</v>
      </c>
      <c r="K71" s="242">
        <v>0.40471343949217814</v>
      </c>
      <c r="L71" s="242">
        <v>9.4399691997867685E-2</v>
      </c>
      <c r="M71" s="293">
        <v>20.37</v>
      </c>
      <c r="N71" s="294">
        <v>0</v>
      </c>
      <c r="O71" s="294">
        <v>6.2933127998578451</v>
      </c>
      <c r="P71" s="295">
        <v>25</v>
      </c>
      <c r="Q71" s="296">
        <v>0</v>
      </c>
      <c r="R71" s="296">
        <v>34</v>
      </c>
    </row>
    <row r="72" spans="1:18" ht="16.5">
      <c r="A72" s="246" t="s">
        <v>117</v>
      </c>
      <c r="B72" s="247" t="s">
        <v>364</v>
      </c>
      <c r="C72" s="238" t="s">
        <v>67</v>
      </c>
      <c r="D72" s="239">
        <v>0.84299999999999997</v>
      </c>
      <c r="E72" s="248">
        <v>2131</v>
      </c>
      <c r="F72" s="240" t="s">
        <v>118</v>
      </c>
      <c r="G72" s="249" t="s">
        <v>169</v>
      </c>
      <c r="H72" s="250">
        <v>1</v>
      </c>
      <c r="I72" s="241">
        <v>973.024</v>
      </c>
      <c r="J72" s="242">
        <v>2.3991595272102397E-2</v>
      </c>
      <c r="K72" s="242">
        <v>0.33208237017375464</v>
      </c>
      <c r="L72" s="242">
        <v>0.27954089518860786</v>
      </c>
      <c r="M72" s="293">
        <v>18.510000000000002</v>
      </c>
      <c r="N72" s="294">
        <v>0.10277238793698819</v>
      </c>
      <c r="O72" s="294">
        <v>18.80734699246884</v>
      </c>
      <c r="P72" s="295">
        <v>9</v>
      </c>
      <c r="Q72" s="296">
        <v>1</v>
      </c>
      <c r="R72" s="296">
        <v>183</v>
      </c>
    </row>
    <row r="73" spans="1:18" ht="16.5">
      <c r="A73" s="246" t="s">
        <v>117</v>
      </c>
      <c r="B73" s="247" t="s">
        <v>281</v>
      </c>
      <c r="C73" s="238" t="s">
        <v>67</v>
      </c>
      <c r="D73" s="239">
        <v>0.82148452218447177</v>
      </c>
      <c r="E73" s="248">
        <v>3354</v>
      </c>
      <c r="F73" s="240" t="s">
        <v>119</v>
      </c>
      <c r="G73" s="249" t="s">
        <v>496</v>
      </c>
      <c r="H73" s="250">
        <v>6</v>
      </c>
      <c r="I73" s="241">
        <v>672.74900000000002</v>
      </c>
      <c r="J73" s="242">
        <v>2.8248005179641416E-2</v>
      </c>
      <c r="K73" s="242">
        <v>0.39503336750730117</v>
      </c>
      <c r="L73" s="242">
        <v>0.23770264150188036</v>
      </c>
      <c r="M73" s="293">
        <v>15.422000000000001</v>
      </c>
      <c r="N73" s="294">
        <v>0.59457539141641236</v>
      </c>
      <c r="O73" s="294">
        <v>9.9591378062249074</v>
      </c>
      <c r="P73" s="295">
        <v>29</v>
      </c>
      <c r="Q73" s="296">
        <v>4</v>
      </c>
      <c r="R73" s="296">
        <v>83</v>
      </c>
    </row>
    <row r="74" spans="1:18" ht="16.5">
      <c r="A74" s="246" t="s">
        <v>117</v>
      </c>
      <c r="B74" s="247" t="s">
        <v>519</v>
      </c>
      <c r="C74" s="238" t="s">
        <v>67</v>
      </c>
      <c r="D74" s="239">
        <v>0.82714285714285718</v>
      </c>
      <c r="E74" s="248">
        <v>4391</v>
      </c>
      <c r="F74" s="240" t="s">
        <v>119</v>
      </c>
      <c r="G74" s="249" t="s">
        <v>200</v>
      </c>
      <c r="H74" s="250">
        <v>1</v>
      </c>
      <c r="I74" s="241">
        <v>441.423</v>
      </c>
      <c r="J74" s="242">
        <v>0.10005196136527823</v>
      </c>
      <c r="K74" s="242">
        <v>0.24101797889436988</v>
      </c>
      <c r="L74" s="242">
        <v>0.12459704183968665</v>
      </c>
      <c r="M74" s="293">
        <v>14.837999999999999</v>
      </c>
      <c r="N74" s="294">
        <v>0.90616030428863015</v>
      </c>
      <c r="O74" s="294">
        <v>5.4369618257317809</v>
      </c>
      <c r="P74" s="295">
        <v>3</v>
      </c>
      <c r="Q74" s="296">
        <v>4</v>
      </c>
      <c r="R74" s="296">
        <v>24</v>
      </c>
    </row>
    <row r="75" spans="1:18" ht="16.5">
      <c r="A75" s="246" t="s">
        <v>117</v>
      </c>
      <c r="B75" s="247" t="s">
        <v>382</v>
      </c>
      <c r="C75" s="238" t="s">
        <v>70</v>
      </c>
      <c r="D75" s="239">
        <v>0.77136363636363636</v>
      </c>
      <c r="E75" s="248">
        <v>5832</v>
      </c>
      <c r="F75" s="240" t="s">
        <v>119</v>
      </c>
      <c r="G75" s="249" t="s">
        <v>301</v>
      </c>
      <c r="H75" s="250">
        <v>1</v>
      </c>
      <c r="I75" s="241">
        <v>774.79100000000005</v>
      </c>
      <c r="J75" s="242">
        <v>3.9495097907451565E-2</v>
      </c>
      <c r="K75" s="242">
        <v>0.36298385147884571</v>
      </c>
      <c r="L75" s="242">
        <v>0.25039010520256427</v>
      </c>
      <c r="M75" s="293">
        <v>17.021999999999998</v>
      </c>
      <c r="N75" s="294">
        <v>1.2906706453740426</v>
      </c>
      <c r="O75" s="294">
        <v>12.519505260128215</v>
      </c>
      <c r="P75" s="295">
        <v>18</v>
      </c>
      <c r="Q75" s="296">
        <v>10</v>
      </c>
      <c r="R75" s="296">
        <v>97</v>
      </c>
    </row>
    <row r="76" spans="1:18" ht="16.5">
      <c r="A76" s="246" t="s">
        <v>117</v>
      </c>
      <c r="B76" s="247" t="s">
        <v>288</v>
      </c>
      <c r="C76" s="238" t="s">
        <v>67</v>
      </c>
      <c r="D76" s="239">
        <v>0.84318926645286751</v>
      </c>
      <c r="E76" s="248">
        <v>602</v>
      </c>
      <c r="F76" s="240" t="s">
        <v>120</v>
      </c>
      <c r="G76" s="249" t="s">
        <v>214</v>
      </c>
      <c r="H76" s="250">
        <v>11</v>
      </c>
      <c r="I76" s="241">
        <v>1304.7890000000002</v>
      </c>
      <c r="J76" s="242">
        <v>3.9253766302527388E-2</v>
      </c>
      <c r="K76" s="242">
        <v>0.32330943998483841</v>
      </c>
      <c r="L76" s="242">
        <v>0.21837995992833747</v>
      </c>
      <c r="M76" s="293">
        <v>15.207000000000001</v>
      </c>
      <c r="N76" s="294">
        <v>0.68976669791054324</v>
      </c>
      <c r="O76" s="294">
        <v>10.499781957082714</v>
      </c>
      <c r="P76" s="295">
        <v>24</v>
      </c>
      <c r="Q76" s="296">
        <v>9</v>
      </c>
      <c r="R76" s="296">
        <v>141</v>
      </c>
    </row>
    <row r="77" spans="1:18" ht="16.5">
      <c r="A77" s="246" t="s">
        <v>117</v>
      </c>
      <c r="B77" s="247" t="s">
        <v>290</v>
      </c>
      <c r="C77" s="238" t="s">
        <v>67</v>
      </c>
      <c r="D77" s="239">
        <v>0.84239022651857987</v>
      </c>
      <c r="E77" s="248">
        <v>9060</v>
      </c>
      <c r="F77" s="240" t="s">
        <v>119</v>
      </c>
      <c r="G77" s="249" t="s">
        <v>205</v>
      </c>
      <c r="H77" s="250">
        <v>4</v>
      </c>
      <c r="I77" s="241">
        <v>1537.38</v>
      </c>
      <c r="J77" s="242">
        <v>3.626405761545072E-2</v>
      </c>
      <c r="K77" s="242">
        <v>0.36050201817372113</v>
      </c>
      <c r="L77" s="242">
        <v>0.21216349128641374</v>
      </c>
      <c r="M77" s="293">
        <v>13.977</v>
      </c>
      <c r="N77" s="294">
        <v>0.1951371814385513</v>
      </c>
      <c r="O77" s="294">
        <v>13.464465519260038</v>
      </c>
      <c r="P77" s="295">
        <v>40</v>
      </c>
      <c r="Q77" s="296">
        <v>6</v>
      </c>
      <c r="R77" s="296">
        <v>225</v>
      </c>
    </row>
  </sheetData>
  <phoneticPr fontId="3" type="noConversion"/>
  <conditionalFormatting sqref="C14:D77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2BBE-0BD4-4008-97FC-AA975A1A2B33}">
  <sheetPr>
    <tabColor rgb="FFFF0000"/>
  </sheetPr>
  <dimension ref="A1:R40"/>
  <sheetViews>
    <sheetView showGridLines="0" zoomScaleNormal="100" zoomScaleSheetLayoutView="85" workbookViewId="0"/>
  </sheetViews>
  <sheetFormatPr defaultRowHeight="13.5"/>
  <cols>
    <col min="1" max="2" width="9.140625" style="256"/>
    <col min="3" max="3" width="9.85546875" style="256" customWidth="1"/>
    <col min="4" max="16384" width="9.140625" style="256"/>
  </cols>
  <sheetData>
    <row r="1" spans="1:18" ht="3.75" customHeight="1">
      <c r="A1" s="251"/>
      <c r="B1" s="252"/>
      <c r="C1" s="253"/>
      <c r="D1" s="254"/>
      <c r="E1" s="254"/>
      <c r="F1" s="255"/>
      <c r="G1" s="254"/>
      <c r="H1" s="254"/>
      <c r="I1" s="254"/>
      <c r="J1" s="254"/>
      <c r="K1" s="254"/>
    </row>
    <row r="2" spans="1:18" ht="41.25">
      <c r="A2" s="319" t="s">
        <v>694</v>
      </c>
      <c r="B2" s="319"/>
      <c r="C2" s="319"/>
      <c r="D2" s="319"/>
      <c r="E2" s="319"/>
      <c r="F2" s="319"/>
      <c r="G2" s="319"/>
      <c r="H2" s="319"/>
      <c r="I2" s="319"/>
      <c r="J2" s="319"/>
      <c r="K2" s="319"/>
    </row>
    <row r="4" spans="1:18" ht="17.25">
      <c r="A4" s="257" t="s">
        <v>695</v>
      </c>
      <c r="B4" s="258"/>
      <c r="C4" s="258"/>
      <c r="D4" s="258"/>
      <c r="E4" s="258"/>
      <c r="F4" s="258"/>
      <c r="G4" s="258"/>
      <c r="H4" s="258"/>
      <c r="I4" s="258"/>
      <c r="J4" s="258"/>
      <c r="K4" s="258"/>
      <c r="R4" s="309"/>
    </row>
    <row r="5" spans="1:18" ht="16.5">
      <c r="R5" s="309"/>
    </row>
    <row r="6" spans="1:18" ht="26.25">
      <c r="A6" s="259"/>
      <c r="R6" s="309"/>
    </row>
    <row r="7" spans="1:18" ht="130.5" customHeight="1">
      <c r="A7" s="259"/>
    </row>
    <row r="8" spans="1:18" ht="26.25">
      <c r="A8" s="259"/>
      <c r="R8" s="309"/>
    </row>
    <row r="9" spans="1:18" ht="26.25">
      <c r="A9" s="259"/>
      <c r="R9" s="309"/>
    </row>
    <row r="10" spans="1:18" ht="40.5" customHeight="1">
      <c r="A10" s="259" t="s">
        <v>696</v>
      </c>
    </row>
    <row r="11" spans="1:18" ht="19.5" customHeight="1">
      <c r="A11" s="259"/>
    </row>
    <row r="12" spans="1:18" ht="17.25">
      <c r="A12" s="260" t="s">
        <v>697</v>
      </c>
      <c r="R12" s="309"/>
    </row>
    <row r="13" spans="1:18" ht="40.5">
      <c r="A13" s="310" t="s">
        <v>0</v>
      </c>
      <c r="B13" s="311" t="s">
        <v>74</v>
      </c>
      <c r="C13" s="312" t="s">
        <v>65</v>
      </c>
      <c r="D13" s="312" t="s">
        <v>154</v>
      </c>
      <c r="E13" s="313" t="s">
        <v>140</v>
      </c>
      <c r="F13" s="311" t="s">
        <v>145</v>
      </c>
      <c r="G13" s="313" t="s">
        <v>143</v>
      </c>
      <c r="H13" s="313" t="s">
        <v>147</v>
      </c>
      <c r="I13" s="314" t="s">
        <v>149</v>
      </c>
      <c r="J13" s="313" t="s">
        <v>6</v>
      </c>
      <c r="K13" s="313" t="s">
        <v>7</v>
      </c>
      <c r="R13" s="309"/>
    </row>
    <row r="14" spans="1:18" ht="16.5">
      <c r="A14" s="246" t="s">
        <v>117</v>
      </c>
      <c r="B14" s="247" t="s">
        <v>223</v>
      </c>
      <c r="C14" s="238" t="s">
        <v>67</v>
      </c>
      <c r="D14" s="239">
        <v>0.8357204671261067</v>
      </c>
      <c r="E14" s="248">
        <v>1880</v>
      </c>
      <c r="F14" s="240" t="s">
        <v>118</v>
      </c>
      <c r="G14" s="249" t="s">
        <v>174</v>
      </c>
      <c r="H14" s="250">
        <v>7</v>
      </c>
      <c r="I14" s="241">
        <v>795.86699999999996</v>
      </c>
      <c r="J14" s="294">
        <v>0</v>
      </c>
      <c r="K14" s="315">
        <v>27.642809665434051</v>
      </c>
    </row>
    <row r="15" spans="1:18" ht="16.5">
      <c r="A15" s="246" t="s">
        <v>117</v>
      </c>
      <c r="B15" s="247" t="s">
        <v>390</v>
      </c>
      <c r="C15" s="238" t="s">
        <v>70</v>
      </c>
      <c r="D15" s="239">
        <v>0.76310061179045785</v>
      </c>
      <c r="E15" s="248">
        <v>3685</v>
      </c>
      <c r="F15" s="240" t="s">
        <v>120</v>
      </c>
      <c r="G15" s="249" t="s">
        <v>209</v>
      </c>
      <c r="H15" s="250">
        <v>6</v>
      </c>
      <c r="I15" s="241">
        <v>904.08100000000002</v>
      </c>
      <c r="J15" s="294">
        <v>1.4100340587317639</v>
      </c>
      <c r="K15" s="315">
        <v>37.173625184746506</v>
      </c>
    </row>
    <row r="16" spans="1:18" ht="16.5">
      <c r="A16" s="246" t="s">
        <v>117</v>
      </c>
      <c r="B16" s="247" t="s">
        <v>345</v>
      </c>
      <c r="C16" s="238" t="s">
        <v>67</v>
      </c>
      <c r="D16" s="239">
        <v>0.82622869362900908</v>
      </c>
      <c r="E16" s="248">
        <v>4041</v>
      </c>
      <c r="F16" s="240" t="s">
        <v>119</v>
      </c>
      <c r="G16" s="249" t="s">
        <v>193</v>
      </c>
      <c r="H16" s="250">
        <v>8</v>
      </c>
      <c r="I16" s="241">
        <v>1096.155</v>
      </c>
      <c r="J16" s="294">
        <v>0</v>
      </c>
      <c r="K16" s="315">
        <v>29.010495778425497</v>
      </c>
    </row>
    <row r="17" spans="1:11" ht="16.5">
      <c r="A17" s="246" t="s">
        <v>117</v>
      </c>
      <c r="B17" s="247" t="s">
        <v>346</v>
      </c>
      <c r="C17" s="238" t="s">
        <v>69</v>
      </c>
      <c r="D17" s="239">
        <v>0.86315789473684212</v>
      </c>
      <c r="E17" s="248">
        <v>9928</v>
      </c>
      <c r="F17" s="240" t="s">
        <v>119</v>
      </c>
      <c r="G17" s="249" t="s">
        <v>187</v>
      </c>
      <c r="H17" s="250">
        <v>1</v>
      </c>
      <c r="I17" s="241">
        <v>609.66899999999998</v>
      </c>
      <c r="J17" s="294">
        <v>0.49207028731984076</v>
      </c>
      <c r="K17" s="315">
        <v>21.323045783859769</v>
      </c>
    </row>
    <row r="18" spans="1:11" ht="16.5">
      <c r="A18" s="246" t="s">
        <v>117</v>
      </c>
      <c r="B18" s="247" t="s">
        <v>467</v>
      </c>
      <c r="C18" s="238" t="s">
        <v>70</v>
      </c>
      <c r="D18" s="239">
        <v>0.72408458005534715</v>
      </c>
      <c r="E18" s="248">
        <v>8212</v>
      </c>
      <c r="F18" s="240" t="s">
        <v>119</v>
      </c>
      <c r="G18" s="249" t="s">
        <v>208</v>
      </c>
      <c r="H18" s="250">
        <v>3</v>
      </c>
      <c r="I18" s="241">
        <v>318.18099999999998</v>
      </c>
      <c r="J18" s="294">
        <v>2.200005657157404</v>
      </c>
      <c r="K18" s="315">
        <v>23.571489183829332</v>
      </c>
    </row>
    <row r="19" spans="1:11" ht="16.5">
      <c r="A19" s="246" t="s">
        <v>117</v>
      </c>
      <c r="B19" s="247" t="s">
        <v>232</v>
      </c>
      <c r="C19" s="238" t="s">
        <v>68</v>
      </c>
      <c r="D19" s="239">
        <v>0.91947368421052644</v>
      </c>
      <c r="E19" s="248">
        <v>8370</v>
      </c>
      <c r="F19" s="240" t="s">
        <v>118</v>
      </c>
      <c r="G19" s="249" t="s">
        <v>173</v>
      </c>
      <c r="H19" s="250">
        <v>1</v>
      </c>
      <c r="I19" s="241">
        <v>2300.1190000000001</v>
      </c>
      <c r="J19" s="294">
        <v>4.3476011458537578E-2</v>
      </c>
      <c r="K19" s="315">
        <v>43.954247584581488</v>
      </c>
    </row>
    <row r="20" spans="1:11" ht="16.5">
      <c r="A20" s="246" t="s">
        <v>117</v>
      </c>
      <c r="B20" s="247" t="s">
        <v>391</v>
      </c>
      <c r="C20" s="238" t="s">
        <v>67</v>
      </c>
      <c r="D20" s="239">
        <v>0.80864448383264753</v>
      </c>
      <c r="E20" s="248">
        <v>1052</v>
      </c>
      <c r="F20" s="240" t="s">
        <v>119</v>
      </c>
      <c r="G20" s="249" t="s">
        <v>195</v>
      </c>
      <c r="H20" s="250">
        <v>5</v>
      </c>
      <c r="I20" s="241">
        <v>535.3889999999999</v>
      </c>
      <c r="J20" s="294">
        <v>4.4827219087429899</v>
      </c>
      <c r="K20" s="315">
        <v>29.324472486360392</v>
      </c>
    </row>
    <row r="21" spans="1:11" ht="16.5">
      <c r="A21" s="246" t="s">
        <v>117</v>
      </c>
      <c r="B21" s="247" t="s">
        <v>236</v>
      </c>
      <c r="C21" s="238" t="s">
        <v>67</v>
      </c>
      <c r="D21" s="239">
        <v>0.81</v>
      </c>
      <c r="E21" s="248">
        <v>6728</v>
      </c>
      <c r="F21" s="240" t="s">
        <v>119</v>
      </c>
      <c r="G21" s="249" t="s">
        <v>191</v>
      </c>
      <c r="H21" s="250">
        <v>1</v>
      </c>
      <c r="I21" s="241">
        <v>1556.6790000000001</v>
      </c>
      <c r="J21" s="294">
        <v>6.4239319731299774E-2</v>
      </c>
      <c r="K21" s="315">
        <v>23.126155103267916</v>
      </c>
    </row>
    <row r="22" spans="1:11" ht="16.5">
      <c r="A22" s="246" t="s">
        <v>117</v>
      </c>
      <c r="B22" s="247" t="s">
        <v>237</v>
      </c>
      <c r="C22" s="238" t="s">
        <v>67</v>
      </c>
      <c r="D22" s="239">
        <v>0.83750000000000002</v>
      </c>
      <c r="E22" s="248">
        <v>9456</v>
      </c>
      <c r="F22" s="240" t="s">
        <v>119</v>
      </c>
      <c r="G22" s="249" t="s">
        <v>194</v>
      </c>
      <c r="H22" s="250">
        <v>1</v>
      </c>
      <c r="I22" s="241">
        <v>1394.915</v>
      </c>
      <c r="J22" s="294">
        <v>0.57351164766311924</v>
      </c>
      <c r="K22" s="315">
        <v>20.933175139703852</v>
      </c>
    </row>
    <row r="23" spans="1:11" ht="16.5">
      <c r="A23" s="246" t="s">
        <v>117</v>
      </c>
      <c r="B23" s="247" t="s">
        <v>503</v>
      </c>
      <c r="C23" s="238" t="s">
        <v>70</v>
      </c>
      <c r="D23" s="239">
        <v>0.71781247268652859</v>
      </c>
      <c r="E23" s="248">
        <v>4458</v>
      </c>
      <c r="F23" s="240" t="s">
        <v>119</v>
      </c>
      <c r="G23" s="249" t="s">
        <v>204</v>
      </c>
      <c r="H23" s="250">
        <v>2</v>
      </c>
      <c r="I23" s="241">
        <v>1401.0189999999998</v>
      </c>
      <c r="J23" s="294">
        <v>1.1420259111403916</v>
      </c>
      <c r="K23" s="315">
        <v>42.754595048318407</v>
      </c>
    </row>
    <row r="24" spans="1:11" ht="16.5">
      <c r="A24" s="246" t="s">
        <v>117</v>
      </c>
      <c r="B24" s="247" t="s">
        <v>353</v>
      </c>
      <c r="C24" s="238" t="s">
        <v>70</v>
      </c>
      <c r="D24" s="239">
        <v>0.77851522532266926</v>
      </c>
      <c r="E24" s="248">
        <v>4546</v>
      </c>
      <c r="F24" s="240" t="s">
        <v>119</v>
      </c>
      <c r="G24" s="249" t="s">
        <v>203</v>
      </c>
      <c r="H24" s="250">
        <v>2</v>
      </c>
      <c r="I24" s="241">
        <v>2025.53</v>
      </c>
      <c r="J24" s="294">
        <v>0.34558856200599347</v>
      </c>
      <c r="K24" s="315">
        <v>26.017881739594081</v>
      </c>
    </row>
    <row r="25" spans="1:11" ht="16.5">
      <c r="A25" s="246" t="s">
        <v>117</v>
      </c>
      <c r="B25" s="247" t="s">
        <v>355</v>
      </c>
      <c r="C25" s="238" t="s">
        <v>67</v>
      </c>
      <c r="D25" s="239">
        <v>0.81131991091612377</v>
      </c>
      <c r="E25" s="248">
        <v>8485</v>
      </c>
      <c r="F25" s="240" t="s">
        <v>119</v>
      </c>
      <c r="G25" s="249" t="s">
        <v>208</v>
      </c>
      <c r="H25" s="250">
        <v>3</v>
      </c>
      <c r="I25" s="241">
        <v>1479.346</v>
      </c>
      <c r="J25" s="294">
        <v>0.54077950661981711</v>
      </c>
      <c r="K25" s="315">
        <v>51.238858252227672</v>
      </c>
    </row>
    <row r="26" spans="1:11" ht="16.5">
      <c r="A26" s="246" t="s">
        <v>117</v>
      </c>
      <c r="B26" s="247" t="s">
        <v>252</v>
      </c>
      <c r="C26" s="238" t="s">
        <v>70</v>
      </c>
      <c r="D26" s="239">
        <v>0.78869565217391313</v>
      </c>
      <c r="E26" s="248">
        <v>9440</v>
      </c>
      <c r="F26" s="240" t="s">
        <v>118</v>
      </c>
      <c r="G26" s="249" t="s">
        <v>171</v>
      </c>
      <c r="H26" s="250">
        <v>1</v>
      </c>
      <c r="I26" s="241">
        <v>1571.0150000000001</v>
      </c>
      <c r="J26" s="294">
        <v>0.12730623195831994</v>
      </c>
      <c r="K26" s="315">
        <v>30.935414365871743</v>
      </c>
    </row>
    <row r="27" spans="1:11" ht="16.5">
      <c r="A27" s="246" t="s">
        <v>117</v>
      </c>
      <c r="B27" s="247" t="s">
        <v>255</v>
      </c>
      <c r="C27" s="238" t="s">
        <v>68</v>
      </c>
      <c r="D27" s="239">
        <v>0.9405</v>
      </c>
      <c r="E27" s="248">
        <v>1067</v>
      </c>
      <c r="F27" s="240" t="s">
        <v>119</v>
      </c>
      <c r="G27" s="249" t="s">
        <v>194</v>
      </c>
      <c r="H27" s="250">
        <v>1</v>
      </c>
      <c r="I27" s="241">
        <v>2065.4160000000002</v>
      </c>
      <c r="J27" s="294">
        <v>0.33891477552221921</v>
      </c>
      <c r="K27" s="315">
        <v>36.7480449459092</v>
      </c>
    </row>
    <row r="28" spans="1:11" ht="16.5">
      <c r="A28" s="246" t="s">
        <v>117</v>
      </c>
      <c r="B28" s="247" t="s">
        <v>507</v>
      </c>
      <c r="C28" s="238" t="s">
        <v>69</v>
      </c>
      <c r="D28" s="239">
        <v>0.89473684210526316</v>
      </c>
      <c r="E28" s="248">
        <v>3810</v>
      </c>
      <c r="F28" s="240" t="s">
        <v>119</v>
      </c>
      <c r="G28" s="249" t="s">
        <v>196</v>
      </c>
      <c r="H28" s="250">
        <v>1</v>
      </c>
      <c r="I28" s="241">
        <v>826.38699999999994</v>
      </c>
      <c r="J28" s="294">
        <v>0</v>
      </c>
      <c r="K28" s="315">
        <v>28.437039788864059</v>
      </c>
    </row>
    <row r="29" spans="1:11" ht="16.5">
      <c r="A29" s="246" t="s">
        <v>117</v>
      </c>
      <c r="B29" s="247" t="s">
        <v>509</v>
      </c>
      <c r="C29" s="238" t="s">
        <v>69</v>
      </c>
      <c r="D29" s="239">
        <v>0.87000000000000011</v>
      </c>
      <c r="E29" s="248">
        <v>3027</v>
      </c>
      <c r="F29" s="240" t="s">
        <v>119</v>
      </c>
      <c r="G29" s="249" t="s">
        <v>186</v>
      </c>
      <c r="H29" s="250">
        <v>1</v>
      </c>
      <c r="I29" s="241">
        <v>2906.3609999999999</v>
      </c>
      <c r="J29" s="294">
        <v>2.8213976171576758</v>
      </c>
      <c r="K29" s="315">
        <v>23.190512121515532</v>
      </c>
    </row>
    <row r="30" spans="1:11" ht="16.5">
      <c r="A30" s="246" t="s">
        <v>117</v>
      </c>
      <c r="B30" s="247" t="s">
        <v>260</v>
      </c>
      <c r="C30" s="238" t="s">
        <v>67</v>
      </c>
      <c r="D30" s="239">
        <v>0.81967522919007618</v>
      </c>
      <c r="E30" s="248">
        <v>7247</v>
      </c>
      <c r="F30" s="240" t="s">
        <v>119</v>
      </c>
      <c r="G30" s="249" t="s">
        <v>204</v>
      </c>
      <c r="H30" s="250">
        <v>4</v>
      </c>
      <c r="I30" s="241">
        <v>1661.8029999999999</v>
      </c>
      <c r="J30" s="294">
        <v>0.60175604448902797</v>
      </c>
      <c r="K30" s="315">
        <v>29.726748597757979</v>
      </c>
    </row>
    <row r="31" spans="1:11" ht="16.5">
      <c r="A31" s="246" t="s">
        <v>117</v>
      </c>
      <c r="B31" s="247" t="s">
        <v>474</v>
      </c>
      <c r="C31" s="238" t="s">
        <v>67</v>
      </c>
      <c r="D31" s="239">
        <v>0.811764930007147</v>
      </c>
      <c r="E31" s="248">
        <v>1780</v>
      </c>
      <c r="F31" s="240" t="s">
        <v>120</v>
      </c>
      <c r="G31" s="249" t="s">
        <v>215</v>
      </c>
      <c r="H31" s="250">
        <v>12</v>
      </c>
      <c r="I31" s="241">
        <v>1297.3409999999999</v>
      </c>
      <c r="J31" s="294">
        <v>0.7708073667601657</v>
      </c>
      <c r="K31" s="315">
        <v>27.363661519985882</v>
      </c>
    </row>
    <row r="32" spans="1:11" ht="16.5">
      <c r="A32" s="246" t="s">
        <v>117</v>
      </c>
      <c r="B32" s="247" t="s">
        <v>263</v>
      </c>
      <c r="C32" s="238" t="s">
        <v>67</v>
      </c>
      <c r="D32" s="239">
        <v>0.83931665531384614</v>
      </c>
      <c r="E32" s="248">
        <v>4777</v>
      </c>
      <c r="F32" s="240" t="s">
        <v>119</v>
      </c>
      <c r="G32" s="249" t="s">
        <v>205</v>
      </c>
      <c r="H32" s="250">
        <v>3</v>
      </c>
      <c r="I32" s="241">
        <v>1403.8430000000001</v>
      </c>
      <c r="J32" s="294">
        <v>1.4246607348542535</v>
      </c>
      <c r="K32" s="315">
        <v>20.586347618643963</v>
      </c>
    </row>
    <row r="33" spans="1:11" ht="16.5">
      <c r="A33" s="246" t="s">
        <v>117</v>
      </c>
      <c r="B33" s="247" t="s">
        <v>268</v>
      </c>
      <c r="C33" s="238" t="s">
        <v>67</v>
      </c>
      <c r="D33" s="239">
        <v>0.82644429697380806</v>
      </c>
      <c r="E33" s="248">
        <v>9788</v>
      </c>
      <c r="F33" s="240" t="s">
        <v>119</v>
      </c>
      <c r="G33" s="249" t="s">
        <v>208</v>
      </c>
      <c r="H33" s="250">
        <v>4</v>
      </c>
      <c r="I33" s="241">
        <v>1724.595</v>
      </c>
      <c r="J33" s="294">
        <v>0.11596925655008856</v>
      </c>
      <c r="K33" s="315">
        <v>28.760375624421965</v>
      </c>
    </row>
    <row r="34" spans="1:11" ht="16.5">
      <c r="A34" s="246" t="s">
        <v>117</v>
      </c>
      <c r="B34" s="247" t="s">
        <v>269</v>
      </c>
      <c r="C34" s="238" t="s">
        <v>67</v>
      </c>
      <c r="D34" s="239">
        <v>0.80789936385319638</v>
      </c>
      <c r="E34" s="248">
        <v>5179</v>
      </c>
      <c r="F34" s="240" t="s">
        <v>120</v>
      </c>
      <c r="G34" s="249" t="s">
        <v>211</v>
      </c>
      <c r="H34" s="250">
        <v>4</v>
      </c>
      <c r="I34" s="241">
        <v>528.83999999999992</v>
      </c>
      <c r="J34" s="294">
        <v>0.37818621889418358</v>
      </c>
      <c r="K34" s="315">
        <v>26.662128432039939</v>
      </c>
    </row>
    <row r="35" spans="1:11" ht="16.5">
      <c r="A35" s="246" t="s">
        <v>117</v>
      </c>
      <c r="B35" s="247" t="s">
        <v>273</v>
      </c>
      <c r="C35" s="238" t="s">
        <v>68</v>
      </c>
      <c r="D35" s="239">
        <v>0.91770504089687266</v>
      </c>
      <c r="E35" s="248">
        <v>6044</v>
      </c>
      <c r="F35" s="240" t="s">
        <v>118</v>
      </c>
      <c r="G35" s="249" t="s">
        <v>176</v>
      </c>
      <c r="H35" s="250">
        <v>2</v>
      </c>
      <c r="I35" s="241">
        <v>2163.9429999999998</v>
      </c>
      <c r="J35" s="294">
        <v>0</v>
      </c>
      <c r="K35" s="315">
        <v>24.815810767658856</v>
      </c>
    </row>
    <row r="36" spans="1:11" ht="16.5">
      <c r="A36" s="246" t="s">
        <v>117</v>
      </c>
      <c r="B36" s="247" t="s">
        <v>274</v>
      </c>
      <c r="C36" s="238" t="s">
        <v>67</v>
      </c>
      <c r="D36" s="239">
        <v>0.80573978650635614</v>
      </c>
      <c r="E36" s="248">
        <v>4163</v>
      </c>
      <c r="F36" s="240" t="s">
        <v>120</v>
      </c>
      <c r="G36" s="249" t="s">
        <v>215</v>
      </c>
      <c r="H36" s="250">
        <v>10</v>
      </c>
      <c r="I36" s="241">
        <v>1249.04</v>
      </c>
      <c r="J36" s="294">
        <v>1.120860821110613</v>
      </c>
      <c r="K36" s="315">
        <v>21.456478575546019</v>
      </c>
    </row>
    <row r="37" spans="1:11" ht="16.5">
      <c r="A37" s="246" t="s">
        <v>117</v>
      </c>
      <c r="B37" s="247" t="s">
        <v>275</v>
      </c>
      <c r="C37" s="238" t="s">
        <v>70</v>
      </c>
      <c r="D37" s="239">
        <v>0.79281546284262061</v>
      </c>
      <c r="E37" s="248">
        <v>2480</v>
      </c>
      <c r="F37" s="240" t="s">
        <v>119</v>
      </c>
      <c r="G37" s="249" t="s">
        <v>183</v>
      </c>
      <c r="H37" s="250">
        <v>3</v>
      </c>
      <c r="I37" s="241">
        <v>1123.2489999999998</v>
      </c>
      <c r="J37" s="294">
        <v>0.53416473106141216</v>
      </c>
      <c r="K37" s="315">
        <v>52.43717109919529</v>
      </c>
    </row>
    <row r="38" spans="1:11" ht="16.5">
      <c r="A38" s="246" t="s">
        <v>117</v>
      </c>
      <c r="B38" s="247" t="s">
        <v>277</v>
      </c>
      <c r="C38" s="238" t="s">
        <v>70</v>
      </c>
      <c r="D38" s="239">
        <v>0.76904761904761898</v>
      </c>
      <c r="E38" s="248">
        <v>7157</v>
      </c>
      <c r="F38" s="240" t="s">
        <v>119</v>
      </c>
      <c r="G38" s="249" t="s">
        <v>191</v>
      </c>
      <c r="H38" s="250">
        <v>1</v>
      </c>
      <c r="I38" s="241">
        <v>1286.57</v>
      </c>
      <c r="J38" s="294">
        <v>2.0986032629394438</v>
      </c>
      <c r="K38" s="315">
        <v>47.179710392749719</v>
      </c>
    </row>
    <row r="39" spans="1:11" ht="16.5">
      <c r="A39" s="246" t="s">
        <v>117</v>
      </c>
      <c r="B39" s="247" t="s">
        <v>479</v>
      </c>
      <c r="C39" s="238" t="s">
        <v>70</v>
      </c>
      <c r="D39" s="239">
        <v>0.78921447979277093</v>
      </c>
      <c r="E39" s="248">
        <v>1202</v>
      </c>
      <c r="F39" s="240" t="s">
        <v>120</v>
      </c>
      <c r="G39" s="249" t="s">
        <v>214</v>
      </c>
      <c r="H39" s="250">
        <v>10</v>
      </c>
      <c r="I39" s="241">
        <v>1263.0569999999998</v>
      </c>
      <c r="J39" s="294">
        <v>1.3459408403579571</v>
      </c>
      <c r="K39" s="315">
        <v>22.485129333038813</v>
      </c>
    </row>
    <row r="40" spans="1:11" ht="16.5">
      <c r="A40" s="246" t="s">
        <v>117</v>
      </c>
      <c r="B40" s="247" t="s">
        <v>363</v>
      </c>
      <c r="C40" s="238" t="s">
        <v>68</v>
      </c>
      <c r="D40" s="239">
        <v>0.92833149657063219</v>
      </c>
      <c r="E40" s="248">
        <v>2876</v>
      </c>
      <c r="F40" s="240" t="s">
        <v>119</v>
      </c>
      <c r="G40" s="249" t="s">
        <v>182</v>
      </c>
      <c r="H40" s="250">
        <v>5</v>
      </c>
      <c r="I40" s="241">
        <v>1863.1960000000001</v>
      </c>
      <c r="J40" s="294">
        <v>1.5564653423472354</v>
      </c>
      <c r="K40" s="315">
        <v>26.513582038604632</v>
      </c>
    </row>
  </sheetData>
  <mergeCells count="1">
    <mergeCell ref="A2:K2"/>
  </mergeCells>
  <phoneticPr fontId="3" type="noConversion"/>
  <conditionalFormatting sqref="C14:D40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2025-03-04T02:20:43Z</dcterms:modified>
</cp:coreProperties>
</file>