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1400805B-23FE-4026-8EA4-7E284EFBB226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8" r:id="rId8"/>
  </sheets>
  <definedNames>
    <definedName name="_xlnm._FilterDatabase" localSheetId="7" hidden="1">'급감속과다 명단'!$A$13:$K$15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명단'!$A$1:$K$13</definedName>
    <definedName name="_xlnm.Print_Area" localSheetId="4">운전자별!$A$1:$R$99</definedName>
    <definedName name="_xlnm.Print_Area" localSheetId="1">종합!$A$1:$L$183</definedName>
    <definedName name="_xlnm.Print_Area" localSheetId="3">차량별!$A$1:$T$44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3" i="12" l="1"/>
  <c r="D171" i="12"/>
  <c r="E171" i="12"/>
  <c r="F171" i="12"/>
  <c r="G171" i="12"/>
  <c r="H171" i="12"/>
  <c r="I171" i="12"/>
  <c r="J171" i="12"/>
  <c r="D172" i="12"/>
  <c r="E172" i="12"/>
  <c r="F172" i="12"/>
  <c r="G172" i="12"/>
  <c r="H172" i="12"/>
  <c r="I172" i="12"/>
  <c r="J172" i="12"/>
  <c r="D173" i="12"/>
  <c r="E173" i="12"/>
  <c r="F173" i="12"/>
  <c r="G173" i="12"/>
  <c r="I173" i="12"/>
  <c r="J173" i="12"/>
  <c r="D174" i="12"/>
  <c r="E174" i="12"/>
  <c r="F174" i="12"/>
  <c r="G174" i="12"/>
  <c r="H174" i="12"/>
  <c r="I174" i="12"/>
  <c r="J174" i="12"/>
  <c r="D175" i="12"/>
  <c r="E175" i="12"/>
  <c r="F175" i="12"/>
  <c r="G175" i="12"/>
  <c r="H175" i="12"/>
  <c r="I175" i="12"/>
  <c r="J175" i="12"/>
  <c r="E170" i="12"/>
  <c r="F170" i="12"/>
  <c r="G170" i="12"/>
  <c r="H170" i="12"/>
  <c r="I170" i="12"/>
  <c r="J170" i="12"/>
  <c r="D170" i="12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7" i="7" l="1"/>
  <c r="C7" i="7"/>
  <c r="D7" i="7"/>
  <c r="E7" i="7"/>
  <c r="B7" i="7" s="1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B175" i="12"/>
  <c r="B173" i="12"/>
  <c r="B172" i="12"/>
  <c r="B170" i="12"/>
  <c r="B174" i="12"/>
  <c r="B171" i="12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F25" i="60" l="1"/>
  <c r="F38" i="60"/>
  <c r="F30" i="60"/>
  <c r="F22" i="60"/>
  <c r="F14" i="60"/>
  <c r="F33" i="60"/>
  <c r="F42" i="60"/>
  <c r="F34" i="60"/>
  <c r="F26" i="60"/>
  <c r="F18" i="60"/>
  <c r="F41" i="60"/>
  <c r="F24" i="60"/>
  <c r="F16" i="60"/>
  <c r="F37" i="60"/>
  <c r="F29" i="60"/>
  <c r="F21" i="60"/>
  <c r="F13" i="60"/>
  <c r="F43" i="60"/>
  <c r="F35" i="60"/>
  <c r="F27" i="60"/>
  <c r="F19" i="60"/>
  <c r="F11" i="60"/>
  <c r="F40" i="60"/>
  <c r="F39" i="60"/>
  <c r="F15" i="60"/>
  <c r="F36" i="60"/>
  <c r="F28" i="60"/>
  <c r="F20" i="60"/>
  <c r="F12" i="60"/>
  <c r="F32" i="60"/>
  <c r="F31" i="60"/>
  <c r="F23" i="60"/>
  <c r="F17" i="60"/>
  <c r="J61" i="12" a="1"/>
  <c r="J61" i="12" l="1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0" i="12" l="1"/>
  <c r="J36" i="12" s="1"/>
  <c r="N30" i="12"/>
  <c r="D61" i="12" a="1"/>
  <c r="I61" i="12" a="1"/>
  <c r="G61" i="12" a="1"/>
  <c r="E61" i="12" a="1"/>
  <c r="F61" i="12" a="1"/>
  <c r="H61" i="12" a="1"/>
  <c r="N61" i="12" a="1"/>
  <c r="N61" i="12" l="1"/>
  <c r="K61" i="12" s="1" a="1"/>
  <c r="K61" i="12" s="1"/>
  <c r="E61" i="12"/>
  <c r="F61" i="12"/>
  <c r="G61" i="12"/>
  <c r="D61" i="12"/>
  <c r="I61" i="12"/>
  <c r="H61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<sst xmlns="http://schemas.openxmlformats.org/spreadsheetml/2006/main" count="2937" uniqueCount="605">
  <si>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</si>
  <si>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</si>
  <si>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</si>
  <si>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</si>
  <si>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</si>
  <si>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</si>
  <si>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</si>
  <si>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</si>
  <si>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</si>
  <si>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</si>
  <si>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</si>
  <si>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</si>
  <si>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</si>
  <si>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</si>
  <si>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</si>
  <si>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</si>
  <si>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</si>
  <si>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</si>
  <si>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</si>
  <si>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</si>
  <si>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</si>
  <si>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</si>
  <si>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</si>
  <si>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</si>
  <si>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</si>
  <si>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</si>
  <si>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</si>
  <si>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</si>
  <si>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</si>
  <si>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</si>
  <si>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</si>
  <si>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</si>
  <si>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</si>
  <si>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</si>
  <si>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</si>
  <si>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</si>
  <si>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</si>
  <si>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</si>
  <si>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</si>
  <si>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</si>
  <si>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</si>
  <si>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</si>
  <si>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</si>
  <si>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</si>
  <si>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</si>
  <si>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</si>
  <si>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</si>
  <si>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</si>
  <si>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</si>
  <si>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</si>
  <si>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</si>
  <si>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</si>
  <si>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</si>
  <si>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</si>
  <si>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</si>
  <si>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</si>
  <si>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</si>
  <si>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</si>
  <si>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</si>
  <si>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</si>
  <si>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</si>
  <si>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</si>
  <si>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</si>
  <si>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</si>
  <si>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</si>
  <si>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</si>
  <si>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</si>
  <si>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</si>
  <si>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</si>
  <si>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</si>
  <si>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</si>
  <si>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</si>
  <si>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</si>
  <si>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</si>
  <si>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</si>
  <si>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</si>
  <si>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</si>
  <si>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</si>
  <si>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</si>
  <si>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</si>
  <si>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</si>
  <si>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</si>
  <si>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</si>
  <si>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</si>
  <si>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</si>
  <si>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</si>
  <si>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</si>
  <si>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</si>
  <si>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</si>
  <si>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</si>
  <si>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</si>
  <si>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</si>
  <si>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</si>
  <si>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</si>
  <si>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</si>
  <si>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</si>
  <si>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</si>
  <si>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</si>
  <si>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</si>
  <si>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</si>
  <si>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</si>
  <si>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</si>
  <si>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</si>
  <si>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</si>
  <si>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</si>
  <si>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</si>
  <si>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</si>
  <si>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</si>
  <si>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</si>
  <si>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</si>
  <si>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</si>
  <si>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</si>
  <si>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</si>
  <si>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</si>
  <si>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</si>
  <si>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</si>
  <si>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</si>
  <si>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성원운수</t>
  </si>
  <si>
    <t>535</t>
  </si>
  <si>
    <t>536</t>
  </si>
  <si>
    <t>537</t>
  </si>
  <si>
    <t>538</t>
  </si>
  <si>
    <t>539</t>
  </si>
  <si>
    <t>순환54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</si>
  <si>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</si>
  <si>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</si>
  <si>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</si>
  <si>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</si>
  <si>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</si>
  <si>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</si>
  <si>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</si>
  <si>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</si>
  <si>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</si>
  <si>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</si>
  <si>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</si>
  <si>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</si>
  <si>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</si>
  <si>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</si>
  <si>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</si>
  <si>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</si>
  <si>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</si>
  <si>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</si>
  <si>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</si>
  <si>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</si>
  <si>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</si>
  <si>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</si>
  <si>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</si>
  <si>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</si>
  <si>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</si>
  <si>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</si>
  <si>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</si>
  <si>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</si>
  <si>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</si>
  <si>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</si>
  <si>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</si>
  <si>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</si>
  <si>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</si>
  <si>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</si>
  <si>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</si>
  <si>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</si>
  <si>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</si>
  <si>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</si>
  <si>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</si>
  <si>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</si>
  <si>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</si>
  <si>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</si>
  <si>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</si>
  <si>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</si>
  <si>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</si>
  <si>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최대주행거리</t>
  </si>
  <si>
    <t>[TIP!!] 특별관리 운행사원 관리하려면?</t>
  </si>
  <si>
    <t>중형</t>
  </si>
  <si>
    <t>HD</t>
  </si>
  <si>
    <t>WC</t>
  </si>
  <si>
    <t>성원운수</t>
    <phoneticPr fontId="3" type="noConversion"/>
  </si>
  <si>
    <t>71바5564</t>
  </si>
  <si>
    <t>535535</t>
  </si>
  <si>
    <t>71바6955</t>
  </si>
  <si>
    <t>WD</t>
  </si>
  <si>
    <t>71바6957</t>
  </si>
  <si>
    <t>71바6958</t>
  </si>
  <si>
    <t>성원운수535D1</t>
  </si>
  <si>
    <t>71바6959</t>
  </si>
  <si>
    <t>성원운수535F1</t>
  </si>
  <si>
    <t>71바6961</t>
  </si>
  <si>
    <t>71바6962</t>
  </si>
  <si>
    <t>71바6963</t>
  </si>
  <si>
    <t>71바6964</t>
  </si>
  <si>
    <t>71바6966</t>
  </si>
  <si>
    <t>71바6967</t>
  </si>
  <si>
    <t>성원운수535C1</t>
  </si>
  <si>
    <t>71바5551</t>
  </si>
  <si>
    <t>536536</t>
  </si>
  <si>
    <t>71바5555</t>
  </si>
  <si>
    <t>71바5556</t>
  </si>
  <si>
    <t>71바5557</t>
  </si>
  <si>
    <t>성원운수536C1</t>
  </si>
  <si>
    <t>71바5559</t>
  </si>
  <si>
    <t>성원운수536D1</t>
  </si>
  <si>
    <t>71바5563</t>
  </si>
  <si>
    <t>성원운수536B1</t>
  </si>
  <si>
    <t>71바5566</t>
  </si>
  <si>
    <t>74사1183</t>
  </si>
  <si>
    <t>537537</t>
  </si>
  <si>
    <t>71바6301</t>
  </si>
  <si>
    <t>71바6302</t>
  </si>
  <si>
    <t>71바6303</t>
  </si>
  <si>
    <t>71바6305</t>
  </si>
  <si>
    <t>71바6307</t>
  </si>
  <si>
    <t>71바6309</t>
  </si>
  <si>
    <t>71바6601</t>
  </si>
  <si>
    <t>71바6605</t>
  </si>
  <si>
    <t>71바6615</t>
  </si>
  <si>
    <t>71바6616</t>
  </si>
  <si>
    <t>72바1927</t>
  </si>
  <si>
    <t>강석수</t>
  </si>
  <si>
    <t>고기영</t>
  </si>
  <si>
    <t>고재문</t>
  </si>
  <si>
    <t>공영식</t>
  </si>
  <si>
    <t>구자엽</t>
  </si>
  <si>
    <t>김옥란</t>
  </si>
  <si>
    <t>김익찬</t>
  </si>
  <si>
    <t>김진구</t>
  </si>
  <si>
    <t>김태화</t>
  </si>
  <si>
    <t>김형구</t>
  </si>
  <si>
    <t>김호진</t>
  </si>
  <si>
    <t>노매화</t>
  </si>
  <si>
    <t>명대식</t>
  </si>
  <si>
    <t>민권식</t>
  </si>
  <si>
    <t>박승연</t>
  </si>
  <si>
    <t>박정호</t>
  </si>
  <si>
    <t>백건호</t>
  </si>
  <si>
    <t>서기섭</t>
  </si>
  <si>
    <t>송범섭</t>
  </si>
  <si>
    <t>신목선</t>
  </si>
  <si>
    <t>심상만</t>
  </si>
  <si>
    <t>연광옥</t>
  </si>
  <si>
    <t>우대암</t>
  </si>
  <si>
    <t>이광의</t>
  </si>
  <si>
    <t>이기섭</t>
  </si>
  <si>
    <t>이병일</t>
  </si>
  <si>
    <t>이병주</t>
  </si>
  <si>
    <t>이석현</t>
  </si>
  <si>
    <t>이성식</t>
  </si>
  <si>
    <t>이성열</t>
  </si>
  <si>
    <t>이수상</t>
  </si>
  <si>
    <t>이을락</t>
  </si>
  <si>
    <t>이응수</t>
  </si>
  <si>
    <t>이일선</t>
  </si>
  <si>
    <t>이종섭</t>
  </si>
  <si>
    <t>이준복</t>
  </si>
  <si>
    <t>이훈범</t>
  </si>
  <si>
    <t>임미숙</t>
  </si>
  <si>
    <t>정대성</t>
  </si>
  <si>
    <t>정연환</t>
  </si>
  <si>
    <t>정재화</t>
  </si>
  <si>
    <t>정찬배</t>
  </si>
  <si>
    <t>정춘호</t>
  </si>
  <si>
    <t>조강구</t>
  </si>
  <si>
    <t>조성배</t>
  </si>
  <si>
    <t>조승호</t>
  </si>
  <si>
    <t>조우제</t>
  </si>
  <si>
    <t>차양근</t>
  </si>
  <si>
    <t>최한국</t>
  </si>
  <si>
    <t>최현호</t>
  </si>
  <si>
    <t>하순기</t>
  </si>
  <si>
    <t>한용안</t>
  </si>
  <si>
    <t>함상수</t>
  </si>
  <si>
    <t>홍성진</t>
  </si>
  <si>
    <t>=</t>
  </si>
  <si>
    <t>71바6960</t>
  </si>
  <si>
    <t>71바5552</t>
  </si>
  <si>
    <t>71바5553</t>
  </si>
  <si>
    <t>71바5562</t>
  </si>
  <si>
    <t>71바6612</t>
  </si>
  <si>
    <t>71바6306</t>
  </si>
  <si>
    <t>강건구</t>
  </si>
  <si>
    <t>김석균</t>
  </si>
  <si>
    <t>마재인</t>
  </si>
  <si>
    <t>박안식</t>
  </si>
  <si>
    <t>여운종</t>
  </si>
  <si>
    <t>임병규</t>
  </si>
  <si>
    <t>최광진</t>
  </si>
  <si>
    <t>0%(0명)</t>
  </si>
  <si>
    <t>개선율(유카전)</t>
  </si>
  <si>
    <t>순위</t>
  </si>
  <si>
    <t>인천전체</t>
  </si>
  <si>
    <t>이수현</t>
  </si>
  <si>
    <t>538538</t>
  </si>
  <si>
    <t>성원운수538D1</t>
  </si>
  <si>
    <t>성원운수538C1</t>
  </si>
  <si>
    <t>539539</t>
  </si>
  <si>
    <t>순환54순환54</t>
  </si>
  <si>
    <t>김덕희</t>
  </si>
  <si>
    <t>문경환</t>
  </si>
  <si>
    <t>임만순</t>
  </si>
  <si>
    <t>임준수</t>
  </si>
  <si>
    <t>송기상</t>
  </si>
  <si>
    <t>NEW</t>
  </si>
  <si>
    <t>new</t>
  </si>
  <si>
    <t>성원운수535C2</t>
  </si>
  <si>
    <t>▲</t>
  </si>
  <si>
    <t>성원운수536C2</t>
  </si>
  <si>
    <t>성원운수536C3</t>
  </si>
  <si>
    <t>성원운수538C2</t>
  </si>
  <si>
    <t>이경화</t>
  </si>
  <si>
    <t>임락모</t>
  </si>
  <si>
    <t>최광훈</t>
  </si>
  <si>
    <t>박갑열</t>
  </si>
  <si>
    <t>71바6311</t>
  </si>
  <si>
    <t>성원운수535B1</t>
  </si>
  <si>
    <t>성원운수535D2</t>
  </si>
  <si>
    <t>성원운수535C6</t>
  </si>
  <si>
    <t>성원운수535S1</t>
  </si>
  <si>
    <t>성원운수535C3</t>
  </si>
  <si>
    <t>성원운수535C5</t>
  </si>
  <si>
    <t>성원운수535C4</t>
  </si>
  <si>
    <t>성원운수536A1</t>
  </si>
  <si>
    <t>성원운수536B2</t>
  </si>
  <si>
    <t>성원운수536A2</t>
  </si>
  <si>
    <t>성원운수536B3</t>
  </si>
  <si>
    <t>▽</t>
  </si>
  <si>
    <t>성원운수538B2</t>
  </si>
  <si>
    <t>성원운수538B1</t>
  </si>
  <si>
    <t>성원운수순환54B1</t>
  </si>
  <si>
    <t>D</t>
    <phoneticPr fontId="3" type="noConversion"/>
  </si>
  <si>
    <t>C</t>
    <phoneticPr fontId="3" type="noConversion"/>
  </si>
  <si>
    <t>성원운수535B2</t>
  </si>
  <si>
    <t>성원운수536S1</t>
  </si>
  <si>
    <t>성원운수536D2</t>
  </si>
  <si>
    <t>성원운수538C4</t>
  </si>
  <si>
    <t>성원운수538C3</t>
  </si>
  <si>
    <t>성원운수538S1</t>
  </si>
  <si>
    <t>성원운수539D2</t>
  </si>
  <si>
    <t>성원운수539F1</t>
  </si>
  <si>
    <t>성원운수539D1</t>
  </si>
  <si>
    <t>권혁기</t>
  </si>
  <si>
    <t>김영춘</t>
  </si>
  <si>
    <t>박만호</t>
  </si>
  <si>
    <t>박재구</t>
  </si>
  <si>
    <t>송재용</t>
  </si>
  <si>
    <t>신봉규</t>
  </si>
  <si>
    <t>양대주</t>
  </si>
  <si>
    <t>이태복</t>
  </si>
  <si>
    <t>조남대</t>
  </si>
  <si>
    <t>홍성태</t>
  </si>
  <si>
    <t>8%(1명)</t>
  </si>
  <si>
    <t>100%(1명)</t>
  </si>
  <si>
    <t>25%(2명)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</si>
  <si>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</si>
  <si>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</si>
  <si>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</si>
  <si>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</si>
  <si>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</si>
  <si>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</si>
  <si>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</si>
  <si>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535535D</t>
  </si>
  <si>
    <t>536536C</t>
  </si>
  <si>
    <t>성원운수536C5</t>
  </si>
  <si>
    <t>539539B</t>
  </si>
  <si>
    <t>536536D</t>
  </si>
  <si>
    <t>535535A</t>
  </si>
  <si>
    <t>성원운수535A2</t>
  </si>
  <si>
    <t>539539C</t>
  </si>
  <si>
    <t>성원운수539C2</t>
  </si>
  <si>
    <t>535535S</t>
  </si>
  <si>
    <t>538538A</t>
  </si>
  <si>
    <t>성원운수538A1</t>
  </si>
  <si>
    <t>성원운수539C4</t>
  </si>
  <si>
    <t>536536B</t>
  </si>
  <si>
    <t>순환54순환54S</t>
  </si>
  <si>
    <t>성원운수순환54S1</t>
  </si>
  <si>
    <t>538538F</t>
  </si>
  <si>
    <t>성원운수538F3</t>
  </si>
  <si>
    <t>538538B</t>
  </si>
  <si>
    <t>성원운수538F2</t>
  </si>
  <si>
    <t>성원운수538F1</t>
  </si>
  <si>
    <t>성원운수536C4</t>
  </si>
  <si>
    <t>536536A</t>
  </si>
  <si>
    <t>538538S</t>
  </si>
  <si>
    <t>성원운수538S3</t>
  </si>
  <si>
    <t>535535C</t>
  </si>
  <si>
    <t>538538C</t>
  </si>
  <si>
    <t>535535B</t>
  </si>
  <si>
    <t>성원운수535B3</t>
  </si>
  <si>
    <t>성원운수538S2</t>
  </si>
  <si>
    <t>536536S</t>
  </si>
  <si>
    <t>성원운수536S2</t>
  </si>
  <si>
    <t>성원운수539C1</t>
  </si>
  <si>
    <t>성원운수535B7</t>
  </si>
  <si>
    <t>성원운수539C5</t>
  </si>
  <si>
    <t>535535F</t>
  </si>
  <si>
    <t>성원운수535F2</t>
  </si>
  <si>
    <t>성원운수539B1</t>
  </si>
  <si>
    <t>성원운수536A3</t>
  </si>
  <si>
    <t>성원운수539C3</t>
  </si>
  <si>
    <t>성원운수535B6</t>
  </si>
  <si>
    <t>성원운수535A1</t>
  </si>
  <si>
    <t>성원운수535B4</t>
  </si>
  <si>
    <t>성원운수538A2</t>
  </si>
  <si>
    <t>성원운수535B5</t>
  </si>
  <si>
    <t>성원운수535C7</t>
  </si>
  <si>
    <t>성원운수535B8</t>
  </si>
  <si>
    <t>대비</t>
  </si>
  <si>
    <t>성원운수539F2</t>
  </si>
  <si>
    <t>성원운수538S4</t>
  </si>
  <si>
    <t>539539D</t>
  </si>
  <si>
    <t>성원운수536A4</t>
  </si>
  <si>
    <t>538538D</t>
  </si>
  <si>
    <t>성원운수536A5</t>
  </si>
  <si>
    <t>순환54순환54B</t>
  </si>
  <si>
    <t>성원운수536A6</t>
  </si>
  <si>
    <t>홍진환</t>
  </si>
  <si>
    <t>17%(2명)</t>
  </si>
  <si>
    <t>50%(4명)</t>
  </si>
  <si>
    <t>58%(7명)</t>
  </si>
  <si>
    <t>50%(1명)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</si>
  <si>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</si>
  <si>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</si>
  <si>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</si>
  <si>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</si>
  <si>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</si>
  <si>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</si>
  <si>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</si>
  <si>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</si>
  <si>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</si>
  <si>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</si>
  <si>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</si>
  <si>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</si>
  <si>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</si>
  <si>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성원운수537D1</t>
  </si>
  <si>
    <t>성원운수539C8</t>
  </si>
  <si>
    <t>성원운수539C6</t>
  </si>
  <si>
    <t>민응채</t>
  </si>
  <si>
    <t>성원운수538B4</t>
  </si>
  <si>
    <t>박판석</t>
  </si>
  <si>
    <t>성원운수535D3</t>
  </si>
  <si>
    <t>성원운수538B3</t>
  </si>
  <si>
    <t>이영숙</t>
  </si>
  <si>
    <t>성원운수539C7</t>
  </si>
  <si>
    <t>성원운수순환54C1</t>
  </si>
  <si>
    <t>최순길</t>
  </si>
  <si>
    <t>25'02</t>
    <phoneticPr fontId="3" type="noConversion"/>
  </si>
  <si>
    <t>분석기간: 25.02.01~25.02.28</t>
    <phoneticPr fontId="3" type="noConversion"/>
  </si>
  <si>
    <t>[25년 3월] 급감속관리 명단</t>
    <phoneticPr fontId="3" type="noConversion"/>
  </si>
  <si>
    <t>[TIP!!] 급감속 과다 운행사원 관리하려면?</t>
    <phoneticPr fontId="3" type="noConversion"/>
  </si>
  <si>
    <t>▶▶▶ 매탕 급감속 1회미만으로 주행필요</t>
    <phoneticPr fontId="3" type="noConversion"/>
  </si>
  <si>
    <t>[급감속 100km/당 20회 이상 과다 운행사원]</t>
    <phoneticPr fontId="3" type="noConversion"/>
  </si>
  <si>
    <t>[25년 03월] 특별관리 운행사원 명단</t>
    <phoneticPr fontId="3" type="noConversion"/>
  </si>
  <si>
    <t>사원님, 3월에는 꼭 "C등급" 이상 달성 바랍니다.</t>
    <phoneticPr fontId="3" type="noConversion"/>
  </si>
  <si>
    <t>[25.02월 D,F 등급 운행사원]</t>
    <phoneticPr fontId="3" type="noConversion"/>
  </si>
  <si>
    <t>3월 한달간, 연비등급관리 대장에 서명할 수 있도록 적극 활용하십시오.</t>
  </si>
  <si>
    <t>강원식</t>
  </si>
  <si>
    <t>71바5565</t>
  </si>
  <si>
    <t>석균업</t>
  </si>
  <si>
    <t>임재국</t>
  </si>
  <si>
    <t>5194191461.669</t>
  </si>
  <si>
    <t>5192701470.908</t>
  </si>
  <si>
    <t>71바6617</t>
  </si>
  <si>
    <t>539539A</t>
  </si>
  <si>
    <t>성원운수539A1</t>
  </si>
  <si>
    <t>5199814423.222</t>
  </si>
  <si>
    <t>성원운수536D6</t>
  </si>
  <si>
    <t>5199341492.704</t>
  </si>
  <si>
    <t>5193431416.461</t>
  </si>
  <si>
    <t>51962231288.684</t>
  </si>
  <si>
    <t>성원운수536C6</t>
  </si>
  <si>
    <t>51975531759.95</t>
  </si>
  <si>
    <t>권오삼</t>
  </si>
  <si>
    <t>5198742389.373</t>
  </si>
  <si>
    <t>성원운수538A5</t>
  </si>
  <si>
    <t>5195547376.683</t>
  </si>
  <si>
    <t>김광학</t>
  </si>
  <si>
    <t>5192900557.779</t>
  </si>
  <si>
    <t>537537C</t>
  </si>
  <si>
    <t>성원운수537C2</t>
  </si>
  <si>
    <t>51934951323.473</t>
  </si>
  <si>
    <t>5195010829.546</t>
  </si>
  <si>
    <t>5194729317.677</t>
  </si>
  <si>
    <t>51996821715.995</t>
  </si>
  <si>
    <t>5193459577.857</t>
  </si>
  <si>
    <t>51993441589.946</t>
  </si>
  <si>
    <t>성원운수538F4</t>
  </si>
  <si>
    <t>51963601322.45</t>
  </si>
  <si>
    <t>51990911170.289</t>
  </si>
  <si>
    <t>51945551104.299</t>
  </si>
  <si>
    <t>51939681695.518</t>
  </si>
  <si>
    <t>5191701646.838</t>
  </si>
  <si>
    <t>성원운수536D7</t>
  </si>
  <si>
    <t>51934211586.746</t>
  </si>
  <si>
    <t>성원운수536A8</t>
  </si>
  <si>
    <t>5191648331.459</t>
  </si>
  <si>
    <t>51933001209.152</t>
  </si>
  <si>
    <t>5199231223.014</t>
  </si>
  <si>
    <t>성원운수538A6</t>
  </si>
  <si>
    <t>51953571147.451</t>
  </si>
  <si>
    <t>5193410205.775</t>
  </si>
  <si>
    <t>51973511384.401</t>
  </si>
  <si>
    <t>5192931732.997</t>
  </si>
  <si>
    <t>51921651202.214</t>
  </si>
  <si>
    <t>성원운수538A4</t>
  </si>
  <si>
    <t>박재범</t>
  </si>
  <si>
    <t>5197401612.221</t>
  </si>
  <si>
    <t>성원운수538A3</t>
  </si>
  <si>
    <t>51940001123.696</t>
  </si>
  <si>
    <t>51985531473.93</t>
  </si>
  <si>
    <t>5191751930.722</t>
  </si>
  <si>
    <t>5196551251.061</t>
  </si>
  <si>
    <t>5197885703.684</t>
  </si>
  <si>
    <t>성원운수536D3</t>
  </si>
  <si>
    <t>51981562227.272</t>
  </si>
  <si>
    <t>51978381515.427</t>
  </si>
  <si>
    <t>5196239592.412</t>
  </si>
  <si>
    <t>5192928223.685</t>
  </si>
  <si>
    <t>5199850402.08</t>
  </si>
  <si>
    <t>성원운수535F3</t>
  </si>
  <si>
    <t>신영민</t>
  </si>
  <si>
    <t>51919111259.513</t>
  </si>
  <si>
    <t>성원운수537C1</t>
  </si>
  <si>
    <t>5195911395.602</t>
  </si>
  <si>
    <t>성원운수536A9</t>
  </si>
  <si>
    <t>51952071699.768</t>
  </si>
  <si>
    <t>5192169867.535</t>
  </si>
  <si>
    <t>5191540500.268</t>
  </si>
  <si>
    <t>5194390482.318</t>
  </si>
  <si>
    <t>5198885718.269</t>
  </si>
  <si>
    <t>성원운수536D5</t>
  </si>
  <si>
    <t>51928361947.324</t>
  </si>
  <si>
    <t>51960041249.808</t>
  </si>
  <si>
    <t>5192121545.843</t>
  </si>
  <si>
    <t>51976251729.567</t>
  </si>
  <si>
    <t>5193371343.097</t>
  </si>
  <si>
    <t>51993701585.098</t>
  </si>
  <si>
    <t>51999101715.457</t>
  </si>
  <si>
    <t>51986861541.234</t>
  </si>
  <si>
    <t>5192500701.378</t>
  </si>
  <si>
    <t>51999394476.247</t>
  </si>
  <si>
    <t>51984651355.319</t>
  </si>
  <si>
    <t>5197382592.551</t>
  </si>
  <si>
    <t>5193907340.89</t>
  </si>
  <si>
    <t>519191325.738</t>
  </si>
  <si>
    <t>51967951496.718</t>
  </si>
  <si>
    <t>5191765259.798</t>
  </si>
  <si>
    <t>이한</t>
  </si>
  <si>
    <t>5195070553.728</t>
  </si>
  <si>
    <t>71바6609</t>
  </si>
  <si>
    <t>537537S</t>
  </si>
  <si>
    <t>성원운수537S1</t>
  </si>
  <si>
    <t>5199641701.582</t>
  </si>
  <si>
    <t>성원운수536A7</t>
  </si>
  <si>
    <t>51999691764.383</t>
  </si>
  <si>
    <t>536536F</t>
  </si>
  <si>
    <t>성원운수536F1</t>
  </si>
  <si>
    <t>5195131536.021</t>
  </si>
  <si>
    <t>51933391777.176</t>
  </si>
  <si>
    <t>51938091280.5</t>
  </si>
  <si>
    <t>성원운수538D3</t>
  </si>
  <si>
    <t>5191131210.633</t>
  </si>
  <si>
    <t>성원운수536F4</t>
  </si>
  <si>
    <t>51974161208.737</t>
  </si>
  <si>
    <t>장달주</t>
  </si>
  <si>
    <t>5193292707.405</t>
  </si>
  <si>
    <t>51938181651.082</t>
  </si>
  <si>
    <t>성원운수535A4</t>
  </si>
  <si>
    <t>51972611479.272</t>
  </si>
  <si>
    <t>51965591017.826</t>
  </si>
  <si>
    <t>51919971657.722</t>
  </si>
  <si>
    <t>5192321522.413</t>
  </si>
  <si>
    <t>성원운수535A3</t>
  </si>
  <si>
    <t>51956431580.181</t>
  </si>
  <si>
    <t>5192590509.287</t>
  </si>
  <si>
    <t>5197119232.091</t>
  </si>
  <si>
    <t>성원운수535C8</t>
  </si>
  <si>
    <t>51986672033.411</t>
  </si>
  <si>
    <t>5198654696.617</t>
  </si>
  <si>
    <t>순환54순환54D</t>
  </si>
  <si>
    <t>성원운수순환54D1</t>
  </si>
  <si>
    <t>5192232398.874</t>
  </si>
  <si>
    <t>5191495540.344</t>
  </si>
  <si>
    <t>51935851730.538</t>
  </si>
  <si>
    <t>성원운수536D4</t>
  </si>
  <si>
    <t>5198811322.293</t>
  </si>
  <si>
    <t>51959361318.268</t>
  </si>
  <si>
    <t>51990771365.273</t>
  </si>
  <si>
    <t>51960411177.202</t>
  </si>
  <si>
    <t>51934001092.169</t>
  </si>
  <si>
    <t>5191241230.455</t>
  </si>
  <si>
    <t>5195091335.987</t>
  </si>
  <si>
    <t>519210418.472</t>
  </si>
  <si>
    <t>51972401561.101</t>
  </si>
  <si>
    <t>성원운수537A1</t>
  </si>
  <si>
    <t>성원운수539D3</t>
  </si>
  <si>
    <t>유카후(25년2월)</t>
  </si>
  <si>
    <t>19위/(32개사)</t>
  </si>
  <si>
    <t>9%(9명)</t>
  </si>
  <si>
    <t>20%(20명)</t>
  </si>
  <si>
    <t>17%(17명)</t>
  </si>
  <si>
    <t>27%(26명)</t>
  </si>
  <si>
    <t>15%(14명)</t>
  </si>
  <si>
    <t>12%(9명)</t>
  </si>
  <si>
    <t>13%(1명)</t>
  </si>
  <si>
    <t>25%(3명)</t>
  </si>
  <si>
    <t>33%(4명)</t>
  </si>
  <si>
    <t>60%(3명)</t>
  </si>
  <si>
    <t>40%(2명)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</si>
</sst>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95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22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3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4" borderId="0" xfId="0" applyFont="1" applyFill="1">
      <alignment vertical="center"/>
    </xf>
    <xf numFmtId="49" fontId="24" fillId="4" borderId="0" xfId="0" applyNumberFormat="1" applyFont="1" applyFill="1">
      <alignment vertical="center"/>
    </xf>
    <xf numFmtId="41" fontId="24" fillId="4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6" borderId="0" xfId="0" applyFont="1" applyFill="1">
      <alignment vertical="center"/>
    </xf>
    <xf numFmtId="0" fontId="11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8" fillId="0" borderId="0" xfId="0" applyFont="1">
      <alignment vertical="center"/>
    </xf>
    <xf numFmtId="186" fontId="29" fillId="2" borderId="1" xfId="562" applyFont="1" applyFill="1" applyBorder="1">
      <alignment vertical="center"/>
    </xf>
    <xf numFmtId="186" fontId="15" fillId="2" borderId="2" xfId="562" applyFont="1" applyFill="1" applyBorder="1">
      <alignment vertical="center"/>
    </xf>
    <xf numFmtId="186" fontId="15" fillId="2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7" borderId="0" xfId="0" applyFont="1" applyFill="1">
      <alignment vertical="center"/>
    </xf>
    <xf numFmtId="0" fontId="34" fillId="7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4" fillId="5" borderId="0" xfId="0" applyFont="1" applyFill="1" applyAlignment="1">
      <alignment horizontal="center" vertical="center"/>
    </xf>
    <xf numFmtId="186" fontId="29" fillId="2" borderId="1" xfId="562" applyFont="1" applyFill="1" applyBorder="1" applyAlignment="1">
      <alignment horizontal="center" vertical="center"/>
    </xf>
    <xf numFmtId="186" fontId="8" fillId="2" borderId="2" xfId="562" applyFont="1" applyFill="1" applyBorder="1" applyAlignment="1">
      <alignment horizontal="center" vertical="center"/>
    </xf>
    <xf numFmtId="186" fontId="8" fillId="2" borderId="3" xfId="562" applyFont="1" applyFill="1" applyBorder="1" applyAlignment="1">
      <alignment horizontal="center" vertical="center"/>
    </xf>
    <xf numFmtId="186" fontId="15" fillId="2" borderId="2" xfId="562" applyFont="1" applyFill="1" applyBorder="1" applyAlignment="1">
      <alignment horizontal="left" vertical="center"/>
    </xf>
    <xf numFmtId="186" fontId="15" fillId="2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1" borderId="0" xfId="0" applyFont="1" applyFill="1">
      <alignment vertical="center"/>
    </xf>
    <xf numFmtId="0" fontId="18" fillId="11" borderId="0" xfId="0" applyFont="1" applyFill="1">
      <alignment vertical="center"/>
    </xf>
    <xf numFmtId="0" fontId="11" fillId="5" borderId="0" xfId="0" applyFont="1" applyFill="1">
      <alignment vertical="center"/>
    </xf>
    <xf numFmtId="0" fontId="23" fillId="5" borderId="0" xfId="0" applyFont="1" applyFill="1" applyAlignment="1">
      <alignment horizontal="center" vertical="center"/>
    </xf>
    <xf numFmtId="178" fontId="23" fillId="5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9" fontId="55" fillId="5" borderId="0" xfId="2" applyFont="1" applyFill="1" applyAlignment="1">
      <alignment horizontal="center" vertical="center"/>
    </xf>
    <xf numFmtId="187" fontId="14" fillId="5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5" borderId="0" xfId="0" applyNumberFormat="1" applyFont="1" applyFill="1" applyAlignment="1">
      <alignment horizontal="center" vertical="center"/>
    </xf>
    <xf numFmtId="0" fontId="12" fillId="5" borderId="0" xfId="0" applyFont="1" applyFill="1">
      <alignment vertical="center"/>
    </xf>
    <xf numFmtId="189" fontId="12" fillId="5" borderId="0" xfId="0" applyNumberFormat="1" applyFont="1" applyFill="1" applyAlignment="1">
      <alignment horizontal="left" vertical="center"/>
    </xf>
    <xf numFmtId="10" fontId="12" fillId="5" borderId="0" xfId="2" applyNumberFormat="1" applyFont="1" applyFill="1">
      <alignment vertical="center"/>
    </xf>
    <xf numFmtId="179" fontId="12" fillId="5" borderId="0" xfId="1" applyNumberFormat="1" applyFont="1" applyFill="1">
      <alignment vertical="center"/>
    </xf>
    <xf numFmtId="181" fontId="12" fillId="5" borderId="0" xfId="1" applyNumberFormat="1" applyFont="1" applyFill="1">
      <alignment vertical="center"/>
    </xf>
    <xf numFmtId="177" fontId="47" fillId="5" borderId="0" xfId="1" applyNumberFormat="1" applyFont="1" applyFill="1">
      <alignment vertical="center"/>
    </xf>
    <xf numFmtId="177" fontId="17" fillId="5" borderId="0" xfId="0" applyNumberFormat="1" applyFont="1" applyFill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6" xfId="0" applyFont="1" applyFill="1" applyBorder="1">
      <alignment vertical="center"/>
    </xf>
    <xf numFmtId="0" fontId="11" fillId="5" borderId="6" xfId="0" applyFont="1" applyFill="1" applyBorder="1" applyAlignment="1">
      <alignment horizontal="center" vertical="center"/>
    </xf>
    <xf numFmtId="178" fontId="55" fillId="5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2" borderId="8" xfId="562" applyFont="1" applyFill="1" applyBorder="1" applyAlignment="1">
      <alignment horizontal="center" vertical="center"/>
    </xf>
    <xf numFmtId="186" fontId="8" fillId="2" borderId="9" xfId="562" applyFont="1" applyFill="1" applyBorder="1" applyAlignment="1">
      <alignment horizontal="center" vertical="center"/>
    </xf>
    <xf numFmtId="0" fontId="51" fillId="12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7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1" fillId="7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7" borderId="0" xfId="0" applyFont="1" applyFill="1">
      <alignment vertical="center"/>
    </xf>
    <xf numFmtId="180" fontId="60" fillId="5" borderId="0" xfId="0" applyNumberFormat="1" applyFont="1" applyFill="1" applyAlignment="1">
      <alignment horizontal="center" vertical="center"/>
    </xf>
    <xf numFmtId="183" fontId="33" fillId="5" borderId="0" xfId="0" applyNumberFormat="1" applyFont="1" applyFill="1" applyAlignment="1">
      <alignment horizontal="center" vertical="center"/>
    </xf>
    <xf numFmtId="9" fontId="32" fillId="5" borderId="0" xfId="2" applyFont="1" applyFill="1" applyBorder="1" applyAlignment="1">
      <alignment horizontal="center" vertical="center"/>
    </xf>
    <xf numFmtId="9" fontId="7" fillId="5" borderId="0" xfId="2" applyFont="1" applyFill="1" applyBorder="1" applyAlignment="1">
      <alignment horizontal="center" vertical="center"/>
    </xf>
    <xf numFmtId="190" fontId="7" fillId="5" borderId="0" xfId="0" applyNumberFormat="1" applyFont="1" applyFill="1" applyAlignment="1">
      <alignment horizontal="center" vertical="center"/>
    </xf>
    <xf numFmtId="185" fontId="39" fillId="5" borderId="0" xfId="1" applyNumberFormat="1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185" fontId="7" fillId="5" borderId="0" xfId="0" applyNumberFormat="1" applyFont="1" applyFill="1" applyAlignment="1">
      <alignment horizontal="center" vertical="center"/>
    </xf>
    <xf numFmtId="41" fontId="7" fillId="5" borderId="0" xfId="1" applyFont="1" applyFill="1" applyBorder="1" applyAlignment="1">
      <alignment horizontal="right" vertical="center"/>
    </xf>
    <xf numFmtId="10" fontId="7" fillId="5" borderId="0" xfId="2" applyNumberFormat="1" applyFont="1" applyFill="1" applyBorder="1" applyAlignment="1">
      <alignment horizontal="right" vertical="center"/>
    </xf>
    <xf numFmtId="179" fontId="7" fillId="5" borderId="0" xfId="0" applyNumberFormat="1" applyFont="1" applyFill="1" applyAlignment="1">
      <alignment horizontal="right" vertical="center"/>
    </xf>
    <xf numFmtId="191" fontId="7" fillId="5" borderId="0" xfId="0" applyNumberFormat="1" applyFont="1" applyFill="1" applyAlignment="1">
      <alignment horizontal="right" vertical="center"/>
    </xf>
    <xf numFmtId="49" fontId="60" fillId="13" borderId="0" xfId="0" applyNumberFormat="1" applyFont="1" applyFill="1" applyAlignment="1">
      <alignment horizontal="center" vertical="center" wrapText="1"/>
    </xf>
    <xf numFmtId="49" fontId="39" fillId="13" borderId="0" xfId="0" applyNumberFormat="1" applyFont="1" applyFill="1" applyAlignment="1">
      <alignment horizontal="center" vertical="center" wrapText="1"/>
    </xf>
    <xf numFmtId="9" fontId="65" fillId="13" borderId="0" xfId="2" applyFont="1" applyFill="1" applyBorder="1" applyAlignment="1">
      <alignment horizontal="center" vertical="center" wrapText="1"/>
    </xf>
    <xf numFmtId="49" fontId="65" fillId="13" borderId="0" xfId="0" applyNumberFormat="1" applyFont="1" applyFill="1" applyAlignment="1">
      <alignment horizontal="center" vertical="center" wrapText="1"/>
    </xf>
    <xf numFmtId="41" fontId="65" fillId="13" borderId="0" xfId="1" applyFont="1" applyFill="1" applyBorder="1" applyAlignment="1">
      <alignment horizontal="center" vertical="center" wrapText="1"/>
    </xf>
    <xf numFmtId="180" fontId="60" fillId="12" borderId="0" xfId="0" applyNumberFormat="1" applyFont="1" applyFill="1" applyAlignment="1">
      <alignment horizontal="center" vertical="center"/>
    </xf>
    <xf numFmtId="183" fontId="33" fillId="12" borderId="0" xfId="0" applyNumberFormat="1" applyFont="1" applyFill="1" applyAlignment="1">
      <alignment horizontal="center" vertical="center"/>
    </xf>
    <xf numFmtId="9" fontId="32" fillId="12" borderId="0" xfId="2" applyFont="1" applyFill="1" applyBorder="1" applyAlignment="1">
      <alignment horizontal="center" vertical="center"/>
    </xf>
    <xf numFmtId="9" fontId="7" fillId="12" borderId="0" xfId="2" applyFont="1" applyFill="1" applyBorder="1" applyAlignment="1">
      <alignment horizontal="center" vertical="center"/>
    </xf>
    <xf numFmtId="190" fontId="7" fillId="12" borderId="0" xfId="0" applyNumberFormat="1" applyFont="1" applyFill="1" applyAlignment="1">
      <alignment horizontal="center" vertical="center"/>
    </xf>
    <xf numFmtId="185" fontId="39" fillId="12" borderId="0" xfId="1" applyNumberFormat="1" applyFont="1" applyFill="1" applyBorder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185" fontId="7" fillId="12" borderId="0" xfId="0" applyNumberFormat="1" applyFont="1" applyFill="1" applyAlignment="1">
      <alignment horizontal="center" vertical="center"/>
    </xf>
    <xf numFmtId="41" fontId="7" fillId="12" borderId="0" xfId="1" applyFont="1" applyFill="1" applyBorder="1" applyAlignment="1">
      <alignment horizontal="right" vertical="center"/>
    </xf>
    <xf numFmtId="10" fontId="7" fillId="12" borderId="0" xfId="2" applyNumberFormat="1" applyFont="1" applyFill="1" applyBorder="1" applyAlignment="1">
      <alignment horizontal="right" vertical="center"/>
    </xf>
    <xf numFmtId="179" fontId="7" fillId="12" borderId="0" xfId="0" applyNumberFormat="1" applyFont="1" applyFill="1" applyAlignment="1">
      <alignment horizontal="right" vertical="center"/>
    </xf>
    <xf numFmtId="191" fontId="7" fillId="12" borderId="0" xfId="0" applyNumberFormat="1" applyFont="1" applyFill="1" applyAlignment="1">
      <alignment horizontal="right" vertical="center"/>
    </xf>
    <xf numFmtId="49" fontId="64" fillId="13" borderId="0" xfId="0" applyNumberFormat="1" applyFont="1" applyFill="1" applyAlignment="1">
      <alignment horizontal="center" vertical="center" wrapText="1"/>
    </xf>
    <xf numFmtId="176" fontId="63" fillId="13" borderId="0" xfId="1" applyNumberFormat="1" applyFont="1" applyFill="1" applyBorder="1" applyAlignment="1">
      <alignment horizontal="center" vertical="center" wrapText="1"/>
    </xf>
    <xf numFmtId="180" fontId="7" fillId="5" borderId="0" xfId="0" applyNumberFormat="1" applyFont="1" applyFill="1" applyAlignment="1">
      <alignment horizontal="center" vertical="center"/>
    </xf>
    <xf numFmtId="180" fontId="5" fillId="5" borderId="0" xfId="0" applyNumberFormat="1" applyFont="1" applyFill="1" applyAlignment="1">
      <alignment horizontal="center" vertical="center"/>
    </xf>
    <xf numFmtId="180" fontId="25" fillId="5" borderId="0" xfId="0" applyNumberFormat="1" applyFont="1" applyFill="1" applyAlignment="1">
      <alignment horizontal="center" vertical="center"/>
    </xf>
    <xf numFmtId="180" fontId="7" fillId="12" borderId="0" xfId="0" applyNumberFormat="1" applyFont="1" applyFill="1" applyAlignment="1">
      <alignment horizontal="center" vertical="center"/>
    </xf>
    <xf numFmtId="180" fontId="5" fillId="12" borderId="0" xfId="0" applyNumberFormat="1" applyFont="1" applyFill="1" applyAlignment="1">
      <alignment horizontal="center" vertical="center"/>
    </xf>
    <xf numFmtId="180" fontId="25" fillId="12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9" fillId="13" borderId="0" xfId="1" applyFont="1" applyFill="1" applyBorder="1" applyAlignment="1">
      <alignment horizontal="center" vertical="center" wrapText="1"/>
    </xf>
    <xf numFmtId="0" fontId="25" fillId="13" borderId="0" xfId="0" applyFont="1" applyFill="1" applyAlignment="1">
      <alignment horizontal="center" vertical="center" wrapText="1"/>
    </xf>
    <xf numFmtId="9" fontId="39" fillId="12" borderId="0" xfId="2" applyFont="1" applyFill="1" applyBorder="1" applyAlignment="1">
      <alignment horizontal="center" vertical="center"/>
    </xf>
    <xf numFmtId="177" fontId="39" fillId="12" borderId="0" xfId="1" applyNumberFormat="1" applyFont="1" applyFill="1" applyBorder="1" applyAlignment="1">
      <alignment horizontal="right" vertical="center"/>
    </xf>
    <xf numFmtId="176" fontId="39" fillId="12" borderId="0" xfId="1" applyNumberFormat="1" applyFont="1" applyFill="1" applyBorder="1" applyAlignment="1">
      <alignment horizontal="center" vertical="center"/>
    </xf>
    <xf numFmtId="41" fontId="65" fillId="12" borderId="0" xfId="1" applyFont="1" applyFill="1" applyBorder="1" applyAlignment="1">
      <alignment horizontal="right" vertical="center"/>
    </xf>
    <xf numFmtId="10" fontId="65" fillId="12" borderId="0" xfId="2" applyNumberFormat="1" applyFont="1" applyFill="1" applyBorder="1" applyAlignment="1">
      <alignment horizontal="right" vertical="center"/>
    </xf>
    <xf numFmtId="179" fontId="65" fillId="12" borderId="0" xfId="0" applyNumberFormat="1" applyFont="1" applyFill="1" applyAlignment="1">
      <alignment horizontal="right" vertical="center"/>
    </xf>
    <xf numFmtId="181" fontId="65" fillId="12" borderId="0" xfId="0" applyNumberFormat="1" applyFont="1" applyFill="1" applyAlignment="1">
      <alignment horizontal="right" vertical="center"/>
    </xf>
    <xf numFmtId="182" fontId="65" fillId="12" borderId="0" xfId="0" applyNumberFormat="1" applyFont="1" applyFill="1" applyAlignment="1">
      <alignment horizontal="right" vertical="center"/>
    </xf>
    <xf numFmtId="0" fontId="65" fillId="12" borderId="0" xfId="0" applyFont="1" applyFill="1" applyAlignment="1">
      <alignment horizontal="right" vertical="center"/>
    </xf>
    <xf numFmtId="177" fontId="65" fillId="12" borderId="0" xfId="1" applyNumberFormat="1" applyFont="1" applyFill="1" applyBorder="1" applyAlignment="1">
      <alignment horizontal="right" vertical="center"/>
    </xf>
    <xf numFmtId="9" fontId="39" fillId="5" borderId="0" xfId="2" applyFont="1" applyFill="1" applyBorder="1" applyAlignment="1">
      <alignment horizontal="center" vertical="center"/>
    </xf>
    <xf numFmtId="177" fontId="39" fillId="5" borderId="0" xfId="1" applyNumberFormat="1" applyFont="1" applyFill="1" applyBorder="1" applyAlignment="1">
      <alignment horizontal="right" vertical="center"/>
    </xf>
    <xf numFmtId="176" fontId="39" fillId="5" borderId="0" xfId="1" applyNumberFormat="1" applyFont="1" applyFill="1" applyBorder="1" applyAlignment="1">
      <alignment horizontal="center" vertical="center"/>
    </xf>
    <xf numFmtId="41" fontId="65" fillId="5" borderId="0" xfId="1" applyFont="1" applyFill="1" applyBorder="1" applyAlignment="1">
      <alignment horizontal="right" vertical="center"/>
    </xf>
    <xf numFmtId="10" fontId="65" fillId="5" borderId="0" xfId="2" applyNumberFormat="1" applyFont="1" applyFill="1" applyBorder="1" applyAlignment="1">
      <alignment horizontal="right" vertical="center"/>
    </xf>
    <xf numFmtId="179" fontId="65" fillId="5" borderId="0" xfId="0" applyNumberFormat="1" applyFont="1" applyFill="1" applyAlignment="1">
      <alignment horizontal="right" vertical="center"/>
    </xf>
    <xf numFmtId="181" fontId="65" fillId="5" borderId="0" xfId="0" applyNumberFormat="1" applyFont="1" applyFill="1" applyAlignment="1">
      <alignment horizontal="right" vertical="center"/>
    </xf>
    <xf numFmtId="182" fontId="65" fillId="5" borderId="0" xfId="0" applyNumberFormat="1" applyFont="1" applyFill="1" applyAlignment="1">
      <alignment horizontal="right" vertical="center"/>
    </xf>
    <xf numFmtId="0" fontId="65" fillId="5" borderId="0" xfId="0" applyFont="1" applyFill="1" applyAlignment="1">
      <alignment horizontal="right" vertical="center"/>
    </xf>
    <xf numFmtId="177" fontId="65" fillId="5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2" borderId="7" xfId="562" applyFont="1" applyFill="1" applyBorder="1" applyAlignment="1">
      <alignment horizontal="left" vertical="center"/>
    </xf>
    <xf numFmtId="0" fontId="42" fillId="8" borderId="11" xfId="0" applyFont="1" applyFill="1" applyBorder="1" applyAlignment="1">
      <alignment horizontal="center" vertical="center"/>
    </xf>
    <xf numFmtId="0" fontId="57" fillId="8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8" borderId="11" xfId="0" applyFont="1" applyFill="1" applyBorder="1" applyAlignment="1">
      <alignment horizontal="center" vertical="center"/>
    </xf>
    <xf numFmtId="0" fontId="56" fillId="8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8" borderId="17" xfId="0" applyFont="1" applyFill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9" fontId="44" fillId="9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8" borderId="17" xfId="0" applyFont="1" applyFill="1" applyBorder="1" applyAlignment="1">
      <alignment horizontal="center" vertical="center"/>
    </xf>
    <xf numFmtId="0" fontId="58" fillId="8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9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8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9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8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9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8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9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8" borderId="31" xfId="0" applyFont="1" applyFill="1" applyBorder="1" applyAlignment="1">
      <alignment horizontal="center" vertical="center"/>
    </xf>
    <xf numFmtId="177" fontId="46" fillId="5" borderId="32" xfId="1" applyNumberFormat="1" applyFont="1" applyFill="1" applyBorder="1" applyAlignment="1">
      <alignment horizontal="center" vertical="center" wrapText="1"/>
    </xf>
    <xf numFmtId="177" fontId="46" fillId="9" borderId="32" xfId="1" applyNumberFormat="1" applyFont="1" applyFill="1" applyBorder="1" applyAlignment="1">
      <alignment horizontal="center" vertical="center" wrapText="1"/>
    </xf>
    <xf numFmtId="0" fontId="42" fillId="5" borderId="33" xfId="0" applyFont="1" applyFill="1" applyBorder="1" applyAlignment="1">
      <alignment horizontal="center" vertical="center"/>
    </xf>
    <xf numFmtId="0" fontId="42" fillId="8" borderId="36" xfId="0" applyFont="1" applyFill="1" applyBorder="1" applyAlignment="1">
      <alignment horizontal="center" vertical="center"/>
    </xf>
    <xf numFmtId="0" fontId="42" fillId="9" borderId="37" xfId="0" applyFont="1" applyFill="1" applyBorder="1" applyAlignment="1">
      <alignment horizontal="center" vertical="center" wrapText="1"/>
    </xf>
    <xf numFmtId="0" fontId="42" fillId="9" borderId="38" xfId="0" applyFont="1" applyFill="1" applyBorder="1" applyAlignment="1">
      <alignment horizontal="center" vertical="center" wrapText="1"/>
    </xf>
    <xf numFmtId="0" fontId="57" fillId="8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8" borderId="39" xfId="0" applyFont="1" applyFill="1" applyBorder="1" applyAlignment="1">
      <alignment horizontal="center" vertical="center"/>
    </xf>
    <xf numFmtId="185" fontId="68" fillId="0" borderId="40" xfId="0" applyNumberFormat="1" applyFont="1" applyBorder="1" applyAlignment="1">
      <alignment horizontal="center" vertical="center"/>
    </xf>
    <xf numFmtId="185" fontId="68" fillId="0" borderId="41" xfId="0" applyNumberFormat="1" applyFont="1" applyBorder="1" applyAlignment="1">
      <alignment horizontal="center" vertical="center"/>
    </xf>
    <xf numFmtId="0" fontId="69" fillId="7" borderId="0" xfId="0" applyFont="1" applyFill="1">
      <alignment vertical="center"/>
    </xf>
    <xf numFmtId="0" fontId="70" fillId="0" borderId="0" xfId="0" applyFont="1">
      <alignment vertical="center"/>
    </xf>
    <xf numFmtId="0" fontId="69" fillId="0" borderId="0" xfId="0" applyFont="1">
      <alignment vertical="center"/>
    </xf>
    <xf numFmtId="49" fontId="25" fillId="13" borderId="0" xfId="0" applyNumberFormat="1" applyFont="1" applyFill="1" applyAlignment="1">
      <alignment horizontal="center" vertical="center" wrapText="1"/>
    </xf>
    <xf numFmtId="192" fontId="7" fillId="12" borderId="0" xfId="0" applyNumberFormat="1" applyFont="1" applyFill="1" applyAlignment="1">
      <alignment horizontal="right" vertical="center"/>
    </xf>
    <xf numFmtId="192" fontId="25" fillId="12" borderId="0" xfId="0" applyNumberFormat="1" applyFont="1" applyFill="1" applyAlignment="1">
      <alignment horizontal="right" vertical="center"/>
    </xf>
    <xf numFmtId="192" fontId="7" fillId="5" borderId="0" xfId="0" applyNumberFormat="1" applyFont="1" applyFill="1" applyAlignment="1">
      <alignment horizontal="right" vertical="center"/>
    </xf>
    <xf numFmtId="192" fontId="25" fillId="5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5" borderId="0" xfId="0" applyNumberFormat="1" applyFont="1" applyFill="1" applyAlignment="1">
      <alignment horizontal="center" vertical="center"/>
    </xf>
    <xf numFmtId="49" fontId="73" fillId="13" borderId="0" xfId="0" applyNumberFormat="1" applyFont="1" applyFill="1" applyAlignment="1">
      <alignment horizontal="center" vertical="center" wrapText="1"/>
    </xf>
    <xf numFmtId="41" fontId="65" fillId="14" borderId="0" xfId="4" applyFont="1" applyFill="1" applyBorder="1" applyAlignment="1">
      <alignment horizontal="center" vertical="center" wrapText="1"/>
    </xf>
    <xf numFmtId="185" fontId="39" fillId="15" borderId="0" xfId="4" applyNumberFormat="1" applyFont="1" applyFill="1" applyBorder="1" applyAlignment="1">
      <alignment horizontal="center" vertical="center"/>
    </xf>
    <xf numFmtId="41" fontId="7" fillId="15" borderId="0" xfId="4" applyFont="1" applyFill="1" applyBorder="1" applyAlignment="1">
      <alignment horizontal="right" vertical="center"/>
    </xf>
    <xf numFmtId="177" fontId="75" fillId="0" borderId="43" xfId="4" applyNumberFormat="1" applyFont="1" applyFill="1" applyBorder="1" applyAlignment="1">
      <alignment horizontal="center" vertical="center" wrapText="1"/>
    </xf>
    <xf numFmtId="177" fontId="76" fillId="17" borderId="43" xfId="4" applyNumberFormat="1" applyFont="1" applyFill="1" applyBorder="1" applyAlignment="1">
      <alignment horizontal="center" vertical="center" wrapText="1"/>
    </xf>
    <xf numFmtId="9" fontId="76" fillId="0" borderId="44" xfId="563" applyFont="1" applyFill="1" applyBorder="1" applyAlignment="1">
      <alignment horizontal="center" vertical="center"/>
    </xf>
    <xf numFmtId="9" fontId="77" fillId="0" borderId="46" xfId="563" applyFont="1" applyFill="1" applyBorder="1" applyAlignment="1">
      <alignment horizontal="center" vertical="center"/>
    </xf>
    <xf numFmtId="178" fontId="77" fillId="0" borderId="46" xfId="563" applyNumberFormat="1" applyFont="1" applyFill="1" applyBorder="1" applyAlignment="1">
      <alignment horizontal="center" vertical="center"/>
    </xf>
    <xf numFmtId="0" fontId="78" fillId="16" borderId="45" xfId="562" applyNumberFormat="1" applyFont="1" applyFill="1" applyBorder="1" applyAlignment="1">
      <alignment horizontal="center" vertical="center"/>
    </xf>
    <xf numFmtId="178" fontId="75" fillId="0" borderId="47" xfId="563" applyNumberFormat="1" applyFont="1" applyFill="1" applyBorder="1" applyAlignment="1">
      <alignment horizontal="right" vertical="center" wrapText="1"/>
    </xf>
    <xf numFmtId="10" fontId="76" fillId="17" borderId="47" xfId="563" applyNumberFormat="1" applyFont="1" applyFill="1" applyBorder="1" applyAlignment="1">
      <alignment horizontal="center" vertical="center" wrapText="1"/>
    </xf>
    <xf numFmtId="178" fontId="76" fillId="0" borderId="46" xfId="563" applyNumberFormat="1" applyFont="1" applyFill="1" applyBorder="1" applyAlignment="1">
      <alignment horizontal="right" vertical="center"/>
    </xf>
    <xf numFmtId="0" fontId="74" fillId="16" borderId="48" xfId="562" applyNumberFormat="1" applyFont="1" applyFill="1" applyBorder="1" applyAlignment="1">
      <alignment horizontal="center" vertical="center"/>
    </xf>
    <xf numFmtId="10" fontId="75" fillId="0" borderId="49" xfId="563" applyNumberFormat="1" applyFont="1" applyFill="1" applyBorder="1" applyAlignment="1">
      <alignment horizontal="center" vertical="center" wrapText="1"/>
    </xf>
    <xf numFmtId="187" fontId="79" fillId="17" borderId="49" xfId="563" applyNumberFormat="1" applyFont="1" applyFill="1" applyBorder="1" applyAlignment="1">
      <alignment horizontal="centerContinuous" vertical="center"/>
    </xf>
    <xf numFmtId="187" fontId="79" fillId="17" borderId="50" xfId="563" applyNumberFormat="1" applyFont="1" applyFill="1" applyBorder="1" applyAlignment="1">
      <alignment horizontal="centerContinuous" vertical="center"/>
    </xf>
    <xf numFmtId="9" fontId="30" fillId="0" borderId="0" xfId="2" applyFont="1" applyFill="1" applyBorder="1">
      <alignment vertical="center"/>
    </xf>
    <xf numFmtId="0" fontId="80" fillId="0" borderId="0" xfId="562" applyNumberFormat="1" applyFont="1">
      <alignment vertical="center"/>
    </xf>
    <xf numFmtId="0" fontId="81" fillId="0" borderId="0" xfId="562" applyNumberFormat="1" applyFont="1">
      <alignment vertical="center"/>
    </xf>
    <xf numFmtId="9" fontId="80" fillId="0" borderId="0" xfId="563" applyFont="1" applyFill="1" applyBorder="1" applyAlignment="1">
      <alignment horizontal="center" vertical="center"/>
    </xf>
    <xf numFmtId="0" fontId="82" fillId="0" borderId="0" xfId="562" applyNumberFormat="1" applyFont="1">
      <alignment vertical="center"/>
    </xf>
    <xf numFmtId="0" fontId="7" fillId="0" borderId="0" xfId="562" applyNumberFormat="1" applyFont="1">
      <alignment vertical="center"/>
    </xf>
    <xf numFmtId="0" fontId="83" fillId="0" borderId="0" xfId="562" applyNumberFormat="1" applyFont="1">
      <alignment vertical="center"/>
    </xf>
    <xf numFmtId="9" fontId="5" fillId="0" borderId="0" xfId="563" applyFont="1" applyFill="1" applyBorder="1" applyAlignment="1">
      <alignment horizontal="center" vertical="center"/>
    </xf>
    <xf numFmtId="9" fontId="84" fillId="0" borderId="0" xfId="563" applyFont="1" applyFill="1" applyBorder="1" applyAlignment="1">
      <alignment horizontal="center" vertical="center"/>
    </xf>
    <xf numFmtId="0" fontId="85" fillId="0" borderId="0" xfId="562" applyNumberFormat="1" applyFont="1">
      <alignment vertical="center"/>
    </xf>
    <xf numFmtId="0" fontId="86" fillId="0" borderId="0" xfId="562" applyNumberFormat="1" applyFont="1">
      <alignment vertical="center"/>
    </xf>
    <xf numFmtId="0" fontId="87" fillId="0" borderId="0" xfId="562" applyNumberFormat="1" applyFont="1">
      <alignment vertical="center"/>
    </xf>
    <xf numFmtId="0" fontId="7" fillId="18" borderId="0" xfId="562" applyNumberFormat="1" applyFont="1" applyFill="1">
      <alignment vertical="center"/>
    </xf>
    <xf numFmtId="185" fontId="88" fillId="15" borderId="0" xfId="562" applyNumberFormat="1" applyFont="1" applyFill="1">
      <alignment vertical="center"/>
    </xf>
    <xf numFmtId="195" fontId="88" fillId="15" borderId="0" xfId="562" applyNumberFormat="1" applyFont="1" applyFill="1" applyAlignment="1">
      <alignment horizontal="left" vertical="center"/>
    </xf>
    <xf numFmtId="10" fontId="88" fillId="15" borderId="0" xfId="563" applyNumberFormat="1" applyFont="1" applyFill="1" applyBorder="1">
      <alignment vertical="center"/>
    </xf>
    <xf numFmtId="179" fontId="88" fillId="15" borderId="0" xfId="4" applyNumberFormat="1" applyFont="1" applyFill="1" applyBorder="1">
      <alignment vertical="center"/>
    </xf>
    <xf numFmtId="181" fontId="88" fillId="15" borderId="0" xfId="4" applyNumberFormat="1" applyFont="1" applyFill="1" applyBorder="1">
      <alignment vertical="center"/>
    </xf>
    <xf numFmtId="177" fontId="89" fillId="15" borderId="0" xfId="4" applyNumberFormat="1" applyFont="1" applyFill="1" applyBorder="1">
      <alignment vertical="center"/>
    </xf>
    <xf numFmtId="185" fontId="88" fillId="0" borderId="0" xfId="562" applyNumberFormat="1" applyFont="1">
      <alignment vertical="center"/>
    </xf>
    <xf numFmtId="195" fontId="88" fillId="0" borderId="0" xfId="562" applyNumberFormat="1" applyFont="1" applyAlignment="1">
      <alignment horizontal="left" vertical="center"/>
    </xf>
    <xf numFmtId="10" fontId="88" fillId="0" borderId="0" xfId="563" applyNumberFormat="1" applyFont="1" applyFill="1" applyBorder="1">
      <alignment vertical="center"/>
    </xf>
    <xf numFmtId="179" fontId="88" fillId="0" borderId="0" xfId="4" applyNumberFormat="1" applyFont="1" applyFill="1" applyBorder="1">
      <alignment vertical="center"/>
    </xf>
    <xf numFmtId="181" fontId="88" fillId="0" borderId="0" xfId="4" applyNumberFormat="1" applyFont="1" applyFill="1" applyBorder="1">
      <alignment vertical="center"/>
    </xf>
    <xf numFmtId="177" fontId="89" fillId="0" borderId="0" xfId="4" applyNumberFormat="1" applyFont="1" applyFill="1" applyBorder="1">
      <alignment vertical="center"/>
    </xf>
    <xf numFmtId="193" fontId="78" fillId="16" borderId="42" xfId="562" applyNumberFormat="1" applyFont="1" applyFill="1" applyBorder="1" applyAlignment="1">
      <alignment horizontal="center" vertical="center"/>
    </xf>
    <xf numFmtId="194" fontId="78" fillId="16" borderId="45" xfId="562" applyNumberFormat="1" applyFont="1" applyFill="1" applyBorder="1" applyAlignment="1">
      <alignment horizontal="center" vertical="center"/>
    </xf>
    <xf numFmtId="195" fontId="11" fillId="0" borderId="0" xfId="0" applyNumberFormat="1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4" fillId="6" borderId="0" xfId="568" applyFill="1">
      <alignment vertical="center"/>
    </xf>
    <xf numFmtId="0" fontId="34" fillId="7" borderId="0" xfId="568" applyFont="1" applyFill="1">
      <alignment vertical="center"/>
    </xf>
    <xf numFmtId="9" fontId="8" fillId="7" borderId="0" xfId="569" applyFont="1" applyFill="1" applyAlignment="1">
      <alignment horizontal="center" vertical="center"/>
    </xf>
    <xf numFmtId="0" fontId="4" fillId="7" borderId="0" xfId="568" applyFill="1">
      <alignment vertical="center"/>
    </xf>
    <xf numFmtId="0" fontId="11" fillId="7" borderId="0" xfId="568" applyFont="1" applyFill="1">
      <alignment vertical="center"/>
    </xf>
    <xf numFmtId="0" fontId="4" fillId="0" borderId="0" xfId="568">
      <alignment vertical="center"/>
    </xf>
    <xf numFmtId="0" fontId="20" fillId="0" borderId="0" xfId="568" applyFont="1" applyAlignment="1">
      <alignment horizontal="center" vertical="center"/>
    </xf>
    <xf numFmtId="0" fontId="90" fillId="19" borderId="0" xfId="568" applyFont="1" applyFill="1">
      <alignment vertical="center"/>
    </xf>
    <xf numFmtId="0" fontId="4" fillId="19" borderId="0" xfId="568" applyFill="1">
      <alignment vertical="center"/>
    </xf>
    <xf numFmtId="0" fontId="1" fillId="0" borderId="0" xfId="571">
      <alignment vertical="center"/>
    </xf>
    <xf numFmtId="0" fontId="91" fillId="0" borderId="0" xfId="568" applyFont="1">
      <alignment vertical="center"/>
    </xf>
    <xf numFmtId="0" fontId="92" fillId="0" borderId="0" xfId="568" applyFont="1">
      <alignment vertical="center"/>
    </xf>
    <xf numFmtId="49" fontId="60" fillId="14" borderId="0" xfId="571" applyNumberFormat="1" applyFont="1" applyFill="1" applyAlignment="1">
      <alignment horizontal="center" vertical="center" wrapText="1"/>
    </xf>
    <xf numFmtId="49" fontId="39" fillId="14" borderId="0" xfId="571" applyNumberFormat="1" applyFont="1" applyFill="1" applyAlignment="1">
      <alignment horizontal="center" vertical="center" wrapText="1"/>
    </xf>
    <xf numFmtId="9" fontId="65" fillId="14" borderId="0" xfId="572" applyFont="1" applyFill="1" applyBorder="1" applyAlignment="1">
      <alignment horizontal="center" vertical="center" wrapText="1"/>
    </xf>
    <xf numFmtId="49" fontId="65" fillId="14" borderId="0" xfId="571" applyNumberFormat="1" applyFont="1" applyFill="1" applyAlignment="1">
      <alignment horizontal="center" vertical="center" wrapText="1"/>
    </xf>
    <xf numFmtId="41" fontId="65" fillId="14" borderId="0" xfId="573" applyFont="1" applyFill="1" applyBorder="1" applyAlignment="1">
      <alignment horizontal="center" vertical="center" wrapText="1"/>
    </xf>
    <xf numFmtId="180" fontId="60" fillId="15" borderId="0" xfId="568" applyNumberFormat="1" applyFont="1" applyFill="1" applyAlignment="1">
      <alignment horizontal="center" vertical="center"/>
    </xf>
    <xf numFmtId="183" fontId="33" fillId="15" borderId="0" xfId="568" applyNumberFormat="1" applyFont="1" applyFill="1" applyAlignment="1">
      <alignment horizontal="center" vertical="center"/>
    </xf>
    <xf numFmtId="9" fontId="72" fillId="15" borderId="0" xfId="569" applyFont="1" applyFill="1" applyBorder="1" applyAlignment="1">
      <alignment horizontal="center" vertical="center"/>
    </xf>
    <xf numFmtId="9" fontId="7" fillId="15" borderId="0" xfId="569" applyFont="1" applyFill="1" applyBorder="1" applyAlignment="1">
      <alignment horizontal="center" vertical="center"/>
    </xf>
    <xf numFmtId="190" fontId="7" fillId="15" borderId="0" xfId="568" applyNumberFormat="1" applyFont="1" applyFill="1" applyAlignment="1">
      <alignment horizontal="center" vertical="center"/>
    </xf>
    <xf numFmtId="0" fontId="7" fillId="15" borderId="0" xfId="568" applyFont="1" applyFill="1" applyAlignment="1">
      <alignment horizontal="center" vertical="center"/>
    </xf>
    <xf numFmtId="185" fontId="7" fillId="15" borderId="0" xfId="568" applyNumberFormat="1" applyFont="1" applyFill="1" applyAlignment="1">
      <alignment horizontal="center" vertical="center"/>
    </xf>
    <xf numFmtId="191" fontId="7" fillId="15" borderId="0" xfId="568" applyNumberFormat="1" applyFont="1" applyFill="1" applyAlignment="1">
      <alignment horizontal="right" vertical="center"/>
    </xf>
    <xf numFmtId="191" fontId="93" fillId="15" borderId="0" xfId="568" applyNumberFormat="1" applyFont="1" applyFill="1" applyAlignment="1">
      <alignment horizontal="right" vertical="center"/>
    </xf>
    <xf numFmtId="0" fontId="20" fillId="0" borderId="0" xfId="568" applyFont="1">
      <alignment vertical="center"/>
    </xf>
    <xf numFmtId="0" fontId="94" fillId="0" borderId="0" xfId="568" applyFont="1">
      <alignment vertical="center"/>
    </xf>
    <xf numFmtId="49" fontId="60" fillId="14" borderId="0" xfId="568" applyNumberFormat="1" applyFont="1" applyFill="1" applyAlignment="1">
      <alignment horizontal="center" vertical="center" wrapText="1"/>
    </xf>
    <xf numFmtId="49" fontId="39" fillId="14" borderId="0" xfId="568" applyNumberFormat="1" applyFont="1" applyFill="1" applyAlignment="1">
      <alignment horizontal="center" vertical="center" wrapText="1"/>
    </xf>
    <xf numFmtId="9" fontId="65" fillId="14" borderId="0" xfId="569" applyFont="1" applyFill="1" applyBorder="1" applyAlignment="1">
      <alignment horizontal="center" vertical="center" wrapText="1"/>
    </xf>
    <xf numFmtId="49" fontId="65" fillId="14" borderId="0" xfId="568" applyNumberFormat="1" applyFont="1" applyFill="1" applyAlignment="1">
      <alignment horizontal="center" vertical="center" wrapText="1"/>
    </xf>
    <xf numFmtId="49" fontId="71" fillId="14" borderId="0" xfId="568" applyNumberFormat="1" applyFont="1" applyFill="1" applyAlignment="1">
      <alignment horizontal="center" vertical="center" wrapText="1"/>
    </xf>
    <xf numFmtId="10" fontId="7" fillId="15" borderId="0" xfId="569" applyNumberFormat="1" applyFont="1" applyFill="1" applyBorder="1" applyAlignment="1">
      <alignment horizontal="right" vertical="center"/>
    </xf>
    <xf numFmtId="179" fontId="7" fillId="15" borderId="0" xfId="568" applyNumberFormat="1" applyFont="1" applyFill="1" applyAlignment="1">
      <alignment horizontal="right" vertical="center"/>
    </xf>
    <xf numFmtId="192" fontId="7" fillId="15" borderId="0" xfId="568" applyNumberFormat="1" applyFont="1" applyFill="1" applyAlignment="1">
      <alignment horizontal="right" vertical="center"/>
    </xf>
    <xf numFmtId="192" fontId="71" fillId="15" borderId="0" xfId="568" applyNumberFormat="1" applyFont="1" applyFill="1" applyAlignment="1">
      <alignment horizontal="right" vertical="center"/>
    </xf>
    <xf numFmtId="41" fontId="30" fillId="0" borderId="0" xfId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188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184" fontId="9" fillId="0" borderId="0" xfId="1" applyNumberFormat="1" applyFont="1" applyFill="1" applyBorder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</cellXfs>
  <cellStyles count="574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백분율 4" xfId="572" xr:uid="{B3D095E5-AA5C-42EE-A74A-6F9D2CF80F1F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3" xr:uid="{B9CC59D1-A596-478B-825F-5839DBA1CC4C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  <cellStyle name="표준 4" xfId="571" xr:uid="{B2D62E41-5F0B-44A0-86F5-67E4346757A0}"/>
  </cellStyles>
  <dxfs count="74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성원운수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7B9-4772-8CDA-6966987A6085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88A-44E6-B24B-D83629BF819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7BD9-44A3-81C5-3F9A91D02F67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EF55-4B99-88F8-01C85D722DDB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EB63-4E1E-AC5A-92C6D4797A0F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EEF9-4DD4-BB21-F5E47EEB259C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8383-459A-A2D2-CAF65B19DBC8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5083-4119-B8B1-CBE5F7F0F471}"/>
              </c:ext>
            </c:extLst>
          </c:dPt>
          <c:dPt>
            <c:idx val="13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5083-4119-B8B1-CBE5F7F0F4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2.3676337393819513</c:v>
                </c:pt>
                <c:pt idx="1">
                  <c:v>2.6697324306695966</c:v>
                </c:pt>
                <c:pt idx="2">
                  <c:v>2.6985631415359173</c:v>
                </c:pt>
                <c:pt idx="3">
                  <c:v>2.7009818178321834</c:v>
                </c:pt>
                <c:pt idx="4">
                  <c:v>2.647648893431501</c:v>
                </c:pt>
                <c:pt idx="5">
                  <c:v>2.417294536249349</c:v>
                </c:pt>
                <c:pt idx="6">
                  <c:v>2.3003899225053881</c:v>
                </c:pt>
                <c:pt idx="7">
                  <c:v>2.1846553809017299</c:v>
                </c:pt>
                <c:pt idx="8">
                  <c:v>2.2601281324597955</c:v>
                </c:pt>
                <c:pt idx="9">
                  <c:v>2.6172687534266008</c:v>
                </c:pt>
                <c:pt idx="10">
                  <c:v>2.6016170526766698</c:v>
                </c:pt>
                <c:pt idx="11">
                  <c:v>2.5851632123479922</c:v>
                </c:pt>
                <c:pt idx="12">
                  <c:v>2.5999240337976173</c:v>
                </c:pt>
                <c:pt idx="13">
                  <c:v>2.5780008636145384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3"/>
          <c:min val="2.1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0.09</c:v>
                </c:pt>
                <c:pt idx="1">
                  <c:v>0.2</c:v>
                </c:pt>
                <c:pt idx="2">
                  <c:v>0.17</c:v>
                </c:pt>
                <c:pt idx="3">
                  <c:v>0.27</c:v>
                </c:pt>
                <c:pt idx="4">
                  <c:v>0.15</c:v>
                </c:pt>
                <c:pt idx="5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538 </c:v>
                </c:pt>
                <c:pt idx="1">
                  <c:v> 순환54 </c:v>
                </c:pt>
                <c:pt idx="2">
                  <c:v> 536 </c:v>
                </c:pt>
                <c:pt idx="3">
                  <c:v> 535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종합!$M$82:$R$82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8.3333333333333329E-2</c:v>
                </c:pt>
                <c:pt idx="3">
                  <c:v>0</c:v>
                </c:pt>
                <c:pt idx="4">
                  <c:v>0</c:v>
                </c:pt>
                <c:pt idx="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538 </c:v>
                </c:pt>
                <c:pt idx="1">
                  <c:v> 순환54 </c:v>
                </c:pt>
                <c:pt idx="2">
                  <c:v> 536 </c:v>
                </c:pt>
                <c:pt idx="3">
                  <c:v> 535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종합!$M$81:$R$81</c:f>
              <c:numCache>
                <c:formatCode>0%</c:formatCode>
                <c:ptCount val="6"/>
                <c:pt idx="0">
                  <c:v>0.125</c:v>
                </c:pt>
                <c:pt idx="1">
                  <c:v>0</c:v>
                </c:pt>
                <c:pt idx="2">
                  <c:v>8.3333333333333329E-2</c:v>
                </c:pt>
                <c:pt idx="3">
                  <c:v>0.25</c:v>
                </c:pt>
                <c:pt idx="4">
                  <c:v>0.5</c:v>
                </c:pt>
                <c:pt idx="5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538 </c:v>
                </c:pt>
                <c:pt idx="1">
                  <c:v> 순환54 </c:v>
                </c:pt>
                <c:pt idx="2">
                  <c:v> 536 </c:v>
                </c:pt>
                <c:pt idx="3">
                  <c:v> 535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0.33333333333333331</c:v>
                </c:pt>
                <c:pt idx="3">
                  <c:v>0.58333333333333337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538 </c:v>
                </c:pt>
                <c:pt idx="1">
                  <c:v> 순환54 </c:v>
                </c:pt>
                <c:pt idx="2">
                  <c:v> 536 </c:v>
                </c:pt>
                <c:pt idx="3">
                  <c:v> 535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8.3333333333333329E-2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538 </c:v>
                </c:pt>
                <c:pt idx="1">
                  <c:v> 순환54 </c:v>
                </c:pt>
                <c:pt idx="2">
                  <c:v> 536 </c:v>
                </c:pt>
                <c:pt idx="3">
                  <c:v> 535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0.25</c:v>
                </c:pt>
                <c:pt idx="1">
                  <c:v>0</c:v>
                </c:pt>
                <c:pt idx="2">
                  <c:v>0.16666666666666666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538 </c:v>
                </c:pt>
                <c:pt idx="1">
                  <c:v> 순환54 </c:v>
                </c:pt>
                <c:pt idx="2">
                  <c:v> 536 </c:v>
                </c:pt>
                <c:pt idx="3">
                  <c:v> 535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0.125</c:v>
                </c:pt>
                <c:pt idx="1">
                  <c:v>0</c:v>
                </c:pt>
                <c:pt idx="2">
                  <c:v>8.3333333333333329E-2</c:v>
                </c:pt>
                <c:pt idx="3">
                  <c:v>8.3333333333333329E-2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538 </c:v>
                </c:pt>
                <c:pt idx="1">
                  <c:v> 순환54 </c:v>
                </c:pt>
                <c:pt idx="2">
                  <c:v> 536 </c:v>
                </c:pt>
                <c:pt idx="3">
                  <c:v> 535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181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1008530</xdr:colOff>
      <xdr:row>26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757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156885</xdr:colOff>
      <xdr:row>8</xdr:row>
      <xdr:rowOff>609601</xdr:rowOff>
    </xdr:from>
    <xdr:to>
      <xdr:col>7</xdr:col>
      <xdr:colOff>127752</xdr:colOff>
      <xdr:row>9</xdr:row>
      <xdr:rowOff>190500</xdr:rowOff>
    </xdr:to>
    <xdr:sp macro="" textlink="$K$24">
      <xdr:nvSpPr>
        <xdr:cNvPr id="15" name="TextBox 14">
          <a:extLst>
            <a:ext uri="{FF2B5EF4-FFF2-40B4-BE49-F238E27FC236}">
              <a16:creationId xmlns:a16="http://schemas.microsoft.com/office/drawing/2014/main" id="{DED9DC8B-CE23-4ACB-8D3A-8AA7D84D2F35}"/>
            </a:ext>
          </a:extLst>
        </xdr:cNvPr>
        <xdr:cNvSpPr txBox="1"/>
      </xdr:nvSpPr>
      <xdr:spPr>
        <a:xfrm>
          <a:off x="4684061" y="2794748"/>
          <a:ext cx="1046632" cy="454958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69A4D52C-66A8-42FB-8CD7-AA5A71CB87A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526677</xdr:colOff>
      <xdr:row>9</xdr:row>
      <xdr:rowOff>156882</xdr:rowOff>
    </xdr:from>
    <xdr:to>
      <xdr:col>6</xdr:col>
      <xdr:colOff>728383</xdr:colOff>
      <xdr:row>9</xdr:row>
      <xdr:rowOff>246529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AF93373-692A-4D14-BFD0-C3365FBC8AA0}"/>
            </a:ext>
          </a:extLst>
        </xdr:cNvPr>
        <xdr:cNvCxnSpPr/>
      </xdr:nvCxnSpPr>
      <xdr:spPr>
        <a:xfrm>
          <a:off x="5053853" y="3216088"/>
          <a:ext cx="201706" cy="896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FFF4A0D-C31A-4DCE-82EF-2EEB1B78A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72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97960603-0064-4ED4-BDA0-B162DFFF0A32}"/>
            </a:ext>
          </a:extLst>
        </xdr:cNvPr>
        <xdr:cNvSpPr/>
      </xdr:nvSpPr>
      <xdr:spPr>
        <a:xfrm>
          <a:off x="1914524" y="29432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6480467-6D4E-4F84-86C6-D520BB5AC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527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8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6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64" t="s">
        <v>443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269" t="s">
        <v>38</v>
      </c>
      <c r="D4" s="269"/>
      <c r="E4" s="61" t="s">
        <v>111</v>
      </c>
      <c r="F4" s="61" t="s">
        <v>64</v>
      </c>
      <c r="G4" s="92" t="s">
        <v>114</v>
      </c>
      <c r="H4" s="38"/>
      <c r="I4" s="38"/>
      <c r="J4" s="96" t="s">
        <v>35</v>
      </c>
      <c r="K4" s="96" t="s">
        <v>36</v>
      </c>
    </row>
    <row r="5" spans="1:28" ht="48.75" customHeight="1">
      <c r="B5" s="63" t="s">
        <v>442</v>
      </c>
      <c r="C5" s="270" t="s">
        <v>174</v>
      </c>
      <c r="D5" s="270"/>
      <c r="E5" s="62">
        <v>6</v>
      </c>
      <c r="F5" s="63">
        <v>46</v>
      </c>
      <c r="G5" s="93" t="s">
        <v>167</v>
      </c>
      <c r="H5" s="38"/>
      <c r="I5" s="38"/>
      <c r="J5" s="95" t="s">
        <v>50</v>
      </c>
      <c r="K5" s="94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308"/>
    </row>
    <row r="7" spans="1:28" ht="16.5" customHeight="1">
      <c r="B7" s="51" t="s">
        <v>128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9"/>
      <c r="P9" s="309"/>
    </row>
    <row r="10" spans="1:28" ht="23.25" customHeight="1" thickBot="1">
      <c r="G10" s="6"/>
      <c r="H10" s="190" t="s">
        <v>91</v>
      </c>
      <c r="I10" s="191" t="s">
        <v>92</v>
      </c>
      <c r="J10" s="192" t="str">
        <f>C5</f>
        <v>성원운수</v>
      </c>
      <c r="K10" s="193" t="s">
        <v>93</v>
      </c>
      <c r="X10" s="308"/>
      <c r="Z10" s="39"/>
      <c r="AA10" s="39"/>
      <c r="AB10" s="39"/>
    </row>
    <row r="11" spans="1:28" ht="23.25" customHeight="1" thickTop="1">
      <c r="G11" s="6"/>
      <c r="H11" s="266" t="s">
        <v>427</v>
      </c>
      <c r="I11" s="228">
        <v>2.0099999999999998</v>
      </c>
      <c r="J11" s="229">
        <v>2.3676337393819513</v>
      </c>
      <c r="K11" s="230"/>
      <c r="M11" s="2"/>
      <c r="Y11" s="310"/>
      <c r="Z11" s="311"/>
      <c r="AA11" s="241"/>
      <c r="AB11" s="39"/>
    </row>
    <row r="12" spans="1:28" ht="23.25" customHeight="1">
      <c r="G12" s="6"/>
      <c r="H12" s="267" t="s">
        <v>428</v>
      </c>
      <c r="I12" s="228">
        <v>2.3662575846193561</v>
      </c>
      <c r="J12" s="229">
        <v>2.6697324306695966</v>
      </c>
      <c r="K12" s="231">
        <v>0.12759519610769932</v>
      </c>
      <c r="M12" s="241"/>
      <c r="Y12" s="310"/>
      <c r="Z12" s="311"/>
      <c r="AA12" s="241"/>
      <c r="AB12" s="39"/>
    </row>
    <row r="13" spans="1:28" ht="23.25" customHeight="1">
      <c r="G13" s="6"/>
      <c r="H13" s="267" t="s">
        <v>417</v>
      </c>
      <c r="I13" s="228">
        <v>2.37</v>
      </c>
      <c r="J13" s="229">
        <v>2.6985631415359173</v>
      </c>
      <c r="K13" s="232">
        <v>1.0799101263900601E-2</v>
      </c>
      <c r="M13" s="241"/>
      <c r="Y13" s="310"/>
      <c r="Z13" s="311"/>
      <c r="AA13" s="241"/>
      <c r="AB13" s="39"/>
    </row>
    <row r="14" spans="1:28" ht="23.25" customHeight="1">
      <c r="G14" s="6"/>
      <c r="H14" s="267" t="s">
        <v>418</v>
      </c>
      <c r="I14" s="228">
        <v>2.33</v>
      </c>
      <c r="J14" s="229">
        <v>2.7009818178321834</v>
      </c>
      <c r="K14" s="232">
        <v>8.9628301040578506E-4</v>
      </c>
      <c r="M14" s="241"/>
      <c r="Y14" s="310"/>
      <c r="Z14" s="311"/>
      <c r="AA14" s="241"/>
      <c r="AB14" s="39"/>
    </row>
    <row r="15" spans="1:28" ht="23.25" customHeight="1">
      <c r="G15" s="6"/>
      <c r="H15" s="267" t="s">
        <v>419</v>
      </c>
      <c r="I15" s="228">
        <v>2.2850259626150282</v>
      </c>
      <c r="J15" s="229">
        <v>2.647648893431501</v>
      </c>
      <c r="K15" s="232">
        <v>-1.9745754691339434E-2</v>
      </c>
      <c r="M15" s="241"/>
      <c r="Y15" s="310"/>
      <c r="Z15" s="311"/>
      <c r="AA15" s="241"/>
      <c r="AB15" s="39"/>
    </row>
    <row r="16" spans="1:28" ht="23.25" customHeight="1">
      <c r="G16" s="6"/>
      <c r="H16" s="267" t="s">
        <v>420</v>
      </c>
      <c r="I16" s="228">
        <v>2.0664933427553414</v>
      </c>
      <c r="J16" s="229">
        <v>2.417294536249349</v>
      </c>
      <c r="K16" s="232">
        <v>-8.700336277730536E-2</v>
      </c>
      <c r="M16" s="241"/>
      <c r="Y16" s="310"/>
      <c r="Z16" s="311"/>
      <c r="AA16" s="241"/>
      <c r="AB16" s="39"/>
    </row>
    <row r="17" spans="2:28" ht="23.25" customHeight="1">
      <c r="G17" s="6"/>
      <c r="H17" s="267" t="s">
        <v>421</v>
      </c>
      <c r="I17" s="228">
        <v>2.13</v>
      </c>
      <c r="J17" s="229">
        <v>2.3003899225053881</v>
      </c>
      <c r="K17" s="232">
        <v>-4.8361758151883705E-2</v>
      </c>
      <c r="M17" s="241"/>
      <c r="Y17" s="310"/>
      <c r="Z17" s="311"/>
      <c r="AA17" s="241"/>
      <c r="AB17" s="39"/>
    </row>
    <row r="18" spans="2:28" ht="23.25" customHeight="1">
      <c r="G18" s="6"/>
      <c r="H18" s="267" t="s">
        <v>422</v>
      </c>
      <c r="I18" s="228">
        <v>2.08</v>
      </c>
      <c r="J18" s="229">
        <v>2.1846553809017299</v>
      </c>
      <c r="K18" s="232">
        <v>-5.0310836641820234E-2</v>
      </c>
      <c r="M18" s="241"/>
      <c r="Y18" s="310"/>
      <c r="Z18" s="311"/>
      <c r="AA18" s="241"/>
      <c r="AB18" s="39"/>
    </row>
    <row r="19" spans="2:28" ht="23.25" customHeight="1">
      <c r="G19" s="6"/>
      <c r="H19" s="267" t="s">
        <v>423</v>
      </c>
      <c r="I19" s="228">
        <v>2.13</v>
      </c>
      <c r="J19" s="229">
        <v>2.2601281324597955</v>
      </c>
      <c r="K19" s="232">
        <v>3.4546753789109541E-2</v>
      </c>
      <c r="M19" s="241"/>
      <c r="Y19" s="310"/>
      <c r="Z19" s="311"/>
      <c r="AA19" s="241"/>
      <c r="AB19" s="39"/>
    </row>
    <row r="20" spans="2:28" ht="23.25" customHeight="1">
      <c r="G20" s="6"/>
      <c r="H20" s="267" t="s">
        <v>424</v>
      </c>
      <c r="I20" s="228">
        <v>2.25</v>
      </c>
      <c r="J20" s="229">
        <v>2.6172687534266008</v>
      </c>
      <c r="K20" s="232">
        <v>0.15801786449076838</v>
      </c>
      <c r="M20" s="241"/>
      <c r="Y20" s="310"/>
      <c r="Z20" s="311"/>
      <c r="AA20" s="241"/>
      <c r="AB20" s="39"/>
    </row>
    <row r="21" spans="2:28" ht="23.25" customHeight="1">
      <c r="G21" s="6"/>
      <c r="H21" s="267" t="s">
        <v>425</v>
      </c>
      <c r="I21" s="228">
        <v>2.17</v>
      </c>
      <c r="J21" s="229">
        <v>2.6016170526766698</v>
      </c>
      <c r="K21" s="232">
        <v>-5.9801656705829043E-3</v>
      </c>
      <c r="M21" s="241"/>
      <c r="Y21" s="310"/>
      <c r="Z21" s="311"/>
      <c r="AA21" s="241"/>
      <c r="AB21" s="39"/>
    </row>
    <row r="22" spans="2:28" ht="23.25" customHeight="1">
      <c r="G22" s="6"/>
      <c r="H22" s="267" t="s">
        <v>426</v>
      </c>
      <c r="I22" s="228">
        <v>2.25</v>
      </c>
      <c r="J22" s="229">
        <v>2.5851632123479922</v>
      </c>
      <c r="K22" s="232">
        <v>-6.3244666665099869E-3</v>
      </c>
      <c r="M22" s="241"/>
      <c r="Y22" s="310"/>
      <c r="Z22" s="311"/>
      <c r="AA22" s="241"/>
      <c r="AB22" s="39"/>
    </row>
    <row r="23" spans="2:28" ht="23.25" customHeight="1">
      <c r="G23" s="6"/>
      <c r="H23" s="267" t="s">
        <v>429</v>
      </c>
      <c r="I23" s="228">
        <v>2.27</v>
      </c>
      <c r="J23" s="229">
        <v>2.5999240337976173</v>
      </c>
      <c r="K23" s="232">
        <v>5.7098218708668824E-3</v>
      </c>
      <c r="M23" s="241"/>
      <c r="Y23" s="310"/>
      <c r="Z23" s="311"/>
      <c r="AA23" s="241"/>
      <c r="AB23" s="39"/>
    </row>
    <row r="24" spans="2:28" ht="23.25" customHeight="1">
      <c r="G24" s="6"/>
      <c r="H24" s="267" t="s">
        <v>592</v>
      </c>
      <c r="I24" s="228">
        <v>2.2599999999999998</v>
      </c>
      <c r="J24" s="229">
        <v>2.5780008636145384</v>
      </c>
      <c r="K24" s="232">
        <v>-8.4322349030546695E-3</v>
      </c>
      <c r="M24" s="241"/>
      <c r="Y24" s="310"/>
      <c r="Z24" s="311"/>
      <c r="AA24" s="241"/>
      <c r="AB24" s="39"/>
    </row>
    <row r="25" spans="2:28" ht="23.25" customHeight="1">
      <c r="G25" s="6"/>
      <c r="H25" s="233" t="s">
        <v>284</v>
      </c>
      <c r="I25" s="234">
        <v>0.12437810945273631</v>
      </c>
      <c r="J25" s="235">
        <v>8.8851210697606264E-2</v>
      </c>
      <c r="K25" s="236">
        <v>-3.5526898755130043E-2</v>
      </c>
      <c r="M25" s="241"/>
      <c r="Y25" s="310"/>
      <c r="Z25" s="311"/>
      <c r="AA25" s="241"/>
      <c r="AB25" s="39"/>
    </row>
    <row r="26" spans="2:28" ht="23.25" customHeight="1">
      <c r="H26" s="237" t="s">
        <v>285</v>
      </c>
      <c r="I26" s="238"/>
      <c r="J26" s="239" t="s">
        <v>593</v>
      </c>
      <c r="K26" s="240"/>
      <c r="M26" s="241"/>
      <c r="X26" s="2"/>
      <c r="Y26" s="2"/>
      <c r="AB26" s="39"/>
    </row>
    <row r="27" spans="2:28" ht="9" customHeight="1">
      <c r="M27" s="241"/>
      <c r="X27" s="2"/>
      <c r="Y27" s="2"/>
      <c r="AB27" s="241"/>
    </row>
    <row r="28" spans="2:28" ht="16.5" customHeight="1">
      <c r="B28" s="51" t="s">
        <v>129</v>
      </c>
      <c r="C28" s="51"/>
      <c r="D28" s="50"/>
      <c r="E28" s="50"/>
      <c r="F28" s="50"/>
      <c r="G28" s="50"/>
      <c r="H28" s="50"/>
      <c r="I28" s="50"/>
      <c r="J28" s="50"/>
      <c r="K28" s="50"/>
      <c r="M28" s="241"/>
      <c r="X28" s="2"/>
      <c r="Y28" s="2"/>
      <c r="AB28" s="241"/>
    </row>
    <row r="29" spans="2:28" ht="27.75" customHeight="1">
      <c r="B29" s="55" t="s">
        <v>62</v>
      </c>
      <c r="C29" s="55" t="s">
        <v>100</v>
      </c>
      <c r="D29" s="55" t="s">
        <v>102</v>
      </c>
      <c r="E29" s="55" t="s">
        <v>103</v>
      </c>
      <c r="F29" s="55" t="s">
        <v>104</v>
      </c>
      <c r="G29" s="55" t="s">
        <v>105</v>
      </c>
      <c r="H29" s="55" t="s">
        <v>6</v>
      </c>
      <c r="I29" s="55" t="s">
        <v>7</v>
      </c>
      <c r="J29" s="55" t="s">
        <v>106</v>
      </c>
      <c r="K29" s="55" t="s">
        <v>72</v>
      </c>
      <c r="M29" s="241"/>
      <c r="X29" s="2"/>
      <c r="Y29" s="2"/>
      <c r="AB29" s="241"/>
    </row>
    <row r="30" spans="2:28" ht="23.25" customHeight="1">
      <c r="B30" s="74" t="s">
        <v>286</v>
      </c>
      <c r="C30" s="75">
        <v>2</v>
      </c>
      <c r="D30" s="76">
        <v>2.6148409044637833E-2</v>
      </c>
      <c r="E30" s="76">
        <v>0.37224024535669703</v>
      </c>
      <c r="F30" s="76">
        <v>0.19216790407386439</v>
      </c>
      <c r="G30" s="77">
        <v>12.827326666230176</v>
      </c>
      <c r="H30" s="78">
        <v>0.59498738809134477</v>
      </c>
      <c r="I30" s="78">
        <v>18.345349689733201</v>
      </c>
      <c r="J30" s="79">
        <v>2.2594863224926089</v>
      </c>
      <c r="K30" s="80" t="s">
        <v>69</v>
      </c>
      <c r="M30" s="241"/>
      <c r="N30" s="312" t="str">
        <f>C5</f>
        <v>성원운수</v>
      </c>
      <c r="Y30" s="2"/>
    </row>
    <row r="31" spans="2:28" ht="22.5" customHeight="1">
      <c r="B31" s="222" t="s">
        <v>117</v>
      </c>
      <c r="C31" s="67">
        <v>2</v>
      </c>
      <c r="D31" s="68">
        <v>2.1338744122091739E-2</v>
      </c>
      <c r="E31" s="68">
        <v>0.38912843377294415</v>
      </c>
      <c r="F31" s="68">
        <v>0.20235470093041533</v>
      </c>
      <c r="G31" s="69">
        <v>9.0991249999999972</v>
      </c>
      <c r="H31" s="70">
        <v>0.25759544506554738</v>
      </c>
      <c r="I31" s="70">
        <v>4.0556306118459435</v>
      </c>
      <c r="J31" s="71">
        <v>2.5780008636145384</v>
      </c>
      <c r="K31" s="72" t="s">
        <v>69</v>
      </c>
      <c r="M31" s="241"/>
      <c r="N31" s="39" t="s">
        <v>69</v>
      </c>
      <c r="O31" s="39">
        <v>95</v>
      </c>
      <c r="Y31" s="2"/>
    </row>
    <row r="32" spans="2:28" ht="22.5" customHeight="1">
      <c r="B32" s="52" t="s">
        <v>403</v>
      </c>
      <c r="C32" s="52"/>
      <c r="D32" s="65">
        <v>-0.18393719152609</v>
      </c>
      <c r="E32" s="65">
        <v>4.5369055675492875E-2</v>
      </c>
      <c r="F32" s="65">
        <v>5.3009876470502482E-2</v>
      </c>
      <c r="G32" s="65">
        <v>-0.29064525783421558</v>
      </c>
      <c r="H32" s="65">
        <v>-0.567057302017971</v>
      </c>
      <c r="I32" s="65">
        <v>-0.77892868326649345</v>
      </c>
      <c r="J32" s="65">
        <v>0.14096767833962898</v>
      </c>
      <c r="K32" s="66" t="s">
        <v>593</v>
      </c>
      <c r="M32" s="2" t="s">
        <v>165</v>
      </c>
      <c r="N32" s="313">
        <v>0.09</v>
      </c>
      <c r="O32" s="39">
        <v>9</v>
      </c>
      <c r="X32" s="2"/>
      <c r="Y32" s="2"/>
    </row>
    <row r="33" spans="2:28" ht="22.5" customHeight="1">
      <c r="M33" s="2" t="s">
        <v>166</v>
      </c>
      <c r="N33" s="313">
        <v>0.2</v>
      </c>
      <c r="O33" s="39">
        <v>20</v>
      </c>
      <c r="X33" s="2"/>
      <c r="Y33" s="2"/>
    </row>
    <row r="34" spans="2:28" ht="17.25" customHeight="1">
      <c r="B34" s="51" t="s">
        <v>130</v>
      </c>
      <c r="C34" s="51"/>
      <c r="D34" s="50"/>
      <c r="E34" s="50"/>
      <c r="F34" s="50"/>
      <c r="G34" s="50"/>
      <c r="H34" s="50"/>
      <c r="I34" s="50"/>
      <c r="J34" s="50"/>
      <c r="K34" s="50"/>
      <c r="M34" s="2" t="s">
        <v>116</v>
      </c>
      <c r="N34" s="313">
        <v>0.17</v>
      </c>
      <c r="O34" s="39">
        <v>17</v>
      </c>
      <c r="X34" s="2"/>
      <c r="Y34" s="2"/>
    </row>
    <row r="35" spans="2:28" ht="22.5" customHeight="1">
      <c r="B35" s="59"/>
      <c r="C35" s="59"/>
      <c r="M35" s="2" t="s">
        <v>167</v>
      </c>
      <c r="N35" s="313">
        <v>0.27</v>
      </c>
      <c r="O35" s="39">
        <v>26</v>
      </c>
      <c r="X35" s="2"/>
      <c r="Y35" s="2"/>
    </row>
    <row r="36" spans="2:28" ht="22.5" customHeight="1" thickBot="1">
      <c r="H36" s="194" t="s">
        <v>91</v>
      </c>
      <c r="I36" s="195" t="s">
        <v>92</v>
      </c>
      <c r="J36" s="196" t="str">
        <f>J10</f>
        <v>성원운수</v>
      </c>
      <c r="K36" s="197" t="s">
        <v>115</v>
      </c>
      <c r="M36" s="2" t="s">
        <v>168</v>
      </c>
      <c r="N36" s="313">
        <v>0.15</v>
      </c>
      <c r="O36" s="39">
        <v>14</v>
      </c>
      <c r="X36" s="2"/>
      <c r="Y36" s="2"/>
    </row>
    <row r="37" spans="2:28" ht="22.5" customHeight="1" thickTop="1">
      <c r="H37" s="202" t="s">
        <v>109</v>
      </c>
      <c r="I37" s="203" t="s">
        <v>69</v>
      </c>
      <c r="J37" s="204" t="s">
        <v>69</v>
      </c>
      <c r="K37" s="205"/>
      <c r="M37" s="2" t="s">
        <v>76</v>
      </c>
      <c r="N37" s="313">
        <v>0.12</v>
      </c>
      <c r="O37" s="39">
        <v>9</v>
      </c>
      <c r="X37" s="2"/>
      <c r="Z37" s="39"/>
      <c r="AA37" s="39"/>
      <c r="AB37" s="39"/>
    </row>
    <row r="38" spans="2:28" ht="21" customHeight="1">
      <c r="H38" s="198" t="s">
        <v>94</v>
      </c>
      <c r="I38" s="199">
        <v>0.11328494793310193</v>
      </c>
      <c r="J38" s="200" t="s">
        <v>594</v>
      </c>
      <c r="K38" s="201">
        <v>-2.3284947933101929E-2</v>
      </c>
      <c r="M38" s="2"/>
      <c r="X38" s="2"/>
      <c r="Z38" s="39"/>
      <c r="AA38" s="39"/>
      <c r="AB38" s="39"/>
    </row>
    <row r="39" spans="2:28" ht="21" customHeight="1">
      <c r="H39" s="182" t="s">
        <v>95</v>
      </c>
      <c r="I39" s="174">
        <v>0.11076049226885452</v>
      </c>
      <c r="J39" s="183" t="s">
        <v>595</v>
      </c>
      <c r="K39" s="184">
        <v>8.9239507731145487E-2</v>
      </c>
      <c r="L39" s="4"/>
      <c r="M39" s="2"/>
      <c r="X39" s="2"/>
      <c r="Z39" s="39"/>
      <c r="AA39" s="39"/>
      <c r="AB39" s="39"/>
    </row>
    <row r="40" spans="2:28" ht="21" customHeight="1">
      <c r="H40" s="181" t="s">
        <v>96</v>
      </c>
      <c r="I40" s="174">
        <v>0.16503628905017356</v>
      </c>
      <c r="J40" s="183" t="s">
        <v>596</v>
      </c>
      <c r="K40" s="184">
        <v>4.9637109498264498E-3</v>
      </c>
      <c r="L40" s="4"/>
      <c r="M40" s="2"/>
      <c r="X40" s="2"/>
      <c r="Z40" s="39"/>
      <c r="AA40" s="39"/>
      <c r="AB40" s="39"/>
    </row>
    <row r="41" spans="2:28" ht="21" customHeight="1">
      <c r="H41" s="181" t="s">
        <v>99</v>
      </c>
      <c r="I41" s="174">
        <v>0.22278321236983276</v>
      </c>
      <c r="J41" s="183" t="s">
        <v>597</v>
      </c>
      <c r="K41" s="184">
        <v>4.7216787630167262E-2</v>
      </c>
      <c r="L41" s="4"/>
      <c r="M41" s="2"/>
      <c r="X41" s="2"/>
      <c r="Z41" s="39"/>
      <c r="AA41" s="39"/>
      <c r="AB41" s="39"/>
    </row>
    <row r="42" spans="2:28" ht="21" customHeight="1">
      <c r="H42" s="185" t="s">
        <v>97</v>
      </c>
      <c r="I42" s="174">
        <v>0.21931208583149259</v>
      </c>
      <c r="J42" s="183" t="s">
        <v>598</v>
      </c>
      <c r="K42" s="184">
        <v>-6.9312085831492593E-2</v>
      </c>
      <c r="L42" s="4"/>
      <c r="M42" s="2"/>
      <c r="X42" s="2"/>
      <c r="Z42" s="39"/>
      <c r="AA42" s="39"/>
      <c r="AB42" s="39"/>
    </row>
    <row r="43" spans="2:28" ht="21" customHeight="1">
      <c r="H43" s="186" t="s">
        <v>98</v>
      </c>
      <c r="I43" s="187">
        <v>0.16882297254654466</v>
      </c>
      <c r="J43" s="188" t="s">
        <v>599</v>
      </c>
      <c r="K43" s="189">
        <v>-4.8822972546544663E-2</v>
      </c>
      <c r="L43" s="4"/>
      <c r="M43" s="2"/>
      <c r="X43" s="2"/>
      <c r="Z43" s="39"/>
      <c r="AA43" s="39"/>
      <c r="AB43" s="39"/>
    </row>
    <row r="44" spans="2:28" ht="22.5" customHeight="1">
      <c r="L44" s="4"/>
      <c r="M44" s="2"/>
      <c r="X44" s="2"/>
      <c r="Z44" s="39"/>
      <c r="AA44" s="39"/>
      <c r="AB44" s="39"/>
    </row>
    <row r="45" spans="2:28" ht="18" customHeight="1">
      <c r="B45" s="51" t="s">
        <v>131</v>
      </c>
      <c r="C45" s="51"/>
      <c r="D45" s="50"/>
      <c r="E45" s="50"/>
      <c r="F45" s="50"/>
      <c r="G45" s="50"/>
      <c r="H45" s="50"/>
      <c r="I45" s="50"/>
      <c r="J45" s="50"/>
      <c r="K45" s="50"/>
      <c r="L45" s="4"/>
      <c r="M45" s="2"/>
      <c r="X45" s="2"/>
      <c r="Z45" s="39"/>
      <c r="AA45" s="39"/>
      <c r="AB45" s="39"/>
    </row>
    <row r="46" spans="2:28" ht="30.75" customHeight="1">
      <c r="B46" s="55" t="s">
        <v>62</v>
      </c>
      <c r="C46" s="55" t="s">
        <v>101</v>
      </c>
      <c r="D46" s="55" t="s">
        <v>102</v>
      </c>
      <c r="E46" s="55" t="s">
        <v>103</v>
      </c>
      <c r="F46" s="55" t="s">
        <v>104</v>
      </c>
      <c r="G46" s="55" t="s">
        <v>105</v>
      </c>
      <c r="H46" s="55" t="s">
        <v>6</v>
      </c>
      <c r="I46" s="55" t="s">
        <v>7</v>
      </c>
      <c r="J46" s="55" t="s">
        <v>106</v>
      </c>
      <c r="K46" s="55" t="s">
        <v>72</v>
      </c>
      <c r="L46" s="4"/>
      <c r="M46" s="2"/>
      <c r="N46" s="39" t="s">
        <v>124</v>
      </c>
      <c r="X46" s="2"/>
      <c r="Z46" s="39"/>
      <c r="AA46" s="39"/>
      <c r="AB46" s="39"/>
    </row>
    <row r="47" spans="2:28" ht="22.5" customHeight="1">
      <c r="B47" s="254" t="s">
        <v>117</v>
      </c>
      <c r="C47" s="255">
        <v>2401</v>
      </c>
      <c r="D47" s="256">
        <v>4.144163073170163E-2</v>
      </c>
      <c r="E47" s="256">
        <v>0.41850599719517023</v>
      </c>
      <c r="F47" s="256">
        <v>0.21628460949815453</v>
      </c>
      <c r="G47" s="257">
        <v>10.767718749999998</v>
      </c>
      <c r="H47" s="258">
        <v>0.69028206871696896</v>
      </c>
      <c r="I47" s="258">
        <v>10.863455507676889</v>
      </c>
      <c r="J47" s="259">
        <v>2.3338109428118856</v>
      </c>
      <c r="K47" s="81" t="s">
        <v>76</v>
      </c>
      <c r="L47" s="4"/>
      <c r="M47" s="2"/>
      <c r="N47" s="39">
        <v>1</v>
      </c>
      <c r="X47" s="2"/>
      <c r="Z47" s="39"/>
      <c r="AA47" s="39"/>
      <c r="AB47" s="39"/>
    </row>
    <row r="48" spans="2:28" ht="22.5" customHeight="1">
      <c r="B48" s="260" t="s">
        <v>117</v>
      </c>
      <c r="C48" s="261">
        <v>2402</v>
      </c>
      <c r="D48" s="262">
        <v>3.733564556560709E-2</v>
      </c>
      <c r="E48" s="262">
        <v>0.36072463519367481</v>
      </c>
      <c r="F48" s="262">
        <v>0.17002935701762276</v>
      </c>
      <c r="G48" s="263">
        <v>7.8466530612244858</v>
      </c>
      <c r="H48" s="264">
        <v>5.3558724936405441E-2</v>
      </c>
      <c r="I48" s="264">
        <v>2.4192867946883627</v>
      </c>
      <c r="J48" s="265">
        <v>2.6549468885094818</v>
      </c>
      <c r="K48" s="72" t="s">
        <v>166</v>
      </c>
      <c r="M48" s="2"/>
      <c r="N48" s="39">
        <v>5</v>
      </c>
      <c r="X48" s="2"/>
      <c r="Z48" s="39"/>
      <c r="AA48" s="39"/>
      <c r="AB48" s="39"/>
    </row>
    <row r="49" spans="2:28" ht="22.5" customHeight="1">
      <c r="B49" s="260" t="s">
        <v>117</v>
      </c>
      <c r="C49" s="261">
        <v>2403</v>
      </c>
      <c r="D49" s="262">
        <v>1.7926750665557933E-2</v>
      </c>
      <c r="E49" s="262">
        <v>0.35759640747470067</v>
      </c>
      <c r="F49" s="262">
        <v>0.17151826179250623</v>
      </c>
      <c r="G49" s="263">
        <v>7.7275200000000019</v>
      </c>
      <c r="H49" s="264">
        <v>7.9264265056474145E-2</v>
      </c>
      <c r="I49" s="264">
        <v>2.8991505431261908</v>
      </c>
      <c r="J49" s="265">
        <v>2.7098643266308571</v>
      </c>
      <c r="K49" s="72" t="s">
        <v>68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260" t="s">
        <v>117</v>
      </c>
      <c r="C50" s="261">
        <v>2404</v>
      </c>
      <c r="D50" s="262">
        <v>1.5248971698042863E-2</v>
      </c>
      <c r="E50" s="262">
        <v>0.34978858369790178</v>
      </c>
      <c r="F50" s="262">
        <v>0.17671167326310963</v>
      </c>
      <c r="G50" s="263">
        <v>7.710791666666668</v>
      </c>
      <c r="H50" s="264">
        <v>5.2318262389041401E-2</v>
      </c>
      <c r="I50" s="264">
        <v>2.7744859972085458</v>
      </c>
      <c r="J50" s="265">
        <v>2.7009818178321834</v>
      </c>
      <c r="K50" s="72" t="s">
        <v>68</v>
      </c>
      <c r="M50" s="2"/>
      <c r="N50" s="39">
        <v>4</v>
      </c>
      <c r="X50" s="2"/>
      <c r="Z50" s="39"/>
      <c r="AA50" s="39"/>
      <c r="AB50" s="39"/>
    </row>
    <row r="51" spans="2:28" ht="22.5" customHeight="1">
      <c r="B51" s="260" t="s">
        <v>117</v>
      </c>
      <c r="C51" s="261">
        <v>2405</v>
      </c>
      <c r="D51" s="262">
        <v>1.6393504671234776E-2</v>
      </c>
      <c r="E51" s="262">
        <v>0.3561080627239111</v>
      </c>
      <c r="F51" s="262">
        <v>0.18628976486126489</v>
      </c>
      <c r="G51" s="263">
        <v>8.2701555555555544</v>
      </c>
      <c r="H51" s="264">
        <v>6.7344559263899761E-2</v>
      </c>
      <c r="I51" s="264">
        <v>2.6909527672255744</v>
      </c>
      <c r="J51" s="265">
        <v>2.6861201211380132</v>
      </c>
      <c r="K51" s="72" t="s">
        <v>68</v>
      </c>
      <c r="M51" s="2"/>
      <c r="N51" s="39">
        <v>4</v>
      </c>
      <c r="X51" s="2"/>
      <c r="Z51" s="39"/>
      <c r="AA51" s="39"/>
      <c r="AB51" s="39"/>
    </row>
    <row r="52" spans="2:28" ht="22.5" customHeight="1">
      <c r="B52" s="260" t="s">
        <v>117</v>
      </c>
      <c r="C52" s="261">
        <v>2406</v>
      </c>
      <c r="D52" s="262">
        <v>1.6768706902054373E-2</v>
      </c>
      <c r="E52" s="262">
        <v>0.35881118325397166</v>
      </c>
      <c r="F52" s="262">
        <v>0.16914641579626283</v>
      </c>
      <c r="G52" s="263">
        <v>10.126302325581399</v>
      </c>
      <c r="H52" s="264">
        <v>5.3672165071127854E-2</v>
      </c>
      <c r="I52" s="264">
        <v>3.2508382928344175</v>
      </c>
      <c r="J52" s="265">
        <v>2.4178236181879869</v>
      </c>
      <c r="K52" s="72" t="s">
        <v>67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60" t="s">
        <v>117</v>
      </c>
      <c r="C53" s="261">
        <v>2407</v>
      </c>
      <c r="D53" s="262">
        <v>1.6812493774965052E-2</v>
      </c>
      <c r="E53" s="262">
        <v>0.36753627777916426</v>
      </c>
      <c r="F53" s="262">
        <v>0.15968201974808269</v>
      </c>
      <c r="G53" s="263">
        <v>10.872437500000002</v>
      </c>
      <c r="H53" s="264">
        <v>0.10271582384412885</v>
      </c>
      <c r="I53" s="264">
        <v>3.1795683270950081</v>
      </c>
      <c r="J53" s="265">
        <v>2.3014242446656747</v>
      </c>
      <c r="K53" s="72" t="s">
        <v>67</v>
      </c>
      <c r="M53" s="2"/>
      <c r="N53" s="39">
        <v>2</v>
      </c>
      <c r="X53" s="2"/>
      <c r="Z53" s="39"/>
      <c r="AA53" s="39"/>
      <c r="AB53" s="39"/>
    </row>
    <row r="54" spans="2:28" ht="22.5" customHeight="1">
      <c r="B54" s="260" t="s">
        <v>117</v>
      </c>
      <c r="C54" s="261">
        <v>2408</v>
      </c>
      <c r="D54" s="262">
        <v>1.9903718814941473E-2</v>
      </c>
      <c r="E54" s="262">
        <v>0.3706743475359856</v>
      </c>
      <c r="F54" s="262">
        <v>0.14483421531929391</v>
      </c>
      <c r="G54" s="263">
        <v>11.99919565217391</v>
      </c>
      <c r="H54" s="264">
        <v>0.12161924724267703</v>
      </c>
      <c r="I54" s="264">
        <v>3.9466638075809901</v>
      </c>
      <c r="J54" s="265">
        <v>2.1846553809017299</v>
      </c>
      <c r="K54" s="72" t="s">
        <v>70</v>
      </c>
      <c r="M54" s="2"/>
      <c r="N54" s="39">
        <v>1</v>
      </c>
      <c r="X54" s="2"/>
      <c r="Z54" s="39"/>
      <c r="AA54" s="39"/>
      <c r="AB54" s="39"/>
    </row>
    <row r="55" spans="2:28" ht="22.5" customHeight="1">
      <c r="B55" s="260" t="s">
        <v>117</v>
      </c>
      <c r="C55" s="261">
        <v>2409</v>
      </c>
      <c r="D55" s="262">
        <v>1.843768720944124E-2</v>
      </c>
      <c r="E55" s="262">
        <v>0.373531451623695</v>
      </c>
      <c r="F55" s="262">
        <v>0.163403797409367</v>
      </c>
      <c r="G55" s="263">
        <v>11.289822222222222</v>
      </c>
      <c r="H55" s="264">
        <v>0.13501886758610471</v>
      </c>
      <c r="I55" s="264">
        <v>4.1186948139797996</v>
      </c>
      <c r="J55" s="265">
        <v>2.2601281324597955</v>
      </c>
      <c r="K55" s="72" t="s">
        <v>325</v>
      </c>
      <c r="M55" s="2"/>
      <c r="N55" s="39">
        <v>2</v>
      </c>
      <c r="X55" s="2"/>
      <c r="Z55" s="39"/>
      <c r="AA55" s="39"/>
      <c r="AB55" s="39"/>
    </row>
    <row r="56" spans="2:28" ht="22.5" customHeight="1">
      <c r="B56" s="260" t="s">
        <v>117</v>
      </c>
      <c r="C56" s="261">
        <v>2410</v>
      </c>
      <c r="D56" s="262">
        <v>1.6120238232416779E-2</v>
      </c>
      <c r="E56" s="262">
        <v>0.3727351247838474</v>
      </c>
      <c r="F56" s="262">
        <v>0.20004269113031911</v>
      </c>
      <c r="G56" s="263">
        <v>9.0633636363636398</v>
      </c>
      <c r="H56" s="264">
        <v>0.19669753890615846</v>
      </c>
      <c r="I56" s="264">
        <v>3.9216571819415345</v>
      </c>
      <c r="J56" s="265">
        <v>2.6172687534266008</v>
      </c>
      <c r="K56" s="72" t="s">
        <v>69</v>
      </c>
      <c r="M56" s="2"/>
      <c r="N56" s="39">
        <v>3</v>
      </c>
      <c r="X56" s="2"/>
      <c r="Z56" s="39"/>
      <c r="AA56" s="39"/>
      <c r="AB56" s="39"/>
    </row>
    <row r="57" spans="2:28" ht="22.5" customHeight="1">
      <c r="B57" s="260" t="s">
        <v>117</v>
      </c>
      <c r="C57" s="261">
        <v>2411</v>
      </c>
      <c r="D57" s="262">
        <v>1.7373364197914454E-2</v>
      </c>
      <c r="E57" s="262">
        <v>0.37856568822320608</v>
      </c>
      <c r="F57" s="262">
        <v>0.20120043085898823</v>
      </c>
      <c r="G57" s="263">
        <v>9.2034651162790695</v>
      </c>
      <c r="H57" s="264">
        <v>0.13938243665573047</v>
      </c>
      <c r="I57" s="264">
        <v>4.3246226292102312</v>
      </c>
      <c r="J57" s="265">
        <v>2.6016170526766698</v>
      </c>
      <c r="K57" s="72" t="s">
        <v>326</v>
      </c>
      <c r="M57" s="2"/>
      <c r="N57" s="39">
        <v>3</v>
      </c>
      <c r="X57" s="2"/>
      <c r="Z57" s="39"/>
      <c r="AA57" s="39"/>
      <c r="AB57" s="39"/>
    </row>
    <row r="58" spans="2:28" ht="22.5" customHeight="1">
      <c r="B58" s="260" t="s">
        <v>117</v>
      </c>
      <c r="C58" s="261">
        <v>2412</v>
      </c>
      <c r="D58" s="262">
        <v>2.0919766292982478E-2</v>
      </c>
      <c r="E58" s="262">
        <v>0.38671356646758476</v>
      </c>
      <c r="F58" s="262">
        <v>0.20709873943553936</v>
      </c>
      <c r="G58" s="263">
        <v>9.3106046511627909</v>
      </c>
      <c r="H58" s="264">
        <v>0.15700160598304874</v>
      </c>
      <c r="I58" s="264">
        <v>4.4899591701910238</v>
      </c>
      <c r="J58" s="265">
        <v>2.5851632123479922</v>
      </c>
      <c r="K58" s="72" t="s">
        <v>167</v>
      </c>
      <c r="M58" s="2"/>
      <c r="N58" s="39">
        <v>3</v>
      </c>
      <c r="X58" s="2"/>
      <c r="Z58" s="39"/>
      <c r="AA58" s="39"/>
      <c r="AB58" s="39"/>
    </row>
    <row r="59" spans="2:28" ht="22.5" customHeight="1">
      <c r="B59" s="260" t="s">
        <v>117</v>
      </c>
      <c r="C59" s="261">
        <v>2501</v>
      </c>
      <c r="D59" s="262">
        <v>1.9315323941272913E-2</v>
      </c>
      <c r="E59" s="262">
        <v>0.38153404999385876</v>
      </c>
      <c r="F59" s="262">
        <v>0.1971040514814846</v>
      </c>
      <c r="G59" s="263">
        <v>8.8659230769230799</v>
      </c>
      <c r="H59" s="264">
        <v>0.54296912526555119</v>
      </c>
      <c r="I59" s="264">
        <v>4.0323672501709664</v>
      </c>
      <c r="J59" s="265">
        <v>2.5999240337976173</v>
      </c>
      <c r="K59" s="72" t="s">
        <v>69</v>
      </c>
      <c r="M59" s="2"/>
      <c r="N59" s="39">
        <v>3</v>
      </c>
      <c r="X59" s="2"/>
      <c r="Z59" s="39"/>
      <c r="AA59" s="39"/>
      <c r="AB59" s="39"/>
    </row>
    <row r="60" spans="2:28" ht="22.5" customHeight="1">
      <c r="B60" s="260" t="s">
        <v>117</v>
      </c>
      <c r="C60" s="261">
        <v>2502</v>
      </c>
      <c r="D60" s="262">
        <v>2.1338744122091739E-2</v>
      </c>
      <c r="E60" s="262">
        <v>0.38912843377294415</v>
      </c>
      <c r="F60" s="262">
        <v>0.20235470093041533</v>
      </c>
      <c r="G60" s="263">
        <v>9.0991249999999972</v>
      </c>
      <c r="H60" s="264">
        <v>0.25759544506554738</v>
      </c>
      <c r="I60" s="264">
        <v>4.0556306118459435</v>
      </c>
      <c r="J60" s="265">
        <v>2.5780008636145384</v>
      </c>
      <c r="K60" s="72" t="s">
        <v>69</v>
      </c>
      <c r="M60" s="2"/>
      <c r="N60" s="39">
        <v>3</v>
      </c>
      <c r="X60" s="2"/>
      <c r="Z60" s="39"/>
      <c r="AA60" s="39"/>
      <c r="AB60" s="39"/>
    </row>
    <row r="61" spans="2:28" ht="25.5" customHeight="1">
      <c r="B61" s="52" t="s">
        <v>107</v>
      </c>
      <c r="C61" s="52"/>
      <c r="D61" s="65" cm="1">
        <f t="array" aca="1" ref="D61" ca="1">(INDIRECT(ADDRESS(ROW()-1,COLUMN()))/INDIRECT(ADDRESS(ROW()-2,COLUMN())))-1</f>
        <v>0.10475724802601882</v>
      </c>
      <c r="E61" s="65" cm="1">
        <f t="array" aca="1" ref="E61" ca="1">(INDIRECT(ADDRESS(ROW()-1,COLUMN()))/INDIRECT(ADDRESS(ROW()-2,COLUMN())))-1</f>
        <v>1.9904865055183407E-2</v>
      </c>
      <c r="F61" s="65" cm="1">
        <f t="array" aca="1" ref="F61" ca="1">(INDIRECT(ADDRESS(ROW()-1,COLUMN()))/INDIRECT(ADDRESS(ROW()-2,COLUMN())))-1</f>
        <v>2.663897271246074E-2</v>
      </c>
      <c r="G61" s="65" cm="1">
        <f t="array" aca="1" ref="G61" ca="1">(INDIRECT(ADDRESS(ROW()-1,COLUMN()))/INDIRECT(ADDRESS(ROW()-2,COLUMN())))-1</f>
        <v>2.6303174644489502E-2</v>
      </c>
      <c r="H61" s="65" cm="1">
        <f t="array" aca="1" ref="H61" ca="1">(INDIRECT(ADDRESS(ROW()-1,COLUMN()))/INDIRECT(ADDRESS(ROW()-2,COLUMN())))-1</f>
        <v>-0.52557993985465645</v>
      </c>
      <c r="I61" s="65" cm="1">
        <f t="array" aca="1" ref="I61" ca="1">(INDIRECT(ADDRESS(ROW()-1,COLUMN()))/INDIRECT(ADDRESS(ROW()-2,COLUMN())))-1</f>
        <v>5.7691574779035193E-3</v>
      </c>
      <c r="J61" s="65" cm="1">
        <f t="array" aca="1" ref="J61" ca="1">(INDIRECT(ADDRESS(ROW()-1,COLUMN()))/INDIRECT(ADDRESS(ROW()-2,COLUMN())))-1</f>
        <v>-8.4322349030546695E-3</v>
      </c>
      <c r="K61" s="73" t="str" cm="1">
        <f t="array" aca="1" ref="K61" ca="1">_xlfn.IFS(N61=0,"등급유지",N61&gt;0,N61&amp;"등급 상승",N61&lt;0,N61&amp;"등급 하락")</f>
        <v>등급유지</v>
      </c>
      <c r="M61" s="314"/>
      <c r="N61" s="39" cm="1">
        <f t="array" aca="1" ref="N61" ca="1">(INDIRECT(ADDRESS(ROW()-1,COLUMN()))-INDIRECT(ADDRESS(ROW()-2,COLUMN())))</f>
        <v>0</v>
      </c>
      <c r="O61" s="39" t="s">
        <v>125</v>
      </c>
      <c r="X61" s="315"/>
      <c r="Z61" s="316"/>
      <c r="AA61" s="39"/>
      <c r="AB61" s="39"/>
    </row>
    <row r="62" spans="2:28" ht="25.5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314"/>
      <c r="N62" s="2"/>
      <c r="O62" s="2"/>
      <c r="X62" s="315"/>
      <c r="Z62" s="316"/>
      <c r="AA62" s="39"/>
      <c r="AB62" s="39"/>
    </row>
    <row r="63" spans="2:28" ht="18" customHeight="1">
      <c r="B63" s="51" t="s">
        <v>132</v>
      </c>
      <c r="C63" s="51"/>
      <c r="D63" s="50"/>
      <c r="E63" s="50"/>
      <c r="F63" s="50"/>
      <c r="G63" s="50"/>
      <c r="H63" s="50"/>
      <c r="I63" s="50"/>
      <c r="J63" s="50"/>
      <c r="K63" s="50"/>
      <c r="M63" s="314"/>
      <c r="X63" s="315"/>
      <c r="Z63" s="316"/>
      <c r="AA63" s="39"/>
      <c r="AB63" s="39"/>
    </row>
    <row r="64" spans="2:28" ht="21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314"/>
      <c r="X64" s="315"/>
      <c r="Z64" s="316"/>
      <c r="AA64" s="39"/>
      <c r="AB64" s="39"/>
    </row>
    <row r="65" spans="2:27" ht="25.5" customHeight="1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314"/>
      <c r="N65" s="315"/>
      <c r="P65" s="316"/>
      <c r="AA65" s="317"/>
    </row>
    <row r="66" spans="2:27" ht="25.5" customHeight="1">
      <c r="B66" s="47"/>
      <c r="C66" s="47"/>
      <c r="D66" s="48"/>
      <c r="M66" s="314"/>
      <c r="N66" s="315"/>
      <c r="P66" s="316"/>
      <c r="AA66" s="317"/>
    </row>
    <row r="67" spans="2:27" ht="25.5" customHeight="1">
      <c r="B67" s="47"/>
      <c r="C67" s="47"/>
      <c r="D67" s="48"/>
      <c r="M67" s="314"/>
      <c r="N67" s="315"/>
      <c r="P67" s="316"/>
      <c r="AA67" s="317"/>
    </row>
    <row r="68" spans="2:27" ht="25.5" customHeight="1">
      <c r="B68" s="47"/>
      <c r="C68" s="47"/>
      <c r="D68" s="48"/>
      <c r="M68" s="314"/>
      <c r="N68" s="315"/>
      <c r="P68" s="316"/>
      <c r="AA68" s="317"/>
    </row>
    <row r="69" spans="2:27" ht="25.5" customHeight="1">
      <c r="B69" s="47"/>
      <c r="C69" s="47"/>
      <c r="D69" s="48"/>
      <c r="M69" s="314"/>
      <c r="N69" s="315"/>
      <c r="P69" s="316"/>
      <c r="AA69" s="317"/>
    </row>
    <row r="70" spans="2:27" ht="25.5" customHeight="1">
      <c r="B70" s="47"/>
      <c r="C70" s="47"/>
      <c r="D70" s="48"/>
      <c r="M70" s="314"/>
      <c r="N70" s="315"/>
      <c r="P70" s="316"/>
      <c r="AA70" s="317"/>
    </row>
    <row r="71" spans="2:27" ht="25.5" customHeight="1">
      <c r="B71" s="47"/>
      <c r="C71" s="47"/>
      <c r="D71" s="48"/>
      <c r="M71" s="314"/>
      <c r="N71" s="315"/>
      <c r="P71" s="316"/>
      <c r="AA71" s="317"/>
    </row>
    <row r="72" spans="2:27" ht="25.5" customHeight="1">
      <c r="B72" s="47"/>
      <c r="C72" s="47"/>
      <c r="D72" s="48"/>
      <c r="E72" s="48"/>
      <c r="F72" s="48"/>
      <c r="G72" s="48"/>
      <c r="H72" s="48"/>
      <c r="I72" s="48"/>
      <c r="J72" s="48"/>
      <c r="K72" s="48"/>
      <c r="M72" s="314"/>
      <c r="N72" s="315"/>
      <c r="P72" s="316"/>
      <c r="AA72" s="317"/>
    </row>
    <row r="73" spans="2:27" ht="25.5" customHeight="1">
      <c r="B73" s="47"/>
      <c r="C73" s="47"/>
      <c r="D73" s="48"/>
      <c r="E73" s="48"/>
      <c r="F73" s="48"/>
      <c r="G73" s="48"/>
      <c r="H73" s="48"/>
      <c r="I73" s="48"/>
      <c r="J73" s="48"/>
      <c r="K73" s="48"/>
      <c r="M73" s="314"/>
      <c r="N73" s="315"/>
      <c r="P73" s="316"/>
      <c r="AA73" s="317"/>
    </row>
    <row r="74" spans="2:27" ht="25.5" customHeight="1" thickBot="1">
      <c r="B74" s="206" t="s">
        <v>91</v>
      </c>
      <c r="C74" s="207" t="s">
        <v>121</v>
      </c>
      <c r="D74" s="207" t="s">
        <v>123</v>
      </c>
      <c r="E74" s="207" t="s">
        <v>119</v>
      </c>
      <c r="F74" s="207" t="s">
        <v>118</v>
      </c>
      <c r="G74" s="207" t="s">
        <v>120</v>
      </c>
      <c r="H74" s="207" t="s">
        <v>122</v>
      </c>
      <c r="I74" s="207" t="s">
        <v>160</v>
      </c>
      <c r="J74" s="207" t="s">
        <v>160</v>
      </c>
      <c r="K74" s="208" t="s">
        <v>160</v>
      </c>
      <c r="M74" s="318">
        <v>1</v>
      </c>
      <c r="N74" s="319">
        <v>2</v>
      </c>
      <c r="O74" s="319">
        <v>3</v>
      </c>
      <c r="P74" s="318">
        <v>4</v>
      </c>
      <c r="Q74" s="319">
        <v>5</v>
      </c>
      <c r="R74" s="319">
        <v>6</v>
      </c>
      <c r="S74" s="318"/>
      <c r="T74" s="319"/>
      <c r="U74" s="320"/>
      <c r="AA74" s="317"/>
    </row>
    <row r="75" spans="2:27" ht="25.5" customHeight="1" thickTop="1">
      <c r="B75" s="211" t="s">
        <v>109</v>
      </c>
      <c r="C75" s="212" t="s">
        <v>68</v>
      </c>
      <c r="D75" s="213" t="s">
        <v>69</v>
      </c>
      <c r="E75" s="213" t="s">
        <v>69</v>
      </c>
      <c r="F75" s="213" t="s">
        <v>69</v>
      </c>
      <c r="G75" s="213" t="s">
        <v>69</v>
      </c>
      <c r="H75" s="213" t="s">
        <v>67</v>
      </c>
      <c r="I75" s="213" t="s">
        <v>160</v>
      </c>
      <c r="J75" s="213" t="s">
        <v>160</v>
      </c>
      <c r="K75" s="213" t="s">
        <v>160</v>
      </c>
      <c r="M75" s="318" t="s">
        <v>121</v>
      </c>
      <c r="N75" s="318" t="s">
        <v>123</v>
      </c>
      <c r="O75" s="318" t="s">
        <v>119</v>
      </c>
      <c r="P75" s="318" t="s">
        <v>118</v>
      </c>
      <c r="Q75" s="318" t="s">
        <v>120</v>
      </c>
      <c r="R75" s="318" t="s">
        <v>122</v>
      </c>
      <c r="S75" s="318"/>
      <c r="T75" s="318"/>
      <c r="U75" s="314"/>
      <c r="AA75" s="317"/>
    </row>
    <row r="76" spans="2:27" ht="25.5" customHeight="1">
      <c r="B76" s="209" t="s">
        <v>94</v>
      </c>
      <c r="C76" s="199" t="s">
        <v>600</v>
      </c>
      <c r="D76" s="199" t="s">
        <v>283</v>
      </c>
      <c r="E76" s="199" t="s">
        <v>346</v>
      </c>
      <c r="F76" s="199" t="s">
        <v>346</v>
      </c>
      <c r="G76" s="199" t="s">
        <v>283</v>
      </c>
      <c r="H76" s="199" t="s">
        <v>283</v>
      </c>
      <c r="I76" s="199" t="s">
        <v>160</v>
      </c>
      <c r="J76" s="199" t="s">
        <v>160</v>
      </c>
      <c r="K76" s="210" t="s">
        <v>160</v>
      </c>
      <c r="M76" s="314"/>
      <c r="N76" s="315"/>
      <c r="P76" s="316"/>
      <c r="AA76" s="317"/>
    </row>
    <row r="77" spans="2:27" ht="25.5" customHeight="1">
      <c r="B77" s="173" t="s">
        <v>95</v>
      </c>
      <c r="C77" s="175" t="s">
        <v>348</v>
      </c>
      <c r="D77" s="175" t="s">
        <v>283</v>
      </c>
      <c r="E77" s="175" t="s">
        <v>413</v>
      </c>
      <c r="F77" s="175" t="s">
        <v>283</v>
      </c>
      <c r="G77" s="175" t="s">
        <v>416</v>
      </c>
      <c r="H77" s="175" t="s">
        <v>283</v>
      </c>
      <c r="I77" s="175" t="s">
        <v>160</v>
      </c>
      <c r="J77" s="175" t="s">
        <v>160</v>
      </c>
      <c r="K77" s="176" t="s">
        <v>160</v>
      </c>
      <c r="M77" s="321">
        <v>0.125</v>
      </c>
      <c r="N77" s="321">
        <v>0</v>
      </c>
      <c r="O77" s="321">
        <v>8.3333333333333329E-2</v>
      </c>
      <c r="P77" s="321">
        <v>8.3333333333333329E-2</v>
      </c>
      <c r="Q77" s="321">
        <v>0</v>
      </c>
      <c r="R77" s="321">
        <v>0</v>
      </c>
      <c r="S77" s="321"/>
      <c r="T77" s="321"/>
      <c r="AA77" s="317"/>
    </row>
    <row r="78" spans="2:27" ht="25.5" customHeight="1">
      <c r="B78" s="172" t="s">
        <v>96</v>
      </c>
      <c r="C78" s="175" t="s">
        <v>283</v>
      </c>
      <c r="D78" s="175" t="s">
        <v>283</v>
      </c>
      <c r="E78" s="175" t="s">
        <v>601</v>
      </c>
      <c r="F78" s="175" t="s">
        <v>346</v>
      </c>
      <c r="G78" s="175" t="s">
        <v>283</v>
      </c>
      <c r="H78" s="175" t="s">
        <v>283</v>
      </c>
      <c r="I78" s="175" t="s">
        <v>160</v>
      </c>
      <c r="J78" s="175" t="s">
        <v>160</v>
      </c>
      <c r="K78" s="176" t="s">
        <v>160</v>
      </c>
      <c r="M78" s="321">
        <v>0.25</v>
      </c>
      <c r="N78" s="321">
        <v>0</v>
      </c>
      <c r="O78" s="321">
        <v>0.16666666666666666</v>
      </c>
      <c r="P78" s="321">
        <v>0</v>
      </c>
      <c r="Q78" s="321">
        <v>0.5</v>
      </c>
      <c r="R78" s="321">
        <v>0</v>
      </c>
      <c r="S78" s="321"/>
      <c r="T78" s="321"/>
      <c r="AA78" s="317"/>
    </row>
    <row r="79" spans="2:27" ht="25.5" customHeight="1">
      <c r="B79" s="172" t="s">
        <v>99</v>
      </c>
      <c r="C79" s="175" t="s">
        <v>414</v>
      </c>
      <c r="D79" s="175" t="s">
        <v>347</v>
      </c>
      <c r="E79" s="175" t="s">
        <v>602</v>
      </c>
      <c r="F79" s="175" t="s">
        <v>415</v>
      </c>
      <c r="G79" s="175" t="s">
        <v>283</v>
      </c>
      <c r="H79" s="175" t="s">
        <v>283</v>
      </c>
      <c r="I79" s="175" t="s">
        <v>160</v>
      </c>
      <c r="J79" s="175" t="s">
        <v>160</v>
      </c>
      <c r="K79" s="176" t="s">
        <v>160</v>
      </c>
      <c r="M79" s="321">
        <v>0</v>
      </c>
      <c r="N79" s="321">
        <v>0</v>
      </c>
      <c r="O79" s="321">
        <v>0.25</v>
      </c>
      <c r="P79" s="321">
        <v>8.3333333333333329E-2</v>
      </c>
      <c r="Q79" s="321">
        <v>0</v>
      </c>
      <c r="R79" s="321">
        <v>0</v>
      </c>
      <c r="S79" s="321"/>
      <c r="T79" s="321"/>
      <c r="AA79" s="317"/>
    </row>
    <row r="80" spans="2:27" ht="25.5" customHeight="1">
      <c r="B80" s="177" t="s">
        <v>97</v>
      </c>
      <c r="C80" s="175" t="s">
        <v>600</v>
      </c>
      <c r="D80" s="175" t="s">
        <v>283</v>
      </c>
      <c r="E80" s="175" t="s">
        <v>346</v>
      </c>
      <c r="F80" s="175" t="s">
        <v>601</v>
      </c>
      <c r="G80" s="175" t="s">
        <v>416</v>
      </c>
      <c r="H80" s="175" t="s">
        <v>603</v>
      </c>
      <c r="I80" s="175" t="s">
        <v>160</v>
      </c>
      <c r="J80" s="175" t="s">
        <v>160</v>
      </c>
      <c r="K80" s="176" t="s">
        <v>160</v>
      </c>
      <c r="M80" s="321">
        <v>0.5</v>
      </c>
      <c r="N80" s="321">
        <v>1</v>
      </c>
      <c r="O80" s="321">
        <v>0.33333333333333331</v>
      </c>
      <c r="P80" s="321">
        <v>0.58333333333333337</v>
      </c>
      <c r="Q80" s="321">
        <v>0</v>
      </c>
      <c r="R80" s="321">
        <v>0</v>
      </c>
      <c r="S80" s="321"/>
      <c r="T80" s="321"/>
      <c r="AA80" s="317"/>
    </row>
    <row r="81" spans="2:27" ht="25.5" customHeight="1">
      <c r="B81" s="178" t="s">
        <v>98</v>
      </c>
      <c r="C81" s="179" t="s">
        <v>283</v>
      </c>
      <c r="D81" s="179" t="s">
        <v>283</v>
      </c>
      <c r="E81" s="179" t="s">
        <v>346</v>
      </c>
      <c r="F81" s="179" t="s">
        <v>283</v>
      </c>
      <c r="G81" s="179" t="s">
        <v>283</v>
      </c>
      <c r="H81" s="179" t="s">
        <v>604</v>
      </c>
      <c r="I81" s="179" t="s">
        <v>160</v>
      </c>
      <c r="J81" s="179" t="s">
        <v>160</v>
      </c>
      <c r="K81" s="180" t="s">
        <v>160</v>
      </c>
      <c r="M81" s="321">
        <v>0.125</v>
      </c>
      <c r="N81" s="321">
        <v>0</v>
      </c>
      <c r="O81" s="321">
        <v>8.3333333333333329E-2</v>
      </c>
      <c r="P81" s="321">
        <v>0.25</v>
      </c>
      <c r="Q81" s="321">
        <v>0.5</v>
      </c>
      <c r="R81" s="321">
        <v>0.6</v>
      </c>
      <c r="S81" s="321"/>
      <c r="T81" s="321"/>
      <c r="AA81" s="317"/>
    </row>
    <row r="82" spans="2:27" ht="15.75" customHeight="1">
      <c r="B82" s="47"/>
      <c r="C82" s="47"/>
      <c r="D82" s="48"/>
      <c r="E82" s="48"/>
      <c r="F82" s="48"/>
      <c r="G82" s="48"/>
      <c r="H82" s="48"/>
      <c r="I82" s="48"/>
      <c r="J82" s="48"/>
      <c r="K82" s="48"/>
      <c r="M82" s="321">
        <v>0</v>
      </c>
      <c r="N82" s="321">
        <v>0</v>
      </c>
      <c r="O82" s="321">
        <v>8.3333333333333329E-2</v>
      </c>
      <c r="P82" s="321">
        <v>0</v>
      </c>
      <c r="Q82" s="321">
        <v>0</v>
      </c>
      <c r="R82" s="321">
        <v>0.4</v>
      </c>
      <c r="S82" s="321"/>
      <c r="T82" s="321"/>
      <c r="AA82" s="317"/>
    </row>
    <row r="83" spans="2:27" ht="17.25" customHeight="1">
      <c r="B83" s="51" t="s">
        <v>133</v>
      </c>
      <c r="C83" s="51"/>
      <c r="D83" s="50"/>
      <c r="E83" s="50"/>
      <c r="F83" s="50"/>
      <c r="G83" s="50"/>
      <c r="H83" s="50"/>
      <c r="I83" s="50"/>
      <c r="J83" s="50"/>
      <c r="K83" s="50"/>
      <c r="M83" s="314"/>
      <c r="N83" s="315"/>
      <c r="P83" s="316"/>
      <c r="AA83" s="317"/>
    </row>
    <row r="84" spans="2:27" ht="30.75" customHeight="1">
      <c r="B84" s="55" t="s">
        <v>75</v>
      </c>
      <c r="C84" s="55" t="s">
        <v>101</v>
      </c>
      <c r="D84" s="55" t="s">
        <v>102</v>
      </c>
      <c r="E84" s="55" t="s">
        <v>103</v>
      </c>
      <c r="F84" s="55" t="s">
        <v>104</v>
      </c>
      <c r="G84" s="55" t="s">
        <v>105</v>
      </c>
      <c r="H84" s="55" t="s">
        <v>6</v>
      </c>
      <c r="I84" s="55" t="s">
        <v>7</v>
      </c>
      <c r="J84" s="55" t="s">
        <v>106</v>
      </c>
      <c r="K84" s="55" t="s">
        <v>108</v>
      </c>
      <c r="M84" s="314"/>
      <c r="N84" s="315"/>
      <c r="P84" s="316"/>
      <c r="AA84" s="317"/>
    </row>
    <row r="85" spans="2:27" ht="20.25" customHeight="1">
      <c r="B85" s="85" t="s">
        <v>121</v>
      </c>
      <c r="C85" s="268">
        <v>2401</v>
      </c>
      <c r="D85" s="86">
        <v>1.2897457576182688E-2</v>
      </c>
      <c r="E85" s="86">
        <v>0.5552981096061631</v>
      </c>
      <c r="F85" s="86">
        <v>0.22543024504536407</v>
      </c>
      <c r="G85" s="87">
        <v>13.734</v>
      </c>
      <c r="H85" s="88">
        <v>1.7470004086973072</v>
      </c>
      <c r="I85" s="88">
        <v>19.250600657376097</v>
      </c>
      <c r="J85" s="89">
        <v>2.0508553870661355</v>
      </c>
      <c r="K85" s="72"/>
      <c r="M85" s="314"/>
      <c r="N85" s="315"/>
      <c r="P85" s="316"/>
      <c r="AA85" s="317"/>
    </row>
    <row r="86" spans="2:27" ht="20.25" customHeight="1">
      <c r="B86" s="85" t="s">
        <v>121</v>
      </c>
      <c r="C86" s="268">
        <v>2402</v>
      </c>
      <c r="D86" s="86">
        <v>4.3673994292962939E-2</v>
      </c>
      <c r="E86" s="86">
        <v>0.44063193240379434</v>
      </c>
      <c r="F86" s="86">
        <v>0.17972776806994409</v>
      </c>
      <c r="G86" s="87">
        <v>10.832222222222223</v>
      </c>
      <c r="H86" s="88">
        <v>8.283658076660505E-2</v>
      </c>
      <c r="I86" s="88">
        <v>4.1307841608947049</v>
      </c>
      <c r="J86" s="89">
        <v>2.4019205344834154</v>
      </c>
      <c r="K86" s="72"/>
      <c r="M86" s="314"/>
      <c r="N86" s="315"/>
      <c r="P86" s="316"/>
      <c r="AA86" s="317"/>
    </row>
    <row r="87" spans="2:27" ht="20.25" customHeight="1">
      <c r="B87" s="85" t="s">
        <v>121</v>
      </c>
      <c r="C87" s="268">
        <v>2403</v>
      </c>
      <c r="D87" s="86">
        <v>2.7665407538323999E-2</v>
      </c>
      <c r="E87" s="86">
        <v>0.43946729300808041</v>
      </c>
      <c r="F87" s="86">
        <v>0.1948183051356891</v>
      </c>
      <c r="G87" s="87">
        <v>11.080444444444446</v>
      </c>
      <c r="H87" s="88">
        <v>0.23989543035576413</v>
      </c>
      <c r="I87" s="88">
        <v>6.001255040028874</v>
      </c>
      <c r="J87" s="89">
        <v>2.4600610032371084</v>
      </c>
      <c r="K87" s="72"/>
      <c r="M87" s="314"/>
      <c r="N87" s="315"/>
      <c r="P87" s="316"/>
      <c r="AA87" s="317"/>
    </row>
    <row r="88" spans="2:27" ht="20.25" customHeight="1">
      <c r="B88" s="85" t="s">
        <v>121</v>
      </c>
      <c r="C88" s="268">
        <v>2404</v>
      </c>
      <c r="D88" s="86">
        <v>2.8038540130989428E-2</v>
      </c>
      <c r="E88" s="86">
        <v>0.40569715306457277</v>
      </c>
      <c r="F88" s="86">
        <v>0.21285037443157173</v>
      </c>
      <c r="G88" s="87">
        <v>10.339857142857142</v>
      </c>
      <c r="H88" s="88">
        <v>0.14302199072477151</v>
      </c>
      <c r="I88" s="88">
        <v>3.9793765654598192</v>
      </c>
      <c r="J88" s="89">
        <v>2.7175804920518498</v>
      </c>
      <c r="K88" s="72"/>
      <c r="M88" s="314"/>
      <c r="N88" s="315"/>
      <c r="P88" s="316"/>
      <c r="AA88" s="317"/>
    </row>
    <row r="89" spans="2:27" ht="20.25" customHeight="1">
      <c r="B89" s="85" t="s">
        <v>121</v>
      </c>
      <c r="C89" s="268">
        <v>2405</v>
      </c>
      <c r="D89" s="86">
        <v>3.0457392872622526E-2</v>
      </c>
      <c r="E89" s="86">
        <v>0.42175842059591429</v>
      </c>
      <c r="F89" s="86">
        <v>0.22093896145343445</v>
      </c>
      <c r="G89" s="87">
        <v>12.657999999999999</v>
      </c>
      <c r="H89" s="88">
        <v>0.17385669021218789</v>
      </c>
      <c r="I89" s="88">
        <v>6.0990806458221591</v>
      </c>
      <c r="J89" s="89">
        <v>2.4445121628341124</v>
      </c>
      <c r="K89" s="72"/>
      <c r="M89" s="314"/>
      <c r="N89" s="315"/>
      <c r="P89" s="316"/>
      <c r="AA89" s="317"/>
    </row>
    <row r="90" spans="2:27" ht="20.25" customHeight="1">
      <c r="B90" s="85" t="s">
        <v>121</v>
      </c>
      <c r="C90" s="268">
        <v>2406</v>
      </c>
      <c r="D90" s="86">
        <v>2.9553415797850029E-2</v>
      </c>
      <c r="E90" s="86">
        <v>0.41111212256632623</v>
      </c>
      <c r="F90" s="86">
        <v>0.17731275854102088</v>
      </c>
      <c r="G90" s="87">
        <v>12.710142857142857</v>
      </c>
      <c r="H90" s="88">
        <v>0.11347227174300169</v>
      </c>
      <c r="I90" s="88">
        <v>6.0238975564436981</v>
      </c>
      <c r="J90" s="89">
        <v>2.2164715693097179</v>
      </c>
      <c r="K90" s="72"/>
      <c r="M90" s="314"/>
      <c r="N90" s="315"/>
      <c r="P90" s="316"/>
      <c r="AA90" s="317"/>
    </row>
    <row r="91" spans="2:27" ht="20.25" customHeight="1">
      <c r="B91" s="85" t="s">
        <v>121</v>
      </c>
      <c r="C91" s="268">
        <v>2407</v>
      </c>
      <c r="D91" s="86">
        <v>2.667986387224416E-2</v>
      </c>
      <c r="E91" s="86">
        <v>0.40842782813538048</v>
      </c>
      <c r="F91" s="86">
        <v>0.17867415218427579</v>
      </c>
      <c r="G91" s="87">
        <v>13.1965</v>
      </c>
      <c r="H91" s="88">
        <v>7.0684279984988219E-2</v>
      </c>
      <c r="I91" s="88">
        <v>5.1638793433477508</v>
      </c>
      <c r="J91" s="89">
        <v>2.1542569696633369</v>
      </c>
      <c r="K91" s="72"/>
      <c r="M91" s="314"/>
      <c r="N91" s="315"/>
      <c r="P91" s="316"/>
      <c r="AA91" s="317"/>
    </row>
    <row r="92" spans="2:27" ht="20.25" customHeight="1">
      <c r="B92" s="85" t="s">
        <v>121</v>
      </c>
      <c r="C92" s="268">
        <v>2408</v>
      </c>
      <c r="D92" s="86">
        <v>3.2113547276594337E-2</v>
      </c>
      <c r="E92" s="86">
        <v>0.41792980480956271</v>
      </c>
      <c r="F92" s="86">
        <v>0.16270602485937549</v>
      </c>
      <c r="G92" s="87">
        <v>13.695857142857145</v>
      </c>
      <c r="H92" s="88">
        <v>3.2892053543000441E-2</v>
      </c>
      <c r="I92" s="88">
        <v>5.8054474503395772</v>
      </c>
      <c r="J92" s="89">
        <v>1.9807767399335019</v>
      </c>
      <c r="K92" s="72"/>
      <c r="M92" s="314"/>
      <c r="N92" s="315"/>
      <c r="P92" s="316"/>
      <c r="AA92" s="317"/>
    </row>
    <row r="93" spans="2:27" ht="20.25" customHeight="1">
      <c r="B93" s="85" t="s">
        <v>121</v>
      </c>
      <c r="C93" s="268">
        <v>2409</v>
      </c>
      <c r="D93" s="86">
        <v>2.7934131483055451E-2</v>
      </c>
      <c r="E93" s="86">
        <v>0.4107908381511709</v>
      </c>
      <c r="F93" s="86">
        <v>0.15349529530005701</v>
      </c>
      <c r="G93" s="87">
        <v>12.800571428571429</v>
      </c>
      <c r="H93" s="88">
        <v>5.9264592779944794E-2</v>
      </c>
      <c r="I93" s="88">
        <v>6.6652912013177916</v>
      </c>
      <c r="J93" s="89">
        <v>2.0414771938105476</v>
      </c>
      <c r="K93" s="72"/>
      <c r="M93" s="314"/>
      <c r="N93" s="315"/>
      <c r="P93" s="316"/>
      <c r="AA93" s="317"/>
    </row>
    <row r="94" spans="2:27" ht="20.25" customHeight="1">
      <c r="B94" s="85" t="s">
        <v>121</v>
      </c>
      <c r="C94" s="268">
        <v>2410</v>
      </c>
      <c r="D94" s="86">
        <v>2.7152381328032955E-2</v>
      </c>
      <c r="E94" s="86">
        <v>0.41280255631162233</v>
      </c>
      <c r="F94" s="86">
        <v>0.21623238429253244</v>
      </c>
      <c r="G94" s="87">
        <v>12.318749999999998</v>
      </c>
      <c r="H94" s="88">
        <v>8.196099293139468E-2</v>
      </c>
      <c r="I94" s="88">
        <v>8.2298479372876887</v>
      </c>
      <c r="J94" s="89">
        <v>2.2919005585116823</v>
      </c>
      <c r="K94" s="72"/>
      <c r="M94" s="314"/>
      <c r="N94" s="315"/>
      <c r="P94" s="316"/>
      <c r="AA94" s="317"/>
    </row>
    <row r="95" spans="2:27" ht="20.25" customHeight="1">
      <c r="B95" s="85" t="s">
        <v>121</v>
      </c>
      <c r="C95" s="268">
        <v>2411</v>
      </c>
      <c r="D95" s="86">
        <v>2.4956693248211401E-2</v>
      </c>
      <c r="E95" s="86">
        <v>0.42145793826065597</v>
      </c>
      <c r="F95" s="86">
        <v>0.20701015778692827</v>
      </c>
      <c r="G95" s="87">
        <v>12.018625000000002</v>
      </c>
      <c r="H95" s="88">
        <v>0.1546978563599464</v>
      </c>
      <c r="I95" s="88">
        <v>7.9872945836372322</v>
      </c>
      <c r="J95" s="89">
        <v>2.3000101685793144</v>
      </c>
      <c r="K95" s="72"/>
      <c r="M95" s="314"/>
      <c r="N95" s="315"/>
      <c r="P95" s="316"/>
      <c r="AA95" s="317"/>
    </row>
    <row r="96" spans="2:27" ht="20.25" customHeight="1">
      <c r="B96" s="85" t="s">
        <v>121</v>
      </c>
      <c r="C96" s="268">
        <v>2412</v>
      </c>
      <c r="D96" s="86">
        <v>2.5666354109333281E-2</v>
      </c>
      <c r="E96" s="86">
        <v>0.44166992975386077</v>
      </c>
      <c r="F96" s="86">
        <v>0.20954419486601811</v>
      </c>
      <c r="G96" s="87">
        <v>12.077375</v>
      </c>
      <c r="H96" s="88">
        <v>0.2698298680077495</v>
      </c>
      <c r="I96" s="88">
        <v>7.1327395372048521</v>
      </c>
      <c r="J96" s="89">
        <v>2.3255269175821991</v>
      </c>
      <c r="K96" s="72"/>
      <c r="M96" s="314"/>
      <c r="N96" s="315"/>
      <c r="P96" s="316"/>
      <c r="AA96" s="317"/>
    </row>
    <row r="97" spans="2:27" ht="20.25" customHeight="1">
      <c r="B97" s="85" t="s">
        <v>121</v>
      </c>
      <c r="C97" s="268">
        <v>2501</v>
      </c>
      <c r="D97" s="86">
        <v>2.3158826049362952E-2</v>
      </c>
      <c r="E97" s="86">
        <v>0.43572541370064283</v>
      </c>
      <c r="F97" s="86">
        <v>0.20461456258893157</v>
      </c>
      <c r="G97" s="87">
        <v>11.615499999999999</v>
      </c>
      <c r="H97" s="88">
        <v>0.30710519026564553</v>
      </c>
      <c r="I97" s="88">
        <v>6.5958861013770731</v>
      </c>
      <c r="J97" s="89">
        <v>2.3616371250430022</v>
      </c>
      <c r="K97" s="72"/>
      <c r="M97" s="314"/>
      <c r="N97" s="315"/>
      <c r="P97" s="316"/>
      <c r="AA97" s="317"/>
    </row>
    <row r="98" spans="2:27" ht="20.25" customHeight="1">
      <c r="B98" s="85" t="s">
        <v>121</v>
      </c>
      <c r="C98" s="268">
        <v>2502</v>
      </c>
      <c r="D98" s="86">
        <v>2.4582743208435776E-2</v>
      </c>
      <c r="E98" s="86">
        <v>0.43409056311957428</v>
      </c>
      <c r="F98" s="86">
        <v>0.2044226469446867</v>
      </c>
      <c r="G98" s="87">
        <v>11.565125</v>
      </c>
      <c r="H98" s="88">
        <v>0.38898650895834225</v>
      </c>
      <c r="I98" s="88">
        <v>6.8584463421602448</v>
      </c>
      <c r="J98" s="89">
        <v>2.3446203445089013</v>
      </c>
      <c r="K98" s="72" t="s">
        <v>68</v>
      </c>
      <c r="M98" s="314"/>
      <c r="N98" s="315"/>
      <c r="P98" s="316"/>
      <c r="AA98" s="317"/>
    </row>
    <row r="99" spans="2:27" ht="20.25" customHeight="1">
      <c r="B99" s="85" t="s">
        <v>123</v>
      </c>
      <c r="C99" s="268">
        <v>2401</v>
      </c>
      <c r="D99" s="86">
        <v>5.1880316612041545E-2</v>
      </c>
      <c r="E99" s="86">
        <v>0.41372398360713519</v>
      </c>
      <c r="F99" s="86">
        <v>0.22013112137494512</v>
      </c>
      <c r="G99" s="87">
        <v>7.2</v>
      </c>
      <c r="H99" s="88">
        <v>7.1086476224417161E-2</v>
      </c>
      <c r="I99" s="88">
        <v>23.316364201608827</v>
      </c>
      <c r="J99" s="89">
        <v>2.5626680527858809</v>
      </c>
      <c r="K99" s="72"/>
      <c r="M99" s="314"/>
      <c r="N99" s="315"/>
      <c r="P99" s="316"/>
      <c r="AA99" s="317"/>
    </row>
    <row r="100" spans="2:27" ht="20.25" customHeight="1">
      <c r="B100" s="85" t="s">
        <v>123</v>
      </c>
      <c r="C100" s="268">
        <v>2402</v>
      </c>
      <c r="D100" s="86">
        <v>6.9439174025937966E-2</v>
      </c>
      <c r="E100" s="86">
        <v>0.26051110956594253</v>
      </c>
      <c r="F100" s="86">
        <v>0.18148982403841363</v>
      </c>
      <c r="G100" s="87">
        <v>4.2649999999999997</v>
      </c>
      <c r="H100" s="88">
        <v>4.3211862866288961E-2</v>
      </c>
      <c r="I100" s="88">
        <v>2.9816185377739384</v>
      </c>
      <c r="J100" s="89">
        <v>3.0334178796994782</v>
      </c>
      <c r="K100" s="72"/>
      <c r="M100" s="314"/>
      <c r="N100" s="315"/>
      <c r="P100" s="316"/>
      <c r="AA100" s="317"/>
    </row>
    <row r="101" spans="2:27" ht="20.25" customHeight="1">
      <c r="B101" s="85" t="s">
        <v>123</v>
      </c>
      <c r="C101" s="268">
        <v>2403</v>
      </c>
      <c r="D101" s="86">
        <v>4.1466156164216381E-2</v>
      </c>
      <c r="E101" s="86">
        <v>0.3185595169044434</v>
      </c>
      <c r="F101" s="86">
        <v>0.19671372191053857</v>
      </c>
      <c r="G101" s="87">
        <v>6.5139999999999993</v>
      </c>
      <c r="H101" s="88">
        <v>0</v>
      </c>
      <c r="I101" s="88">
        <v>8.2802752711180183</v>
      </c>
      <c r="J101" s="89">
        <v>2.8798413612264246</v>
      </c>
      <c r="K101" s="72"/>
      <c r="M101" s="314"/>
      <c r="N101" s="315"/>
      <c r="P101" s="316"/>
      <c r="AA101" s="317"/>
    </row>
    <row r="102" spans="2:27" ht="20.25" customHeight="1">
      <c r="B102" s="85" t="s">
        <v>123</v>
      </c>
      <c r="C102" s="268">
        <v>2404</v>
      </c>
      <c r="D102" s="86">
        <v>3.7741227610706911E-2</v>
      </c>
      <c r="E102" s="86">
        <v>0.28111637422629998</v>
      </c>
      <c r="F102" s="86">
        <v>0.20188293650239128</v>
      </c>
      <c r="G102" s="87">
        <v>5.9080000000000004</v>
      </c>
      <c r="H102" s="88">
        <v>1.6439978542540007E-2</v>
      </c>
      <c r="I102" s="88">
        <v>5.6224726615486817</v>
      </c>
      <c r="J102" s="89">
        <v>2.845737685667622</v>
      </c>
      <c r="K102" s="72"/>
      <c r="M102" s="314"/>
      <c r="N102" s="315"/>
      <c r="P102" s="316"/>
      <c r="AA102" s="317"/>
    </row>
    <row r="103" spans="2:27" ht="20.25" customHeight="1">
      <c r="B103" s="85" t="s">
        <v>123</v>
      </c>
      <c r="C103" s="268">
        <v>2405</v>
      </c>
      <c r="D103" s="86">
        <v>3.0569751411922422E-2</v>
      </c>
      <c r="E103" s="86">
        <v>0.25225480095826491</v>
      </c>
      <c r="F103" s="86">
        <v>0.21574965565697501</v>
      </c>
      <c r="G103" s="87">
        <v>4.0730000000000004</v>
      </c>
      <c r="H103" s="88">
        <v>1.7301496043061349E-2</v>
      </c>
      <c r="I103" s="88">
        <v>6.5745684963633124</v>
      </c>
      <c r="J103" s="89">
        <v>3.0856427329054603</v>
      </c>
      <c r="K103" s="72"/>
      <c r="M103" s="314"/>
      <c r="N103" s="315"/>
      <c r="P103" s="316"/>
      <c r="AA103" s="317"/>
    </row>
    <row r="104" spans="2:27" ht="20.25" customHeight="1">
      <c r="B104" s="85" t="s">
        <v>123</v>
      </c>
      <c r="C104" s="268">
        <v>2406</v>
      </c>
      <c r="D104" s="86">
        <v>4.2236397165007759E-2</v>
      </c>
      <c r="E104" s="86">
        <v>0.24623087509135053</v>
      </c>
      <c r="F104" s="86">
        <v>0.20320245877967796</v>
      </c>
      <c r="G104" s="87">
        <v>4.9980000000000002</v>
      </c>
      <c r="H104" s="88">
        <v>1.4963362207634607E-2</v>
      </c>
      <c r="I104" s="88">
        <v>7.5714612770631113</v>
      </c>
      <c r="J104" s="89">
        <v>2.8289668350446995</v>
      </c>
      <c r="K104" s="72"/>
      <c r="M104" s="314"/>
      <c r="N104" s="315"/>
      <c r="P104" s="316"/>
      <c r="AA104" s="317"/>
    </row>
    <row r="105" spans="2:27" ht="20.25" customHeight="1">
      <c r="B105" s="85" t="s">
        <v>123</v>
      </c>
      <c r="C105" s="268">
        <v>2407</v>
      </c>
      <c r="D105" s="86">
        <v>3.9095917348085082E-2</v>
      </c>
      <c r="E105" s="86">
        <v>0.23403994560379951</v>
      </c>
      <c r="F105" s="86">
        <v>0.18088242427370452</v>
      </c>
      <c r="G105" s="87">
        <v>4.5439999999999996</v>
      </c>
      <c r="H105" s="88">
        <v>0</v>
      </c>
      <c r="I105" s="88">
        <v>4.9939797454695167</v>
      </c>
      <c r="J105" s="89">
        <v>2.8468200602010101</v>
      </c>
      <c r="K105" s="72"/>
      <c r="M105" s="314"/>
      <c r="N105" s="315"/>
      <c r="P105" s="316"/>
      <c r="AA105" s="317"/>
    </row>
    <row r="106" spans="2:27" ht="20.25" customHeight="1">
      <c r="B106" s="85" t="s">
        <v>123</v>
      </c>
      <c r="C106" s="268">
        <v>2408</v>
      </c>
      <c r="D106" s="86">
        <v>4.0054044264197348E-2</v>
      </c>
      <c r="E106" s="86">
        <v>0.2553655394806234</v>
      </c>
      <c r="F106" s="86">
        <v>0.1725090879376425</v>
      </c>
      <c r="G106" s="87">
        <v>5.3570000000000002</v>
      </c>
      <c r="H106" s="88">
        <v>0</v>
      </c>
      <c r="I106" s="88">
        <v>4.7666984824874907</v>
      </c>
      <c r="J106" s="89">
        <v>2.7160824789936475</v>
      </c>
      <c r="K106" s="72"/>
      <c r="M106" s="314"/>
      <c r="N106" s="315"/>
      <c r="P106" s="316"/>
      <c r="AA106" s="317"/>
    </row>
    <row r="107" spans="2:27" ht="20.25" customHeight="1">
      <c r="B107" s="85" t="s">
        <v>123</v>
      </c>
      <c r="C107" s="268">
        <v>2409</v>
      </c>
      <c r="D107" s="86">
        <v>3.2186191223970879E-2</v>
      </c>
      <c r="E107" s="86">
        <v>0.26796150758963772</v>
      </c>
      <c r="F107" s="86">
        <v>0.18233552380817125</v>
      </c>
      <c r="G107" s="87">
        <v>4.992</v>
      </c>
      <c r="H107" s="88">
        <v>0</v>
      </c>
      <c r="I107" s="88">
        <v>4.8318097625083878</v>
      </c>
      <c r="J107" s="89">
        <v>2.8564156723411993</v>
      </c>
      <c r="K107" s="72"/>
      <c r="M107" s="314"/>
      <c r="N107" s="315"/>
      <c r="P107" s="316"/>
      <c r="AA107" s="317"/>
    </row>
    <row r="108" spans="2:27" ht="20.25" customHeight="1">
      <c r="B108" s="85" t="s">
        <v>123</v>
      </c>
      <c r="C108" s="268">
        <v>2410</v>
      </c>
      <c r="D108" s="86">
        <v>3.058431467379636E-2</v>
      </c>
      <c r="E108" s="86">
        <v>0.27249198263504554</v>
      </c>
      <c r="F108" s="86">
        <v>0.18518361029374247</v>
      </c>
      <c r="G108" s="87">
        <v>4.2610000000000001</v>
      </c>
      <c r="H108" s="88">
        <v>2.1261034476893509E-2</v>
      </c>
      <c r="I108" s="88">
        <v>6.9523582739441778</v>
      </c>
      <c r="J108" s="89">
        <v>3.0622271239893903</v>
      </c>
      <c r="K108" s="72"/>
      <c r="M108" s="314"/>
      <c r="N108" s="315"/>
      <c r="P108" s="316"/>
      <c r="AA108" s="317"/>
    </row>
    <row r="109" spans="2:27" ht="20.25" customHeight="1">
      <c r="B109" s="85" t="s">
        <v>123</v>
      </c>
      <c r="C109" s="268">
        <v>2411</v>
      </c>
      <c r="D109" s="86">
        <v>3.5468505287661635E-2</v>
      </c>
      <c r="E109" s="86">
        <v>0.28510986075561368</v>
      </c>
      <c r="F109" s="86">
        <v>0.18992493104939881</v>
      </c>
      <c r="G109" s="87">
        <v>4.4569999999999999</v>
      </c>
      <c r="H109" s="88">
        <v>0</v>
      </c>
      <c r="I109" s="88">
        <v>8.0007746544431786</v>
      </c>
      <c r="J109" s="89">
        <v>3.0145161599347223</v>
      </c>
      <c r="K109" s="72"/>
      <c r="M109" s="314"/>
      <c r="N109" s="315"/>
      <c r="P109" s="316"/>
      <c r="AA109" s="317"/>
    </row>
    <row r="110" spans="2:27" ht="20.25" customHeight="1">
      <c r="B110" s="85" t="s">
        <v>123</v>
      </c>
      <c r="C110" s="268">
        <v>2412</v>
      </c>
      <c r="D110" s="86">
        <v>4.6490263249515044E-2</v>
      </c>
      <c r="E110" s="86">
        <v>0.27456160901691956</v>
      </c>
      <c r="F110" s="86">
        <v>0.18628213167597282</v>
      </c>
      <c r="G110" s="87">
        <v>4.3490000000000002</v>
      </c>
      <c r="H110" s="88">
        <v>7.2426956328138725E-2</v>
      </c>
      <c r="I110" s="88">
        <v>10.530879450111371</v>
      </c>
      <c r="J110" s="89">
        <v>3.1162727186139718</v>
      </c>
      <c r="K110" s="72"/>
      <c r="M110" s="314"/>
      <c r="N110" s="315"/>
      <c r="P110" s="316"/>
      <c r="AA110" s="317"/>
    </row>
    <row r="111" spans="2:27" ht="20.25" customHeight="1">
      <c r="B111" s="85" t="s">
        <v>123</v>
      </c>
      <c r="C111" s="268">
        <v>2501</v>
      </c>
      <c r="D111" s="86">
        <v>3.602088463274309E-2</v>
      </c>
      <c r="E111" s="86">
        <v>0.28904756312517677</v>
      </c>
      <c r="F111" s="86">
        <v>0.18276805692492359</v>
      </c>
      <c r="G111" s="87">
        <v>4.7729999999999997</v>
      </c>
      <c r="H111" s="88">
        <v>15.037878101417764</v>
      </c>
      <c r="I111" s="88">
        <v>15.577699366596862</v>
      </c>
      <c r="J111" s="89">
        <v>2.9965498874033916</v>
      </c>
      <c r="K111" s="72"/>
      <c r="M111" s="314"/>
      <c r="N111" s="315"/>
      <c r="P111" s="316"/>
      <c r="AA111" s="317"/>
    </row>
    <row r="112" spans="2:27" ht="20.25" customHeight="1">
      <c r="B112" s="85" t="s">
        <v>123</v>
      </c>
      <c r="C112" s="268">
        <v>2502</v>
      </c>
      <c r="D112" s="86">
        <v>4.4912227165403953E-2</v>
      </c>
      <c r="E112" s="86">
        <v>0.27424368480400158</v>
      </c>
      <c r="F112" s="86">
        <v>0.19460627070180198</v>
      </c>
      <c r="G112" s="87">
        <v>5.21</v>
      </c>
      <c r="H112" s="88">
        <v>0.24885712365959334</v>
      </c>
      <c r="I112" s="88">
        <v>10.153370645311407</v>
      </c>
      <c r="J112" s="89">
        <v>2.9599944017207345</v>
      </c>
      <c r="K112" s="72" t="s">
        <v>69</v>
      </c>
      <c r="M112" s="314"/>
      <c r="N112" s="315"/>
      <c r="P112" s="316"/>
      <c r="AA112" s="317"/>
    </row>
    <row r="113" spans="2:27" ht="20.25" customHeight="1">
      <c r="B113" s="85" t="s">
        <v>119</v>
      </c>
      <c r="C113" s="268">
        <v>2401</v>
      </c>
      <c r="D113" s="86">
        <v>3.1855110789943346E-2</v>
      </c>
      <c r="E113" s="86">
        <v>0.4162521554715225</v>
      </c>
      <c r="F113" s="86">
        <v>0.18057250535642022</v>
      </c>
      <c r="G113" s="87">
        <v>10.143600000000001</v>
      </c>
      <c r="H113" s="88">
        <v>0.75301929360933451</v>
      </c>
      <c r="I113" s="88">
        <v>13.097971955507818</v>
      </c>
      <c r="J113" s="89">
        <v>2.346673826656259</v>
      </c>
      <c r="K113" s="72"/>
      <c r="M113" s="314"/>
      <c r="N113" s="315"/>
      <c r="P113" s="316"/>
      <c r="AA113" s="317"/>
    </row>
    <row r="114" spans="2:27" ht="20.25" customHeight="1">
      <c r="B114" s="85" t="s">
        <v>119</v>
      </c>
      <c r="C114" s="268">
        <v>2402</v>
      </c>
      <c r="D114" s="86">
        <v>2.9159051392763518E-2</v>
      </c>
      <c r="E114" s="86">
        <v>0.36591033830241387</v>
      </c>
      <c r="F114" s="86">
        <v>0.1097626632827101</v>
      </c>
      <c r="G114" s="87">
        <v>5.8521428571428578</v>
      </c>
      <c r="H114" s="88">
        <v>1.2068462153129202E-2</v>
      </c>
      <c r="I114" s="88">
        <v>2.8149687972173867</v>
      </c>
      <c r="J114" s="89">
        <v>2.632417385409084</v>
      </c>
      <c r="K114" s="72"/>
      <c r="M114" s="314"/>
      <c r="N114" s="315"/>
      <c r="P114" s="316"/>
      <c r="AA114" s="317"/>
    </row>
    <row r="115" spans="2:27" ht="20.25" customHeight="1">
      <c r="B115" s="85" t="s">
        <v>119</v>
      </c>
      <c r="C115" s="268">
        <v>2403</v>
      </c>
      <c r="D115" s="86">
        <v>1.3550512665623802E-2</v>
      </c>
      <c r="E115" s="86">
        <v>0.36175473585726436</v>
      </c>
      <c r="F115" s="86">
        <v>0.11082701380460547</v>
      </c>
      <c r="G115" s="87">
        <v>5.430428571428572</v>
      </c>
      <c r="H115" s="88">
        <v>5.6710765666933846E-3</v>
      </c>
      <c r="I115" s="88">
        <v>2.5845931452705098</v>
      </c>
      <c r="J115" s="89">
        <v>2.727466723525831</v>
      </c>
      <c r="K115" s="72"/>
      <c r="M115" s="314"/>
      <c r="N115" s="315"/>
      <c r="P115" s="316"/>
      <c r="AA115" s="317"/>
    </row>
    <row r="116" spans="2:27" ht="20.25" customHeight="1">
      <c r="B116" s="85" t="s">
        <v>119</v>
      </c>
      <c r="C116" s="268">
        <v>2404</v>
      </c>
      <c r="D116" s="86">
        <v>1.207313309871625E-2</v>
      </c>
      <c r="E116" s="86">
        <v>0.3687255217215239</v>
      </c>
      <c r="F116" s="86">
        <v>0.12682731162017039</v>
      </c>
      <c r="G116" s="87">
        <v>5.6925714285714282</v>
      </c>
      <c r="H116" s="88">
        <v>6.3740324975585065E-3</v>
      </c>
      <c r="I116" s="88">
        <v>2.535271425903896</v>
      </c>
      <c r="J116" s="89">
        <v>2.6818126282234025</v>
      </c>
      <c r="K116" s="72"/>
      <c r="M116" s="314"/>
      <c r="N116" s="315"/>
      <c r="P116" s="316"/>
      <c r="AA116" s="317"/>
    </row>
    <row r="117" spans="2:27" ht="20.25" customHeight="1">
      <c r="B117" s="85" t="s">
        <v>119</v>
      </c>
      <c r="C117" s="268">
        <v>2405</v>
      </c>
      <c r="D117" s="86">
        <v>1.1854478956080133E-2</v>
      </c>
      <c r="E117" s="86">
        <v>0.36677660186785693</v>
      </c>
      <c r="F117" s="86">
        <v>0.12796389127478389</v>
      </c>
      <c r="G117" s="87">
        <v>6.0239285714285717</v>
      </c>
      <c r="H117" s="88">
        <v>7.0377501044841962E-3</v>
      </c>
      <c r="I117" s="88">
        <v>2.3259764095320268</v>
      </c>
      <c r="J117" s="89">
        <v>2.6411324364925743</v>
      </c>
      <c r="K117" s="72"/>
      <c r="M117" s="314"/>
      <c r="N117" s="315"/>
      <c r="P117" s="316"/>
      <c r="AA117" s="317"/>
    </row>
    <row r="118" spans="2:27" ht="20.25" customHeight="1">
      <c r="B118" s="85" t="s">
        <v>119</v>
      </c>
      <c r="C118" s="268">
        <v>2406</v>
      </c>
      <c r="D118" s="86">
        <v>1.1590409526921919E-2</v>
      </c>
      <c r="E118" s="86">
        <v>0.37470628985564941</v>
      </c>
      <c r="F118" s="86">
        <v>0.12553839572606679</v>
      </c>
      <c r="G118" s="87">
        <v>7.7761818181818194</v>
      </c>
      <c r="H118" s="88">
        <v>4.0715155370616263E-2</v>
      </c>
      <c r="I118" s="88">
        <v>3.3476905526951146</v>
      </c>
      <c r="J118" s="89">
        <v>2.3798043191299851</v>
      </c>
      <c r="K118" s="72"/>
      <c r="M118" s="314"/>
      <c r="N118" s="315"/>
      <c r="P118" s="316"/>
      <c r="AA118" s="317"/>
    </row>
    <row r="119" spans="2:27" ht="20.25" customHeight="1">
      <c r="B119" s="85" t="s">
        <v>119</v>
      </c>
      <c r="C119" s="268">
        <v>2407</v>
      </c>
      <c r="D119" s="86">
        <v>1.0905938721863835E-2</v>
      </c>
      <c r="E119" s="86">
        <v>0.38043225184064322</v>
      </c>
      <c r="F119" s="86">
        <v>0.13259197255225225</v>
      </c>
      <c r="G119" s="87">
        <v>8.273357142857142</v>
      </c>
      <c r="H119" s="88">
        <v>9.0707422413326674E-2</v>
      </c>
      <c r="I119" s="88">
        <v>3.3004770892147284</v>
      </c>
      <c r="J119" s="89">
        <v>2.2701952668361116</v>
      </c>
      <c r="K119" s="72"/>
      <c r="M119" s="314"/>
      <c r="N119" s="315"/>
      <c r="P119" s="316"/>
      <c r="AA119" s="317"/>
    </row>
    <row r="120" spans="2:27" ht="20.25" customHeight="1">
      <c r="B120" s="85" t="s">
        <v>119</v>
      </c>
      <c r="C120" s="268">
        <v>2408</v>
      </c>
      <c r="D120" s="86">
        <v>1.1163956564353953E-2</v>
      </c>
      <c r="E120" s="86">
        <v>0.37837166653822368</v>
      </c>
      <c r="F120" s="86">
        <v>0.12576739735553435</v>
      </c>
      <c r="G120" s="87">
        <v>9.0915714285714273</v>
      </c>
      <c r="H120" s="88">
        <v>0.12709126469611892</v>
      </c>
      <c r="I120" s="88">
        <v>4.637066004954228</v>
      </c>
      <c r="J120" s="89">
        <v>2.1768494431862466</v>
      </c>
      <c r="K120" s="72"/>
      <c r="M120" s="314"/>
      <c r="N120" s="315"/>
      <c r="P120" s="316"/>
      <c r="AA120" s="317"/>
    </row>
    <row r="121" spans="2:27" ht="20.25" customHeight="1">
      <c r="B121" s="85" t="s">
        <v>119</v>
      </c>
      <c r="C121" s="268">
        <v>2409</v>
      </c>
      <c r="D121" s="86">
        <v>1.0641464835314673E-2</v>
      </c>
      <c r="E121" s="86">
        <v>0.38379478250563798</v>
      </c>
      <c r="F121" s="86">
        <v>0.13546086522257819</v>
      </c>
      <c r="G121" s="87">
        <v>8.7662142857142857</v>
      </c>
      <c r="H121" s="88">
        <v>0.18016962369505474</v>
      </c>
      <c r="I121" s="88">
        <v>4.2284253659790005</v>
      </c>
      <c r="J121" s="89">
        <v>2.2340076190824503</v>
      </c>
      <c r="K121" s="72"/>
      <c r="M121" s="314"/>
      <c r="N121" s="315"/>
      <c r="P121" s="316"/>
      <c r="AA121" s="317"/>
    </row>
    <row r="122" spans="2:27" ht="20.25" customHeight="1">
      <c r="B122" s="85" t="s">
        <v>119</v>
      </c>
      <c r="C122" s="268">
        <v>2410</v>
      </c>
      <c r="D122" s="86">
        <v>1.0616242378005986E-2</v>
      </c>
      <c r="E122" s="86">
        <v>0.38373546524044033</v>
      </c>
      <c r="F122" s="86">
        <v>0.15568407955274705</v>
      </c>
      <c r="G122" s="87">
        <v>6.9494285714285713</v>
      </c>
      <c r="H122" s="88">
        <v>0.33472706966606119</v>
      </c>
      <c r="I122" s="88">
        <v>4.4558291639417611</v>
      </c>
      <c r="J122" s="89">
        <v>2.5450100336791777</v>
      </c>
      <c r="K122" s="72"/>
      <c r="M122" s="314"/>
      <c r="N122" s="315"/>
      <c r="P122" s="316"/>
      <c r="AA122" s="317"/>
    </row>
    <row r="123" spans="2:27" ht="20.25" customHeight="1">
      <c r="B123" s="85" t="s">
        <v>119</v>
      </c>
      <c r="C123" s="268">
        <v>2411</v>
      </c>
      <c r="D123" s="86">
        <v>1.0271529384885739E-2</v>
      </c>
      <c r="E123" s="86">
        <v>0.3812530492632572</v>
      </c>
      <c r="F123" s="86">
        <v>0.16080316709859874</v>
      </c>
      <c r="G123" s="87">
        <v>6.7691538461538459</v>
      </c>
      <c r="H123" s="88">
        <v>0.20365282158645057</v>
      </c>
      <c r="I123" s="88">
        <v>4.2464365365931513</v>
      </c>
      <c r="J123" s="89">
        <v>2.5926767432080235</v>
      </c>
      <c r="K123" s="72"/>
      <c r="M123" s="314"/>
      <c r="N123" s="315"/>
      <c r="P123" s="316"/>
      <c r="AA123" s="317"/>
    </row>
    <row r="124" spans="2:27" ht="20.25" customHeight="1">
      <c r="B124" s="85" t="s">
        <v>119</v>
      </c>
      <c r="C124" s="268">
        <v>2412</v>
      </c>
      <c r="D124" s="86">
        <v>1.1120022497002774E-2</v>
      </c>
      <c r="E124" s="86">
        <v>0.38505321590243663</v>
      </c>
      <c r="F124" s="86">
        <v>0.15973726958562928</v>
      </c>
      <c r="G124" s="87">
        <v>6.4930769230769236</v>
      </c>
      <c r="H124" s="88">
        <v>5.6735872310039466E-2</v>
      </c>
      <c r="I124" s="88">
        <v>4.1262452589119611</v>
      </c>
      <c r="J124" s="89">
        <v>2.5566334372614872</v>
      </c>
      <c r="K124" s="72"/>
      <c r="M124" s="314"/>
      <c r="N124" s="315"/>
      <c r="P124" s="316"/>
      <c r="AA124" s="317"/>
    </row>
    <row r="125" spans="2:27" ht="20.25" customHeight="1">
      <c r="B125" s="85" t="s">
        <v>119</v>
      </c>
      <c r="C125" s="268">
        <v>2501</v>
      </c>
      <c r="D125" s="86">
        <v>1.2847715903562724E-2</v>
      </c>
      <c r="E125" s="86">
        <v>0.38057980332553726</v>
      </c>
      <c r="F125" s="86">
        <v>0.15384712489259883</v>
      </c>
      <c r="G125" s="87">
        <v>6.1941666666666668</v>
      </c>
      <c r="H125" s="88">
        <v>0.31193461090214875</v>
      </c>
      <c r="I125" s="88">
        <v>3.879686723095475</v>
      </c>
      <c r="J125" s="89">
        <v>2.5805533674093009</v>
      </c>
      <c r="K125" s="72"/>
      <c r="M125" s="314"/>
      <c r="N125" s="315"/>
      <c r="P125" s="316"/>
      <c r="AA125" s="317"/>
    </row>
    <row r="126" spans="2:27" ht="20.25" customHeight="1">
      <c r="B126" s="85" t="s">
        <v>119</v>
      </c>
      <c r="C126" s="268">
        <v>2502</v>
      </c>
      <c r="D126" s="86">
        <v>1.2514284315100432E-2</v>
      </c>
      <c r="E126" s="86">
        <v>0.38580350175734457</v>
      </c>
      <c r="F126" s="86">
        <v>0.15814509903663188</v>
      </c>
      <c r="G126" s="87">
        <v>6.8635833333333336</v>
      </c>
      <c r="H126" s="88">
        <v>0.3446067191845526</v>
      </c>
      <c r="I126" s="88">
        <v>4.153980219627746</v>
      </c>
      <c r="J126" s="89">
        <v>2.5352363804273721</v>
      </c>
      <c r="K126" s="72" t="s">
        <v>69</v>
      </c>
      <c r="M126" s="314"/>
      <c r="N126" s="315"/>
      <c r="P126" s="316"/>
      <c r="AA126" s="317"/>
    </row>
    <row r="127" spans="2:27" ht="20.25" customHeight="1">
      <c r="B127" s="85" t="s">
        <v>118</v>
      </c>
      <c r="C127" s="268">
        <v>2401</v>
      </c>
      <c r="D127" s="86">
        <v>5.3071825582395045E-2</v>
      </c>
      <c r="E127" s="86">
        <v>0.38175869525273143</v>
      </c>
      <c r="F127" s="86">
        <v>0.23485230028618237</v>
      </c>
      <c r="G127" s="87">
        <v>10.47425</v>
      </c>
      <c r="H127" s="88">
        <v>0.84172393063032258</v>
      </c>
      <c r="I127" s="88">
        <v>10.078039886919107</v>
      </c>
      <c r="J127" s="89">
        <v>2.411769064773416</v>
      </c>
      <c r="K127" s="72"/>
      <c r="M127" s="314"/>
      <c r="N127" s="315"/>
      <c r="P127" s="316"/>
      <c r="AA127" s="317"/>
    </row>
    <row r="128" spans="2:27" ht="20.25" customHeight="1">
      <c r="B128" s="85" t="s">
        <v>118</v>
      </c>
      <c r="C128" s="268">
        <v>2402</v>
      </c>
      <c r="D128" s="86">
        <v>3.3422749547102802E-2</v>
      </c>
      <c r="E128" s="86">
        <v>0.32698831897983122</v>
      </c>
      <c r="F128" s="86">
        <v>0.17018721308904225</v>
      </c>
      <c r="G128" s="87">
        <v>7.6790000000000003</v>
      </c>
      <c r="H128" s="88">
        <v>3.4217864082973219E-2</v>
      </c>
      <c r="I128" s="88">
        <v>1.7000057019404422</v>
      </c>
      <c r="J128" s="89">
        <v>2.925455464497869</v>
      </c>
      <c r="K128" s="72"/>
      <c r="M128" s="314"/>
      <c r="N128" s="315"/>
      <c r="P128" s="316"/>
      <c r="AA128" s="317"/>
    </row>
    <row r="129" spans="2:27" ht="20.25" customHeight="1">
      <c r="B129" s="85" t="s">
        <v>118</v>
      </c>
      <c r="C129" s="268">
        <v>2403</v>
      </c>
      <c r="D129" s="86">
        <v>9.0119969368227248E-3</v>
      </c>
      <c r="E129" s="86">
        <v>0.33650562276914364</v>
      </c>
      <c r="F129" s="86">
        <v>0.18625614419151568</v>
      </c>
      <c r="G129" s="87">
        <v>7.5276153846153857</v>
      </c>
      <c r="H129" s="88">
        <v>3.8638709780418154E-2</v>
      </c>
      <c r="I129" s="88">
        <v>2.040826398402086</v>
      </c>
      <c r="J129" s="89">
        <v>2.9448942389426911</v>
      </c>
      <c r="K129" s="72"/>
      <c r="M129" s="314"/>
      <c r="N129" s="315"/>
      <c r="P129" s="316"/>
      <c r="AA129" s="317"/>
    </row>
    <row r="130" spans="2:27" ht="20.25" customHeight="1">
      <c r="B130" s="85" t="s">
        <v>118</v>
      </c>
      <c r="C130" s="268">
        <v>2404</v>
      </c>
      <c r="D130" s="86">
        <v>7.7537783585744958E-3</v>
      </c>
      <c r="E130" s="86">
        <v>0.34039320403330453</v>
      </c>
      <c r="F130" s="86">
        <v>0.18249952465085587</v>
      </c>
      <c r="G130" s="87">
        <v>7.7622307692307695</v>
      </c>
      <c r="H130" s="88">
        <v>1.9930781723792052E-2</v>
      </c>
      <c r="I130" s="88">
        <v>1.9714864921784303</v>
      </c>
      <c r="J130" s="89">
        <v>2.8925951554234119</v>
      </c>
      <c r="K130" s="72"/>
      <c r="M130" s="314"/>
      <c r="N130" s="315"/>
      <c r="P130" s="316"/>
      <c r="AA130" s="317"/>
    </row>
    <row r="131" spans="2:27" ht="20.25" customHeight="1">
      <c r="B131" s="85" t="s">
        <v>118</v>
      </c>
      <c r="C131" s="268">
        <v>2405</v>
      </c>
      <c r="D131" s="86">
        <v>8.5439864776311273E-3</v>
      </c>
      <c r="E131" s="86">
        <v>0.34014017197629348</v>
      </c>
      <c r="F131" s="86">
        <v>0.18442993013111075</v>
      </c>
      <c r="G131" s="87">
        <v>8.1266923076923074</v>
      </c>
      <c r="H131" s="88">
        <v>3.1444442502612205E-2</v>
      </c>
      <c r="I131" s="88">
        <v>1.7344092496177681</v>
      </c>
      <c r="J131" s="89">
        <v>2.8345679753659554</v>
      </c>
      <c r="K131" s="72"/>
      <c r="M131" s="314"/>
      <c r="N131" s="315"/>
      <c r="P131" s="316"/>
      <c r="AA131" s="317"/>
    </row>
    <row r="132" spans="2:27" ht="20.25" customHeight="1">
      <c r="B132" s="85" t="s">
        <v>118</v>
      </c>
      <c r="C132" s="268">
        <v>2406</v>
      </c>
      <c r="D132" s="86">
        <v>9.7957026530879256E-3</v>
      </c>
      <c r="E132" s="86">
        <v>0.3478322591924653</v>
      </c>
      <c r="F132" s="86">
        <v>0.17491875194981887</v>
      </c>
      <c r="G132" s="87">
        <v>10.251692307692307</v>
      </c>
      <c r="H132" s="88">
        <v>1.3741871225107977E-2</v>
      </c>
      <c r="I132" s="88">
        <v>2.2536668809177081</v>
      </c>
      <c r="J132" s="89">
        <v>2.5278061804617762</v>
      </c>
      <c r="K132" s="72"/>
      <c r="M132" s="314"/>
      <c r="N132" s="315"/>
      <c r="P132" s="316"/>
      <c r="AA132" s="317"/>
    </row>
    <row r="133" spans="2:27" ht="20.25" customHeight="1">
      <c r="B133" s="85" t="s">
        <v>118</v>
      </c>
      <c r="C133" s="268">
        <v>2407</v>
      </c>
      <c r="D133" s="86">
        <v>1.2574654976680782E-2</v>
      </c>
      <c r="E133" s="86">
        <v>0.35375531544196986</v>
      </c>
      <c r="F133" s="86">
        <v>0.16214191973711128</v>
      </c>
      <c r="G133" s="87">
        <v>11.352769230769232</v>
      </c>
      <c r="H133" s="88">
        <v>1.9348677772924972E-2</v>
      </c>
      <c r="I133" s="88">
        <v>2.6595637084238688</v>
      </c>
      <c r="J133" s="89">
        <v>2.4048187379101149</v>
      </c>
      <c r="K133" s="72"/>
      <c r="M133" s="314"/>
      <c r="N133" s="315"/>
      <c r="P133" s="316"/>
      <c r="AA133" s="317"/>
    </row>
    <row r="134" spans="2:27" ht="20.25" customHeight="1">
      <c r="B134" s="85" t="s">
        <v>118</v>
      </c>
      <c r="C134" s="268">
        <v>2408</v>
      </c>
      <c r="D134" s="86">
        <v>1.6621041519178585E-2</v>
      </c>
      <c r="E134" s="86">
        <v>0.35528805783883138</v>
      </c>
      <c r="F134" s="86">
        <v>0.1436852414355152</v>
      </c>
      <c r="G134" s="87">
        <v>11.996833333333335</v>
      </c>
      <c r="H134" s="88">
        <v>1.0186108140898568E-2</v>
      </c>
      <c r="I134" s="88">
        <v>2.909152485040631</v>
      </c>
      <c r="J134" s="89">
        <v>2.2505256839530712</v>
      </c>
      <c r="K134" s="72"/>
      <c r="M134" s="314"/>
      <c r="N134" s="315"/>
      <c r="P134" s="316"/>
      <c r="AA134" s="317"/>
    </row>
    <row r="135" spans="2:27" ht="20.25" customHeight="1">
      <c r="B135" s="85" t="s">
        <v>118</v>
      </c>
      <c r="C135" s="268">
        <v>2409</v>
      </c>
      <c r="D135" s="86">
        <v>1.4824832768359655E-2</v>
      </c>
      <c r="E135" s="86">
        <v>0.35922877592183633</v>
      </c>
      <c r="F135" s="86">
        <v>0.16340988111441779</v>
      </c>
      <c r="G135" s="87">
        <v>12.459538461538461</v>
      </c>
      <c r="H135" s="88">
        <v>2.5447154461996063E-2</v>
      </c>
      <c r="I135" s="88">
        <v>3.4510256397306969</v>
      </c>
      <c r="J135" s="89">
        <v>2.3181685700046244</v>
      </c>
      <c r="K135" s="72"/>
      <c r="M135" s="314"/>
      <c r="N135" s="315"/>
      <c r="P135" s="316"/>
      <c r="AA135" s="317"/>
    </row>
    <row r="136" spans="2:27" ht="20.25" customHeight="1">
      <c r="B136" s="85" t="s">
        <v>118</v>
      </c>
      <c r="C136" s="268">
        <v>2410</v>
      </c>
      <c r="D136" s="86">
        <v>1.2937800563331445E-2</v>
      </c>
      <c r="E136" s="86">
        <v>0.35393697727764334</v>
      </c>
      <c r="F136" s="86">
        <v>0.19543654674570371</v>
      </c>
      <c r="G136" s="87">
        <v>9.4466923076923077</v>
      </c>
      <c r="H136" s="88">
        <v>3.236002061836691E-2</v>
      </c>
      <c r="I136" s="88">
        <v>2.2382347594370446</v>
      </c>
      <c r="J136" s="89">
        <v>2.6993825421540483</v>
      </c>
      <c r="K136" s="72"/>
      <c r="M136" s="314"/>
      <c r="N136" s="315"/>
      <c r="P136" s="316"/>
      <c r="AA136" s="317"/>
    </row>
    <row r="137" spans="2:27" ht="20.25" customHeight="1">
      <c r="B137" s="85" t="s">
        <v>118</v>
      </c>
      <c r="C137" s="268">
        <v>2411</v>
      </c>
      <c r="D137" s="86">
        <v>1.353588577854687E-2</v>
      </c>
      <c r="E137" s="86">
        <v>0.35815652756870014</v>
      </c>
      <c r="F137" s="86">
        <v>0.19654071076921587</v>
      </c>
      <c r="G137" s="87">
        <v>9.4310000000000009</v>
      </c>
      <c r="H137" s="88">
        <v>4.2176118190818852E-2</v>
      </c>
      <c r="I137" s="88">
        <v>2.5104832256439793</v>
      </c>
      <c r="J137" s="89">
        <v>2.7125178537516117</v>
      </c>
      <c r="K137" s="72"/>
      <c r="M137" s="314"/>
      <c r="N137" s="315"/>
      <c r="P137" s="316"/>
      <c r="AA137" s="317"/>
    </row>
    <row r="138" spans="2:27" ht="20.25" customHeight="1">
      <c r="B138" s="85" t="s">
        <v>118</v>
      </c>
      <c r="C138" s="268">
        <v>2412</v>
      </c>
      <c r="D138" s="86">
        <v>1.9157747290970115E-2</v>
      </c>
      <c r="E138" s="86">
        <v>0.35692275250590666</v>
      </c>
      <c r="F138" s="86">
        <v>0.19977493959765133</v>
      </c>
      <c r="G138" s="87">
        <v>10.079384615384615</v>
      </c>
      <c r="H138" s="88">
        <v>6.734932645517111E-2</v>
      </c>
      <c r="I138" s="88">
        <v>2.7971017143413253</v>
      </c>
      <c r="J138" s="89">
        <v>2.6875320114536736</v>
      </c>
      <c r="K138" s="72"/>
      <c r="M138" s="314"/>
      <c r="N138" s="315"/>
      <c r="P138" s="316"/>
      <c r="AA138" s="317"/>
    </row>
    <row r="139" spans="2:27" ht="20.25" customHeight="1">
      <c r="B139" s="85" t="s">
        <v>118</v>
      </c>
      <c r="C139" s="268">
        <v>2501</v>
      </c>
      <c r="D139" s="86">
        <v>1.7289676981343993E-2</v>
      </c>
      <c r="E139" s="86">
        <v>0.35382706555655519</v>
      </c>
      <c r="F139" s="86">
        <v>0.19719910092634479</v>
      </c>
      <c r="G139" s="87">
        <v>9.02</v>
      </c>
      <c r="H139" s="88">
        <v>9.5409301929891652E-2</v>
      </c>
      <c r="I139" s="88">
        <v>2.8125867131415974</v>
      </c>
      <c r="J139" s="89">
        <v>2.6949017273608731</v>
      </c>
      <c r="K139" s="72"/>
    </row>
    <row r="140" spans="2:27" ht="20.25" customHeight="1">
      <c r="B140" s="85" t="s">
        <v>118</v>
      </c>
      <c r="C140" s="268">
        <v>2502</v>
      </c>
      <c r="D140" s="86">
        <v>1.8149003105158001E-2</v>
      </c>
      <c r="E140" s="86">
        <v>0.3588856585187728</v>
      </c>
      <c r="F140" s="86">
        <v>0.19748250186104271</v>
      </c>
      <c r="G140" s="87">
        <v>9.1247500000000006</v>
      </c>
      <c r="H140" s="88">
        <v>7.7953619155674753E-2</v>
      </c>
      <c r="I140" s="88">
        <v>2.7563600209147561</v>
      </c>
      <c r="J140" s="89">
        <v>2.6729705384061795</v>
      </c>
      <c r="K140" s="72" t="s">
        <v>69</v>
      </c>
    </row>
    <row r="141" spans="2:27" ht="20.25" customHeight="1">
      <c r="B141" s="85" t="s">
        <v>120</v>
      </c>
      <c r="C141" s="268">
        <v>2401</v>
      </c>
      <c r="D141" s="86">
        <v>4.5516210886937324E-2</v>
      </c>
      <c r="E141" s="86">
        <v>0.40637748996046991</v>
      </c>
      <c r="F141" s="86">
        <v>0.16705578531687229</v>
      </c>
      <c r="G141" s="87">
        <v>11.791666666666666</v>
      </c>
      <c r="H141" s="88">
        <v>0.42363162109050029</v>
      </c>
      <c r="I141" s="88">
        <v>7.391256967973729</v>
      </c>
      <c r="J141" s="89">
        <v>2.0170729401055727</v>
      </c>
      <c r="K141" s="72"/>
    </row>
    <row r="142" spans="2:27" ht="20.25" customHeight="1">
      <c r="B142" s="85" t="s">
        <v>120</v>
      </c>
      <c r="C142" s="268">
        <v>2402</v>
      </c>
      <c r="D142" s="86">
        <v>3.3639751575508595E-2</v>
      </c>
      <c r="E142" s="86">
        <v>0.3114070002168991</v>
      </c>
      <c r="F142" s="86">
        <v>0.1384542044735014</v>
      </c>
      <c r="G142" s="87">
        <v>8.5834285714285716</v>
      </c>
      <c r="H142" s="88">
        <v>1.0776742905117837E-2</v>
      </c>
      <c r="I142" s="88">
        <v>2.3008346102426582</v>
      </c>
      <c r="J142" s="89">
        <v>2.1887922787815217</v>
      </c>
      <c r="K142" s="72"/>
    </row>
    <row r="143" spans="2:27" ht="20.25" customHeight="1">
      <c r="B143" s="85" t="s">
        <v>120</v>
      </c>
      <c r="C143" s="268">
        <v>2403</v>
      </c>
      <c r="D143" s="86">
        <v>1.9917478135119807E-2</v>
      </c>
      <c r="E143" s="86">
        <v>0.29978126186873516</v>
      </c>
      <c r="F143" s="86">
        <v>0.13082649662367121</v>
      </c>
      <c r="G143" s="87">
        <v>8.3734285714285708</v>
      </c>
      <c r="H143" s="88">
        <v>4.6250234488688854E-2</v>
      </c>
      <c r="I143" s="88">
        <v>2.8274310017418456</v>
      </c>
      <c r="J143" s="89">
        <v>2.2181761178435995</v>
      </c>
      <c r="K143" s="72"/>
    </row>
    <row r="144" spans="2:27" ht="20.25" customHeight="1">
      <c r="B144" s="85" t="s">
        <v>120</v>
      </c>
      <c r="C144" s="268">
        <v>2404</v>
      </c>
      <c r="D144" s="86">
        <v>2.0430315918210307E-2</v>
      </c>
      <c r="E144" s="86">
        <v>0.29238969471962378</v>
      </c>
      <c r="F144" s="86">
        <v>0.13529660448024305</v>
      </c>
      <c r="G144" s="87">
        <v>9.0591428571428576</v>
      </c>
      <c r="H144" s="88">
        <v>7.7275547537501973E-2</v>
      </c>
      <c r="I144" s="88">
        <v>4.836161350055332</v>
      </c>
      <c r="J144" s="89">
        <v>2.1701269933148692</v>
      </c>
      <c r="K144" s="72"/>
    </row>
    <row r="145" spans="2:11" ht="20.25" customHeight="1">
      <c r="B145" s="85" t="s">
        <v>120</v>
      </c>
      <c r="C145" s="268">
        <v>2405</v>
      </c>
      <c r="D145" s="86">
        <v>2.3597576205486817E-2</v>
      </c>
      <c r="E145" s="86">
        <v>0.28511414879055014</v>
      </c>
      <c r="F145" s="86">
        <v>0.1398546106706425</v>
      </c>
      <c r="G145" s="87">
        <v>9.9533333333333349</v>
      </c>
      <c r="H145" s="88">
        <v>1.6518261102831791E-2</v>
      </c>
      <c r="I145" s="88">
        <v>3.6725600518629347</v>
      </c>
      <c r="J145" s="89">
        <v>2.14045123185105</v>
      </c>
      <c r="K145" s="72"/>
    </row>
    <row r="146" spans="2:11" ht="20.25" customHeight="1">
      <c r="B146" s="85" t="s">
        <v>120</v>
      </c>
      <c r="C146" s="268">
        <v>2406</v>
      </c>
      <c r="D146" s="86">
        <v>2.1621913096049515E-2</v>
      </c>
      <c r="E146" s="86">
        <v>0.31889123548243764</v>
      </c>
      <c r="F146" s="86">
        <v>0.12046947390918324</v>
      </c>
      <c r="G146" s="87">
        <v>11.195833333333333</v>
      </c>
      <c r="H146" s="88">
        <v>3.329035548440297E-2</v>
      </c>
      <c r="I146" s="88">
        <v>4.2611655020035801</v>
      </c>
      <c r="J146" s="89">
        <v>2.0172275765123739</v>
      </c>
      <c r="K146" s="72"/>
    </row>
    <row r="147" spans="2:11" ht="20.25" customHeight="1">
      <c r="B147" s="85" t="s">
        <v>120</v>
      </c>
      <c r="C147" s="268">
        <v>2407</v>
      </c>
      <c r="D147" s="86">
        <v>1.9366968191292754E-2</v>
      </c>
      <c r="E147" s="86">
        <v>0.33333100111372099</v>
      </c>
      <c r="F147" s="86">
        <v>0.11758597379170037</v>
      </c>
      <c r="G147" s="87">
        <v>12.25342857142857</v>
      </c>
      <c r="H147" s="88">
        <v>2.3056073292490268E-2</v>
      </c>
      <c r="I147" s="88">
        <v>3.9925433584828984</v>
      </c>
      <c r="J147" s="89">
        <v>1.965997665447313</v>
      </c>
      <c r="K147" s="72"/>
    </row>
    <row r="148" spans="2:11" ht="20.25" customHeight="1">
      <c r="B148" s="85" t="s">
        <v>120</v>
      </c>
      <c r="C148" s="268">
        <v>2408</v>
      </c>
      <c r="D148" s="86">
        <v>2.3654794954164143E-2</v>
      </c>
      <c r="E148" s="86">
        <v>0.34737082043254303</v>
      </c>
      <c r="F148" s="86">
        <v>0.13619289741363805</v>
      </c>
      <c r="G148" s="87">
        <v>13.1775</v>
      </c>
      <c r="H148" s="88">
        <v>1.0140945451499482E-2</v>
      </c>
      <c r="I148" s="88">
        <v>6.1302015254314375</v>
      </c>
      <c r="J148" s="89">
        <v>1.9195221815366008</v>
      </c>
      <c r="K148" s="72"/>
    </row>
    <row r="149" spans="2:11" ht="20.25" customHeight="1">
      <c r="B149" s="85" t="s">
        <v>120</v>
      </c>
      <c r="C149" s="268">
        <v>2409</v>
      </c>
      <c r="D149" s="86">
        <v>2.2871342161833657E-2</v>
      </c>
      <c r="E149" s="86">
        <v>0.34415926861402085</v>
      </c>
      <c r="F149" s="86">
        <v>0.16449446352827132</v>
      </c>
      <c r="G149" s="87">
        <v>12.1904</v>
      </c>
      <c r="H149" s="88">
        <v>5.4199164259726958E-3</v>
      </c>
      <c r="I149" s="88">
        <v>5.0080027775987705</v>
      </c>
      <c r="J149" s="89">
        <v>2.018203072666152</v>
      </c>
      <c r="K149" s="72"/>
    </row>
    <row r="150" spans="2:11" ht="20.25" customHeight="1">
      <c r="B150" s="85" t="s">
        <v>120</v>
      </c>
      <c r="C150" s="268">
        <v>2410</v>
      </c>
      <c r="D150" s="86">
        <v>2.8622797425352765E-2</v>
      </c>
      <c r="E150" s="86">
        <v>0.30377821348328921</v>
      </c>
      <c r="F150" s="86">
        <v>0.14699742954440395</v>
      </c>
      <c r="G150" s="87">
        <v>10.790999999999999</v>
      </c>
      <c r="H150" s="88">
        <v>6.3981470966008244E-2</v>
      </c>
      <c r="I150" s="88">
        <v>4.2067817160150422</v>
      </c>
      <c r="J150" s="89">
        <v>2.1876050839919614</v>
      </c>
      <c r="K150" s="72"/>
    </row>
    <row r="151" spans="2:11" ht="20.25" customHeight="1">
      <c r="B151" s="85" t="s">
        <v>120</v>
      </c>
      <c r="C151" s="268">
        <v>2411</v>
      </c>
      <c r="D151" s="86">
        <v>2.0442544503916443E-2</v>
      </c>
      <c r="E151" s="86">
        <v>0.34626674607296082</v>
      </c>
      <c r="F151" s="86">
        <v>0.19204400791203632</v>
      </c>
      <c r="G151" s="87">
        <v>10.312250000000001</v>
      </c>
      <c r="H151" s="88">
        <v>2.2099425536482892E-2</v>
      </c>
      <c r="I151" s="88">
        <v>5.7237512139490692</v>
      </c>
      <c r="J151" s="89">
        <v>2.3369637577306941</v>
      </c>
      <c r="K151" s="72"/>
    </row>
    <row r="152" spans="2:11" ht="20.25" customHeight="1">
      <c r="B152" s="85" t="s">
        <v>120</v>
      </c>
      <c r="C152" s="268">
        <v>2412</v>
      </c>
      <c r="D152" s="86">
        <v>1.9458617496277829E-2</v>
      </c>
      <c r="E152" s="86">
        <v>0.3711301819443843</v>
      </c>
      <c r="F152" s="86">
        <v>0.18820408770589767</v>
      </c>
      <c r="G152" s="87">
        <v>9.4659999999999993</v>
      </c>
      <c r="H152" s="88">
        <v>6.2062353736487275E-2</v>
      </c>
      <c r="I152" s="88">
        <v>8.6576983462399753</v>
      </c>
      <c r="J152" s="89">
        <v>1.9545685025185977</v>
      </c>
      <c r="K152" s="72"/>
    </row>
    <row r="153" spans="2:11" ht="20.25" customHeight="1">
      <c r="B153" s="85" t="s">
        <v>120</v>
      </c>
      <c r="C153" s="268">
        <v>2501</v>
      </c>
      <c r="D153" s="86">
        <v>2.3545265555899482E-2</v>
      </c>
      <c r="E153" s="86">
        <v>0.36266815225162108</v>
      </c>
      <c r="F153" s="86">
        <v>0.17379443057416252</v>
      </c>
      <c r="G153" s="87">
        <v>11.324999999999999</v>
      </c>
      <c r="H153" s="88">
        <v>0.30784842774811394</v>
      </c>
      <c r="I153" s="88">
        <v>7.4723209280678571</v>
      </c>
      <c r="J153" s="89">
        <v>1.8397105426424438</v>
      </c>
      <c r="K153" s="72"/>
    </row>
    <row r="154" spans="2:11" ht="20.25" customHeight="1">
      <c r="B154" s="85" t="s">
        <v>120</v>
      </c>
      <c r="C154" s="268">
        <v>2502</v>
      </c>
      <c r="D154" s="86">
        <v>2.8836518712508689E-2</v>
      </c>
      <c r="E154" s="86">
        <v>0.37970143356664671</v>
      </c>
      <c r="F154" s="86">
        <v>0.19960619022125467</v>
      </c>
      <c r="G154" s="87">
        <v>9.8795000000000002</v>
      </c>
      <c r="H154" s="88">
        <v>3.6259071793143444E-2</v>
      </c>
      <c r="I154" s="88">
        <v>4.0610160408320661</v>
      </c>
      <c r="J154" s="89">
        <v>2.3248014006480608</v>
      </c>
      <c r="K154" s="72" t="s">
        <v>69</v>
      </c>
    </row>
    <row r="155" spans="2:11" ht="20.25" customHeight="1">
      <c r="B155" s="85" t="s">
        <v>122</v>
      </c>
      <c r="C155" s="268">
        <v>2401</v>
      </c>
      <c r="D155" s="86">
        <v>4.711065357922696E-2</v>
      </c>
      <c r="E155" s="86">
        <v>0.44255381605454586</v>
      </c>
      <c r="F155" s="86">
        <v>0.38493002306902369</v>
      </c>
      <c r="G155" s="87">
        <v>10.046250000000001</v>
      </c>
      <c r="H155" s="88">
        <v>8.0333222205709293E-2</v>
      </c>
      <c r="I155" s="88">
        <v>0.40166611102854644</v>
      </c>
      <c r="J155" s="89">
        <v>3.3470791609996118</v>
      </c>
      <c r="K155" s="72"/>
    </row>
    <row r="156" spans="2:11" ht="20.25" customHeight="1">
      <c r="B156" s="85" t="s">
        <v>122</v>
      </c>
      <c r="C156" s="268">
        <v>2402</v>
      </c>
      <c r="D156" s="86">
        <v>5.865962956673109E-2</v>
      </c>
      <c r="E156" s="86">
        <v>0.38325943403229534</v>
      </c>
      <c r="F156" s="86">
        <v>0.4214571820889742</v>
      </c>
      <c r="G156" s="87">
        <v>8.1780000000000008</v>
      </c>
      <c r="H156" s="88">
        <v>0.29792479420578838</v>
      </c>
      <c r="I156" s="88">
        <v>0.21280342443270597</v>
      </c>
      <c r="J156" s="89">
        <v>3.7463919679156708</v>
      </c>
      <c r="K156" s="72"/>
    </row>
    <row r="157" spans="2:11" ht="20.25" customHeight="1">
      <c r="B157" s="85" t="s">
        <v>122</v>
      </c>
      <c r="C157" s="268">
        <v>2403</v>
      </c>
      <c r="D157" s="86">
        <v>3.6725955407373244E-2</v>
      </c>
      <c r="E157" s="86">
        <v>0.37090071574136929</v>
      </c>
      <c r="F157" s="86">
        <v>0.42336265721926025</v>
      </c>
      <c r="G157" s="87">
        <v>8.2249999999999996</v>
      </c>
      <c r="H157" s="88">
        <v>0.39095151545418733</v>
      </c>
      <c r="I157" s="88">
        <v>0.24592111455989202</v>
      </c>
      <c r="J157" s="89">
        <v>3.7592638465529959</v>
      </c>
      <c r="K157" s="72"/>
    </row>
    <row r="158" spans="2:11" ht="20.25" customHeight="1">
      <c r="B158" s="85" t="s">
        <v>122</v>
      </c>
      <c r="C158" s="268">
        <v>2404</v>
      </c>
      <c r="D158" s="86">
        <v>3.0903700272325675E-2</v>
      </c>
      <c r="E158" s="86">
        <v>0.37395577998317608</v>
      </c>
      <c r="F158" s="86">
        <v>0.43655862387418048</v>
      </c>
      <c r="G158" s="87">
        <v>8.3807999999999989</v>
      </c>
      <c r="H158" s="88">
        <v>0.29074088680145216</v>
      </c>
      <c r="I158" s="88">
        <v>0.36528983213515787</v>
      </c>
      <c r="J158" s="89">
        <v>3.7203802918114781</v>
      </c>
      <c r="K158" s="72"/>
    </row>
    <row r="159" spans="2:11" ht="20.25" customHeight="1">
      <c r="B159" s="85" t="s">
        <v>122</v>
      </c>
      <c r="C159" s="268">
        <v>2405</v>
      </c>
      <c r="D159" s="86">
        <v>3.0361755574738695E-2</v>
      </c>
      <c r="E159" s="86">
        <v>0.37149447203631442</v>
      </c>
      <c r="F159" s="86">
        <v>0.4228034229917576</v>
      </c>
      <c r="G159" s="87">
        <v>8.4867999999999988</v>
      </c>
      <c r="H159" s="88">
        <v>0.38679621198514086</v>
      </c>
      <c r="I159" s="88">
        <v>0.28130633598919336</v>
      </c>
      <c r="J159" s="89">
        <v>3.6618095337425367</v>
      </c>
      <c r="K159" s="72"/>
    </row>
    <row r="160" spans="2:11" ht="20.25" customHeight="1">
      <c r="B160" s="85" t="s">
        <v>122</v>
      </c>
      <c r="C160" s="268">
        <v>2406</v>
      </c>
      <c r="D160" s="86">
        <v>2.6244131936051615E-2</v>
      </c>
      <c r="E160" s="86">
        <v>0.36938266696875738</v>
      </c>
      <c r="F160" s="86">
        <v>0.31174893851509189</v>
      </c>
      <c r="G160" s="87">
        <v>11.095400000000001</v>
      </c>
      <c r="H160" s="88">
        <v>0.22066381806023019</v>
      </c>
      <c r="I160" s="88">
        <v>0.28808887357863389</v>
      </c>
      <c r="J160" s="89">
        <v>3.0779762691993708</v>
      </c>
      <c r="K160" s="72"/>
    </row>
    <row r="161" spans="2:11" ht="20.25" customHeight="1">
      <c r="B161" s="85" t="s">
        <v>122</v>
      </c>
      <c r="C161" s="268">
        <v>2407</v>
      </c>
      <c r="D161" s="86">
        <v>2.6456276526349538E-2</v>
      </c>
      <c r="E161" s="86">
        <v>0.368183257131452</v>
      </c>
      <c r="F161" s="86">
        <v>0.26748009560436392</v>
      </c>
      <c r="G161" s="87">
        <v>12.514800000000001</v>
      </c>
      <c r="H161" s="88">
        <v>0.55821932995693335</v>
      </c>
      <c r="I161" s="88">
        <v>0.21708529498325185</v>
      </c>
      <c r="J161" s="89">
        <v>2.8635562371843091</v>
      </c>
      <c r="K161" s="72"/>
    </row>
    <row r="162" spans="2:11" ht="20.25" customHeight="1">
      <c r="B162" s="85" t="s">
        <v>122</v>
      </c>
      <c r="C162" s="268">
        <v>2408</v>
      </c>
      <c r="D162" s="86">
        <v>3.278693323340294E-2</v>
      </c>
      <c r="E162" s="86">
        <v>0.37203315409035986</v>
      </c>
      <c r="F162" s="86">
        <v>0.20891930531550687</v>
      </c>
      <c r="G162" s="87">
        <v>14.233499999999999</v>
      </c>
      <c r="H162" s="88">
        <v>0.99296247773529889</v>
      </c>
      <c r="I162" s="88">
        <v>0.1787332459923538</v>
      </c>
      <c r="J162" s="89">
        <v>2.6482967433773346</v>
      </c>
      <c r="K162" s="72"/>
    </row>
    <row r="163" spans="2:11" ht="20.25" customHeight="1">
      <c r="B163" s="85" t="s">
        <v>122</v>
      </c>
      <c r="C163" s="268">
        <v>2409</v>
      </c>
      <c r="D163" s="86">
        <v>2.6303110322005791E-2</v>
      </c>
      <c r="E163" s="86">
        <v>0.38395104431241694</v>
      </c>
      <c r="F163" s="86">
        <v>0.25167018068991637</v>
      </c>
      <c r="G163" s="87">
        <v>13.558599999999998</v>
      </c>
      <c r="H163" s="88">
        <v>0.69550612882576679</v>
      </c>
      <c r="I163" s="88">
        <v>0.50874985349292201</v>
      </c>
      <c r="J163" s="89">
        <v>2.7770140481151473</v>
      </c>
      <c r="K163" s="72"/>
    </row>
    <row r="164" spans="2:11" ht="20.25" customHeight="1">
      <c r="B164" s="85" t="s">
        <v>122</v>
      </c>
      <c r="C164" s="268">
        <v>2410</v>
      </c>
      <c r="D164" s="86">
        <v>2.5298076748525095E-2</v>
      </c>
      <c r="E164" s="86">
        <v>0.39077224587039616</v>
      </c>
      <c r="F164" s="86">
        <v>0.43898254135567072</v>
      </c>
      <c r="G164" s="87">
        <v>8.7009999999999987</v>
      </c>
      <c r="H164" s="88">
        <v>0.66876246534652961</v>
      </c>
      <c r="I164" s="88">
        <v>0.36867674371667658</v>
      </c>
      <c r="J164" s="89">
        <v>3.6828716166184541</v>
      </c>
      <c r="K164" s="72"/>
    </row>
    <row r="165" spans="2:11" ht="20.25" customHeight="1">
      <c r="B165" s="85" t="s">
        <v>122</v>
      </c>
      <c r="C165" s="268">
        <v>2411</v>
      </c>
      <c r="D165" s="86">
        <v>3.3521115999576495E-2</v>
      </c>
      <c r="E165" s="86">
        <v>0.42177437632669951</v>
      </c>
      <c r="F165" s="86">
        <v>0.42384194060687302</v>
      </c>
      <c r="G165" s="87">
        <v>10.822999999999999</v>
      </c>
      <c r="H165" s="88">
        <v>0.65468325703872887</v>
      </c>
      <c r="I165" s="88">
        <v>0.51065294049020848</v>
      </c>
      <c r="J165" s="89">
        <v>3.2926822538415008</v>
      </c>
      <c r="K165" s="72"/>
    </row>
    <row r="166" spans="2:11" ht="20.25" customHeight="1">
      <c r="B166" s="85" t="s">
        <v>122</v>
      </c>
      <c r="C166" s="268">
        <v>2412</v>
      </c>
      <c r="D166" s="86">
        <v>3.472802835634959E-2</v>
      </c>
      <c r="E166" s="86">
        <v>0.41357255390305192</v>
      </c>
      <c r="F166" s="86">
        <v>0.41087408519325674</v>
      </c>
      <c r="G166" s="87">
        <v>11.1096</v>
      </c>
      <c r="H166" s="88">
        <v>0.6846475070914505</v>
      </c>
      <c r="I166" s="88">
        <v>0.34232375354572525</v>
      </c>
      <c r="J166" s="89">
        <v>3.3509505526775838</v>
      </c>
      <c r="K166" s="72"/>
    </row>
    <row r="167" spans="2:11" ht="20.25" customHeight="1">
      <c r="B167" s="85" t="s">
        <v>122</v>
      </c>
      <c r="C167" s="268">
        <v>2501</v>
      </c>
      <c r="D167" s="86">
        <v>4.0641432628081009E-2</v>
      </c>
      <c r="E167" s="86">
        <v>0.41256192043277323</v>
      </c>
      <c r="F167" s="86">
        <v>0.40053384092751387</v>
      </c>
      <c r="G167" s="87">
        <v>10.7135</v>
      </c>
      <c r="H167" s="88">
        <v>0.58902035430516742</v>
      </c>
      <c r="I167" s="88">
        <v>0.43587506218582389</v>
      </c>
      <c r="J167" s="89">
        <v>3.33422403915911</v>
      </c>
      <c r="K167" s="72"/>
    </row>
    <row r="168" spans="2:11" ht="20.25" customHeight="1">
      <c r="B168" s="85" t="s">
        <v>122</v>
      </c>
      <c r="C168" s="268">
        <v>2502</v>
      </c>
      <c r="D168" s="86">
        <v>4.7639878026967779E-2</v>
      </c>
      <c r="E168" s="86">
        <v>0.4210008959298624</v>
      </c>
      <c r="F168" s="86">
        <v>0.40445405569548637</v>
      </c>
      <c r="G168" s="87">
        <v>10.923</v>
      </c>
      <c r="H168" s="88">
        <v>0.59478537602277404</v>
      </c>
      <c r="I168" s="88">
        <v>0.47582830081821925</v>
      </c>
      <c r="J168" s="89">
        <v>3.3413477937860616</v>
      </c>
      <c r="K168" s="72" t="s">
        <v>67</v>
      </c>
    </row>
    <row r="169" spans="2:11" ht="20.25" customHeight="1">
      <c r="B169" s="83" t="s">
        <v>127</v>
      </c>
      <c r="C169" s="82"/>
      <c r="D169" s="83"/>
      <c r="E169" s="83"/>
      <c r="F169" s="83"/>
      <c r="G169" s="83"/>
      <c r="H169" s="83"/>
      <c r="I169" s="83"/>
      <c r="J169" s="83"/>
      <c r="K169" s="82"/>
    </row>
    <row r="170" spans="2:11" ht="20.25" customHeight="1">
      <c r="B170" s="223" t="str">
        <f>C74</f>
        <v>538</v>
      </c>
      <c r="C170" s="53"/>
      <c r="D170" s="84">
        <f>(SUMIFS(D$85:D$168,$B$85:$B$168,$B170,$C$85:$C$168,MAX($C$85:$C$168))/SUMIFS(D$85:D$168,$B$85:$B$168,$B170,$C$85:$C$168,MAX($C$85:$C$168)-1))-1</f>
        <v>6.1484859208223774E-2</v>
      </c>
      <c r="E170" s="84">
        <f t="shared" ref="E170:J175" si="0">(SUMIFS(E$85:E$168,$B$85:$B$168,$B170,$C$85:$C$168,MAX($C$85:$C$168))/SUMIFS(E$85:E$168,$B$85:$B$168,$B170,$C$85:$C$168,MAX($C$85:$C$168)-1))-1</f>
        <v>-3.7520202624484744E-3</v>
      </c>
      <c r="F170" s="84">
        <f t="shared" si="0"/>
        <v>-9.3793736778369219E-4</v>
      </c>
      <c r="G170" s="84">
        <f t="shared" si="0"/>
        <v>-4.3368774482371863E-3</v>
      </c>
      <c r="H170" s="84">
        <f t="shared" si="0"/>
        <v>0.26662303760437744</v>
      </c>
      <c r="I170" s="84">
        <f t="shared" si="0"/>
        <v>3.9806666875032093E-2</v>
      </c>
      <c r="J170" s="84">
        <f t="shared" si="0"/>
        <v>-7.2055017909624652E-3</v>
      </c>
      <c r="K170" s="54"/>
    </row>
    <row r="171" spans="2:11" ht="20.25" customHeight="1">
      <c r="B171" s="41" t="str">
        <f>D74</f>
        <v>순환54</v>
      </c>
      <c r="C171" s="53"/>
      <c r="D171" s="84">
        <f t="shared" ref="D171:D175" si="1">(SUMIFS(D$85:D$168,$B$85:$B$168,$B171,$C$85:$C$168,MAX($C$85:$C$168))/SUMIFS(D$85:D$168,$B$85:$B$168,$B171,$C$85:$C$168,MAX($C$85:$C$168)-1))-1</f>
        <v>0.24683853890080765</v>
      </c>
      <c r="E171" s="84">
        <f t="shared" si="0"/>
        <v>-5.1216063408789703E-2</v>
      </c>
      <c r="F171" s="84">
        <f t="shared" si="0"/>
        <v>6.4771787674807957E-2</v>
      </c>
      <c r="G171" s="84">
        <f t="shared" si="0"/>
        <v>9.1556672952021856E-2</v>
      </c>
      <c r="H171" s="84">
        <f t="shared" si="0"/>
        <v>-0.98345131394327956</v>
      </c>
      <c r="I171" s="84">
        <f t="shared" si="0"/>
        <v>-0.34821115709273476</v>
      </c>
      <c r="J171" s="84">
        <f t="shared" si="0"/>
        <v>-1.2199191422217148E-2</v>
      </c>
      <c r="K171" s="54"/>
    </row>
    <row r="172" spans="2:11" ht="20.25" customHeight="1">
      <c r="B172" s="41" t="str">
        <f>E74</f>
        <v>536</v>
      </c>
      <c r="C172" s="53"/>
      <c r="D172" s="84">
        <f t="shared" si="1"/>
        <v>-2.5952596630022695E-2</v>
      </c>
      <c r="E172" s="84">
        <f t="shared" si="0"/>
        <v>1.3725632275181754E-2</v>
      </c>
      <c r="F172" s="84">
        <f t="shared" si="0"/>
        <v>2.7936655605579119E-2</v>
      </c>
      <c r="G172" s="84">
        <f t="shared" si="0"/>
        <v>0.10807211085698909</v>
      </c>
      <c r="H172" s="84">
        <f t="shared" si="0"/>
        <v>0.1047402472842387</v>
      </c>
      <c r="I172" s="84">
        <f t="shared" si="0"/>
        <v>7.0699908551745461E-2</v>
      </c>
      <c r="J172" s="84">
        <f t="shared" si="0"/>
        <v>-1.7560957101005026E-2</v>
      </c>
      <c r="K172" s="54"/>
    </row>
    <row r="173" spans="2:11" ht="20.25" customHeight="1">
      <c r="B173" s="41" t="str">
        <f>F74</f>
        <v>535</v>
      </c>
      <c r="C173" s="53"/>
      <c r="D173" s="84">
        <f t="shared" si="1"/>
        <v>4.9701687587410781E-2</v>
      </c>
      <c r="E173" s="84">
        <f t="shared" si="0"/>
        <v>1.4296794831849979E-2</v>
      </c>
      <c r="F173" s="84">
        <f t="shared" si="0"/>
        <v>1.4371309674670041E-3</v>
      </c>
      <c r="G173" s="84">
        <f t="shared" si="0"/>
        <v>1.1613082039911404E-2</v>
      </c>
      <c r="H173" s="84">
        <f>(SUMIFS(H$85:H$168,$B$85:$B$168,$B173,$C$85:$C$168,MAX($C$85:$C$168))/SUMIFS(H$85:H$168,$B$85:$B$168,$B173,$C$85:$C$168,MAX($C$85:$C$168)-1))-1</f>
        <v>-0.18295577497300652</v>
      </c>
      <c r="I173" s="84">
        <f t="shared" si="0"/>
        <v>-1.9991096439489819E-2</v>
      </c>
      <c r="J173" s="84">
        <f t="shared" si="0"/>
        <v>-8.1380292023378598E-3</v>
      </c>
      <c r="K173" s="54"/>
    </row>
    <row r="174" spans="2:11" ht="20.25" customHeight="1">
      <c r="B174" s="41" t="str">
        <f>G74</f>
        <v>537</v>
      </c>
      <c r="C174" s="53"/>
      <c r="D174" s="84">
        <f t="shared" si="1"/>
        <v>0.22472684132812581</v>
      </c>
      <c r="E174" s="84">
        <f t="shared" si="0"/>
        <v>4.6966575943530486E-2</v>
      </c>
      <c r="F174" s="84">
        <f t="shared" si="0"/>
        <v>0.14851891146234175</v>
      </c>
      <c r="G174" s="84">
        <f t="shared" si="0"/>
        <v>-0.12763796909492264</v>
      </c>
      <c r="H174" s="84">
        <f t="shared" si="0"/>
        <v>-0.88221777821515746</v>
      </c>
      <c r="I174" s="84">
        <f t="shared" si="0"/>
        <v>-0.45652547850589487</v>
      </c>
      <c r="J174" s="84">
        <f t="shared" si="0"/>
        <v>0.26367781602689688</v>
      </c>
      <c r="K174" s="54"/>
    </row>
    <row r="175" spans="2:11" ht="20.25" customHeight="1">
      <c r="B175" s="41" t="str">
        <f>H74</f>
        <v>539</v>
      </c>
      <c r="C175" s="53"/>
      <c r="D175" s="84">
        <f t="shared" si="1"/>
        <v>0.17219977117763374</v>
      </c>
      <c r="E175" s="84">
        <f t="shared" si="0"/>
        <v>2.0455051906479227E-2</v>
      </c>
      <c r="F175" s="84">
        <f t="shared" si="0"/>
        <v>9.787474533723417E-3</v>
      </c>
      <c r="G175" s="84">
        <f t="shared" si="0"/>
        <v>1.9554767349605706E-2</v>
      </c>
      <c r="H175" s="84">
        <f t="shared" si="0"/>
        <v>9.787474533723417E-3</v>
      </c>
      <c r="I175" s="84">
        <f t="shared" si="0"/>
        <v>9.1662134631052439E-2</v>
      </c>
      <c r="J175" s="84">
        <f t="shared" si="0"/>
        <v>2.1365554753627336E-3</v>
      </c>
      <c r="K175" s="54"/>
    </row>
    <row r="176" spans="2:11" ht="20.25" customHeight="1" thickBot="1"/>
    <row r="177" spans="2:9" ht="17.25" thickTop="1">
      <c r="B177" s="25" t="s">
        <v>51</v>
      </c>
      <c r="C177" s="25"/>
      <c r="D177" s="25"/>
      <c r="E177" s="25"/>
      <c r="F177" s="171" t="s">
        <v>77</v>
      </c>
      <c r="G177" s="42"/>
      <c r="H177" s="25"/>
      <c r="I177" s="25"/>
    </row>
    <row r="178" spans="2:9">
      <c r="B178" s="26" t="s">
        <v>33</v>
      </c>
      <c r="C178" s="26" t="s">
        <v>52</v>
      </c>
      <c r="D178" s="26"/>
      <c r="E178" s="26"/>
      <c r="F178" s="90" t="s">
        <v>78</v>
      </c>
      <c r="G178" s="43"/>
      <c r="H178" s="45" t="s">
        <v>81</v>
      </c>
      <c r="I178" s="45"/>
    </row>
    <row r="179" spans="2:9">
      <c r="B179" s="26" t="s">
        <v>34</v>
      </c>
      <c r="C179" s="26" t="s">
        <v>53</v>
      </c>
      <c r="D179" s="26"/>
      <c r="E179" s="26"/>
      <c r="F179" s="90" t="s">
        <v>79</v>
      </c>
      <c r="G179" s="43"/>
      <c r="H179" s="45" t="s">
        <v>82</v>
      </c>
      <c r="I179" s="45"/>
    </row>
    <row r="180" spans="2:9">
      <c r="B180" s="26" t="s">
        <v>4</v>
      </c>
      <c r="C180" s="26" t="s">
        <v>54</v>
      </c>
      <c r="D180" s="26"/>
      <c r="E180" s="26"/>
      <c r="F180" s="90" t="s">
        <v>80</v>
      </c>
      <c r="G180" s="43"/>
      <c r="H180" s="45" t="s">
        <v>83</v>
      </c>
      <c r="I180" s="45"/>
    </row>
    <row r="181" spans="2:9">
      <c r="B181" s="26" t="s">
        <v>5</v>
      </c>
      <c r="C181" s="26" t="s">
        <v>55</v>
      </c>
      <c r="D181" s="26"/>
      <c r="E181" s="26"/>
      <c r="F181" s="90" t="s">
        <v>87</v>
      </c>
      <c r="G181" s="43"/>
      <c r="H181" s="45" t="s">
        <v>84</v>
      </c>
      <c r="I181" s="45"/>
    </row>
    <row r="182" spans="2:9">
      <c r="B182" s="26" t="s">
        <v>56</v>
      </c>
      <c r="C182" s="26" t="s">
        <v>57</v>
      </c>
      <c r="D182" s="26"/>
      <c r="E182" s="26"/>
      <c r="F182" s="90" t="s">
        <v>88</v>
      </c>
      <c r="G182" s="43"/>
      <c r="H182" s="45" t="s">
        <v>85</v>
      </c>
      <c r="I182" s="45"/>
    </row>
    <row r="183" spans="2:9" ht="17.25" thickBot="1">
      <c r="B183" s="27" t="s">
        <v>58</v>
      </c>
      <c r="C183" s="27" t="s">
        <v>59</v>
      </c>
      <c r="D183" s="27"/>
      <c r="E183" s="27"/>
      <c r="F183" s="91" t="s">
        <v>89</v>
      </c>
      <c r="G183" s="44"/>
      <c r="H183" s="46" t="s">
        <v>86</v>
      </c>
      <c r="I183" s="46"/>
    </row>
    <row r="184" spans="2:9" ht="17.25" thickTop="1"/>
    <row r="185" spans="2:9" ht="6.75" customHeight="1"/>
  </sheetData>
  <mergeCells count="3">
    <mergeCell ref="O9:P9"/>
    <mergeCell ref="C4:D4"/>
    <mergeCell ref="C5:D5"/>
  </mergeCells>
  <phoneticPr fontId="3" type="noConversion"/>
  <conditionalFormatting sqref="B85:K168">
    <cfRule type="expression" dxfId="73" priority="6">
      <formula>$B85&lt;&gt;$B86</formula>
    </cfRule>
  </conditionalFormatting>
  <conditionalFormatting sqref="C75:K75">
    <cfRule type="containsText" dxfId="71" priority="7" operator="containsText" text="F">
      <formula>NOT(ISERROR(SEARCH("F",C75)))</formula>
    </cfRule>
    <cfRule type="containsText" dxfId="70" priority="8" operator="containsText" text="D">
      <formula>NOT(ISERROR(SEARCH("D",C75)))</formula>
    </cfRule>
    <cfRule type="containsText" dxfId="69" priority="9" operator="containsText" text="S">
      <formula>NOT(ISERROR(SEARCH("S",C75)))</formula>
    </cfRule>
    <cfRule type="containsText" dxfId="68" priority="10" operator="containsText" text="A">
      <formula>NOT(ISERROR(SEARCH("A",C75)))</formula>
    </cfRule>
  </conditionalFormatting>
  <conditionalFormatting sqref="D62:K62 D64:K65 D66:D71 D72:K73 D82:K82 D169:K169 K170:K175">
    <cfRule type="containsText" dxfId="67" priority="65" operator="containsText" text="악화">
      <formula>NOT(ISERROR(SEARCH("악화",D62)))</formula>
    </cfRule>
  </conditionalFormatting>
  <conditionalFormatting sqref="D62:K62 D64:K65 D72:K73 D82:K82 D169:K169 K170:K175 D66:D71">
    <cfRule type="containsText" dxfId="66" priority="64" operator="containsText" text="개선">
      <formula>NOT(ISERROR(SEARCH("개선",D62)))</formula>
    </cfRule>
  </conditionalFormatting>
  <conditionalFormatting sqref="G4:G5">
    <cfRule type="containsText" dxfId="65" priority="15" operator="containsText" text="S">
      <formula>NOT(ISERROR(SEARCH("S",G4)))</formula>
    </cfRule>
    <cfRule type="containsText" dxfId="64" priority="16" operator="containsText" text="A">
      <formula>NOT(ISERROR(SEARCH("A",G4)))</formula>
    </cfRule>
  </conditionalFormatting>
  <conditionalFormatting sqref="G5">
    <cfRule type="containsText" dxfId="63" priority="11" operator="containsText" text="F">
      <formula>NOT(ISERROR(SEARCH("F",G5)))</formula>
    </cfRule>
    <cfRule type="containsText" dxfId="62" priority="12" operator="containsText" text="D">
      <formula>NOT(ISERROR(SEARCH("D",G5)))</formula>
    </cfRule>
  </conditionalFormatting>
  <conditionalFormatting sqref="K1:K25 J26">
    <cfRule type="containsText" dxfId="61" priority="1" operator="containsText" text="D">
      <formula>NOT(ISERROR(SEARCH("D",J1)))</formula>
    </cfRule>
    <cfRule type="containsText" dxfId="60" priority="2" operator="containsText" text="F">
      <formula>NOT(ISERROR(SEARCH("F",J1)))</formula>
    </cfRule>
    <cfRule type="containsText" dxfId="59" priority="3" operator="containsText" text="S">
      <formula>NOT(ISERROR(SEARCH("S",J1)))</formula>
    </cfRule>
    <cfRule type="containsText" dxfId="58" priority="4" operator="containsText" text="A">
      <formula>NOT(ISERROR(SEARCH("A",J1)))</formula>
    </cfRule>
  </conditionalFormatting>
  <conditionalFormatting sqref="K28:K32 K34:K74 K76:K1048576">
    <cfRule type="containsText" dxfId="57" priority="17" operator="containsText" text="D">
      <formula>NOT(ISERROR(SEARCH("D",K28)))</formula>
    </cfRule>
    <cfRule type="containsText" dxfId="56" priority="18" operator="containsText" text="F">
      <formula>NOT(ISERROR(SEARCH("F",K28)))</formula>
    </cfRule>
    <cfRule type="containsText" dxfId="55" priority="19" operator="containsText" text="S">
      <formula>NOT(ISERROR(SEARCH("S",K28)))</formula>
    </cfRule>
    <cfRule type="containsText" dxfId="54" priority="20" operator="containsText" text="A">
      <formula>NOT(ISERROR(SEARCH("A",K28)))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2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D170:J175</xm:sqref>
        </x14:conditionalFormatting>
        <x14:conditionalFormatting xmlns:xm="http://schemas.microsoft.com/office/excel/2006/main">
          <x14:cfRule type="iconSet" priority="5" id="{B8CA6974-9CD7-4ACE-AB23-5BCB996608A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0" t="s">
        <v>154</v>
      </c>
      <c r="B3" s="40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38</v>
      </c>
      <c r="B4" s="137" t="s">
        <v>142</v>
      </c>
      <c r="C4" s="137" t="s">
        <v>1</v>
      </c>
      <c r="D4" s="137" t="s">
        <v>10</v>
      </c>
      <c r="E4" s="138" t="s">
        <v>141</v>
      </c>
      <c r="F4" s="124" t="s">
        <v>45</v>
      </c>
      <c r="G4" s="148" t="s">
        <v>144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4" t="s">
        <v>6</v>
      </c>
      <c r="O4" s="224" t="s">
        <v>7</v>
      </c>
      <c r="P4" s="224" t="s">
        <v>26</v>
      </c>
      <c r="Q4" s="224" t="s">
        <v>14</v>
      </c>
      <c r="R4" s="224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2" t="str">
        <f>W5</f>
        <v>성원운수</v>
      </c>
      <c r="B5" s="142" t="str">
        <f>V5</f>
        <v>535</v>
      </c>
      <c r="C5" s="143" t="str">
        <f>Y5</f>
        <v>71바5564</v>
      </c>
      <c r="D5" s="131" t="str">
        <f>Z5</f>
        <v>중형</v>
      </c>
      <c r="E5" s="127" t="str">
        <f>AZ5</f>
        <v>B</v>
      </c>
      <c r="F5" s="150">
        <f>G5/H5</f>
        <v>0.91566666666666663</v>
      </c>
      <c r="G5" s="151">
        <f>AE5</f>
        <v>2.7469999999999999</v>
      </c>
      <c r="H5" s="152">
        <f>AF5</f>
        <v>3</v>
      </c>
      <c r="I5" s="153">
        <f>AC5</f>
        <v>3885.6149999999998</v>
      </c>
      <c r="J5" s="154">
        <f>AI5/AH5</f>
        <v>9.2730921892710799E-3</v>
      </c>
      <c r="K5" s="154">
        <f>AJ5/AH5</f>
        <v>0.36329837718048646</v>
      </c>
      <c r="L5" s="154">
        <f>AK5/AC5</f>
        <v>0.26096255032987059</v>
      </c>
      <c r="M5" s="155">
        <f>AG5</f>
        <v>8.0790000000000006</v>
      </c>
      <c r="N5" s="156">
        <f>IF(AW5=0,AT5,"속도계이상")</f>
        <v>2.5999999999999999E-2</v>
      </c>
      <c r="O5" s="156">
        <f>IF(AW5=0,AU5,"속도계이상")</f>
        <v>2.085</v>
      </c>
      <c r="P5" s="157">
        <f>AQ5/60</f>
        <v>0</v>
      </c>
      <c r="Q5" s="158">
        <f>AN5</f>
        <v>74</v>
      </c>
      <c r="R5" s="159">
        <f>AC5/(AH5-AI5-AJ5)</f>
        <v>20.923547812925015</v>
      </c>
      <c r="S5" s="144">
        <f>IF(AW5=0,AL5,"속도계이상")</f>
        <v>1</v>
      </c>
      <c r="T5" s="144">
        <f>IF(AW5=0,AM5,"속도계이상")</f>
        <v>81</v>
      </c>
      <c r="U5" t="s">
        <v>117</v>
      </c>
      <c r="V5" s="5" t="s">
        <v>118</v>
      </c>
      <c r="W5" t="s">
        <v>117</v>
      </c>
      <c r="X5" s="5" t="s">
        <v>118</v>
      </c>
      <c r="Y5" t="s">
        <v>175</v>
      </c>
      <c r="Z5" t="s">
        <v>171</v>
      </c>
      <c r="AA5" t="s">
        <v>48</v>
      </c>
      <c r="AB5">
        <v>519</v>
      </c>
      <c r="AC5" s="1">
        <v>3885.6149999999998</v>
      </c>
      <c r="AD5" s="1">
        <v>1414.347</v>
      </c>
      <c r="AE5" s="28">
        <v>2.7469999999999999</v>
      </c>
      <c r="AF5">
        <v>3</v>
      </c>
      <c r="AG5">
        <v>8.0790000000000006</v>
      </c>
      <c r="AH5">
        <v>295.97850899999997</v>
      </c>
      <c r="AI5">
        <v>2.7446359999999999</v>
      </c>
      <c r="AJ5">
        <v>107.52851200000001</v>
      </c>
      <c r="AK5">
        <v>1014</v>
      </c>
      <c r="AL5">
        <v>1</v>
      </c>
      <c r="AM5">
        <v>81</v>
      </c>
      <c r="AN5">
        <v>74</v>
      </c>
      <c r="AO5">
        <v>13.128030000000001</v>
      </c>
      <c r="AP5">
        <v>30</v>
      </c>
      <c r="AQ5">
        <v>0</v>
      </c>
      <c r="AR5">
        <v>35</v>
      </c>
      <c r="AS5">
        <v>5745</v>
      </c>
      <c r="AT5">
        <v>2.5999999999999999E-2</v>
      </c>
      <c r="AU5">
        <v>2.085</v>
      </c>
      <c r="AV5">
        <v>33943</v>
      </c>
      <c r="AW5">
        <v>0</v>
      </c>
      <c r="AX5" s="29">
        <v>0.66</v>
      </c>
      <c r="AY5">
        <v>0.91566666666666663</v>
      </c>
      <c r="AZ5" t="s">
        <v>68</v>
      </c>
      <c r="BA5" t="s">
        <v>176</v>
      </c>
      <c r="BB5">
        <v>1</v>
      </c>
      <c r="BC5" t="s">
        <v>310</v>
      </c>
      <c r="BD5">
        <v>14</v>
      </c>
      <c r="BE5">
        <v>50029.749000000003</v>
      </c>
      <c r="BF5">
        <v>7.7666090229635165E-2</v>
      </c>
      <c r="BG5">
        <v>7.1116249953602592E-2</v>
      </c>
      <c r="BH5">
        <v>133542.73399999997</v>
      </c>
      <c r="BI5">
        <v>2.9096416432510666E-2</v>
      </c>
      <c r="BJ5">
        <v>2.6642618646702265E-2</v>
      </c>
      <c r="BK5">
        <v>1</v>
      </c>
      <c r="BL5" t="s">
        <v>68</v>
      </c>
      <c r="BM5">
        <v>0</v>
      </c>
      <c r="BN5" t="s">
        <v>269</v>
      </c>
    </row>
    <row r="6" spans="1:66">
      <c r="A6" s="139" t="str">
        <f t="shared" ref="A6:A7" si="0">W6</f>
        <v>성원운수</v>
      </c>
      <c r="B6" s="139" t="str">
        <f t="shared" ref="B6:B7" si="1">V6</f>
        <v>535</v>
      </c>
      <c r="C6" s="140" t="str">
        <f t="shared" ref="C6:C7" si="2">Y6</f>
        <v>71바6955</v>
      </c>
      <c r="D6" s="114" t="str">
        <f t="shared" ref="D6:D7" si="3">Z6</f>
        <v>중형</v>
      </c>
      <c r="E6" s="110" t="str">
        <f>AZ6</f>
        <v>C</v>
      </c>
      <c r="F6" s="160">
        <f>G6/H6</f>
        <v>0.88500000000000012</v>
      </c>
      <c r="G6" s="161">
        <f>AE6</f>
        <v>2.4780000000000002</v>
      </c>
      <c r="H6" s="162">
        <f>AF6</f>
        <v>2.8</v>
      </c>
      <c r="I6" s="163">
        <f t="shared" ref="I6:I7" si="4">AC6</f>
        <v>4440.6090000000004</v>
      </c>
      <c r="J6" s="164">
        <f t="shared" ref="J6:J7" si="5">AI6/AH6</f>
        <v>1.5233690824379153E-2</v>
      </c>
      <c r="K6" s="164">
        <f t="shared" ref="K6:K7" si="6">AJ6/AH6</f>
        <v>0.34804394465175059</v>
      </c>
      <c r="L6" s="164">
        <f t="shared" ref="L6:L7" si="7">AK6/AC6</f>
        <v>0.16213992269979183</v>
      </c>
      <c r="M6" s="165">
        <f t="shared" ref="M6:M7" si="8">AG6</f>
        <v>8.2409999999999997</v>
      </c>
      <c r="N6" s="166">
        <f t="shared" ref="N6:N7" si="9">IF(AW6=0,AT6,"속도계이상")</f>
        <v>2.3E-2</v>
      </c>
      <c r="O6" s="166">
        <f t="shared" ref="O6:O7" si="10">IF(AW6=0,AU6,"속도계이상")</f>
        <v>1.3740000000000001</v>
      </c>
      <c r="P6" s="167">
        <f t="shared" ref="P6:P7" si="11">AQ6/60</f>
        <v>0</v>
      </c>
      <c r="Q6" s="168">
        <f t="shared" ref="Q6:Q7" si="12">AN6</f>
        <v>80</v>
      </c>
      <c r="R6" s="169">
        <f t="shared" ref="R6:R7" si="13">AC6/(AH6-AI6-AJ6)</f>
        <v>20.301389021184132</v>
      </c>
      <c r="S6" s="141">
        <f t="shared" ref="S6:S7" si="14">IF(AW6=0,AL6,"속도계이상")</f>
        <v>1</v>
      </c>
      <c r="T6" s="141">
        <f t="shared" ref="T6:T7" si="15">IF(AW6=0,AM6,"속도계이상")</f>
        <v>61</v>
      </c>
      <c r="U6" t="s">
        <v>117</v>
      </c>
      <c r="V6" s="5" t="s">
        <v>118</v>
      </c>
      <c r="W6" t="s">
        <v>117</v>
      </c>
      <c r="X6" s="5" t="s">
        <v>118</v>
      </c>
      <c r="Y6" t="s">
        <v>177</v>
      </c>
      <c r="Z6" t="s">
        <v>171</v>
      </c>
      <c r="AA6" t="s">
        <v>48</v>
      </c>
      <c r="AB6">
        <v>519</v>
      </c>
      <c r="AC6" s="1">
        <v>4440.6090000000004</v>
      </c>
      <c r="AD6" s="1">
        <v>1792.307</v>
      </c>
      <c r="AE6" s="28">
        <v>2.4780000000000002</v>
      </c>
      <c r="AF6">
        <v>2.8</v>
      </c>
      <c r="AG6">
        <v>8.2409999999999997</v>
      </c>
      <c r="AH6">
        <v>343.531588</v>
      </c>
      <c r="AI6">
        <v>5.2332539999999996</v>
      </c>
      <c r="AJ6">
        <v>119.564089</v>
      </c>
      <c r="AK6">
        <v>720</v>
      </c>
      <c r="AL6">
        <v>1</v>
      </c>
      <c r="AM6">
        <v>61</v>
      </c>
      <c r="AN6">
        <v>80</v>
      </c>
      <c r="AO6">
        <v>12.926348000000001</v>
      </c>
      <c r="AP6">
        <v>92.1</v>
      </c>
      <c r="AQ6">
        <v>0</v>
      </c>
      <c r="AR6">
        <v>74</v>
      </c>
      <c r="AS6">
        <v>7172</v>
      </c>
      <c r="AT6">
        <v>2.3E-2</v>
      </c>
      <c r="AU6">
        <v>1.3740000000000001</v>
      </c>
      <c r="AV6">
        <v>36710</v>
      </c>
      <c r="AW6">
        <v>0</v>
      </c>
      <c r="AX6" s="29">
        <v>0.62</v>
      </c>
      <c r="AY6">
        <v>0.88500000000000012</v>
      </c>
      <c r="AZ6" t="s">
        <v>69</v>
      </c>
      <c r="BA6" t="s">
        <v>176</v>
      </c>
      <c r="BB6">
        <v>2</v>
      </c>
      <c r="BC6" t="s">
        <v>300</v>
      </c>
      <c r="BD6">
        <v>10</v>
      </c>
      <c r="BE6">
        <v>50029.749000000003</v>
      </c>
      <c r="BF6">
        <v>8.8759369950067113E-2</v>
      </c>
      <c r="BG6">
        <v>7.8552042405809402E-2</v>
      </c>
      <c r="BH6">
        <v>133542.73399999997</v>
      </c>
      <c r="BI6">
        <v>3.3252344526659171E-2</v>
      </c>
      <c r="BJ6">
        <v>2.9428324906093369E-2</v>
      </c>
      <c r="BK6">
        <v>1</v>
      </c>
      <c r="BL6" t="s">
        <v>69</v>
      </c>
      <c r="BM6">
        <v>0</v>
      </c>
      <c r="BN6" t="s">
        <v>269</v>
      </c>
    </row>
    <row r="7" spans="1:66">
      <c r="A7" s="142" t="str">
        <f t="shared" si="0"/>
        <v>성원운수</v>
      </c>
      <c r="B7" s="142" t="str">
        <f t="shared" si="1"/>
        <v>535</v>
      </c>
      <c r="C7" s="143" t="str">
        <f t="shared" si="2"/>
        <v>71바6957</v>
      </c>
      <c r="D7" s="131" t="str">
        <f t="shared" si="3"/>
        <v>중형</v>
      </c>
      <c r="E7" s="127" t="str">
        <f t="shared" ref="E7:E43" si="16">AZ7</f>
        <v>C</v>
      </c>
      <c r="F7" s="150">
        <f t="shared" ref="F7:F43" si="17">G7/H7</f>
        <v>0.87906249999999997</v>
      </c>
      <c r="G7" s="151">
        <f t="shared" ref="G7:G43" si="18">AE7</f>
        <v>2.8130000000000002</v>
      </c>
      <c r="H7" s="152">
        <f t="shared" ref="H7:H43" si="19">AF7</f>
        <v>3.2</v>
      </c>
      <c r="I7" s="153">
        <f t="shared" si="4"/>
        <v>4459.2049999999999</v>
      </c>
      <c r="J7" s="154">
        <f t="shared" si="5"/>
        <v>2.0860559913779761E-2</v>
      </c>
      <c r="K7" s="154">
        <f t="shared" si="6"/>
        <v>0.36863128290717179</v>
      </c>
      <c r="L7" s="154">
        <f t="shared" si="7"/>
        <v>0.2563237168957247</v>
      </c>
      <c r="M7" s="155">
        <f t="shared" si="8"/>
        <v>7.3019999999999996</v>
      </c>
      <c r="N7" s="156">
        <f t="shared" si="9"/>
        <v>4.4999999999999998E-2</v>
      </c>
      <c r="O7" s="156">
        <f t="shared" si="10"/>
        <v>1.772</v>
      </c>
      <c r="P7" s="157">
        <f t="shared" si="11"/>
        <v>0</v>
      </c>
      <c r="Q7" s="158">
        <f t="shared" si="12"/>
        <v>69</v>
      </c>
      <c r="R7" s="159">
        <f t="shared" si="13"/>
        <v>20.952168618909603</v>
      </c>
      <c r="S7" s="144">
        <f t="shared" si="14"/>
        <v>2</v>
      </c>
      <c r="T7" s="144">
        <f t="shared" si="15"/>
        <v>79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179</v>
      </c>
      <c r="Z7" s="4" t="s">
        <v>171</v>
      </c>
      <c r="AA7" s="4" t="s">
        <v>48</v>
      </c>
      <c r="AB7" s="4">
        <v>519</v>
      </c>
      <c r="AC7" s="4">
        <v>4459.2049999999999</v>
      </c>
      <c r="AD7" s="4">
        <v>1585.288</v>
      </c>
      <c r="AE7" s="4">
        <v>2.8130000000000002</v>
      </c>
      <c r="AF7" s="4">
        <v>3.2</v>
      </c>
      <c r="AG7" s="4">
        <v>7.3019999999999996</v>
      </c>
      <c r="AH7" s="4">
        <v>348.607709</v>
      </c>
      <c r="AI7" s="4">
        <v>7.2721520000000002</v>
      </c>
      <c r="AJ7" s="4">
        <v>128.50770700000001</v>
      </c>
      <c r="AK7" s="4">
        <v>1143</v>
      </c>
      <c r="AL7" s="4">
        <v>2</v>
      </c>
      <c r="AM7" s="4">
        <v>79</v>
      </c>
      <c r="AN7" s="4">
        <v>69</v>
      </c>
      <c r="AO7" s="4">
        <v>12.791468999999999</v>
      </c>
      <c r="AP7" s="4">
        <v>2.2999999999999998</v>
      </c>
      <c r="AQ7" s="4">
        <v>0</v>
      </c>
      <c r="AR7" s="4">
        <v>56</v>
      </c>
      <c r="AS7" s="4">
        <v>9615</v>
      </c>
      <c r="AT7" s="4">
        <v>4.4999999999999998E-2</v>
      </c>
      <c r="AU7" s="4">
        <v>1.772</v>
      </c>
      <c r="AV7" s="4">
        <v>33888</v>
      </c>
      <c r="AW7" s="4">
        <v>0</v>
      </c>
      <c r="AX7" s="30">
        <v>0.64</v>
      </c>
      <c r="AY7">
        <v>0.87906249999999997</v>
      </c>
      <c r="AZ7" t="s">
        <v>69</v>
      </c>
      <c r="BA7" t="s">
        <v>176</v>
      </c>
      <c r="BB7">
        <v>3</v>
      </c>
      <c r="BC7" t="s">
        <v>314</v>
      </c>
      <c r="BD7">
        <v>9</v>
      </c>
      <c r="BE7">
        <v>50029.749000000003</v>
      </c>
      <c r="BF7">
        <v>8.9131068796687335E-2</v>
      </c>
      <c r="BG7">
        <v>7.8351780164087961E-2</v>
      </c>
      <c r="BH7">
        <v>133542.73399999997</v>
      </c>
      <c r="BI7">
        <v>3.3391595831788204E-2</v>
      </c>
      <c r="BJ7">
        <v>2.9353299710881318E-2</v>
      </c>
      <c r="BK7">
        <v>1</v>
      </c>
      <c r="BL7" t="s">
        <v>69</v>
      </c>
      <c r="BM7">
        <v>0</v>
      </c>
      <c r="BN7" t="s">
        <v>269</v>
      </c>
    </row>
    <row r="8" spans="1:66">
      <c r="A8" s="139" t="str">
        <f t="shared" ref="A8:A43" si="20">W8</f>
        <v>성원운수</v>
      </c>
      <c r="B8" s="139" t="str">
        <f t="shared" ref="B8:B43" si="21">V8</f>
        <v>535</v>
      </c>
      <c r="C8" s="140" t="str">
        <f t="shared" ref="C8:C43" si="22">Y8</f>
        <v>71바6958</v>
      </c>
      <c r="D8" s="114" t="str">
        <f t="shared" ref="D8:D43" si="23">Z8</f>
        <v>중형</v>
      </c>
      <c r="E8" s="110" t="str">
        <f t="shared" si="16"/>
        <v>C</v>
      </c>
      <c r="F8" s="160">
        <f t="shared" si="17"/>
        <v>0.86399999999999999</v>
      </c>
      <c r="G8" s="161">
        <f t="shared" si="18"/>
        <v>2.5920000000000001</v>
      </c>
      <c r="H8" s="162">
        <f t="shared" si="19"/>
        <v>3</v>
      </c>
      <c r="I8" s="163">
        <f t="shared" ref="I8:I43" si="24">AC8</f>
        <v>3963.2359999999999</v>
      </c>
      <c r="J8" s="164">
        <f t="shared" ref="J8:J43" si="25">AI8/AH8</f>
        <v>1.1736831195647167E-2</v>
      </c>
      <c r="K8" s="164">
        <f t="shared" ref="K8:K43" si="26">AJ8/AH8</f>
        <v>0.35964314639174</v>
      </c>
      <c r="L8" s="164">
        <f t="shared" ref="L8:L43" si="27">AK8/AC8</f>
        <v>0.18040813113324566</v>
      </c>
      <c r="M8" s="165">
        <f t="shared" ref="M8:M43" si="28">AG8</f>
        <v>8.73</v>
      </c>
      <c r="N8" s="166">
        <f t="shared" ref="N8:N43" si="29">IF(AW8=0,AT8,"속도계이상")</f>
        <v>2.5000000000000001E-2</v>
      </c>
      <c r="O8" s="166">
        <f t="shared" ref="O8:O43" si="30">IF(AW8=0,AU8,"속도계이상")</f>
        <v>2.4980000000000002</v>
      </c>
      <c r="P8" s="167">
        <f t="shared" ref="P8:P43" si="31">AQ8/60</f>
        <v>0</v>
      </c>
      <c r="Q8" s="168">
        <f t="shared" ref="Q8:Q43" si="32">AN8</f>
        <v>71</v>
      </c>
      <c r="R8" s="169">
        <f t="shared" ref="R8:R43" si="33">AC8/(AH8-AI8-AJ8)</f>
        <v>21.233319790821557</v>
      </c>
      <c r="S8" s="141">
        <f t="shared" ref="S8:S43" si="34">IF(AW8=0,AL8,"속도계이상")</f>
        <v>1</v>
      </c>
      <c r="T8" s="141">
        <f t="shared" ref="T8:T43" si="35">IF(AW8=0,AM8,"속도계이상")</f>
        <v>99</v>
      </c>
      <c r="U8" t="s">
        <v>117</v>
      </c>
      <c r="V8" s="5" t="s">
        <v>118</v>
      </c>
      <c r="W8" t="s">
        <v>117</v>
      </c>
      <c r="X8" s="5" t="s">
        <v>118</v>
      </c>
      <c r="Y8" t="s">
        <v>180</v>
      </c>
      <c r="Z8" t="s">
        <v>171</v>
      </c>
      <c r="AA8" t="s">
        <v>48</v>
      </c>
      <c r="AB8">
        <v>519</v>
      </c>
      <c r="AC8" s="1">
        <v>3963.2359999999999</v>
      </c>
      <c r="AD8" s="1">
        <v>1529.2570000000001</v>
      </c>
      <c r="AE8" s="28">
        <v>2.5920000000000001</v>
      </c>
      <c r="AF8">
        <v>3</v>
      </c>
      <c r="AG8">
        <v>8.73</v>
      </c>
      <c r="AH8">
        <v>296.92298899999997</v>
      </c>
      <c r="AI8">
        <v>3.4849350000000001</v>
      </c>
      <c r="AJ8">
        <v>106.78631799999999</v>
      </c>
      <c r="AK8">
        <v>715</v>
      </c>
      <c r="AL8">
        <v>1</v>
      </c>
      <c r="AM8">
        <v>99</v>
      </c>
      <c r="AN8">
        <v>71</v>
      </c>
      <c r="AO8">
        <v>13.347689000000001</v>
      </c>
      <c r="AP8">
        <v>43.6</v>
      </c>
      <c r="AQ8">
        <v>0</v>
      </c>
      <c r="AR8">
        <v>37</v>
      </c>
      <c r="AS8">
        <v>3557</v>
      </c>
      <c r="AT8">
        <v>2.5000000000000001E-2</v>
      </c>
      <c r="AU8">
        <v>2.4980000000000002</v>
      </c>
      <c r="AV8">
        <v>31954</v>
      </c>
      <c r="AW8">
        <v>0</v>
      </c>
      <c r="AX8" s="29">
        <v>0.64</v>
      </c>
      <c r="AY8">
        <v>0.86399999999999999</v>
      </c>
      <c r="AZ8" t="s">
        <v>69</v>
      </c>
      <c r="BA8" t="s">
        <v>176</v>
      </c>
      <c r="BB8">
        <v>7</v>
      </c>
      <c r="BC8" t="s">
        <v>401</v>
      </c>
      <c r="BD8">
        <v>8</v>
      </c>
      <c r="BE8">
        <v>50029.749000000003</v>
      </c>
      <c r="BF8">
        <v>7.9217587120015323E-2</v>
      </c>
      <c r="BG8">
        <v>6.8443995271693245E-2</v>
      </c>
      <c r="BH8">
        <v>133542.73399999997</v>
      </c>
      <c r="BI8">
        <v>2.9677661084877901E-2</v>
      </c>
      <c r="BJ8">
        <v>2.5641499177334506E-2</v>
      </c>
      <c r="BK8">
        <v>1</v>
      </c>
      <c r="BL8" t="s">
        <v>69</v>
      </c>
      <c r="BM8">
        <v>0</v>
      </c>
      <c r="BN8" t="s">
        <v>269</v>
      </c>
    </row>
    <row r="9" spans="1:66">
      <c r="A9" s="142" t="str">
        <f t="shared" si="20"/>
        <v>성원운수</v>
      </c>
      <c r="B9" s="142" t="str">
        <f t="shared" si="21"/>
        <v>535</v>
      </c>
      <c r="C9" s="143" t="str">
        <f t="shared" si="22"/>
        <v>71바6959</v>
      </c>
      <c r="D9" s="131" t="str">
        <f t="shared" si="23"/>
        <v>중형</v>
      </c>
      <c r="E9" s="127" t="str">
        <f t="shared" si="16"/>
        <v>D</v>
      </c>
      <c r="F9" s="150">
        <f t="shared" si="17"/>
        <v>0.81874999999999998</v>
      </c>
      <c r="G9" s="151">
        <f t="shared" si="18"/>
        <v>2.62</v>
      </c>
      <c r="H9" s="152">
        <f t="shared" si="19"/>
        <v>3.2</v>
      </c>
      <c r="I9" s="153">
        <f t="shared" si="24"/>
        <v>3728.9720000000002</v>
      </c>
      <c r="J9" s="154">
        <f t="shared" si="25"/>
        <v>2.8550401670904748E-2</v>
      </c>
      <c r="K9" s="154">
        <f t="shared" si="26"/>
        <v>0.36542260461543896</v>
      </c>
      <c r="L9" s="154">
        <f t="shared" si="27"/>
        <v>0.20300501049619035</v>
      </c>
      <c r="M9" s="155">
        <f t="shared" si="28"/>
        <v>8.4499999999999993</v>
      </c>
      <c r="N9" s="156">
        <f t="shared" si="29"/>
        <v>0</v>
      </c>
      <c r="O9" s="156">
        <f t="shared" si="30"/>
        <v>1.984</v>
      </c>
      <c r="P9" s="157">
        <f t="shared" si="31"/>
        <v>0</v>
      </c>
      <c r="Q9" s="158">
        <f t="shared" si="32"/>
        <v>71</v>
      </c>
      <c r="R9" s="159">
        <f t="shared" si="33"/>
        <v>21.081824937879666</v>
      </c>
      <c r="S9" s="144">
        <f t="shared" si="34"/>
        <v>0</v>
      </c>
      <c r="T9" s="144">
        <f t="shared" si="35"/>
        <v>74</v>
      </c>
      <c r="U9" t="s">
        <v>117</v>
      </c>
      <c r="V9" s="5" t="s">
        <v>118</v>
      </c>
      <c r="W9" t="s">
        <v>117</v>
      </c>
      <c r="X9" s="5" t="s">
        <v>118</v>
      </c>
      <c r="Y9" t="s">
        <v>182</v>
      </c>
      <c r="Z9" t="s">
        <v>171</v>
      </c>
      <c r="AA9" t="s">
        <v>48</v>
      </c>
      <c r="AB9">
        <v>519</v>
      </c>
      <c r="AC9" s="1">
        <v>3728.9720000000002</v>
      </c>
      <c r="AD9" s="1">
        <v>1423.203</v>
      </c>
      <c r="AE9" s="28">
        <v>2.62</v>
      </c>
      <c r="AF9">
        <v>3.2</v>
      </c>
      <c r="AG9">
        <v>8.4499999999999993</v>
      </c>
      <c r="AH9">
        <v>291.86965900000001</v>
      </c>
      <c r="AI9">
        <v>8.3329959999999996</v>
      </c>
      <c r="AJ9">
        <v>106.655771</v>
      </c>
      <c r="AK9">
        <v>757</v>
      </c>
      <c r="AL9">
        <v>0</v>
      </c>
      <c r="AM9">
        <v>74</v>
      </c>
      <c r="AN9">
        <v>71</v>
      </c>
      <c r="AO9">
        <v>12.776154</v>
      </c>
      <c r="AP9">
        <v>48.2</v>
      </c>
      <c r="AQ9">
        <v>0</v>
      </c>
      <c r="AR9">
        <v>45</v>
      </c>
      <c r="AS9">
        <v>4120</v>
      </c>
      <c r="AT9">
        <v>0</v>
      </c>
      <c r="AU9">
        <v>1.984</v>
      </c>
      <c r="AV9">
        <v>30095</v>
      </c>
      <c r="AW9">
        <v>0</v>
      </c>
      <c r="AX9" s="29">
        <v>0.64</v>
      </c>
      <c r="AY9">
        <v>0.81874999999999998</v>
      </c>
      <c r="AZ9" t="s">
        <v>67</v>
      </c>
      <c r="BA9" t="s">
        <v>176</v>
      </c>
      <c r="BB9">
        <v>3</v>
      </c>
      <c r="BC9" t="s">
        <v>436</v>
      </c>
      <c r="BD9">
        <v>8</v>
      </c>
      <c r="BE9">
        <v>50029.749000000003</v>
      </c>
      <c r="BF9">
        <v>7.4535093110301237E-2</v>
      </c>
      <c r="BG9">
        <v>6.1025607484059136E-2</v>
      </c>
      <c r="BH9">
        <v>133542.73399999997</v>
      </c>
      <c r="BI9">
        <v>2.7923436103981524E-2</v>
      </c>
      <c r="BJ9">
        <v>2.2862313310134871E-2</v>
      </c>
      <c r="BK9">
        <v>1</v>
      </c>
      <c r="BL9" t="s">
        <v>67</v>
      </c>
      <c r="BM9">
        <v>0</v>
      </c>
      <c r="BN9" t="s">
        <v>269</v>
      </c>
    </row>
    <row r="10" spans="1:66">
      <c r="A10" s="139" t="str">
        <f t="shared" si="20"/>
        <v>성원운수</v>
      </c>
      <c r="B10" s="139" t="str">
        <f t="shared" si="21"/>
        <v>535</v>
      </c>
      <c r="C10" s="140" t="str">
        <f t="shared" si="22"/>
        <v>71바6960</v>
      </c>
      <c r="D10" s="114" t="str">
        <f t="shared" si="23"/>
        <v>중형</v>
      </c>
      <c r="E10" s="110" t="str">
        <f t="shared" si="16"/>
        <v>D</v>
      </c>
      <c r="F10" s="160">
        <f t="shared" si="17"/>
        <v>0.82500000000000007</v>
      </c>
      <c r="G10" s="161">
        <f t="shared" si="18"/>
        <v>2.8050000000000002</v>
      </c>
      <c r="H10" s="162">
        <f t="shared" si="19"/>
        <v>3.4</v>
      </c>
      <c r="I10" s="163">
        <f t="shared" si="24"/>
        <v>1527.0070000000001</v>
      </c>
      <c r="J10" s="164">
        <f t="shared" si="25"/>
        <v>4.9711573138694634E-2</v>
      </c>
      <c r="K10" s="164">
        <f t="shared" si="26"/>
        <v>0.33788562946871459</v>
      </c>
      <c r="L10" s="164">
        <f t="shared" si="27"/>
        <v>3.3398668113505697E-2</v>
      </c>
      <c r="M10" s="165">
        <f t="shared" si="28"/>
        <v>18.815999999999999</v>
      </c>
      <c r="N10" s="166">
        <f t="shared" si="29"/>
        <v>0.13100000000000001</v>
      </c>
      <c r="O10" s="166">
        <f t="shared" si="30"/>
        <v>0</v>
      </c>
      <c r="P10" s="167">
        <f t="shared" si="31"/>
        <v>0</v>
      </c>
      <c r="Q10" s="168">
        <f t="shared" si="32"/>
        <v>60</v>
      </c>
      <c r="R10" s="169">
        <f t="shared" si="33"/>
        <v>17.370107680978631</v>
      </c>
      <c r="S10" s="141">
        <f t="shared" si="34"/>
        <v>2</v>
      </c>
      <c r="T10" s="141">
        <f t="shared" si="35"/>
        <v>0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270</v>
      </c>
      <c r="Z10" s="4" t="s">
        <v>171</v>
      </c>
      <c r="AA10" s="4" t="s">
        <v>178</v>
      </c>
      <c r="AB10" s="4">
        <v>519</v>
      </c>
      <c r="AC10" s="4">
        <v>1527.0070000000001</v>
      </c>
      <c r="AD10" s="4">
        <v>544.322</v>
      </c>
      <c r="AE10" s="4">
        <v>2.8050000000000002</v>
      </c>
      <c r="AF10" s="4">
        <v>3.4</v>
      </c>
      <c r="AG10" s="4">
        <v>18.815999999999999</v>
      </c>
      <c r="AH10" s="4">
        <v>143.54938999999999</v>
      </c>
      <c r="AI10" s="4">
        <v>7.1360659999999996</v>
      </c>
      <c r="AJ10" s="4">
        <v>48.503276</v>
      </c>
      <c r="AK10" s="4">
        <v>51</v>
      </c>
      <c r="AL10" s="4">
        <v>2</v>
      </c>
      <c r="AM10" s="4">
        <v>0</v>
      </c>
      <c r="AN10" s="4">
        <v>60</v>
      </c>
      <c r="AO10" s="4">
        <v>10.637502</v>
      </c>
      <c r="AP10" s="4">
        <v>0</v>
      </c>
      <c r="AQ10" s="4">
        <v>0</v>
      </c>
      <c r="AR10" s="4">
        <v>55</v>
      </c>
      <c r="AS10" s="4">
        <v>13853</v>
      </c>
      <c r="AT10" s="4">
        <v>0.13100000000000001</v>
      </c>
      <c r="AU10" s="4">
        <v>0</v>
      </c>
      <c r="AV10" s="4">
        <v>18237</v>
      </c>
      <c r="AW10" s="4">
        <v>0</v>
      </c>
      <c r="AX10" s="30">
        <v>1.39</v>
      </c>
      <c r="AY10">
        <v>0.82500000000000007</v>
      </c>
      <c r="AZ10" t="s">
        <v>67</v>
      </c>
      <c r="BA10" t="s">
        <v>176</v>
      </c>
      <c r="BB10">
        <v>2</v>
      </c>
      <c r="BC10" t="s">
        <v>311</v>
      </c>
      <c r="BD10">
        <v>9</v>
      </c>
      <c r="BE10">
        <v>50029.749000000003</v>
      </c>
      <c r="BF10">
        <v>3.0521980032320369E-2</v>
      </c>
      <c r="BG10">
        <v>2.5180633526664307E-2</v>
      </c>
      <c r="BH10">
        <v>133542.73399999997</v>
      </c>
      <c r="BI10">
        <v>1.1434594412302511E-2</v>
      </c>
      <c r="BJ10">
        <v>9.433540390149573E-3</v>
      </c>
      <c r="BK10">
        <v>1</v>
      </c>
      <c r="BL10" t="s">
        <v>70</v>
      </c>
      <c r="BM10">
        <v>1</v>
      </c>
      <c r="BN10" t="s">
        <v>301</v>
      </c>
    </row>
    <row r="11" spans="1:66">
      <c r="A11" s="142" t="str">
        <f t="shared" si="20"/>
        <v>성원운수</v>
      </c>
      <c r="B11" s="142" t="str">
        <f t="shared" si="21"/>
        <v>535</v>
      </c>
      <c r="C11" s="143" t="str">
        <f t="shared" si="22"/>
        <v>71바6961</v>
      </c>
      <c r="D11" s="131" t="str">
        <f t="shared" si="23"/>
        <v>중형</v>
      </c>
      <c r="E11" s="127" t="str">
        <f t="shared" si="16"/>
        <v>C</v>
      </c>
      <c r="F11" s="150">
        <f t="shared" si="17"/>
        <v>0.88600000000000001</v>
      </c>
      <c r="G11" s="151">
        <f t="shared" si="18"/>
        <v>2.6579999999999999</v>
      </c>
      <c r="H11" s="152">
        <f t="shared" si="19"/>
        <v>3</v>
      </c>
      <c r="I11" s="153">
        <f t="shared" si="24"/>
        <v>4767.9840000000004</v>
      </c>
      <c r="J11" s="154">
        <f t="shared" si="25"/>
        <v>1.0481348942535409E-2</v>
      </c>
      <c r="K11" s="154">
        <f t="shared" si="26"/>
        <v>0.35080443769174346</v>
      </c>
      <c r="L11" s="154">
        <f t="shared" si="27"/>
        <v>0.22923734643404842</v>
      </c>
      <c r="M11" s="155">
        <f t="shared" si="28"/>
        <v>6.8979999999999997</v>
      </c>
      <c r="N11" s="156">
        <f t="shared" si="29"/>
        <v>4.2000000000000003E-2</v>
      </c>
      <c r="O11" s="156">
        <f t="shared" si="30"/>
        <v>3.02</v>
      </c>
      <c r="P11" s="157">
        <f t="shared" si="31"/>
        <v>0</v>
      </c>
      <c r="Q11" s="158">
        <f t="shared" si="32"/>
        <v>70</v>
      </c>
      <c r="R11" s="159">
        <f t="shared" si="33"/>
        <v>20.186350530760336</v>
      </c>
      <c r="S11" s="144">
        <f t="shared" si="34"/>
        <v>2</v>
      </c>
      <c r="T11" s="144">
        <f t="shared" si="35"/>
        <v>144</v>
      </c>
      <c r="U11" t="s">
        <v>117</v>
      </c>
      <c r="V11" s="5" t="s">
        <v>118</v>
      </c>
      <c r="W11" t="s">
        <v>117</v>
      </c>
      <c r="X11" s="5" t="s">
        <v>118</v>
      </c>
      <c r="Y11" t="s">
        <v>184</v>
      </c>
      <c r="Z11" t="s">
        <v>171</v>
      </c>
      <c r="AA11" t="s">
        <v>48</v>
      </c>
      <c r="AB11">
        <v>519</v>
      </c>
      <c r="AC11" s="1">
        <v>4767.9840000000004</v>
      </c>
      <c r="AD11" s="1">
        <v>1793.617</v>
      </c>
      <c r="AE11" s="28">
        <v>2.6579999999999999</v>
      </c>
      <c r="AF11">
        <v>3</v>
      </c>
      <c r="AG11">
        <v>6.8979999999999997</v>
      </c>
      <c r="AH11">
        <v>369.80297300000001</v>
      </c>
      <c r="AI11">
        <v>3.8760340000000002</v>
      </c>
      <c r="AJ11">
        <v>129.72852399999999</v>
      </c>
      <c r="AK11">
        <v>1093</v>
      </c>
      <c r="AL11">
        <v>2</v>
      </c>
      <c r="AM11">
        <v>144</v>
      </c>
      <c r="AN11">
        <v>70</v>
      </c>
      <c r="AO11">
        <v>12.893307999999999</v>
      </c>
      <c r="AP11">
        <v>32.700000000000003</v>
      </c>
      <c r="AQ11">
        <v>0</v>
      </c>
      <c r="AR11">
        <v>75</v>
      </c>
      <c r="AS11">
        <v>9443</v>
      </c>
      <c r="AT11">
        <v>4.2000000000000003E-2</v>
      </c>
      <c r="AU11">
        <v>3.02</v>
      </c>
      <c r="AV11">
        <v>31750</v>
      </c>
      <c r="AW11">
        <v>0</v>
      </c>
      <c r="AX11" s="29">
        <v>0.61</v>
      </c>
      <c r="AY11">
        <v>0.88600000000000001</v>
      </c>
      <c r="AZ11" t="s">
        <v>69</v>
      </c>
      <c r="BA11" t="s">
        <v>176</v>
      </c>
      <c r="BB11">
        <v>1</v>
      </c>
      <c r="BC11" t="s">
        <v>190</v>
      </c>
      <c r="BD11">
        <v>15</v>
      </c>
      <c r="BE11">
        <v>50029.749000000003</v>
      </c>
      <c r="BF11">
        <v>9.5302976634961734E-2</v>
      </c>
      <c r="BG11">
        <v>8.4438437298576099E-2</v>
      </c>
      <c r="BH11">
        <v>133542.73399999997</v>
      </c>
      <c r="BI11">
        <v>3.5703806992599098E-2</v>
      </c>
      <c r="BJ11">
        <v>3.1633572995442803E-2</v>
      </c>
      <c r="BK11">
        <v>1</v>
      </c>
      <c r="BL11" t="s">
        <v>69</v>
      </c>
      <c r="BM11">
        <v>0</v>
      </c>
      <c r="BN11" t="s">
        <v>269</v>
      </c>
    </row>
    <row r="12" spans="1:66" s="2" customFormat="1">
      <c r="A12" s="139" t="str">
        <f t="shared" si="20"/>
        <v>성원운수</v>
      </c>
      <c r="B12" s="139" t="str">
        <f t="shared" si="21"/>
        <v>535</v>
      </c>
      <c r="C12" s="140" t="str">
        <f t="shared" si="22"/>
        <v>71바6962</v>
      </c>
      <c r="D12" s="114" t="str">
        <f t="shared" si="23"/>
        <v>중형</v>
      </c>
      <c r="E12" s="110" t="str">
        <f t="shared" si="16"/>
        <v>S</v>
      </c>
      <c r="F12" s="160">
        <f t="shared" si="17"/>
        <v>1.0535714285714286</v>
      </c>
      <c r="G12" s="161">
        <f t="shared" si="18"/>
        <v>2.95</v>
      </c>
      <c r="H12" s="162">
        <f t="shared" si="19"/>
        <v>2.8</v>
      </c>
      <c r="I12" s="163">
        <f t="shared" si="24"/>
        <v>4256.2359999999999</v>
      </c>
      <c r="J12" s="164">
        <f t="shared" si="25"/>
        <v>1.1369224768933534E-2</v>
      </c>
      <c r="K12" s="164">
        <f t="shared" si="26"/>
        <v>0.33236193862286717</v>
      </c>
      <c r="L12" s="164">
        <f t="shared" si="27"/>
        <v>0.21850292136056365</v>
      </c>
      <c r="M12" s="165">
        <f t="shared" si="28"/>
        <v>9.4290000000000003</v>
      </c>
      <c r="N12" s="166">
        <f t="shared" si="29"/>
        <v>2.3E-2</v>
      </c>
      <c r="O12" s="166">
        <f t="shared" si="30"/>
        <v>1.974</v>
      </c>
      <c r="P12" s="167">
        <f t="shared" si="31"/>
        <v>0</v>
      </c>
      <c r="Q12" s="168">
        <f t="shared" si="32"/>
        <v>68</v>
      </c>
      <c r="R12" s="169">
        <f t="shared" si="33"/>
        <v>20.447620973627991</v>
      </c>
      <c r="S12" s="141">
        <f t="shared" si="34"/>
        <v>1</v>
      </c>
      <c r="T12" s="141">
        <f t="shared" si="35"/>
        <v>84</v>
      </c>
      <c r="U12" t="s">
        <v>117</v>
      </c>
      <c r="V12" s="5" t="s">
        <v>118</v>
      </c>
      <c r="W12" t="s">
        <v>117</v>
      </c>
      <c r="X12" s="5" t="s">
        <v>118</v>
      </c>
      <c r="Y12" t="s">
        <v>185</v>
      </c>
      <c r="Z12" t="s">
        <v>171</v>
      </c>
      <c r="AA12" t="s">
        <v>48</v>
      </c>
      <c r="AB12">
        <v>519</v>
      </c>
      <c r="AC12" s="1">
        <v>4256.2359999999999</v>
      </c>
      <c r="AD12" s="1">
        <v>1442.934</v>
      </c>
      <c r="AE12" s="28">
        <v>2.95</v>
      </c>
      <c r="AF12">
        <v>2.8</v>
      </c>
      <c r="AG12">
        <v>9.4290000000000003</v>
      </c>
      <c r="AH12">
        <v>317.17659500000002</v>
      </c>
      <c r="AI12">
        <v>3.606052</v>
      </c>
      <c r="AJ12">
        <v>105.417428</v>
      </c>
      <c r="AK12">
        <v>930</v>
      </c>
      <c r="AL12">
        <v>1</v>
      </c>
      <c r="AM12">
        <v>84</v>
      </c>
      <c r="AN12">
        <v>68</v>
      </c>
      <c r="AO12">
        <v>13.419136</v>
      </c>
      <c r="AP12">
        <v>76.7</v>
      </c>
      <c r="AQ12">
        <v>0</v>
      </c>
      <c r="AR12">
        <v>35</v>
      </c>
      <c r="AS12">
        <v>6252</v>
      </c>
      <c r="AT12">
        <v>2.3E-2</v>
      </c>
      <c r="AU12">
        <v>1.974</v>
      </c>
      <c r="AV12">
        <v>38564</v>
      </c>
      <c r="AW12">
        <v>0</v>
      </c>
      <c r="AX12" s="29">
        <v>0.79</v>
      </c>
      <c r="AY12" s="2">
        <v>1.0535714285714286</v>
      </c>
      <c r="AZ12" s="2" t="s">
        <v>71</v>
      </c>
      <c r="BA12" s="2" t="s">
        <v>176</v>
      </c>
      <c r="BB12" s="2">
        <v>1</v>
      </c>
      <c r="BC12" s="2" t="s">
        <v>313</v>
      </c>
      <c r="BD12" s="2">
        <v>10</v>
      </c>
      <c r="BE12" s="2">
        <v>50029.749000000003</v>
      </c>
      <c r="BF12" s="2">
        <v>8.5074102610428845E-2</v>
      </c>
      <c r="BG12" s="2">
        <v>8.9631643821701815E-2</v>
      </c>
      <c r="BH12" s="2">
        <v>133542.73399999997</v>
      </c>
      <c r="BI12" s="2">
        <v>3.1871715311744334E-2</v>
      </c>
      <c r="BJ12" s="2">
        <v>3.3579128632016356E-2</v>
      </c>
      <c r="BK12" s="2">
        <v>1</v>
      </c>
      <c r="BL12" s="2" t="s">
        <v>71</v>
      </c>
      <c r="BM12" s="2">
        <v>0</v>
      </c>
      <c r="BN12" s="2" t="s">
        <v>269</v>
      </c>
    </row>
    <row r="13" spans="1:66">
      <c r="A13" s="142" t="str">
        <f t="shared" si="20"/>
        <v>성원운수</v>
      </c>
      <c r="B13" s="142" t="str">
        <f t="shared" si="21"/>
        <v>535</v>
      </c>
      <c r="C13" s="143" t="str">
        <f t="shared" si="22"/>
        <v>71바6963</v>
      </c>
      <c r="D13" s="131" t="str">
        <f t="shared" si="23"/>
        <v>중형</v>
      </c>
      <c r="E13" s="127" t="str">
        <f t="shared" si="16"/>
        <v>D</v>
      </c>
      <c r="F13" s="150">
        <f t="shared" si="17"/>
        <v>0.84199999999999997</v>
      </c>
      <c r="G13" s="151">
        <f t="shared" si="18"/>
        <v>2.5259999999999998</v>
      </c>
      <c r="H13" s="152">
        <f t="shared" si="19"/>
        <v>3</v>
      </c>
      <c r="I13" s="153">
        <f t="shared" si="24"/>
        <v>4476.2470000000003</v>
      </c>
      <c r="J13" s="154">
        <f t="shared" si="25"/>
        <v>4.5879496331094352E-2</v>
      </c>
      <c r="K13" s="154">
        <f t="shared" si="26"/>
        <v>0.37695978678343028</v>
      </c>
      <c r="L13" s="154">
        <f t="shared" si="27"/>
        <v>0.15012576383742898</v>
      </c>
      <c r="M13" s="155">
        <f t="shared" si="28"/>
        <v>9.0830000000000002</v>
      </c>
      <c r="N13" s="156">
        <f t="shared" si="29"/>
        <v>0.44700000000000001</v>
      </c>
      <c r="O13" s="156">
        <f t="shared" si="30"/>
        <v>7.1710000000000003</v>
      </c>
      <c r="P13" s="157">
        <f t="shared" si="31"/>
        <v>0</v>
      </c>
      <c r="Q13" s="158">
        <f t="shared" si="32"/>
        <v>90</v>
      </c>
      <c r="R13" s="159">
        <f t="shared" si="33"/>
        <v>21.494288757769972</v>
      </c>
      <c r="S13" s="144">
        <f t="shared" si="34"/>
        <v>20</v>
      </c>
      <c r="T13" s="144">
        <f t="shared" si="35"/>
        <v>321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186</v>
      </c>
      <c r="Z13" s="4" t="s">
        <v>171</v>
      </c>
      <c r="AA13" s="4" t="s">
        <v>48</v>
      </c>
      <c r="AB13" s="4">
        <v>519</v>
      </c>
      <c r="AC13" s="4">
        <v>4476.2470000000003</v>
      </c>
      <c r="AD13" s="4">
        <v>1772.1289999999999</v>
      </c>
      <c r="AE13" s="4">
        <v>2.5259999999999998</v>
      </c>
      <c r="AF13" s="4">
        <v>3</v>
      </c>
      <c r="AG13" s="4">
        <v>9.0830000000000002</v>
      </c>
      <c r="AH13" s="4">
        <v>360.82298900000001</v>
      </c>
      <c r="AI13" s="4">
        <v>16.554376999999999</v>
      </c>
      <c r="AJ13" s="4">
        <v>136.01575700000001</v>
      </c>
      <c r="AK13" s="4">
        <v>672</v>
      </c>
      <c r="AL13" s="4">
        <v>20</v>
      </c>
      <c r="AM13" s="4">
        <v>321</v>
      </c>
      <c r="AN13" s="4">
        <v>90</v>
      </c>
      <c r="AO13" s="4">
        <v>12.405659</v>
      </c>
      <c r="AP13" s="4">
        <v>316.2</v>
      </c>
      <c r="AQ13" s="4">
        <v>0</v>
      </c>
      <c r="AR13" s="4">
        <v>131</v>
      </c>
      <c r="AS13" s="4">
        <v>17519</v>
      </c>
      <c r="AT13" s="4">
        <v>0.44700000000000001</v>
      </c>
      <c r="AU13" s="4">
        <v>7.1710000000000003</v>
      </c>
      <c r="AV13" s="4">
        <v>36937</v>
      </c>
      <c r="AW13" s="4">
        <v>0</v>
      </c>
      <c r="AX13" s="30">
        <v>0.63</v>
      </c>
      <c r="AY13">
        <v>0.84199999999999997</v>
      </c>
      <c r="AZ13" t="s">
        <v>67</v>
      </c>
      <c r="BA13" t="s">
        <v>176</v>
      </c>
      <c r="BB13">
        <v>1</v>
      </c>
      <c r="BC13" t="s">
        <v>181</v>
      </c>
      <c r="BD13">
        <v>1</v>
      </c>
      <c r="BE13">
        <v>50029.749000000003</v>
      </c>
      <c r="BF13">
        <v>8.9471706124290173E-2</v>
      </c>
      <c r="BG13">
        <v>7.5335176556652325E-2</v>
      </c>
      <c r="BH13">
        <v>133542.73399999997</v>
      </c>
      <c r="BI13">
        <v>3.3519210412451206E-2</v>
      </c>
      <c r="BJ13">
        <v>2.8223175167283916E-2</v>
      </c>
      <c r="BK13">
        <v>1</v>
      </c>
      <c r="BL13" t="s">
        <v>69</v>
      </c>
      <c r="BM13">
        <v>-1</v>
      </c>
      <c r="BN13" t="s">
        <v>321</v>
      </c>
    </row>
    <row r="14" spans="1:66">
      <c r="A14" s="139" t="str">
        <f t="shared" si="20"/>
        <v>성원운수</v>
      </c>
      <c r="B14" s="139" t="str">
        <f t="shared" si="21"/>
        <v>535</v>
      </c>
      <c r="C14" s="140" t="str">
        <f t="shared" si="22"/>
        <v>71바6964</v>
      </c>
      <c r="D14" s="114" t="str">
        <f t="shared" si="23"/>
        <v>중형</v>
      </c>
      <c r="E14" s="110" t="str">
        <f t="shared" si="16"/>
        <v>C</v>
      </c>
      <c r="F14" s="160">
        <f t="shared" si="17"/>
        <v>0.87312499999999993</v>
      </c>
      <c r="G14" s="161">
        <f t="shared" si="18"/>
        <v>2.794</v>
      </c>
      <c r="H14" s="162">
        <f t="shared" si="19"/>
        <v>3.2</v>
      </c>
      <c r="I14" s="163">
        <f t="shared" si="24"/>
        <v>5086.1899999999996</v>
      </c>
      <c r="J14" s="164">
        <f t="shared" si="25"/>
        <v>1.2931026222999934E-2</v>
      </c>
      <c r="K14" s="164">
        <f t="shared" si="26"/>
        <v>0.35828931994268476</v>
      </c>
      <c r="L14" s="164">
        <f t="shared" si="27"/>
        <v>0.23298382482762148</v>
      </c>
      <c r="M14" s="165">
        <f t="shared" si="28"/>
        <v>7.2030000000000003</v>
      </c>
      <c r="N14" s="166">
        <f t="shared" si="29"/>
        <v>3.9E-2</v>
      </c>
      <c r="O14" s="166">
        <f t="shared" si="30"/>
        <v>2.871</v>
      </c>
      <c r="P14" s="167">
        <f t="shared" si="31"/>
        <v>0</v>
      </c>
      <c r="Q14" s="168">
        <f t="shared" si="32"/>
        <v>69</v>
      </c>
      <c r="R14" s="169">
        <f t="shared" si="33"/>
        <v>20.667511128750483</v>
      </c>
      <c r="S14" s="141">
        <f t="shared" si="34"/>
        <v>2</v>
      </c>
      <c r="T14" s="141">
        <f t="shared" si="35"/>
        <v>146</v>
      </c>
      <c r="U14" t="s">
        <v>117</v>
      </c>
      <c r="V14" s="5" t="s">
        <v>118</v>
      </c>
      <c r="W14" t="s">
        <v>117</v>
      </c>
      <c r="X14" s="5" t="s">
        <v>118</v>
      </c>
      <c r="Y14" t="s">
        <v>187</v>
      </c>
      <c r="Z14" t="s">
        <v>171</v>
      </c>
      <c r="AA14" t="s">
        <v>48</v>
      </c>
      <c r="AB14">
        <v>519</v>
      </c>
      <c r="AC14" s="1">
        <v>5086.1899999999996</v>
      </c>
      <c r="AD14" s="1">
        <v>1820.4280000000001</v>
      </c>
      <c r="AE14" s="28">
        <v>2.794</v>
      </c>
      <c r="AF14">
        <v>3.2</v>
      </c>
      <c r="AG14">
        <v>7.2030000000000003</v>
      </c>
      <c r="AH14">
        <v>391.38657000000001</v>
      </c>
      <c r="AI14">
        <v>5.0610299999999997</v>
      </c>
      <c r="AJ14">
        <v>140.22962799999999</v>
      </c>
      <c r="AK14">
        <v>1185</v>
      </c>
      <c r="AL14">
        <v>2</v>
      </c>
      <c r="AM14">
        <v>146</v>
      </c>
      <c r="AN14">
        <v>69</v>
      </c>
      <c r="AO14">
        <v>12.99531</v>
      </c>
      <c r="AP14">
        <v>59.1</v>
      </c>
      <c r="AQ14">
        <v>0</v>
      </c>
      <c r="AR14">
        <v>84</v>
      </c>
      <c r="AS14">
        <v>10058</v>
      </c>
      <c r="AT14">
        <v>3.9E-2</v>
      </c>
      <c r="AU14">
        <v>2.871</v>
      </c>
      <c r="AV14">
        <v>39754</v>
      </c>
      <c r="AW14">
        <v>0</v>
      </c>
      <c r="AX14" s="29">
        <v>0.64</v>
      </c>
      <c r="AY14">
        <v>0.87312499999999993</v>
      </c>
      <c r="AZ14" t="s">
        <v>69</v>
      </c>
      <c r="BA14" t="s">
        <v>176</v>
      </c>
      <c r="BB14">
        <v>6</v>
      </c>
      <c r="BC14" t="s">
        <v>312</v>
      </c>
      <c r="BD14">
        <v>9</v>
      </c>
      <c r="BE14">
        <v>50029.749000000003</v>
      </c>
      <c r="BF14">
        <v>0.10166331236241059</v>
      </c>
      <c r="BG14">
        <v>8.8764779606429742E-2</v>
      </c>
      <c r="BH14">
        <v>133542.73399999997</v>
      </c>
      <c r="BI14">
        <v>3.80866097888935E-2</v>
      </c>
      <c r="BJ14">
        <v>3.3254371171927637E-2</v>
      </c>
      <c r="BK14">
        <v>1</v>
      </c>
      <c r="BL14" t="s">
        <v>69</v>
      </c>
      <c r="BM14">
        <v>0</v>
      </c>
      <c r="BN14" t="s">
        <v>269</v>
      </c>
    </row>
    <row r="15" spans="1:66">
      <c r="A15" s="142" t="str">
        <f t="shared" si="20"/>
        <v>성원운수</v>
      </c>
      <c r="B15" s="142" t="str">
        <f t="shared" si="21"/>
        <v>535</v>
      </c>
      <c r="C15" s="143" t="str">
        <f t="shared" si="22"/>
        <v>71바6966</v>
      </c>
      <c r="D15" s="131" t="str">
        <f t="shared" si="23"/>
        <v>중형</v>
      </c>
      <c r="E15" s="127" t="str">
        <f t="shared" si="16"/>
        <v>C</v>
      </c>
      <c r="F15" s="150">
        <f t="shared" si="17"/>
        <v>0.8736666666666667</v>
      </c>
      <c r="G15" s="151">
        <f t="shared" si="18"/>
        <v>2.621</v>
      </c>
      <c r="H15" s="152">
        <f t="shared" si="19"/>
        <v>3</v>
      </c>
      <c r="I15" s="153">
        <f t="shared" si="24"/>
        <v>4937.1890000000003</v>
      </c>
      <c r="J15" s="154">
        <f t="shared" si="25"/>
        <v>1.0438209146034381E-2</v>
      </c>
      <c r="K15" s="154">
        <f t="shared" si="26"/>
        <v>0.36480086876416579</v>
      </c>
      <c r="L15" s="154">
        <f t="shared" si="27"/>
        <v>0.16750422153172584</v>
      </c>
      <c r="M15" s="155">
        <f t="shared" si="28"/>
        <v>9.6720000000000006</v>
      </c>
      <c r="N15" s="156">
        <f t="shared" si="29"/>
        <v>0.122</v>
      </c>
      <c r="O15" s="156">
        <f t="shared" si="30"/>
        <v>4.6589999999999998</v>
      </c>
      <c r="P15" s="157">
        <f t="shared" si="31"/>
        <v>0</v>
      </c>
      <c r="Q15" s="158">
        <f t="shared" si="32"/>
        <v>70</v>
      </c>
      <c r="R15" s="159">
        <f t="shared" si="33"/>
        <v>21.110891520254391</v>
      </c>
      <c r="S15" s="144">
        <f t="shared" si="34"/>
        <v>6</v>
      </c>
      <c r="T15" s="144">
        <f t="shared" si="35"/>
        <v>230</v>
      </c>
      <c r="U15" t="s">
        <v>117</v>
      </c>
      <c r="V15" s="5" t="s">
        <v>118</v>
      </c>
      <c r="W15" t="s">
        <v>117</v>
      </c>
      <c r="X15" s="5" t="s">
        <v>118</v>
      </c>
      <c r="Y15" t="s">
        <v>188</v>
      </c>
      <c r="Z15" t="s">
        <v>171</v>
      </c>
      <c r="AA15" t="s">
        <v>48</v>
      </c>
      <c r="AB15">
        <v>519</v>
      </c>
      <c r="AC15" s="1">
        <v>4937.1890000000003</v>
      </c>
      <c r="AD15" s="1">
        <v>1883.384</v>
      </c>
      <c r="AE15" s="28">
        <v>2.621</v>
      </c>
      <c r="AF15">
        <v>3</v>
      </c>
      <c r="AG15">
        <v>9.6720000000000006</v>
      </c>
      <c r="AH15">
        <v>374.33404000000002</v>
      </c>
      <c r="AI15">
        <v>3.9073769999999999</v>
      </c>
      <c r="AJ15">
        <v>136.55738299999999</v>
      </c>
      <c r="AK15">
        <v>827</v>
      </c>
      <c r="AL15">
        <v>6</v>
      </c>
      <c r="AM15">
        <v>230</v>
      </c>
      <c r="AN15">
        <v>70</v>
      </c>
      <c r="AO15">
        <v>13.189260000000001</v>
      </c>
      <c r="AP15">
        <v>60.7</v>
      </c>
      <c r="AQ15">
        <v>0</v>
      </c>
      <c r="AR15">
        <v>45</v>
      </c>
      <c r="AS15">
        <v>4615</v>
      </c>
      <c r="AT15">
        <v>0.122</v>
      </c>
      <c r="AU15">
        <v>4.6589999999999998</v>
      </c>
      <c r="AV15">
        <v>29643</v>
      </c>
      <c r="AW15">
        <v>0</v>
      </c>
      <c r="AX15" s="29">
        <v>0.69</v>
      </c>
      <c r="AY15">
        <v>0.8736666666666667</v>
      </c>
      <c r="AZ15" t="s">
        <v>69</v>
      </c>
      <c r="BA15" t="s">
        <v>176</v>
      </c>
      <c r="BB15">
        <v>5</v>
      </c>
      <c r="BC15" t="s">
        <v>315</v>
      </c>
      <c r="BD15">
        <v>8</v>
      </c>
      <c r="BE15">
        <v>50029.749000000003</v>
      </c>
      <c r="BF15">
        <v>9.8685064360406846E-2</v>
      </c>
      <c r="BG15">
        <v>8.621785122954212E-2</v>
      </c>
      <c r="BH15">
        <v>133542.73399999997</v>
      </c>
      <c r="BI15">
        <v>3.6970854588015259E-2</v>
      </c>
      <c r="BJ15">
        <v>3.2300203291729335E-2</v>
      </c>
      <c r="BK15">
        <v>1</v>
      </c>
      <c r="BL15" t="s">
        <v>69</v>
      </c>
      <c r="BM15">
        <v>0</v>
      </c>
      <c r="BN15" t="s">
        <v>269</v>
      </c>
    </row>
    <row r="16" spans="1:66">
      <c r="A16" s="139" t="str">
        <f t="shared" si="20"/>
        <v>성원운수</v>
      </c>
      <c r="B16" s="139" t="str">
        <f t="shared" si="21"/>
        <v>535</v>
      </c>
      <c r="C16" s="140" t="str">
        <f t="shared" si="22"/>
        <v>71바6967</v>
      </c>
      <c r="D16" s="114" t="str">
        <f t="shared" si="23"/>
        <v>중형</v>
      </c>
      <c r="E16" s="110" t="str">
        <f t="shared" si="16"/>
        <v>C</v>
      </c>
      <c r="F16" s="160">
        <f t="shared" si="17"/>
        <v>0.8746666666666667</v>
      </c>
      <c r="G16" s="161">
        <f t="shared" si="18"/>
        <v>2.6240000000000001</v>
      </c>
      <c r="H16" s="162">
        <f t="shared" si="19"/>
        <v>3</v>
      </c>
      <c r="I16" s="163">
        <f t="shared" si="24"/>
        <v>4501.259</v>
      </c>
      <c r="J16" s="164">
        <f t="shared" si="25"/>
        <v>9.098021298514258E-3</v>
      </c>
      <c r="K16" s="164">
        <f t="shared" si="26"/>
        <v>0.36714311061855742</v>
      </c>
      <c r="L16" s="164">
        <f t="shared" si="27"/>
        <v>0.17172973161508814</v>
      </c>
      <c r="M16" s="165">
        <f t="shared" si="28"/>
        <v>7.5940000000000003</v>
      </c>
      <c r="N16" s="166">
        <f t="shared" si="29"/>
        <v>2.1999999999999999E-2</v>
      </c>
      <c r="O16" s="166">
        <f t="shared" si="30"/>
        <v>1.333</v>
      </c>
      <c r="P16" s="167">
        <f t="shared" si="31"/>
        <v>0</v>
      </c>
      <c r="Q16" s="168">
        <f t="shared" si="32"/>
        <v>73</v>
      </c>
      <c r="R16" s="169">
        <f t="shared" si="33"/>
        <v>21.270808988219493</v>
      </c>
      <c r="S16" s="141">
        <f t="shared" si="34"/>
        <v>1</v>
      </c>
      <c r="T16" s="141">
        <f t="shared" si="35"/>
        <v>60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189</v>
      </c>
      <c r="Z16" s="4" t="s">
        <v>171</v>
      </c>
      <c r="AA16" s="4" t="s">
        <v>48</v>
      </c>
      <c r="AB16" s="4">
        <v>519</v>
      </c>
      <c r="AC16" s="4">
        <v>4501.259</v>
      </c>
      <c r="AD16" s="4">
        <v>1715.694</v>
      </c>
      <c r="AE16" s="4">
        <v>2.6240000000000001</v>
      </c>
      <c r="AF16" s="4">
        <v>3</v>
      </c>
      <c r="AG16" s="4">
        <v>7.5940000000000003</v>
      </c>
      <c r="AH16" s="4">
        <v>339.26047199999999</v>
      </c>
      <c r="AI16" s="4">
        <v>3.0865990000000001</v>
      </c>
      <c r="AJ16" s="4">
        <v>124.55714500000001</v>
      </c>
      <c r="AK16" s="4">
        <v>773</v>
      </c>
      <c r="AL16" s="4">
        <v>1</v>
      </c>
      <c r="AM16" s="4">
        <v>60</v>
      </c>
      <c r="AN16" s="4">
        <v>73</v>
      </c>
      <c r="AO16" s="4">
        <v>13.267855000000001</v>
      </c>
      <c r="AP16" s="4">
        <v>59.6</v>
      </c>
      <c r="AQ16" s="4">
        <v>0</v>
      </c>
      <c r="AR16" s="4">
        <v>62</v>
      </c>
      <c r="AS16" s="4">
        <v>5400</v>
      </c>
      <c r="AT16" s="4">
        <v>2.1999999999999999E-2</v>
      </c>
      <c r="AU16" s="4">
        <v>1.333</v>
      </c>
      <c r="AV16" s="4">
        <v>35362</v>
      </c>
      <c r="AW16" s="4">
        <v>0</v>
      </c>
      <c r="AX16" s="30">
        <v>0.6</v>
      </c>
      <c r="AY16">
        <v>0.8746666666666667</v>
      </c>
      <c r="AZ16" t="s">
        <v>69</v>
      </c>
      <c r="BA16" t="s">
        <v>176</v>
      </c>
      <c r="BB16">
        <v>4</v>
      </c>
      <c r="BC16" t="s">
        <v>316</v>
      </c>
      <c r="BD16">
        <v>7</v>
      </c>
      <c r="BE16">
        <v>50029.749000000003</v>
      </c>
      <c r="BF16">
        <v>8.9971648668475221E-2</v>
      </c>
      <c r="BG16">
        <v>7.8695202035359665E-2</v>
      </c>
      <c r="BH16">
        <v>133542.73399999997</v>
      </c>
      <c r="BI16">
        <v>3.3706506263380835E-2</v>
      </c>
      <c r="BJ16">
        <v>2.948195747837044E-2</v>
      </c>
      <c r="BK16">
        <v>1</v>
      </c>
      <c r="BL16" t="s">
        <v>68</v>
      </c>
      <c r="BM16">
        <v>-1</v>
      </c>
      <c r="BN16" t="s">
        <v>321</v>
      </c>
    </row>
    <row r="17" spans="1:66">
      <c r="A17" s="142" t="str">
        <f t="shared" si="20"/>
        <v>성원운수</v>
      </c>
      <c r="B17" s="142" t="str">
        <f t="shared" si="21"/>
        <v>536</v>
      </c>
      <c r="C17" s="143" t="str">
        <f t="shared" si="22"/>
        <v>71바5551</v>
      </c>
      <c r="D17" s="131" t="str">
        <f t="shared" si="23"/>
        <v>중형</v>
      </c>
      <c r="E17" s="127" t="str">
        <f t="shared" si="16"/>
        <v>C</v>
      </c>
      <c r="F17" s="150">
        <f t="shared" si="17"/>
        <v>0.85857142857142854</v>
      </c>
      <c r="G17" s="151">
        <f t="shared" si="18"/>
        <v>2.4039999999999999</v>
      </c>
      <c r="H17" s="152">
        <f t="shared" si="19"/>
        <v>2.8</v>
      </c>
      <c r="I17" s="153">
        <f t="shared" si="24"/>
        <v>3335.7379999999998</v>
      </c>
      <c r="J17" s="154">
        <f t="shared" si="25"/>
        <v>9.2791100618335298E-3</v>
      </c>
      <c r="K17" s="154">
        <f t="shared" si="26"/>
        <v>0.37977794625964811</v>
      </c>
      <c r="L17" s="154">
        <f t="shared" si="27"/>
        <v>0.15768624514275403</v>
      </c>
      <c r="M17" s="155">
        <f t="shared" si="28"/>
        <v>4.3440000000000003</v>
      </c>
      <c r="N17" s="156">
        <f t="shared" si="29"/>
        <v>0</v>
      </c>
      <c r="O17" s="156">
        <f t="shared" si="30"/>
        <v>3.9569999999999999</v>
      </c>
      <c r="P17" s="157">
        <f t="shared" si="31"/>
        <v>0</v>
      </c>
      <c r="Q17" s="158">
        <f t="shared" si="32"/>
        <v>72</v>
      </c>
      <c r="R17" s="159">
        <f t="shared" si="33"/>
        <v>21.137378901852514</v>
      </c>
      <c r="S17" s="144">
        <f t="shared" si="34"/>
        <v>0</v>
      </c>
      <c r="T17" s="144">
        <f t="shared" si="35"/>
        <v>132</v>
      </c>
      <c r="U17" t="s">
        <v>117</v>
      </c>
      <c r="V17" s="5" t="s">
        <v>119</v>
      </c>
      <c r="W17" t="s">
        <v>117</v>
      </c>
      <c r="X17" s="5" t="s">
        <v>119</v>
      </c>
      <c r="Y17" t="s">
        <v>191</v>
      </c>
      <c r="Z17" t="s">
        <v>171</v>
      </c>
      <c r="AA17" t="s">
        <v>173</v>
      </c>
      <c r="AB17">
        <v>519</v>
      </c>
      <c r="AC17" s="1">
        <v>3335.7379999999998</v>
      </c>
      <c r="AD17" s="1">
        <v>1387.681</v>
      </c>
      <c r="AE17" s="28">
        <v>2.4039999999999999</v>
      </c>
      <c r="AF17">
        <v>2.8</v>
      </c>
      <c r="AG17">
        <v>4.3440000000000003</v>
      </c>
      <c r="AH17">
        <v>258.30936200000002</v>
      </c>
      <c r="AI17">
        <v>2.396881</v>
      </c>
      <c r="AJ17">
        <v>98.100199000000003</v>
      </c>
      <c r="AK17">
        <v>526</v>
      </c>
      <c r="AL17">
        <v>0</v>
      </c>
      <c r="AM17">
        <v>132</v>
      </c>
      <c r="AN17">
        <v>72</v>
      </c>
      <c r="AO17">
        <v>12.913732</v>
      </c>
      <c r="AP17">
        <v>81.2</v>
      </c>
      <c r="AQ17">
        <v>0</v>
      </c>
      <c r="AR17">
        <v>40</v>
      </c>
      <c r="AS17">
        <v>4726</v>
      </c>
      <c r="AT17">
        <v>0</v>
      </c>
      <c r="AU17">
        <v>3.9569999999999999</v>
      </c>
      <c r="AV17">
        <v>21280</v>
      </c>
      <c r="AW17">
        <v>0</v>
      </c>
      <c r="AX17" s="29">
        <v>0.43</v>
      </c>
      <c r="AY17">
        <v>0.85857142857142854</v>
      </c>
      <c r="AZ17" t="s">
        <v>69</v>
      </c>
      <c r="BA17" t="s">
        <v>192</v>
      </c>
      <c r="BB17">
        <v>4</v>
      </c>
      <c r="BC17" t="s">
        <v>377</v>
      </c>
      <c r="BD17">
        <v>10</v>
      </c>
      <c r="BE17">
        <v>37433.976999999999</v>
      </c>
      <c r="BF17">
        <v>8.910990141389466E-2</v>
      </c>
      <c r="BG17">
        <v>7.6507215356786701E-2</v>
      </c>
      <c r="BH17">
        <v>133542.73399999997</v>
      </c>
      <c r="BI17">
        <v>2.4978805660815666E-2</v>
      </c>
      <c r="BJ17">
        <v>2.1446088860214593E-2</v>
      </c>
      <c r="BK17">
        <v>1</v>
      </c>
      <c r="BL17" t="s">
        <v>69</v>
      </c>
      <c r="BM17">
        <v>0</v>
      </c>
      <c r="BN17" t="s">
        <v>269</v>
      </c>
    </row>
    <row r="18" spans="1:66">
      <c r="A18" s="139" t="str">
        <f t="shared" si="20"/>
        <v>성원운수</v>
      </c>
      <c r="B18" s="139" t="str">
        <f t="shared" si="21"/>
        <v>536</v>
      </c>
      <c r="C18" s="140" t="str">
        <f t="shared" si="22"/>
        <v>71바5552</v>
      </c>
      <c r="D18" s="114" t="str">
        <f t="shared" si="23"/>
        <v>중형</v>
      </c>
      <c r="E18" s="110" t="str">
        <f t="shared" si="16"/>
        <v>B</v>
      </c>
      <c r="F18" s="160">
        <f t="shared" si="17"/>
        <v>0.91965517241379302</v>
      </c>
      <c r="G18" s="161">
        <f t="shared" si="18"/>
        <v>2.6669999999999998</v>
      </c>
      <c r="H18" s="162">
        <f t="shared" si="19"/>
        <v>2.9</v>
      </c>
      <c r="I18" s="163">
        <f t="shared" si="24"/>
        <v>1422.145</v>
      </c>
      <c r="J18" s="164">
        <f t="shared" si="25"/>
        <v>1.6064867615949462E-2</v>
      </c>
      <c r="K18" s="164">
        <f t="shared" si="26"/>
        <v>0.37904854332375959</v>
      </c>
      <c r="L18" s="164">
        <f t="shared" si="27"/>
        <v>0.20040150617553062</v>
      </c>
      <c r="M18" s="165">
        <f t="shared" si="28"/>
        <v>8.0359999999999996</v>
      </c>
      <c r="N18" s="166">
        <f t="shared" si="29"/>
        <v>0</v>
      </c>
      <c r="O18" s="166">
        <f t="shared" si="30"/>
        <v>3.6560000000000001</v>
      </c>
      <c r="P18" s="167">
        <f t="shared" si="31"/>
        <v>0</v>
      </c>
      <c r="Q18" s="168">
        <f t="shared" si="32"/>
        <v>74</v>
      </c>
      <c r="R18" s="169">
        <f t="shared" si="33"/>
        <v>20.558563452769494</v>
      </c>
      <c r="S18" s="141">
        <f t="shared" si="34"/>
        <v>0</v>
      </c>
      <c r="T18" s="141">
        <f t="shared" si="35"/>
        <v>52</v>
      </c>
      <c r="U18" t="s">
        <v>117</v>
      </c>
      <c r="V18" s="5" t="s">
        <v>119</v>
      </c>
      <c r="W18" t="s">
        <v>117</v>
      </c>
      <c r="X18" s="5" t="s">
        <v>119</v>
      </c>
      <c r="Y18" t="s">
        <v>271</v>
      </c>
      <c r="Z18" t="s">
        <v>171</v>
      </c>
      <c r="AA18" t="s">
        <v>48</v>
      </c>
      <c r="AB18">
        <v>519</v>
      </c>
      <c r="AC18" s="1">
        <v>1422.145</v>
      </c>
      <c r="AD18" s="1">
        <v>533.30799999999999</v>
      </c>
      <c r="AE18" s="28">
        <v>2.6669999999999998</v>
      </c>
      <c r="AF18">
        <v>2.9</v>
      </c>
      <c r="AG18">
        <v>8.0359999999999996</v>
      </c>
      <c r="AH18">
        <v>114.360793</v>
      </c>
      <c r="AI18">
        <v>1.837191</v>
      </c>
      <c r="AJ18">
        <v>43.348292000000001</v>
      </c>
      <c r="AK18">
        <v>285</v>
      </c>
      <c r="AL18">
        <v>0</v>
      </c>
      <c r="AM18">
        <v>52</v>
      </c>
      <c r="AN18">
        <v>74</v>
      </c>
      <c r="AO18">
        <v>12.435599</v>
      </c>
      <c r="AP18">
        <v>2.2999999999999998</v>
      </c>
      <c r="AQ18">
        <v>0</v>
      </c>
      <c r="AR18">
        <v>18</v>
      </c>
      <c r="AS18">
        <v>1734</v>
      </c>
      <c r="AT18">
        <v>0</v>
      </c>
      <c r="AU18">
        <v>3.6560000000000001</v>
      </c>
      <c r="AV18">
        <v>10125</v>
      </c>
      <c r="AW18">
        <v>0</v>
      </c>
      <c r="AX18" s="29">
        <v>0.65</v>
      </c>
      <c r="AY18">
        <v>0.91965517241379302</v>
      </c>
      <c r="AZ18" t="s">
        <v>68</v>
      </c>
      <c r="BA18" t="s">
        <v>192</v>
      </c>
      <c r="BB18">
        <v>2</v>
      </c>
      <c r="BC18" t="s">
        <v>318</v>
      </c>
      <c r="BD18">
        <v>6</v>
      </c>
      <c r="BE18">
        <v>37433.976999999999</v>
      </c>
      <c r="BF18">
        <v>3.7990753694163992E-2</v>
      </c>
      <c r="BG18">
        <v>3.4938393138736333E-2</v>
      </c>
      <c r="BH18">
        <v>133542.73399999997</v>
      </c>
      <c r="BI18">
        <v>1.0649362622754155E-2</v>
      </c>
      <c r="BJ18">
        <v>9.7937414189259754E-3</v>
      </c>
      <c r="BK18">
        <v>1</v>
      </c>
      <c r="BL18" t="s">
        <v>68</v>
      </c>
      <c r="BM18">
        <v>0</v>
      </c>
      <c r="BN18" t="s">
        <v>269</v>
      </c>
    </row>
    <row r="19" spans="1:66">
      <c r="A19" s="142" t="str">
        <f t="shared" si="20"/>
        <v>성원운수</v>
      </c>
      <c r="B19" s="142" t="str">
        <f t="shared" si="21"/>
        <v>536</v>
      </c>
      <c r="C19" s="143" t="str">
        <f t="shared" si="22"/>
        <v>71바5553</v>
      </c>
      <c r="D19" s="131" t="str">
        <f t="shared" si="23"/>
        <v>중형</v>
      </c>
      <c r="E19" s="127" t="str">
        <f t="shared" si="16"/>
        <v>C</v>
      </c>
      <c r="F19" s="150">
        <f t="shared" si="17"/>
        <v>0.88642857142857157</v>
      </c>
      <c r="G19" s="151">
        <f t="shared" si="18"/>
        <v>2.4820000000000002</v>
      </c>
      <c r="H19" s="152">
        <f t="shared" si="19"/>
        <v>2.8</v>
      </c>
      <c r="I19" s="153">
        <f t="shared" si="24"/>
        <v>2465.857</v>
      </c>
      <c r="J19" s="154">
        <f t="shared" si="25"/>
        <v>1.4240039956178719E-2</v>
      </c>
      <c r="K19" s="154">
        <f t="shared" si="26"/>
        <v>0.36373941552555389</v>
      </c>
      <c r="L19" s="154">
        <f t="shared" si="27"/>
        <v>0.13544986590868813</v>
      </c>
      <c r="M19" s="155">
        <f t="shared" si="28"/>
        <v>3.802</v>
      </c>
      <c r="N19" s="156">
        <f t="shared" si="29"/>
        <v>0.36499999999999999</v>
      </c>
      <c r="O19" s="156">
        <f t="shared" si="30"/>
        <v>8.3949999999999996</v>
      </c>
      <c r="P19" s="157">
        <f t="shared" si="31"/>
        <v>0</v>
      </c>
      <c r="Q19" s="158">
        <f t="shared" si="32"/>
        <v>79</v>
      </c>
      <c r="R19" s="159">
        <f t="shared" si="33"/>
        <v>20.782215123233634</v>
      </c>
      <c r="S19" s="144">
        <f t="shared" si="34"/>
        <v>9</v>
      </c>
      <c r="T19" s="144">
        <f t="shared" si="35"/>
        <v>207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272</v>
      </c>
      <c r="Z19" s="4" t="s">
        <v>171</v>
      </c>
      <c r="AA19" s="4" t="s">
        <v>173</v>
      </c>
      <c r="AB19" s="4">
        <v>519</v>
      </c>
      <c r="AC19" s="4">
        <v>2465.857</v>
      </c>
      <c r="AD19" s="4">
        <v>993.48699999999997</v>
      </c>
      <c r="AE19" s="4">
        <v>2.4820000000000002</v>
      </c>
      <c r="AF19" s="4">
        <v>2.8</v>
      </c>
      <c r="AG19" s="4">
        <v>3.802</v>
      </c>
      <c r="AH19" s="4">
        <v>190.75297599999999</v>
      </c>
      <c r="AI19" s="4">
        <v>2.7163300000000001</v>
      </c>
      <c r="AJ19" s="4">
        <v>69.384376000000003</v>
      </c>
      <c r="AK19" s="4">
        <v>334</v>
      </c>
      <c r="AL19" s="4">
        <v>9</v>
      </c>
      <c r="AM19" s="4">
        <v>207</v>
      </c>
      <c r="AN19" s="4">
        <v>79</v>
      </c>
      <c r="AO19" s="4">
        <v>12.926964</v>
      </c>
      <c r="AP19" s="4">
        <v>123.7</v>
      </c>
      <c r="AQ19" s="4">
        <v>0</v>
      </c>
      <c r="AR19" s="4">
        <v>30</v>
      </c>
      <c r="AS19" s="4">
        <v>3339</v>
      </c>
      <c r="AT19" s="4">
        <v>0.36499999999999999</v>
      </c>
      <c r="AU19" s="4">
        <v>8.3949999999999996</v>
      </c>
      <c r="AV19" s="4">
        <v>17317</v>
      </c>
      <c r="AW19" s="4">
        <v>0</v>
      </c>
      <c r="AX19" s="30">
        <v>0.43</v>
      </c>
      <c r="AY19">
        <v>0.88642857142857157</v>
      </c>
      <c r="AZ19" t="s">
        <v>69</v>
      </c>
      <c r="BA19" t="s">
        <v>192</v>
      </c>
      <c r="BB19">
        <v>2</v>
      </c>
      <c r="BC19" t="s">
        <v>302</v>
      </c>
      <c r="BD19">
        <v>8</v>
      </c>
      <c r="BE19">
        <v>37433.976999999999</v>
      </c>
      <c r="BF19">
        <v>6.587216207350878E-2</v>
      </c>
      <c r="BG19">
        <v>5.839096652373172E-2</v>
      </c>
      <c r="BH19">
        <v>133542.73399999997</v>
      </c>
      <c r="BI19">
        <v>1.8464928237877775E-2</v>
      </c>
      <c r="BJ19">
        <v>1.6367839959433087E-2</v>
      </c>
      <c r="BK19">
        <v>1</v>
      </c>
      <c r="BL19" t="s">
        <v>68</v>
      </c>
      <c r="BM19">
        <v>-1</v>
      </c>
      <c r="BN19" t="s">
        <v>321</v>
      </c>
    </row>
    <row r="20" spans="1:66">
      <c r="A20" s="139" t="str">
        <f t="shared" si="20"/>
        <v>성원운수</v>
      </c>
      <c r="B20" s="139" t="str">
        <f t="shared" si="21"/>
        <v>536</v>
      </c>
      <c r="C20" s="140" t="str">
        <f t="shared" si="22"/>
        <v>71바5555</v>
      </c>
      <c r="D20" s="114" t="str">
        <f t="shared" si="23"/>
        <v>중형</v>
      </c>
      <c r="E20" s="110" t="str">
        <f t="shared" si="16"/>
        <v>C</v>
      </c>
      <c r="F20" s="160">
        <f t="shared" si="17"/>
        <v>0.87607142857142861</v>
      </c>
      <c r="G20" s="161">
        <f t="shared" si="18"/>
        <v>2.4529999999999998</v>
      </c>
      <c r="H20" s="162">
        <f t="shared" si="19"/>
        <v>2.8</v>
      </c>
      <c r="I20" s="163">
        <f t="shared" si="24"/>
        <v>4339.8890000000001</v>
      </c>
      <c r="J20" s="164">
        <f t="shared" si="25"/>
        <v>1.1392448865642805E-2</v>
      </c>
      <c r="K20" s="164">
        <f t="shared" si="26"/>
        <v>0.37513814944151969</v>
      </c>
      <c r="L20" s="164">
        <f t="shared" si="27"/>
        <v>0.16336823361150479</v>
      </c>
      <c r="M20" s="165">
        <f t="shared" si="28"/>
        <v>4.024</v>
      </c>
      <c r="N20" s="166">
        <f t="shared" si="29"/>
        <v>0</v>
      </c>
      <c r="O20" s="166">
        <f t="shared" si="30"/>
        <v>3.3410000000000002</v>
      </c>
      <c r="P20" s="167">
        <f t="shared" si="31"/>
        <v>0</v>
      </c>
      <c r="Q20" s="168">
        <f t="shared" si="32"/>
        <v>71</v>
      </c>
      <c r="R20" s="169">
        <f t="shared" si="33"/>
        <v>20.966027364901805</v>
      </c>
      <c r="S20" s="141">
        <f t="shared" si="34"/>
        <v>0</v>
      </c>
      <c r="T20" s="141">
        <f t="shared" si="35"/>
        <v>145</v>
      </c>
      <c r="U20" t="s">
        <v>117</v>
      </c>
      <c r="V20" s="5" t="s">
        <v>119</v>
      </c>
      <c r="W20" t="s">
        <v>117</v>
      </c>
      <c r="X20" s="5" t="s">
        <v>119</v>
      </c>
      <c r="Y20" t="s">
        <v>193</v>
      </c>
      <c r="Z20" t="s">
        <v>171</v>
      </c>
      <c r="AA20" t="s">
        <v>173</v>
      </c>
      <c r="AB20">
        <v>519</v>
      </c>
      <c r="AC20" s="1">
        <v>4339.8890000000001</v>
      </c>
      <c r="AD20" s="1">
        <v>1768.902</v>
      </c>
      <c r="AE20" s="28">
        <v>2.4529999999999998</v>
      </c>
      <c r="AF20">
        <v>2.8</v>
      </c>
      <c r="AG20">
        <v>4.024</v>
      </c>
      <c r="AH20">
        <v>337.41902599999997</v>
      </c>
      <c r="AI20">
        <v>3.8440289999999999</v>
      </c>
      <c r="AJ20">
        <v>126.578749</v>
      </c>
      <c r="AK20">
        <v>709</v>
      </c>
      <c r="AL20">
        <v>0</v>
      </c>
      <c r="AM20">
        <v>145</v>
      </c>
      <c r="AN20">
        <v>71</v>
      </c>
      <c r="AO20">
        <v>12.862016000000001</v>
      </c>
      <c r="AP20">
        <v>21.2</v>
      </c>
      <c r="AQ20">
        <v>0</v>
      </c>
      <c r="AR20">
        <v>56</v>
      </c>
      <c r="AS20">
        <v>6869</v>
      </c>
      <c r="AT20">
        <v>0</v>
      </c>
      <c r="AU20">
        <v>3.3410000000000002</v>
      </c>
      <c r="AV20">
        <v>31703</v>
      </c>
      <c r="AW20">
        <v>0</v>
      </c>
      <c r="AX20" s="29">
        <v>0.43</v>
      </c>
      <c r="AY20">
        <v>0.87607142857142861</v>
      </c>
      <c r="AZ20" t="s">
        <v>69</v>
      </c>
      <c r="BA20" t="s">
        <v>192</v>
      </c>
      <c r="BB20">
        <v>3</v>
      </c>
      <c r="BC20" t="s">
        <v>303</v>
      </c>
      <c r="BD20">
        <v>9</v>
      </c>
      <c r="BE20">
        <v>37433.976999999999</v>
      </c>
      <c r="BF20">
        <v>0.11593448914070766</v>
      </c>
      <c r="BG20">
        <v>0.10156689352219854</v>
      </c>
      <c r="BH20">
        <v>133542.73399999997</v>
      </c>
      <c r="BI20">
        <v>3.2498129025874227E-2</v>
      </c>
      <c r="BJ20">
        <v>2.8470682321596243E-2</v>
      </c>
      <c r="BK20">
        <v>1</v>
      </c>
      <c r="BL20" t="s">
        <v>69</v>
      </c>
      <c r="BM20">
        <v>0</v>
      </c>
      <c r="BN20" t="s">
        <v>269</v>
      </c>
    </row>
    <row r="21" spans="1:66">
      <c r="A21" s="142" t="str">
        <f t="shared" si="20"/>
        <v>성원운수</v>
      </c>
      <c r="B21" s="142" t="str">
        <f t="shared" si="21"/>
        <v>536</v>
      </c>
      <c r="C21" s="143" t="str">
        <f t="shared" si="22"/>
        <v>71바5556</v>
      </c>
      <c r="D21" s="131" t="str">
        <f t="shared" si="23"/>
        <v>중형</v>
      </c>
      <c r="E21" s="127" t="str">
        <f t="shared" si="16"/>
        <v>S</v>
      </c>
      <c r="F21" s="150">
        <f t="shared" si="17"/>
        <v>1.0006896551724138</v>
      </c>
      <c r="G21" s="151">
        <f t="shared" si="18"/>
        <v>2.9020000000000001</v>
      </c>
      <c r="H21" s="152">
        <f t="shared" si="19"/>
        <v>2.9</v>
      </c>
      <c r="I21" s="153">
        <f t="shared" si="24"/>
        <v>3965.6990000000001</v>
      </c>
      <c r="J21" s="154">
        <f t="shared" si="25"/>
        <v>6.1571078202584759E-3</v>
      </c>
      <c r="K21" s="154">
        <f t="shared" si="26"/>
        <v>0.37178315662691414</v>
      </c>
      <c r="L21" s="154">
        <f t="shared" si="27"/>
        <v>0.133898210630711</v>
      </c>
      <c r="M21" s="155">
        <f t="shared" si="28"/>
        <v>7.1219999999999999</v>
      </c>
      <c r="N21" s="156">
        <f t="shared" si="29"/>
        <v>0</v>
      </c>
      <c r="O21" s="156">
        <f t="shared" si="30"/>
        <v>1.5129999999999999</v>
      </c>
      <c r="P21" s="157">
        <f t="shared" si="31"/>
        <v>0</v>
      </c>
      <c r="Q21" s="158">
        <f t="shared" si="32"/>
        <v>69</v>
      </c>
      <c r="R21" s="159">
        <f t="shared" si="33"/>
        <v>20.0873338556808</v>
      </c>
      <c r="S21" s="144">
        <f t="shared" si="34"/>
        <v>0</v>
      </c>
      <c r="T21" s="144">
        <f t="shared" si="35"/>
        <v>60</v>
      </c>
      <c r="U21" t="s">
        <v>117</v>
      </c>
      <c r="V21" s="5" t="s">
        <v>119</v>
      </c>
      <c r="W21" t="s">
        <v>117</v>
      </c>
      <c r="X21" s="5" t="s">
        <v>119</v>
      </c>
      <c r="Y21" t="s">
        <v>194</v>
      </c>
      <c r="Z21" t="s">
        <v>171</v>
      </c>
      <c r="AA21" t="s">
        <v>48</v>
      </c>
      <c r="AB21">
        <v>519</v>
      </c>
      <c r="AC21" s="1">
        <v>3965.6990000000001</v>
      </c>
      <c r="AD21" s="1">
        <v>1366.655</v>
      </c>
      <c r="AE21" s="28">
        <v>2.9020000000000001</v>
      </c>
      <c r="AF21">
        <v>2.9</v>
      </c>
      <c r="AG21">
        <v>7.1219999999999999</v>
      </c>
      <c r="AH21">
        <v>317.36962499999998</v>
      </c>
      <c r="AI21">
        <v>1.9540789999999999</v>
      </c>
      <c r="AJ21">
        <v>117.992681</v>
      </c>
      <c r="AK21">
        <v>531</v>
      </c>
      <c r="AL21">
        <v>0</v>
      </c>
      <c r="AM21">
        <v>60</v>
      </c>
      <c r="AN21">
        <v>69</v>
      </c>
      <c r="AO21">
        <v>12.495521</v>
      </c>
      <c r="AP21">
        <v>12.6</v>
      </c>
      <c r="AQ21">
        <v>0</v>
      </c>
      <c r="AR21">
        <v>24</v>
      </c>
      <c r="AS21">
        <v>2666</v>
      </c>
      <c r="AT21">
        <v>0</v>
      </c>
      <c r="AU21">
        <v>1.5129999999999999</v>
      </c>
      <c r="AV21">
        <v>27252</v>
      </c>
      <c r="AW21">
        <v>0</v>
      </c>
      <c r="AX21" s="29">
        <v>0.68</v>
      </c>
      <c r="AY21">
        <v>1.0006896551724138</v>
      </c>
      <c r="AZ21" t="s">
        <v>71</v>
      </c>
      <c r="BA21" t="s">
        <v>192</v>
      </c>
      <c r="BB21">
        <v>1</v>
      </c>
      <c r="BC21" t="s">
        <v>328</v>
      </c>
      <c r="BD21">
        <v>8</v>
      </c>
      <c r="BE21">
        <v>37433.976999999999</v>
      </c>
      <c r="BF21">
        <v>0.10593849005143109</v>
      </c>
      <c r="BG21">
        <v>0.10601155107905277</v>
      </c>
      <c r="BH21">
        <v>133542.73399999997</v>
      </c>
      <c r="BI21">
        <v>2.9696104619215007E-2</v>
      </c>
      <c r="BJ21">
        <v>2.9716584691366191E-2</v>
      </c>
      <c r="BK21">
        <v>1</v>
      </c>
      <c r="BL21" t="s">
        <v>71</v>
      </c>
      <c r="BM21">
        <v>0</v>
      </c>
      <c r="BN21" t="s">
        <v>269</v>
      </c>
    </row>
    <row r="22" spans="1:66">
      <c r="A22" s="139" t="str">
        <f t="shared" si="20"/>
        <v>성원운수</v>
      </c>
      <c r="B22" s="139" t="str">
        <f t="shared" si="21"/>
        <v>536</v>
      </c>
      <c r="C22" s="140" t="str">
        <f t="shared" si="22"/>
        <v>71바5557</v>
      </c>
      <c r="D22" s="114" t="str">
        <f t="shared" si="23"/>
        <v>중형</v>
      </c>
      <c r="E22" s="110" t="str">
        <f t="shared" si="16"/>
        <v>B</v>
      </c>
      <c r="F22" s="160">
        <f t="shared" si="17"/>
        <v>0.91142857142857148</v>
      </c>
      <c r="G22" s="161">
        <f t="shared" si="18"/>
        <v>2.552</v>
      </c>
      <c r="H22" s="162">
        <f t="shared" si="19"/>
        <v>2.8</v>
      </c>
      <c r="I22" s="163">
        <f t="shared" si="24"/>
        <v>3816.69</v>
      </c>
      <c r="J22" s="164">
        <f t="shared" si="25"/>
        <v>8.7651157728922055E-3</v>
      </c>
      <c r="K22" s="164">
        <f t="shared" si="26"/>
        <v>0.38936441980638098</v>
      </c>
      <c r="L22" s="164">
        <f t="shared" si="27"/>
        <v>0.13021754452156187</v>
      </c>
      <c r="M22" s="165">
        <f t="shared" si="28"/>
        <v>5.859</v>
      </c>
      <c r="N22" s="166">
        <f t="shared" si="29"/>
        <v>2.5939999999999999</v>
      </c>
      <c r="O22" s="166">
        <f t="shared" si="30"/>
        <v>4.5330000000000004</v>
      </c>
      <c r="P22" s="167">
        <f t="shared" si="31"/>
        <v>0</v>
      </c>
      <c r="Q22" s="168">
        <f t="shared" si="32"/>
        <v>71</v>
      </c>
      <c r="R22" s="169">
        <f t="shared" si="33"/>
        <v>21.451980548459684</v>
      </c>
      <c r="S22" s="141">
        <f t="shared" si="34"/>
        <v>99</v>
      </c>
      <c r="T22" s="141">
        <f t="shared" si="35"/>
        <v>173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195</v>
      </c>
      <c r="Z22" s="4" t="s">
        <v>171</v>
      </c>
      <c r="AA22" s="4" t="s">
        <v>173</v>
      </c>
      <c r="AB22" s="4">
        <v>519</v>
      </c>
      <c r="AC22" s="4">
        <v>3816.69</v>
      </c>
      <c r="AD22" s="4">
        <v>1495.2950000000001</v>
      </c>
      <c r="AE22" s="4">
        <v>2.552</v>
      </c>
      <c r="AF22" s="4">
        <v>2.8</v>
      </c>
      <c r="AG22" s="4">
        <v>5.859</v>
      </c>
      <c r="AH22" s="4">
        <v>295.60818899999998</v>
      </c>
      <c r="AI22" s="4">
        <v>2.59104</v>
      </c>
      <c r="AJ22" s="4">
        <v>115.099311</v>
      </c>
      <c r="AK22" s="4">
        <v>497</v>
      </c>
      <c r="AL22" s="4">
        <v>99</v>
      </c>
      <c r="AM22" s="4">
        <v>173</v>
      </c>
      <c r="AN22" s="4">
        <v>71</v>
      </c>
      <c r="AO22" s="4">
        <v>12.911313</v>
      </c>
      <c r="AP22" s="4">
        <v>52.9</v>
      </c>
      <c r="AQ22" s="4">
        <v>0</v>
      </c>
      <c r="AR22" s="4">
        <v>39</v>
      </c>
      <c r="AS22" s="4">
        <v>8888</v>
      </c>
      <c r="AT22" s="4">
        <v>2.5939999999999999</v>
      </c>
      <c r="AU22" s="4">
        <v>4.5330000000000004</v>
      </c>
      <c r="AV22" s="4">
        <v>25164</v>
      </c>
      <c r="AW22" s="4">
        <v>0</v>
      </c>
      <c r="AX22" s="30">
        <v>0.51</v>
      </c>
      <c r="AY22">
        <v>0.91142857142857148</v>
      </c>
      <c r="AZ22" t="s">
        <v>68</v>
      </c>
      <c r="BA22" t="s">
        <v>192</v>
      </c>
      <c r="BB22">
        <v>3</v>
      </c>
      <c r="BC22" t="s">
        <v>320</v>
      </c>
      <c r="BD22">
        <v>8</v>
      </c>
      <c r="BE22">
        <v>37433.976999999999</v>
      </c>
      <c r="BF22">
        <v>0.10195790845306124</v>
      </c>
      <c r="BG22">
        <v>9.2927350847218676E-2</v>
      </c>
      <c r="BH22">
        <v>133542.73399999997</v>
      </c>
      <c r="BI22">
        <v>2.8580289512419307E-2</v>
      </c>
      <c r="BJ22">
        <v>2.6048892441319312E-2</v>
      </c>
      <c r="BK22">
        <v>1</v>
      </c>
      <c r="BL22" t="s">
        <v>68</v>
      </c>
      <c r="BM22">
        <v>0</v>
      </c>
      <c r="BN22" t="s">
        <v>269</v>
      </c>
    </row>
    <row r="23" spans="1:66">
      <c r="A23" s="142" t="str">
        <f t="shared" si="20"/>
        <v>성원운수</v>
      </c>
      <c r="B23" s="142" t="str">
        <f t="shared" si="21"/>
        <v>536</v>
      </c>
      <c r="C23" s="143" t="str">
        <f t="shared" si="22"/>
        <v>71바5559</v>
      </c>
      <c r="D23" s="131" t="str">
        <f t="shared" si="23"/>
        <v>중형</v>
      </c>
      <c r="E23" s="127" t="str">
        <f t="shared" si="16"/>
        <v>F</v>
      </c>
      <c r="F23" s="150">
        <f t="shared" si="17"/>
        <v>0.79678571428571432</v>
      </c>
      <c r="G23" s="151">
        <f t="shared" si="18"/>
        <v>2.2309999999999999</v>
      </c>
      <c r="H23" s="152">
        <f t="shared" si="19"/>
        <v>2.8</v>
      </c>
      <c r="I23" s="153">
        <f t="shared" si="24"/>
        <v>4594.2939999999999</v>
      </c>
      <c r="J23" s="154">
        <f t="shared" si="25"/>
        <v>1.7250764768406233E-2</v>
      </c>
      <c r="K23" s="154">
        <f t="shared" si="26"/>
        <v>0.40193932827723661</v>
      </c>
      <c r="L23" s="154">
        <f t="shared" si="27"/>
        <v>0.13495000537623408</v>
      </c>
      <c r="M23" s="155">
        <f t="shared" si="28"/>
        <v>5.3520000000000003</v>
      </c>
      <c r="N23" s="156">
        <f t="shared" si="29"/>
        <v>0.32600000000000001</v>
      </c>
      <c r="O23" s="156">
        <f t="shared" si="30"/>
        <v>7.8140000000000001</v>
      </c>
      <c r="P23" s="157">
        <f t="shared" si="31"/>
        <v>0</v>
      </c>
      <c r="Q23" s="158">
        <f t="shared" si="32"/>
        <v>71</v>
      </c>
      <c r="R23" s="159">
        <f t="shared" si="33"/>
        <v>21.875121087521425</v>
      </c>
      <c r="S23" s="144">
        <f t="shared" si="34"/>
        <v>15</v>
      </c>
      <c r="T23" s="144">
        <f t="shared" si="35"/>
        <v>359</v>
      </c>
      <c r="U23" t="s">
        <v>117</v>
      </c>
      <c r="V23" s="5" t="s">
        <v>119</v>
      </c>
      <c r="W23" t="s">
        <v>117</v>
      </c>
      <c r="X23" s="5" t="s">
        <v>119</v>
      </c>
      <c r="Y23" t="s">
        <v>197</v>
      </c>
      <c r="Z23" t="s">
        <v>171</v>
      </c>
      <c r="AA23" t="s">
        <v>173</v>
      </c>
      <c r="AB23">
        <v>519</v>
      </c>
      <c r="AC23" s="1">
        <v>4594.2939999999999</v>
      </c>
      <c r="AD23" s="1">
        <v>2058.9299999999998</v>
      </c>
      <c r="AE23" s="28">
        <v>2.2309999999999999</v>
      </c>
      <c r="AF23">
        <v>2.8</v>
      </c>
      <c r="AG23">
        <v>5.3520000000000003</v>
      </c>
      <c r="AH23">
        <v>361.604896</v>
      </c>
      <c r="AI23">
        <v>6.2379610000000003</v>
      </c>
      <c r="AJ23">
        <v>145.34322900000001</v>
      </c>
      <c r="AK23">
        <v>620</v>
      </c>
      <c r="AL23">
        <v>15</v>
      </c>
      <c r="AM23">
        <v>359</v>
      </c>
      <c r="AN23">
        <v>71</v>
      </c>
      <c r="AO23">
        <v>12.705287</v>
      </c>
      <c r="AP23">
        <v>81.2</v>
      </c>
      <c r="AQ23">
        <v>0</v>
      </c>
      <c r="AR23">
        <v>109</v>
      </c>
      <c r="AS23">
        <v>19148</v>
      </c>
      <c r="AT23">
        <v>0.32600000000000001</v>
      </c>
      <c r="AU23">
        <v>7.8140000000000001</v>
      </c>
      <c r="AV23">
        <v>25947</v>
      </c>
      <c r="AW23">
        <v>0</v>
      </c>
      <c r="AX23" s="29">
        <v>0.42</v>
      </c>
      <c r="AY23">
        <v>0.79678571428571432</v>
      </c>
      <c r="AZ23" t="s">
        <v>70</v>
      </c>
      <c r="BA23" t="s">
        <v>192</v>
      </c>
      <c r="BB23">
        <v>1</v>
      </c>
      <c r="BC23" t="s">
        <v>552</v>
      </c>
      <c r="BD23">
        <v>9</v>
      </c>
      <c r="BE23">
        <v>37433.976999999999</v>
      </c>
      <c r="BF23">
        <v>0.12273058777591278</v>
      </c>
      <c r="BG23">
        <v>9.7789979045736219E-2</v>
      </c>
      <c r="BH23">
        <v>133542.73399999997</v>
      </c>
      <c r="BI23">
        <v>3.4403174642208545E-2</v>
      </c>
      <c r="BJ23">
        <v>2.741195808098831E-2</v>
      </c>
      <c r="BK23">
        <v>1</v>
      </c>
      <c r="BL23" t="s">
        <v>67</v>
      </c>
      <c r="BM23">
        <v>-1</v>
      </c>
      <c r="BN23" t="s">
        <v>321</v>
      </c>
    </row>
    <row r="24" spans="1:66">
      <c r="A24" s="139" t="str">
        <f t="shared" si="20"/>
        <v>성원운수</v>
      </c>
      <c r="B24" s="139" t="str">
        <f t="shared" si="21"/>
        <v>536</v>
      </c>
      <c r="C24" s="140" t="str">
        <f t="shared" si="22"/>
        <v>71바5562</v>
      </c>
      <c r="D24" s="114" t="str">
        <f t="shared" si="23"/>
        <v>중형</v>
      </c>
      <c r="E24" s="110" t="str">
        <f t="shared" si="16"/>
        <v>D</v>
      </c>
      <c r="F24" s="160">
        <f t="shared" si="17"/>
        <v>0.82896551724137935</v>
      </c>
      <c r="G24" s="161">
        <f t="shared" si="18"/>
        <v>2.4039999999999999</v>
      </c>
      <c r="H24" s="162">
        <f t="shared" si="19"/>
        <v>2.9</v>
      </c>
      <c r="I24" s="163">
        <f t="shared" si="24"/>
        <v>4638.5129999999999</v>
      </c>
      <c r="J24" s="164">
        <f t="shared" si="25"/>
        <v>1.8606576709154308E-2</v>
      </c>
      <c r="K24" s="164">
        <f t="shared" si="26"/>
        <v>0.3876757676938295</v>
      </c>
      <c r="L24" s="164">
        <f t="shared" si="27"/>
        <v>0.17958341390872462</v>
      </c>
      <c r="M24" s="165">
        <f t="shared" si="28"/>
        <v>5.5519999999999996</v>
      </c>
      <c r="N24" s="166">
        <f t="shared" si="29"/>
        <v>0</v>
      </c>
      <c r="O24" s="166">
        <f t="shared" si="30"/>
        <v>2.3929999999999998</v>
      </c>
      <c r="P24" s="167">
        <f t="shared" si="31"/>
        <v>0</v>
      </c>
      <c r="Q24" s="168">
        <f t="shared" si="32"/>
        <v>72</v>
      </c>
      <c r="R24" s="169">
        <f t="shared" si="33"/>
        <v>21.404011449815076</v>
      </c>
      <c r="S24" s="141">
        <f t="shared" si="34"/>
        <v>0</v>
      </c>
      <c r="T24" s="141">
        <f t="shared" si="35"/>
        <v>111</v>
      </c>
      <c r="U24" t="s">
        <v>117</v>
      </c>
      <c r="V24" s="5" t="s">
        <v>119</v>
      </c>
      <c r="W24" t="s">
        <v>117</v>
      </c>
      <c r="X24" s="5" t="s">
        <v>119</v>
      </c>
      <c r="Y24" t="s">
        <v>273</v>
      </c>
      <c r="Z24" t="s">
        <v>171</v>
      </c>
      <c r="AA24" t="s">
        <v>173</v>
      </c>
      <c r="AB24">
        <v>519</v>
      </c>
      <c r="AC24" s="1">
        <v>4638.5129999999999</v>
      </c>
      <c r="AD24" s="1">
        <v>1929.2329999999999</v>
      </c>
      <c r="AE24" s="28">
        <v>2.4039999999999999</v>
      </c>
      <c r="AF24">
        <v>2.9</v>
      </c>
      <c r="AG24">
        <v>5.5519999999999996</v>
      </c>
      <c r="AH24">
        <v>365.00905599999999</v>
      </c>
      <c r="AI24">
        <v>6.791569</v>
      </c>
      <c r="AJ24">
        <v>141.505166</v>
      </c>
      <c r="AK24">
        <v>833</v>
      </c>
      <c r="AL24">
        <v>0</v>
      </c>
      <c r="AM24">
        <v>111</v>
      </c>
      <c r="AN24">
        <v>72</v>
      </c>
      <c r="AO24">
        <v>12.707939</v>
      </c>
      <c r="AP24">
        <v>84</v>
      </c>
      <c r="AQ24">
        <v>0</v>
      </c>
      <c r="AR24">
        <v>56</v>
      </c>
      <c r="AS24">
        <v>5467</v>
      </c>
      <c r="AT24">
        <v>0</v>
      </c>
      <c r="AU24">
        <v>2.3929999999999998</v>
      </c>
      <c r="AV24">
        <v>17783</v>
      </c>
      <c r="AW24">
        <v>0</v>
      </c>
      <c r="AX24" s="29">
        <v>0.47</v>
      </c>
      <c r="AY24">
        <v>0.82896551724137935</v>
      </c>
      <c r="AZ24" t="s">
        <v>67</v>
      </c>
      <c r="BA24" t="s">
        <v>192</v>
      </c>
      <c r="BB24">
        <v>1</v>
      </c>
      <c r="BC24" t="s">
        <v>198</v>
      </c>
      <c r="BD24">
        <v>9</v>
      </c>
      <c r="BE24">
        <v>37433.976999999999</v>
      </c>
      <c r="BF24">
        <v>0.12391184083913927</v>
      </c>
      <c r="BG24">
        <v>0.10271864323354855</v>
      </c>
      <c r="BH24">
        <v>133542.73399999997</v>
      </c>
      <c r="BI24">
        <v>3.473429711271301E-2</v>
      </c>
      <c r="BJ24">
        <v>2.8793534572055888E-2</v>
      </c>
      <c r="BK24">
        <v>1</v>
      </c>
      <c r="BL24" t="s">
        <v>67</v>
      </c>
      <c r="BM24">
        <v>0</v>
      </c>
      <c r="BN24" t="s">
        <v>269</v>
      </c>
    </row>
    <row r="25" spans="1:66">
      <c r="A25" s="142" t="str">
        <f t="shared" si="20"/>
        <v>성원운수</v>
      </c>
      <c r="B25" s="142" t="str">
        <f t="shared" si="21"/>
        <v>536</v>
      </c>
      <c r="C25" s="143" t="str">
        <f t="shared" si="22"/>
        <v>71바5563</v>
      </c>
      <c r="D25" s="131" t="str">
        <f t="shared" si="23"/>
        <v>중형</v>
      </c>
      <c r="E25" s="127" t="str">
        <f t="shared" si="16"/>
        <v>A</v>
      </c>
      <c r="F25" s="150">
        <f t="shared" si="17"/>
        <v>0.95965517241379306</v>
      </c>
      <c r="G25" s="151">
        <f t="shared" si="18"/>
        <v>2.7829999999999999</v>
      </c>
      <c r="H25" s="152">
        <f t="shared" si="19"/>
        <v>2.9</v>
      </c>
      <c r="I25" s="153">
        <f t="shared" si="24"/>
        <v>3839.1460000000002</v>
      </c>
      <c r="J25" s="154">
        <f t="shared" si="25"/>
        <v>1.3300494807819276E-2</v>
      </c>
      <c r="K25" s="154">
        <f t="shared" si="26"/>
        <v>0.40001049710561215</v>
      </c>
      <c r="L25" s="154">
        <f t="shared" si="27"/>
        <v>0.1737365549525858</v>
      </c>
      <c r="M25" s="155">
        <f t="shared" si="28"/>
        <v>9.7260000000000009</v>
      </c>
      <c r="N25" s="156">
        <f t="shared" si="29"/>
        <v>2.5999999999999999E-2</v>
      </c>
      <c r="O25" s="156">
        <f t="shared" si="30"/>
        <v>5.4960000000000004</v>
      </c>
      <c r="P25" s="157">
        <f t="shared" si="31"/>
        <v>0</v>
      </c>
      <c r="Q25" s="158">
        <f t="shared" si="32"/>
        <v>73</v>
      </c>
      <c r="R25" s="159">
        <f t="shared" si="33"/>
        <v>21.255858191268235</v>
      </c>
      <c r="S25" s="144">
        <f t="shared" si="34"/>
        <v>1</v>
      </c>
      <c r="T25" s="144">
        <f t="shared" si="35"/>
        <v>211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199</v>
      </c>
      <c r="Z25" s="4" t="s">
        <v>171</v>
      </c>
      <c r="AA25" s="4" t="s">
        <v>48</v>
      </c>
      <c r="AB25" s="4">
        <v>519</v>
      </c>
      <c r="AC25" s="4">
        <v>3839.1460000000002</v>
      </c>
      <c r="AD25" s="4">
        <v>1379.287</v>
      </c>
      <c r="AE25" s="4">
        <v>2.7829999999999999</v>
      </c>
      <c r="AF25" s="4">
        <v>2.9</v>
      </c>
      <c r="AG25" s="4">
        <v>9.7260000000000009</v>
      </c>
      <c r="AH25" s="4">
        <v>307.856291</v>
      </c>
      <c r="AI25" s="4">
        <v>4.0946410000000002</v>
      </c>
      <c r="AJ25" s="4">
        <v>123.145748</v>
      </c>
      <c r="AK25" s="4">
        <v>667</v>
      </c>
      <c r="AL25" s="4">
        <v>1</v>
      </c>
      <c r="AM25" s="4">
        <v>211</v>
      </c>
      <c r="AN25" s="4">
        <v>73</v>
      </c>
      <c r="AO25" s="4">
        <v>12.470578</v>
      </c>
      <c r="AP25" s="4">
        <v>26.8</v>
      </c>
      <c r="AQ25" s="4">
        <v>0</v>
      </c>
      <c r="AR25" s="4">
        <v>74</v>
      </c>
      <c r="AS25" s="4">
        <v>6950</v>
      </c>
      <c r="AT25" s="4">
        <v>2.5999999999999999E-2</v>
      </c>
      <c r="AU25" s="4">
        <v>5.4960000000000004</v>
      </c>
      <c r="AV25" s="4">
        <v>27084</v>
      </c>
      <c r="AW25" s="4">
        <v>0</v>
      </c>
      <c r="AX25" s="30">
        <v>0.73</v>
      </c>
      <c r="AY25">
        <v>0.95965517241379306</v>
      </c>
      <c r="AZ25" t="s">
        <v>66</v>
      </c>
      <c r="BA25" t="s">
        <v>192</v>
      </c>
      <c r="BB25">
        <v>2</v>
      </c>
      <c r="BC25" t="s">
        <v>319</v>
      </c>
      <c r="BD25">
        <v>10</v>
      </c>
      <c r="BE25">
        <v>37433.976999999999</v>
      </c>
      <c r="BF25">
        <v>0.10255779128143398</v>
      </c>
      <c r="BG25">
        <v>9.8420114874562328E-2</v>
      </c>
      <c r="BH25">
        <v>133542.73399999997</v>
      </c>
      <c r="BI25">
        <v>2.8748445422721397E-2</v>
      </c>
      <c r="BJ25">
        <v>2.7588594348770222E-2</v>
      </c>
      <c r="BK25">
        <v>1</v>
      </c>
      <c r="BL25" t="s">
        <v>66</v>
      </c>
      <c r="BM25">
        <v>0</v>
      </c>
      <c r="BN25" t="s">
        <v>269</v>
      </c>
    </row>
    <row r="26" spans="1:66">
      <c r="A26" s="139" t="str">
        <f t="shared" si="20"/>
        <v>성원운수</v>
      </c>
      <c r="B26" s="139" t="str">
        <f t="shared" si="21"/>
        <v>536</v>
      </c>
      <c r="C26" s="140" t="str">
        <f t="shared" si="22"/>
        <v>71바5565</v>
      </c>
      <c r="D26" s="114" t="str">
        <f t="shared" si="23"/>
        <v>중형</v>
      </c>
      <c r="E26" s="110" t="str">
        <f t="shared" si="16"/>
        <v>B</v>
      </c>
      <c r="F26" s="160">
        <f t="shared" si="17"/>
        <v>0.92758620689655169</v>
      </c>
      <c r="G26" s="161">
        <f t="shared" si="18"/>
        <v>2.69</v>
      </c>
      <c r="H26" s="162">
        <f t="shared" si="19"/>
        <v>2.9</v>
      </c>
      <c r="I26" s="163">
        <f t="shared" si="24"/>
        <v>1095.355</v>
      </c>
      <c r="J26" s="164">
        <f t="shared" si="25"/>
        <v>1.2936449360343005E-2</v>
      </c>
      <c r="K26" s="164">
        <f t="shared" si="26"/>
        <v>0.40489523018933887</v>
      </c>
      <c r="L26" s="164">
        <f t="shared" si="27"/>
        <v>0.1981092887693944</v>
      </c>
      <c r="M26" s="165">
        <f t="shared" si="28"/>
        <v>10.778</v>
      </c>
      <c r="N26" s="166">
        <f t="shared" si="29"/>
        <v>9.0999999999999998E-2</v>
      </c>
      <c r="O26" s="166">
        <f t="shared" si="30"/>
        <v>4.2</v>
      </c>
      <c r="P26" s="167">
        <f t="shared" si="31"/>
        <v>0</v>
      </c>
      <c r="Q26" s="168">
        <f t="shared" si="32"/>
        <v>70</v>
      </c>
      <c r="R26" s="169">
        <f t="shared" si="33"/>
        <v>21.258128865845428</v>
      </c>
      <c r="S26" s="141">
        <f t="shared" si="34"/>
        <v>1</v>
      </c>
      <c r="T26" s="141">
        <f t="shared" si="35"/>
        <v>46</v>
      </c>
      <c r="U26" t="s">
        <v>117</v>
      </c>
      <c r="V26" s="5" t="s">
        <v>119</v>
      </c>
      <c r="W26" t="s">
        <v>117</v>
      </c>
      <c r="X26" s="5" t="s">
        <v>119</v>
      </c>
      <c r="Y26" t="s">
        <v>453</v>
      </c>
      <c r="Z26" t="s">
        <v>171</v>
      </c>
      <c r="AA26" t="s">
        <v>48</v>
      </c>
      <c r="AB26">
        <v>519</v>
      </c>
      <c r="AC26" s="1">
        <v>1095.355</v>
      </c>
      <c r="AD26" s="1">
        <v>407.19</v>
      </c>
      <c r="AE26" s="28">
        <v>2.69</v>
      </c>
      <c r="AF26">
        <v>2.9</v>
      </c>
      <c r="AG26">
        <v>10.778</v>
      </c>
      <c r="AH26">
        <v>88.507748000000007</v>
      </c>
      <c r="AI26">
        <v>1.144976</v>
      </c>
      <c r="AJ26">
        <v>35.836365000000001</v>
      </c>
      <c r="AK26">
        <v>217</v>
      </c>
      <c r="AL26">
        <v>1</v>
      </c>
      <c r="AM26">
        <v>46</v>
      </c>
      <c r="AN26">
        <v>70</v>
      </c>
      <c r="AO26">
        <v>12.375809</v>
      </c>
      <c r="AP26">
        <v>6.9</v>
      </c>
      <c r="AQ26">
        <v>0</v>
      </c>
      <c r="AR26">
        <v>8</v>
      </c>
      <c r="AS26">
        <v>558</v>
      </c>
      <c r="AT26">
        <v>9.0999999999999998E-2</v>
      </c>
      <c r="AU26">
        <v>4.2</v>
      </c>
      <c r="AV26">
        <v>8565</v>
      </c>
      <c r="AW26">
        <v>0</v>
      </c>
      <c r="AX26" s="29">
        <v>0.75</v>
      </c>
      <c r="AY26">
        <v>0.92758620689655169</v>
      </c>
      <c r="AZ26" t="s">
        <v>68</v>
      </c>
      <c r="BA26" t="s">
        <v>192</v>
      </c>
      <c r="BB26">
        <v>1</v>
      </c>
      <c r="BC26" t="s">
        <v>200</v>
      </c>
      <c r="BD26">
        <v>6</v>
      </c>
      <c r="BE26">
        <v>37433.976999999999</v>
      </c>
      <c r="BF26">
        <v>2.9260983945146948E-2</v>
      </c>
      <c r="BG26">
        <v>2.7142085107739754E-2</v>
      </c>
      <c r="BH26">
        <v>133542.73399999997</v>
      </c>
      <c r="BI26">
        <v>8.2022807770282761E-3</v>
      </c>
      <c r="BJ26">
        <v>7.6083225138641594E-3</v>
      </c>
      <c r="BK26">
        <v>1</v>
      </c>
      <c r="BL26" t="s">
        <v>298</v>
      </c>
      <c r="BM26" t="s">
        <v>299</v>
      </c>
      <c r="BN26" t="s">
        <v>298</v>
      </c>
    </row>
    <row r="27" spans="1:66">
      <c r="A27" s="142" t="str">
        <f t="shared" si="20"/>
        <v>성원운수</v>
      </c>
      <c r="B27" s="142" t="str">
        <f t="shared" si="21"/>
        <v>536</v>
      </c>
      <c r="C27" s="143" t="str">
        <f t="shared" si="22"/>
        <v>71바5566</v>
      </c>
      <c r="D27" s="131" t="str">
        <f t="shared" si="23"/>
        <v>중형</v>
      </c>
      <c r="E27" s="127" t="str">
        <f t="shared" si="16"/>
        <v>A</v>
      </c>
      <c r="F27" s="150">
        <f t="shared" si="17"/>
        <v>0.97655172413793101</v>
      </c>
      <c r="G27" s="151">
        <f t="shared" si="18"/>
        <v>2.8319999999999999</v>
      </c>
      <c r="H27" s="152">
        <f t="shared" si="19"/>
        <v>2.9</v>
      </c>
      <c r="I27" s="153">
        <f t="shared" si="24"/>
        <v>1987.6659999999999</v>
      </c>
      <c r="J27" s="154">
        <f t="shared" si="25"/>
        <v>1.0661219325308896E-2</v>
      </c>
      <c r="K27" s="154">
        <f t="shared" si="26"/>
        <v>0.39129132904496261</v>
      </c>
      <c r="L27" s="154">
        <f t="shared" si="27"/>
        <v>0.17507971661234836</v>
      </c>
      <c r="M27" s="155">
        <f t="shared" si="28"/>
        <v>9.0950000000000006</v>
      </c>
      <c r="N27" s="156">
        <f t="shared" si="29"/>
        <v>0.10100000000000001</v>
      </c>
      <c r="O27" s="156">
        <f t="shared" si="30"/>
        <v>1.006</v>
      </c>
      <c r="P27" s="157">
        <f t="shared" si="31"/>
        <v>0</v>
      </c>
      <c r="Q27" s="158">
        <f t="shared" si="32"/>
        <v>69</v>
      </c>
      <c r="R27" s="159">
        <f t="shared" si="33"/>
        <v>20.809857673717332</v>
      </c>
      <c r="S27" s="144">
        <f t="shared" si="34"/>
        <v>2</v>
      </c>
      <c r="T27" s="144">
        <f t="shared" si="35"/>
        <v>20</v>
      </c>
      <c r="U27" t="s">
        <v>117</v>
      </c>
      <c r="V27" t="s">
        <v>119</v>
      </c>
      <c r="W27" t="s">
        <v>117</v>
      </c>
      <c r="X27" s="4" t="s">
        <v>119</v>
      </c>
      <c r="Y27" s="4" t="s">
        <v>201</v>
      </c>
      <c r="Z27" s="4" t="s">
        <v>171</v>
      </c>
      <c r="AA27" s="4" t="s">
        <v>48</v>
      </c>
      <c r="AB27" s="4">
        <v>519</v>
      </c>
      <c r="AC27" s="4">
        <v>1987.6659999999999</v>
      </c>
      <c r="AD27" s="4">
        <v>701.88599999999997</v>
      </c>
      <c r="AE27" s="4">
        <v>2.8319999999999999</v>
      </c>
      <c r="AF27" s="4">
        <v>2.9</v>
      </c>
      <c r="AG27" s="4">
        <v>9.0950000000000006</v>
      </c>
      <c r="AH27" s="4">
        <v>159.71240700000001</v>
      </c>
      <c r="AI27" s="4">
        <v>1.7027289999999999</v>
      </c>
      <c r="AJ27" s="4">
        <v>62.494079999999997</v>
      </c>
      <c r="AK27" s="4">
        <v>348</v>
      </c>
      <c r="AL27" s="4">
        <v>2</v>
      </c>
      <c r="AM27" s="4">
        <v>20</v>
      </c>
      <c r="AN27" s="4">
        <v>69</v>
      </c>
      <c r="AO27" s="4">
        <v>12.445282000000001</v>
      </c>
      <c r="AP27" s="4">
        <v>5.0999999999999996</v>
      </c>
      <c r="AQ27" s="4">
        <v>0</v>
      </c>
      <c r="AR27" s="4">
        <v>19</v>
      </c>
      <c r="AS27" s="4">
        <v>1270</v>
      </c>
      <c r="AT27" s="4">
        <v>0.10100000000000001</v>
      </c>
      <c r="AU27" s="4">
        <v>1.006</v>
      </c>
      <c r="AV27" s="4">
        <v>15066</v>
      </c>
      <c r="AW27" s="4">
        <v>0</v>
      </c>
      <c r="AX27" s="30">
        <v>0.73</v>
      </c>
      <c r="AY27">
        <v>0.97655172413793101</v>
      </c>
      <c r="AZ27" t="s">
        <v>66</v>
      </c>
      <c r="BA27" t="s">
        <v>192</v>
      </c>
      <c r="BB27">
        <v>1</v>
      </c>
      <c r="BC27" t="s">
        <v>317</v>
      </c>
      <c r="BD27">
        <v>4</v>
      </c>
      <c r="BE27">
        <v>37433.976999999999</v>
      </c>
      <c r="BF27">
        <v>5.3097911557727355E-2</v>
      </c>
      <c r="BG27">
        <v>5.1852857079822019E-2</v>
      </c>
      <c r="BH27">
        <v>133542.73399999997</v>
      </c>
      <c r="BI27">
        <v>1.4884119416036521E-2</v>
      </c>
      <c r="BJ27">
        <v>1.4535112478005319E-2</v>
      </c>
      <c r="BK27">
        <v>1</v>
      </c>
      <c r="BL27" t="s">
        <v>66</v>
      </c>
      <c r="BM27">
        <v>0</v>
      </c>
      <c r="BN27" t="s">
        <v>269</v>
      </c>
    </row>
    <row r="28" spans="1:66">
      <c r="A28" s="139" t="str">
        <f t="shared" si="20"/>
        <v>성원운수</v>
      </c>
      <c r="B28" s="139" t="str">
        <f t="shared" si="21"/>
        <v>536</v>
      </c>
      <c r="C28" s="140" t="str">
        <f t="shared" si="22"/>
        <v>74사1183</v>
      </c>
      <c r="D28" s="114" t="str">
        <f t="shared" si="23"/>
        <v>중형</v>
      </c>
      <c r="E28" s="110" t="str">
        <f t="shared" si="16"/>
        <v>C</v>
      </c>
      <c r="F28" s="160">
        <f t="shared" si="17"/>
        <v>0.89620689655172425</v>
      </c>
      <c r="G28" s="161">
        <f t="shared" si="18"/>
        <v>2.5990000000000002</v>
      </c>
      <c r="H28" s="162">
        <f t="shared" si="19"/>
        <v>2.9</v>
      </c>
      <c r="I28" s="163">
        <f t="shared" si="24"/>
        <v>1932.9849999999999</v>
      </c>
      <c r="J28" s="164">
        <f t="shared" si="25"/>
        <v>1.0491017163711765E-2</v>
      </c>
      <c r="K28" s="164">
        <f t="shared" si="26"/>
        <v>0.38628698635389475</v>
      </c>
      <c r="L28" s="164">
        <f t="shared" si="27"/>
        <v>0.18261910982237317</v>
      </c>
      <c r="M28" s="165">
        <f t="shared" si="28"/>
        <v>8.673</v>
      </c>
      <c r="N28" s="166">
        <f t="shared" si="29"/>
        <v>0.10299999999999999</v>
      </c>
      <c r="O28" s="166">
        <f t="shared" si="30"/>
        <v>2.0179999999999998</v>
      </c>
      <c r="P28" s="167">
        <f t="shared" si="31"/>
        <v>0</v>
      </c>
      <c r="Q28" s="168">
        <f t="shared" si="32"/>
        <v>63</v>
      </c>
      <c r="R28" s="169">
        <f t="shared" si="33"/>
        <v>20.575762194203531</v>
      </c>
      <c r="S28" s="141">
        <f t="shared" si="34"/>
        <v>2</v>
      </c>
      <c r="T28" s="141">
        <f t="shared" si="35"/>
        <v>39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202</v>
      </c>
      <c r="Z28" s="4" t="s">
        <v>171</v>
      </c>
      <c r="AA28" s="4" t="s">
        <v>48</v>
      </c>
      <c r="AB28" s="4">
        <v>519</v>
      </c>
      <c r="AC28" s="4">
        <v>1932.9849999999999</v>
      </c>
      <c r="AD28" s="4">
        <v>743.62400000000002</v>
      </c>
      <c r="AE28" s="4">
        <v>2.5990000000000002</v>
      </c>
      <c r="AF28" s="4">
        <v>2.9</v>
      </c>
      <c r="AG28" s="4">
        <v>8.673</v>
      </c>
      <c r="AH28" s="4">
        <v>155.738283</v>
      </c>
      <c r="AI28" s="4">
        <v>1.633853</v>
      </c>
      <c r="AJ28" s="4">
        <v>60.159672</v>
      </c>
      <c r="AK28" s="4">
        <v>353</v>
      </c>
      <c r="AL28" s="4">
        <v>2</v>
      </c>
      <c r="AM28" s="4">
        <v>39</v>
      </c>
      <c r="AN28" s="4">
        <v>63</v>
      </c>
      <c r="AO28" s="4">
        <v>12.411752</v>
      </c>
      <c r="AP28" s="4">
        <v>0</v>
      </c>
      <c r="AQ28" s="4">
        <v>0</v>
      </c>
      <c r="AR28" s="4">
        <v>28</v>
      </c>
      <c r="AS28" s="4">
        <v>3935</v>
      </c>
      <c r="AT28" s="4">
        <v>0.10299999999999999</v>
      </c>
      <c r="AU28" s="4">
        <v>2.0179999999999998</v>
      </c>
      <c r="AV28" s="4">
        <v>15299</v>
      </c>
      <c r="AW28" s="4">
        <v>0</v>
      </c>
      <c r="AX28" s="30">
        <v>0.66</v>
      </c>
      <c r="AY28">
        <v>0.89620689655172425</v>
      </c>
      <c r="AZ28" t="s">
        <v>69</v>
      </c>
      <c r="BA28" t="s">
        <v>192</v>
      </c>
      <c r="BB28">
        <v>1</v>
      </c>
      <c r="BC28" t="s">
        <v>196</v>
      </c>
      <c r="BD28">
        <v>7</v>
      </c>
      <c r="BE28">
        <v>37433.976999999999</v>
      </c>
      <c r="BF28">
        <v>5.1637179773872277E-2</v>
      </c>
      <c r="BG28">
        <v>4.6277596631825541E-2</v>
      </c>
      <c r="BH28">
        <v>133542.73399999997</v>
      </c>
      <c r="BI28">
        <v>1.4474654981977532E-2</v>
      </c>
      <c r="BJ28">
        <v>1.2972285620055039E-2</v>
      </c>
      <c r="BK28">
        <v>1</v>
      </c>
      <c r="BL28" t="s">
        <v>68</v>
      </c>
      <c r="BM28">
        <v>-1</v>
      </c>
      <c r="BN28" t="s">
        <v>321</v>
      </c>
    </row>
    <row r="29" spans="1:66">
      <c r="A29" s="142" t="str">
        <f t="shared" si="20"/>
        <v>성원운수</v>
      </c>
      <c r="B29" s="142" t="str">
        <f t="shared" si="21"/>
        <v>537</v>
      </c>
      <c r="C29" s="143" t="str">
        <f t="shared" si="22"/>
        <v>71바6609</v>
      </c>
      <c r="D29" s="131" t="str">
        <f t="shared" si="23"/>
        <v>중형</v>
      </c>
      <c r="E29" s="127" t="str">
        <f t="shared" si="16"/>
        <v>A</v>
      </c>
      <c r="F29" s="150">
        <f t="shared" si="17"/>
        <v>0.96192307692307688</v>
      </c>
      <c r="G29" s="151">
        <f t="shared" si="18"/>
        <v>2.5009999999999999</v>
      </c>
      <c r="H29" s="152">
        <f t="shared" si="19"/>
        <v>2.6</v>
      </c>
      <c r="I29" s="153">
        <f t="shared" si="24"/>
        <v>1755.002</v>
      </c>
      <c r="J29" s="154">
        <f t="shared" si="25"/>
        <v>2.6063944710570722E-2</v>
      </c>
      <c r="K29" s="154">
        <f t="shared" si="26"/>
        <v>0.38125255713887152</v>
      </c>
      <c r="L29" s="154">
        <f t="shared" si="27"/>
        <v>0.20740717104595893</v>
      </c>
      <c r="M29" s="155">
        <f t="shared" si="28"/>
        <v>9.57</v>
      </c>
      <c r="N29" s="156">
        <f t="shared" si="29"/>
        <v>5.7000000000000002E-2</v>
      </c>
      <c r="O29" s="156">
        <f t="shared" si="30"/>
        <v>4.843</v>
      </c>
      <c r="P29" s="157">
        <f t="shared" si="31"/>
        <v>0</v>
      </c>
      <c r="Q29" s="158">
        <f t="shared" si="32"/>
        <v>76</v>
      </c>
      <c r="R29" s="159">
        <f t="shared" si="33"/>
        <v>23.413195184166046</v>
      </c>
      <c r="S29" s="144">
        <f t="shared" si="34"/>
        <v>1</v>
      </c>
      <c r="T29" s="144">
        <f t="shared" si="35"/>
        <v>85</v>
      </c>
      <c r="U29" t="s">
        <v>117</v>
      </c>
      <c r="V29" s="5" t="s">
        <v>120</v>
      </c>
      <c r="W29" t="s">
        <v>117</v>
      </c>
      <c r="X29" s="5" t="s">
        <v>120</v>
      </c>
      <c r="Y29" t="s">
        <v>545</v>
      </c>
      <c r="Z29" t="s">
        <v>171</v>
      </c>
      <c r="AA29" t="s">
        <v>48</v>
      </c>
      <c r="AB29">
        <v>519</v>
      </c>
      <c r="AC29" s="1">
        <v>1755.002</v>
      </c>
      <c r="AD29" s="1">
        <v>701.65499999999997</v>
      </c>
      <c r="AE29" s="28">
        <v>2.5009999999999999</v>
      </c>
      <c r="AF29">
        <v>2.6</v>
      </c>
      <c r="AG29">
        <v>9.57</v>
      </c>
      <c r="AH29">
        <v>126.471915</v>
      </c>
      <c r="AI29">
        <v>3.296357</v>
      </c>
      <c r="AJ29">
        <v>48.217740999999997</v>
      </c>
      <c r="AK29">
        <v>364</v>
      </c>
      <c r="AL29">
        <v>1</v>
      </c>
      <c r="AM29">
        <v>85</v>
      </c>
      <c r="AN29">
        <v>76</v>
      </c>
      <c r="AO29">
        <v>13.876614</v>
      </c>
      <c r="AP29">
        <v>149.69999999999999</v>
      </c>
      <c r="AQ29">
        <v>0</v>
      </c>
      <c r="AR29">
        <v>27</v>
      </c>
      <c r="AS29">
        <v>7986</v>
      </c>
      <c r="AT29">
        <v>5.7000000000000002E-2</v>
      </c>
      <c r="AU29">
        <v>4.843</v>
      </c>
      <c r="AV29">
        <v>11379</v>
      </c>
      <c r="AW29">
        <v>0</v>
      </c>
      <c r="AX29" s="29">
        <v>0.59</v>
      </c>
      <c r="AY29">
        <v>0.96192307692307688</v>
      </c>
      <c r="AZ29" t="s">
        <v>66</v>
      </c>
      <c r="BA29" t="s">
        <v>203</v>
      </c>
      <c r="BB29">
        <v>1</v>
      </c>
      <c r="BC29" t="s">
        <v>590</v>
      </c>
      <c r="BD29">
        <v>8</v>
      </c>
      <c r="BE29">
        <v>5515.8609999999999</v>
      </c>
      <c r="BF29">
        <v>0.31817371757555168</v>
      </c>
      <c r="BG29">
        <v>0.30605864140632877</v>
      </c>
      <c r="BH29">
        <v>133542.73399999997</v>
      </c>
      <c r="BI29">
        <v>1.3141875618631563E-2</v>
      </c>
      <c r="BJ29">
        <v>1.2641473431614437E-2</v>
      </c>
      <c r="BK29">
        <v>1</v>
      </c>
      <c r="BL29" t="s">
        <v>298</v>
      </c>
      <c r="BM29" t="s">
        <v>299</v>
      </c>
      <c r="BN29" t="s">
        <v>298</v>
      </c>
    </row>
    <row r="30" spans="1:66">
      <c r="A30" s="139" t="str">
        <f t="shared" si="20"/>
        <v>성원운수</v>
      </c>
      <c r="B30" s="139" t="str">
        <f t="shared" si="21"/>
        <v>537</v>
      </c>
      <c r="C30" s="140" t="str">
        <f t="shared" si="22"/>
        <v>71바6612</v>
      </c>
      <c r="D30" s="114" t="str">
        <f t="shared" si="23"/>
        <v>중형</v>
      </c>
      <c r="E30" s="110" t="str">
        <f t="shared" si="16"/>
        <v>D</v>
      </c>
      <c r="F30" s="160">
        <f t="shared" si="17"/>
        <v>0.83370370370370361</v>
      </c>
      <c r="G30" s="161">
        <f t="shared" si="18"/>
        <v>2.2509999999999999</v>
      </c>
      <c r="H30" s="162">
        <f t="shared" si="19"/>
        <v>2.7</v>
      </c>
      <c r="I30" s="163">
        <f t="shared" si="24"/>
        <v>3760.8589999999999</v>
      </c>
      <c r="J30" s="164">
        <f t="shared" si="25"/>
        <v>3.0105208571342724E-2</v>
      </c>
      <c r="K30" s="164">
        <f t="shared" si="26"/>
        <v>0.37899166180058952</v>
      </c>
      <c r="L30" s="164">
        <f t="shared" si="27"/>
        <v>0.19596586843590785</v>
      </c>
      <c r="M30" s="165">
        <f t="shared" si="28"/>
        <v>10.189</v>
      </c>
      <c r="N30" s="166">
        <f t="shared" si="29"/>
        <v>2.7E-2</v>
      </c>
      <c r="O30" s="166">
        <f t="shared" si="30"/>
        <v>3.6960000000000002</v>
      </c>
      <c r="P30" s="167">
        <f t="shared" si="31"/>
        <v>0</v>
      </c>
      <c r="Q30" s="168">
        <f t="shared" si="32"/>
        <v>60</v>
      </c>
      <c r="R30" s="169">
        <f t="shared" si="33"/>
        <v>23.027616517189109</v>
      </c>
      <c r="S30" s="141">
        <f t="shared" si="34"/>
        <v>1</v>
      </c>
      <c r="T30" s="141">
        <f t="shared" si="35"/>
        <v>139</v>
      </c>
      <c r="U30" t="s">
        <v>117</v>
      </c>
      <c r="V30" t="s">
        <v>120</v>
      </c>
      <c r="W30" t="s">
        <v>117</v>
      </c>
      <c r="X30" s="4" t="s">
        <v>120</v>
      </c>
      <c r="Y30" s="4" t="s">
        <v>274</v>
      </c>
      <c r="Z30" s="4" t="s">
        <v>171</v>
      </c>
      <c r="AA30" s="4" t="s">
        <v>48</v>
      </c>
      <c r="AB30" s="4">
        <v>519</v>
      </c>
      <c r="AC30" s="4">
        <v>3760.8589999999999</v>
      </c>
      <c r="AD30" s="4">
        <v>1670.961</v>
      </c>
      <c r="AE30" s="4">
        <v>2.2509999999999999</v>
      </c>
      <c r="AF30" s="4">
        <v>2.7</v>
      </c>
      <c r="AG30" s="4">
        <v>10.189</v>
      </c>
      <c r="AH30" s="4">
        <v>276.38964800000002</v>
      </c>
      <c r="AI30" s="4">
        <v>8.3207679999999993</v>
      </c>
      <c r="AJ30" s="4">
        <v>104.74937199999999</v>
      </c>
      <c r="AK30" s="4">
        <v>737</v>
      </c>
      <c r="AL30" s="4">
        <v>1</v>
      </c>
      <c r="AM30" s="4">
        <v>139</v>
      </c>
      <c r="AN30" s="4">
        <v>60</v>
      </c>
      <c r="AO30" s="4">
        <v>13.607089999999999</v>
      </c>
      <c r="AP30" s="4">
        <v>0</v>
      </c>
      <c r="AQ30" s="4">
        <v>0</v>
      </c>
      <c r="AR30" s="4">
        <v>64</v>
      </c>
      <c r="AS30" s="4">
        <v>29633</v>
      </c>
      <c r="AT30" s="4">
        <v>2.7E-2</v>
      </c>
      <c r="AU30" s="4">
        <v>3.6960000000000002</v>
      </c>
      <c r="AV30" s="4">
        <v>30168</v>
      </c>
      <c r="AW30" s="4">
        <v>0</v>
      </c>
      <c r="AX30" s="30">
        <v>0.56000000000000005</v>
      </c>
      <c r="AY30">
        <v>0.83370370370370361</v>
      </c>
      <c r="AZ30" t="s">
        <v>67</v>
      </c>
      <c r="BA30" t="s">
        <v>203</v>
      </c>
      <c r="BB30">
        <v>1</v>
      </c>
      <c r="BC30" t="s">
        <v>430</v>
      </c>
      <c r="BD30">
        <v>8</v>
      </c>
      <c r="BE30">
        <v>5515.8609999999999</v>
      </c>
      <c r="BF30">
        <v>0.68182628242444832</v>
      </c>
      <c r="BG30">
        <v>0.56844109693978995</v>
      </c>
      <c r="BH30">
        <v>133542.73399999997</v>
      </c>
      <c r="BI30">
        <v>2.8162213602725857E-2</v>
      </c>
      <c r="BJ30">
        <v>2.347894178508737E-2</v>
      </c>
      <c r="BK30">
        <v>1</v>
      </c>
      <c r="BL30" t="s">
        <v>67</v>
      </c>
      <c r="BM30">
        <v>0</v>
      </c>
      <c r="BN30" t="s">
        <v>269</v>
      </c>
    </row>
    <row r="31" spans="1:66">
      <c r="A31" s="142" t="str">
        <f t="shared" si="20"/>
        <v>성원운수</v>
      </c>
      <c r="B31" s="142" t="str">
        <f t="shared" si="21"/>
        <v>538</v>
      </c>
      <c r="C31" s="143" t="str">
        <f t="shared" si="22"/>
        <v>71바6301</v>
      </c>
      <c r="D31" s="131" t="str">
        <f t="shared" si="23"/>
        <v>중형</v>
      </c>
      <c r="E31" s="127" t="str">
        <f t="shared" si="16"/>
        <v>C</v>
      </c>
      <c r="F31" s="150">
        <f t="shared" si="17"/>
        <v>0.86359999999999992</v>
      </c>
      <c r="G31" s="151">
        <f t="shared" si="18"/>
        <v>2.1589999999999998</v>
      </c>
      <c r="H31" s="152">
        <f t="shared" si="19"/>
        <v>2.5</v>
      </c>
      <c r="I31" s="153">
        <f t="shared" si="24"/>
        <v>4309.732</v>
      </c>
      <c r="J31" s="154">
        <f t="shared" si="25"/>
        <v>2.5942010612416532E-2</v>
      </c>
      <c r="K31" s="154">
        <f t="shared" si="26"/>
        <v>0.42612181152987649</v>
      </c>
      <c r="L31" s="154">
        <f t="shared" si="27"/>
        <v>0.18214589677501988</v>
      </c>
      <c r="M31" s="155">
        <f t="shared" si="28"/>
        <v>12.545999999999999</v>
      </c>
      <c r="N31" s="156">
        <f t="shared" si="29"/>
        <v>0.13900000000000001</v>
      </c>
      <c r="O31" s="156">
        <f t="shared" si="30"/>
        <v>9.2810000000000006</v>
      </c>
      <c r="P31" s="157">
        <f t="shared" si="31"/>
        <v>0</v>
      </c>
      <c r="Q31" s="158">
        <f t="shared" si="32"/>
        <v>76</v>
      </c>
      <c r="R31" s="159">
        <f t="shared" si="33"/>
        <v>22.332129385708345</v>
      </c>
      <c r="S31" s="144">
        <f t="shared" si="34"/>
        <v>6</v>
      </c>
      <c r="T31" s="144">
        <f t="shared" si="35"/>
        <v>400</v>
      </c>
      <c r="U31" t="s">
        <v>117</v>
      </c>
      <c r="V31" t="s">
        <v>121</v>
      </c>
      <c r="W31" s="4" t="s">
        <v>117</v>
      </c>
      <c r="X31" s="4" t="s">
        <v>121</v>
      </c>
      <c r="Y31" s="4" t="s">
        <v>204</v>
      </c>
      <c r="Z31" s="4" t="s">
        <v>171</v>
      </c>
      <c r="AA31" s="4" t="s">
        <v>48</v>
      </c>
      <c r="AB31" s="4">
        <v>519</v>
      </c>
      <c r="AC31" s="4">
        <v>4309.732</v>
      </c>
      <c r="AD31" s="4">
        <v>1995.8910000000001</v>
      </c>
      <c r="AE31" s="4">
        <v>2.1589999999999998</v>
      </c>
      <c r="AF31" s="4">
        <v>2.5</v>
      </c>
      <c r="AG31" s="4">
        <v>12.545999999999999</v>
      </c>
      <c r="AH31" s="4">
        <v>352.20065</v>
      </c>
      <c r="AI31" s="4">
        <v>9.1367930000000008</v>
      </c>
      <c r="AJ31" s="4">
        <v>150.08037899999999</v>
      </c>
      <c r="AK31" s="4">
        <v>785</v>
      </c>
      <c r="AL31" s="4">
        <v>6</v>
      </c>
      <c r="AM31" s="4">
        <v>400</v>
      </c>
      <c r="AN31" s="4">
        <v>76</v>
      </c>
      <c r="AO31" s="4">
        <v>12.236580999999999</v>
      </c>
      <c r="AP31" s="4">
        <v>171.8</v>
      </c>
      <c r="AQ31" s="4">
        <v>0</v>
      </c>
      <c r="AR31" s="4">
        <v>207</v>
      </c>
      <c r="AS31" s="4">
        <v>48732</v>
      </c>
      <c r="AT31" s="4">
        <v>0.13900000000000001</v>
      </c>
      <c r="AU31" s="4">
        <v>9.2810000000000006</v>
      </c>
      <c r="AV31" s="4">
        <v>33854</v>
      </c>
      <c r="AW31" s="4">
        <v>0</v>
      </c>
      <c r="AX31" s="4">
        <v>0.63</v>
      </c>
      <c r="AY31">
        <v>0.86359999999999992</v>
      </c>
      <c r="AZ31" t="s">
        <v>69</v>
      </c>
      <c r="BA31" t="s">
        <v>288</v>
      </c>
      <c r="BB31">
        <v>3</v>
      </c>
      <c r="BC31" t="s">
        <v>331</v>
      </c>
      <c r="BD31">
        <v>8</v>
      </c>
      <c r="BE31">
        <v>29306.929</v>
      </c>
      <c r="BF31">
        <v>0.14705505309000474</v>
      </c>
      <c r="BG31">
        <v>0.12699674384852808</v>
      </c>
      <c r="BH31">
        <v>133542.73399999997</v>
      </c>
      <c r="BI31">
        <v>3.2272306181779994E-2</v>
      </c>
      <c r="BJ31">
        <v>2.7870363618585199E-2</v>
      </c>
      <c r="BK31">
        <v>1</v>
      </c>
      <c r="BL31" t="s">
        <v>68</v>
      </c>
      <c r="BM31">
        <v>-1</v>
      </c>
      <c r="BN31" t="s">
        <v>321</v>
      </c>
    </row>
    <row r="32" spans="1:66">
      <c r="A32" s="139" t="str">
        <f t="shared" si="20"/>
        <v>성원운수</v>
      </c>
      <c r="B32" s="139" t="str">
        <f t="shared" si="21"/>
        <v>538</v>
      </c>
      <c r="C32" s="140" t="str">
        <f t="shared" si="22"/>
        <v>71바6302</v>
      </c>
      <c r="D32" s="114" t="str">
        <f t="shared" si="23"/>
        <v>중형</v>
      </c>
      <c r="E32" s="110" t="str">
        <f t="shared" si="16"/>
        <v>C</v>
      </c>
      <c r="F32" s="160">
        <f t="shared" si="17"/>
        <v>0.88769230769230756</v>
      </c>
      <c r="G32" s="161">
        <f t="shared" si="18"/>
        <v>2.3079999999999998</v>
      </c>
      <c r="H32" s="162">
        <f t="shared" si="19"/>
        <v>2.6</v>
      </c>
      <c r="I32" s="163">
        <f t="shared" si="24"/>
        <v>3507.326</v>
      </c>
      <c r="J32" s="164">
        <f t="shared" si="25"/>
        <v>1.8091334008593939E-2</v>
      </c>
      <c r="K32" s="164">
        <f t="shared" si="26"/>
        <v>0.44371448780115896</v>
      </c>
      <c r="L32" s="164">
        <f t="shared" si="27"/>
        <v>0.21982558792652865</v>
      </c>
      <c r="M32" s="165">
        <f t="shared" si="28"/>
        <v>10.250999999999999</v>
      </c>
      <c r="N32" s="166">
        <f t="shared" si="29"/>
        <v>8.5999999999999993E-2</v>
      </c>
      <c r="O32" s="166">
        <f t="shared" si="30"/>
        <v>4.1059999999999999</v>
      </c>
      <c r="P32" s="167">
        <f t="shared" si="31"/>
        <v>0</v>
      </c>
      <c r="Q32" s="168">
        <f t="shared" si="32"/>
        <v>75</v>
      </c>
      <c r="R32" s="169">
        <f t="shared" si="33"/>
        <v>21.068310714366078</v>
      </c>
      <c r="S32" s="141">
        <f t="shared" si="34"/>
        <v>3</v>
      </c>
      <c r="T32" s="141">
        <f t="shared" si="35"/>
        <v>144</v>
      </c>
      <c r="U32" t="s">
        <v>117</v>
      </c>
      <c r="V32" s="5" t="s">
        <v>121</v>
      </c>
      <c r="W32" t="s">
        <v>117</v>
      </c>
      <c r="X32" s="5" t="s">
        <v>121</v>
      </c>
      <c r="Y32" t="s">
        <v>205</v>
      </c>
      <c r="Z32" t="s">
        <v>171</v>
      </c>
      <c r="AA32" t="s">
        <v>48</v>
      </c>
      <c r="AB32">
        <v>519</v>
      </c>
      <c r="AC32" s="1">
        <v>3507.326</v>
      </c>
      <c r="AD32" s="1">
        <v>1519.3309999999999</v>
      </c>
      <c r="AE32" s="28">
        <v>2.3079999999999998</v>
      </c>
      <c r="AF32">
        <v>2.6</v>
      </c>
      <c r="AG32">
        <v>10.250999999999999</v>
      </c>
      <c r="AH32">
        <v>309.31958900000001</v>
      </c>
      <c r="AI32">
        <v>5.5960039999999998</v>
      </c>
      <c r="AJ32">
        <v>137.249583</v>
      </c>
      <c r="AK32">
        <v>771</v>
      </c>
      <c r="AL32">
        <v>3</v>
      </c>
      <c r="AM32">
        <v>144</v>
      </c>
      <c r="AN32">
        <v>75</v>
      </c>
      <c r="AO32">
        <v>11.338842</v>
      </c>
      <c r="AP32">
        <v>24.8</v>
      </c>
      <c r="AQ32">
        <v>0</v>
      </c>
      <c r="AR32">
        <v>221</v>
      </c>
      <c r="AS32">
        <v>75557</v>
      </c>
      <c r="AT32">
        <v>8.5999999999999993E-2</v>
      </c>
      <c r="AU32">
        <v>4.1059999999999999</v>
      </c>
      <c r="AV32">
        <v>26044</v>
      </c>
      <c r="AW32">
        <v>0</v>
      </c>
      <c r="AX32">
        <v>0.63</v>
      </c>
      <c r="AY32">
        <v>0.88769230769230756</v>
      </c>
      <c r="AZ32" t="s">
        <v>69</v>
      </c>
      <c r="BA32" t="s">
        <v>288</v>
      </c>
      <c r="BB32">
        <v>1</v>
      </c>
      <c r="BC32" t="s">
        <v>290</v>
      </c>
      <c r="BD32">
        <v>8</v>
      </c>
      <c r="BE32">
        <v>29306.929</v>
      </c>
      <c r="BF32">
        <v>0.11967565758937077</v>
      </c>
      <c r="BG32">
        <v>0.10623516066010295</v>
      </c>
      <c r="BH32">
        <v>133542.73399999997</v>
      </c>
      <c r="BI32">
        <v>2.6263697731394364E-2</v>
      </c>
      <c r="BJ32">
        <v>2.3314082447714685E-2</v>
      </c>
      <c r="BK32">
        <v>1</v>
      </c>
      <c r="BL32" t="s">
        <v>69</v>
      </c>
      <c r="BM32">
        <v>0</v>
      </c>
      <c r="BN32" t="s">
        <v>269</v>
      </c>
    </row>
    <row r="33" spans="1:66">
      <c r="A33" s="142" t="str">
        <f t="shared" si="20"/>
        <v>성원운수</v>
      </c>
      <c r="B33" s="142" t="str">
        <f t="shared" si="21"/>
        <v>538</v>
      </c>
      <c r="C33" s="143" t="str">
        <f t="shared" si="22"/>
        <v>71바6303</v>
      </c>
      <c r="D33" s="131" t="str">
        <f t="shared" si="23"/>
        <v>중형</v>
      </c>
      <c r="E33" s="127" t="str">
        <f t="shared" si="16"/>
        <v>C</v>
      </c>
      <c r="F33" s="150">
        <f t="shared" si="17"/>
        <v>0.88269230769230766</v>
      </c>
      <c r="G33" s="151">
        <f t="shared" si="18"/>
        <v>2.2949999999999999</v>
      </c>
      <c r="H33" s="152">
        <f t="shared" si="19"/>
        <v>2.6</v>
      </c>
      <c r="I33" s="153">
        <f t="shared" si="24"/>
        <v>4293.6549999999997</v>
      </c>
      <c r="J33" s="154">
        <f t="shared" si="25"/>
        <v>1.9955590156248426E-2</v>
      </c>
      <c r="K33" s="154">
        <f t="shared" si="26"/>
        <v>0.44993469420004506</v>
      </c>
      <c r="L33" s="154">
        <f t="shared" si="27"/>
        <v>0.11598509894250936</v>
      </c>
      <c r="M33" s="155">
        <f t="shared" si="28"/>
        <v>10.457000000000001</v>
      </c>
      <c r="N33" s="156">
        <f t="shared" si="29"/>
        <v>0.72199999999999998</v>
      </c>
      <c r="O33" s="156">
        <f t="shared" si="30"/>
        <v>3.75</v>
      </c>
      <c r="P33" s="157">
        <f t="shared" si="31"/>
        <v>0</v>
      </c>
      <c r="Q33" s="158">
        <f t="shared" si="32"/>
        <v>73</v>
      </c>
      <c r="R33" s="159">
        <f t="shared" si="33"/>
        <v>21.194764093514447</v>
      </c>
      <c r="S33" s="144">
        <f t="shared" si="34"/>
        <v>31</v>
      </c>
      <c r="T33" s="144">
        <f t="shared" si="35"/>
        <v>161</v>
      </c>
      <c r="U33" t="s">
        <v>117</v>
      </c>
      <c r="V33" t="s">
        <v>121</v>
      </c>
      <c r="W33" t="s">
        <v>117</v>
      </c>
      <c r="X33" s="4" t="s">
        <v>121</v>
      </c>
      <c r="Y33" s="4" t="s">
        <v>206</v>
      </c>
      <c r="Z33" s="4" t="s">
        <v>171</v>
      </c>
      <c r="AA33" s="4" t="s">
        <v>48</v>
      </c>
      <c r="AB33" s="4">
        <v>519</v>
      </c>
      <c r="AC33" s="4">
        <v>4293.6549999999997</v>
      </c>
      <c r="AD33" s="4">
        <v>1871.134</v>
      </c>
      <c r="AE33" s="4">
        <v>2.2949999999999999</v>
      </c>
      <c r="AF33" s="4">
        <v>2.6</v>
      </c>
      <c r="AG33" s="4">
        <v>10.457000000000001</v>
      </c>
      <c r="AH33" s="4">
        <v>382.14905900000002</v>
      </c>
      <c r="AI33" s="4">
        <v>7.62601</v>
      </c>
      <c r="AJ33" s="4">
        <v>171.94211999999999</v>
      </c>
      <c r="AK33" s="4">
        <v>498</v>
      </c>
      <c r="AL33" s="4">
        <v>31</v>
      </c>
      <c r="AM33" s="4">
        <v>161</v>
      </c>
      <c r="AN33" s="4">
        <v>73</v>
      </c>
      <c r="AO33" s="4">
        <v>11.23555</v>
      </c>
      <c r="AP33" s="4">
        <v>165</v>
      </c>
      <c r="AQ33" s="4">
        <v>0</v>
      </c>
      <c r="AR33" s="4">
        <v>307</v>
      </c>
      <c r="AS33" s="4">
        <v>84107</v>
      </c>
      <c r="AT33" s="4">
        <v>0.72199999999999998</v>
      </c>
      <c r="AU33" s="4">
        <v>3.75</v>
      </c>
      <c r="AV33" s="4">
        <v>35069</v>
      </c>
      <c r="AW33" s="4">
        <v>0</v>
      </c>
      <c r="AX33" s="4">
        <v>0.63</v>
      </c>
      <c r="AY33">
        <v>0.88269230769230766</v>
      </c>
      <c r="AZ33" t="s">
        <v>69</v>
      </c>
      <c r="BA33" t="s">
        <v>288</v>
      </c>
      <c r="BB33">
        <v>2</v>
      </c>
      <c r="BC33" t="s">
        <v>304</v>
      </c>
      <c r="BD33">
        <v>8</v>
      </c>
      <c r="BE33">
        <v>29306.929</v>
      </c>
      <c r="BF33">
        <v>0.14650647974750269</v>
      </c>
      <c r="BG33">
        <v>0.12932014270019948</v>
      </c>
      <c r="BH33">
        <v>133542.73399999997</v>
      </c>
      <c r="BI33">
        <v>3.2151917752410254E-2</v>
      </c>
      <c r="BJ33">
        <v>2.8380250477608282E-2</v>
      </c>
      <c r="BK33">
        <v>1</v>
      </c>
      <c r="BL33" t="s">
        <v>69</v>
      </c>
      <c r="BM33">
        <v>0</v>
      </c>
      <c r="BN33" t="s">
        <v>269</v>
      </c>
    </row>
    <row r="34" spans="1:66">
      <c r="A34" s="139" t="str">
        <f t="shared" si="20"/>
        <v>성원운수</v>
      </c>
      <c r="B34" s="139" t="str">
        <f t="shared" si="21"/>
        <v>538</v>
      </c>
      <c r="C34" s="140" t="str">
        <f t="shared" si="22"/>
        <v>71바6305</v>
      </c>
      <c r="D34" s="114" t="str">
        <f t="shared" si="23"/>
        <v>중형</v>
      </c>
      <c r="E34" s="110" t="str">
        <f t="shared" si="16"/>
        <v>A</v>
      </c>
      <c r="F34" s="160">
        <f t="shared" si="17"/>
        <v>0.97230769230769232</v>
      </c>
      <c r="G34" s="161">
        <f t="shared" si="18"/>
        <v>2.528</v>
      </c>
      <c r="H34" s="162">
        <f t="shared" si="19"/>
        <v>2.6</v>
      </c>
      <c r="I34" s="163">
        <f t="shared" si="24"/>
        <v>3288.627</v>
      </c>
      <c r="J34" s="164">
        <f t="shared" si="25"/>
        <v>1.5928598467194049E-2</v>
      </c>
      <c r="K34" s="164">
        <f t="shared" si="26"/>
        <v>0.43684486287615953</v>
      </c>
      <c r="L34" s="164">
        <f t="shared" si="27"/>
        <v>0.25390535320667257</v>
      </c>
      <c r="M34" s="165">
        <f t="shared" si="28"/>
        <v>9.0459999999999994</v>
      </c>
      <c r="N34" s="166">
        <f t="shared" si="29"/>
        <v>0.152</v>
      </c>
      <c r="O34" s="166">
        <f t="shared" si="30"/>
        <v>5.899</v>
      </c>
      <c r="P34" s="167">
        <f t="shared" si="31"/>
        <v>0</v>
      </c>
      <c r="Q34" s="168">
        <f t="shared" si="32"/>
        <v>84</v>
      </c>
      <c r="R34" s="169">
        <f t="shared" si="33"/>
        <v>21.464854858768501</v>
      </c>
      <c r="S34" s="141">
        <f t="shared" si="34"/>
        <v>5</v>
      </c>
      <c r="T34" s="141">
        <f t="shared" si="35"/>
        <v>194</v>
      </c>
      <c r="U34" t="s">
        <v>117</v>
      </c>
      <c r="V34" t="s">
        <v>121</v>
      </c>
      <c r="W34" s="4" t="s">
        <v>117</v>
      </c>
      <c r="X34" s="4" t="s">
        <v>121</v>
      </c>
      <c r="Y34" s="4" t="s">
        <v>207</v>
      </c>
      <c r="Z34" s="4" t="s">
        <v>171</v>
      </c>
      <c r="AA34" s="4" t="s">
        <v>48</v>
      </c>
      <c r="AB34" s="4">
        <v>519</v>
      </c>
      <c r="AC34" s="4">
        <v>3288.627</v>
      </c>
      <c r="AD34" s="4">
        <v>1300.768</v>
      </c>
      <c r="AE34" s="4">
        <v>2.528</v>
      </c>
      <c r="AF34" s="4">
        <v>2.6</v>
      </c>
      <c r="AG34" s="4">
        <v>9.0459999999999994</v>
      </c>
      <c r="AH34" s="4">
        <v>279.975166</v>
      </c>
      <c r="AI34" s="4">
        <v>4.4596119999999999</v>
      </c>
      <c r="AJ34" s="4">
        <v>122.305713</v>
      </c>
      <c r="AK34" s="4">
        <v>835</v>
      </c>
      <c r="AL34" s="4">
        <v>5</v>
      </c>
      <c r="AM34" s="4">
        <v>194</v>
      </c>
      <c r="AN34" s="4">
        <v>84</v>
      </c>
      <c r="AO34" s="4">
        <v>11.746138</v>
      </c>
      <c r="AP34" s="4">
        <v>247.1</v>
      </c>
      <c r="AQ34" s="4">
        <v>0</v>
      </c>
      <c r="AR34" s="4">
        <v>185</v>
      </c>
      <c r="AS34" s="4">
        <v>43920</v>
      </c>
      <c r="AT34" s="4">
        <v>0.152</v>
      </c>
      <c r="AU34" s="4">
        <v>5.899</v>
      </c>
      <c r="AV34" s="4">
        <v>26359</v>
      </c>
      <c r="AW34" s="4">
        <v>0</v>
      </c>
      <c r="AX34" s="4">
        <v>0.63</v>
      </c>
      <c r="AY34">
        <v>0.97230769230769232</v>
      </c>
      <c r="AZ34" t="s">
        <v>66</v>
      </c>
      <c r="BA34" t="s">
        <v>288</v>
      </c>
      <c r="BB34">
        <v>2</v>
      </c>
      <c r="BC34" t="s">
        <v>399</v>
      </c>
      <c r="BD34">
        <v>7</v>
      </c>
      <c r="BE34">
        <v>29306.929</v>
      </c>
      <c r="BF34">
        <v>0.11221329263124089</v>
      </c>
      <c r="BG34">
        <v>0.1091058476045296</v>
      </c>
      <c r="BH34">
        <v>133542.73399999997</v>
      </c>
      <c r="BI34">
        <v>2.4626027201150463E-2</v>
      </c>
      <c r="BJ34">
        <v>2.3944075678657067E-2</v>
      </c>
      <c r="BK34">
        <v>1</v>
      </c>
      <c r="BL34" t="s">
        <v>68</v>
      </c>
      <c r="BM34">
        <v>1</v>
      </c>
      <c r="BN34" t="s">
        <v>301</v>
      </c>
    </row>
    <row r="35" spans="1:66">
      <c r="A35" s="142" t="str">
        <f t="shared" si="20"/>
        <v>성원운수</v>
      </c>
      <c r="B35" s="142" t="str">
        <f t="shared" si="21"/>
        <v>538</v>
      </c>
      <c r="C35" s="143" t="str">
        <f t="shared" si="22"/>
        <v>71바6306</v>
      </c>
      <c r="D35" s="131" t="str">
        <f t="shared" si="23"/>
        <v>중형</v>
      </c>
      <c r="E35" s="127" t="str">
        <f t="shared" si="16"/>
        <v>C</v>
      </c>
      <c r="F35" s="150">
        <f t="shared" si="17"/>
        <v>0.8600000000000001</v>
      </c>
      <c r="G35" s="151">
        <f t="shared" si="18"/>
        <v>2.2360000000000002</v>
      </c>
      <c r="H35" s="152">
        <f t="shared" si="19"/>
        <v>2.6</v>
      </c>
      <c r="I35" s="153">
        <f t="shared" si="24"/>
        <v>4158.1719999999996</v>
      </c>
      <c r="J35" s="154">
        <f t="shared" si="25"/>
        <v>3.1027077228769042E-2</v>
      </c>
      <c r="K35" s="154">
        <f t="shared" si="26"/>
        <v>0.39257696409324455</v>
      </c>
      <c r="L35" s="154">
        <f t="shared" si="27"/>
        <v>0.21692224371671015</v>
      </c>
      <c r="M35" s="155">
        <f t="shared" si="28"/>
        <v>10.994</v>
      </c>
      <c r="N35" s="156">
        <f t="shared" si="29"/>
        <v>4.8000000000000001E-2</v>
      </c>
      <c r="O35" s="156">
        <f t="shared" si="30"/>
        <v>5.6029999999999998</v>
      </c>
      <c r="P35" s="157">
        <f t="shared" si="31"/>
        <v>0</v>
      </c>
      <c r="Q35" s="158">
        <f t="shared" si="32"/>
        <v>70</v>
      </c>
      <c r="R35" s="159">
        <f t="shared" si="33"/>
        <v>21.284436068749343</v>
      </c>
      <c r="S35" s="144">
        <f t="shared" si="34"/>
        <v>2</v>
      </c>
      <c r="T35" s="144">
        <f t="shared" si="35"/>
        <v>233</v>
      </c>
      <c r="U35" t="s">
        <v>117</v>
      </c>
      <c r="V35" t="s">
        <v>121</v>
      </c>
      <c r="W35" t="s">
        <v>117</v>
      </c>
      <c r="X35" s="4" t="s">
        <v>121</v>
      </c>
      <c r="Y35" s="4" t="s">
        <v>275</v>
      </c>
      <c r="Z35" s="4" t="s">
        <v>171</v>
      </c>
      <c r="AA35" s="4" t="s">
        <v>48</v>
      </c>
      <c r="AB35" s="4">
        <v>519</v>
      </c>
      <c r="AC35" s="4">
        <v>4158.1719999999996</v>
      </c>
      <c r="AD35" s="4">
        <v>1860.04</v>
      </c>
      <c r="AE35" s="4">
        <v>2.2360000000000002</v>
      </c>
      <c r="AF35" s="4">
        <v>2.6</v>
      </c>
      <c r="AG35" s="4">
        <v>10.994</v>
      </c>
      <c r="AH35" s="4">
        <v>338.93730699999998</v>
      </c>
      <c r="AI35" s="4">
        <v>10.516234000000001</v>
      </c>
      <c r="AJ35" s="4">
        <v>133.05897899999999</v>
      </c>
      <c r="AK35" s="4">
        <v>902</v>
      </c>
      <c r="AL35" s="4">
        <v>2</v>
      </c>
      <c r="AM35" s="4">
        <v>233</v>
      </c>
      <c r="AN35" s="4">
        <v>70</v>
      </c>
      <c r="AO35" s="4">
        <v>12.268262</v>
      </c>
      <c r="AP35" s="4">
        <v>50.7</v>
      </c>
      <c r="AQ35" s="4">
        <v>0</v>
      </c>
      <c r="AR35" s="4">
        <v>144</v>
      </c>
      <c r="AS35" s="4">
        <v>23621</v>
      </c>
      <c r="AT35" s="4">
        <v>4.8000000000000001E-2</v>
      </c>
      <c r="AU35" s="4">
        <v>5.6029999999999998</v>
      </c>
      <c r="AV35" s="4">
        <v>30423</v>
      </c>
      <c r="AW35" s="4">
        <v>0</v>
      </c>
      <c r="AX35" s="4">
        <v>0.63</v>
      </c>
      <c r="AY35">
        <v>0.8600000000000001</v>
      </c>
      <c r="AZ35" t="s">
        <v>69</v>
      </c>
      <c r="BA35" t="s">
        <v>288</v>
      </c>
      <c r="BB35">
        <v>4</v>
      </c>
      <c r="BC35" t="s">
        <v>330</v>
      </c>
      <c r="BD35">
        <v>9</v>
      </c>
      <c r="BE35">
        <v>29306.929</v>
      </c>
      <c r="BF35">
        <v>0.14188357981827435</v>
      </c>
      <c r="BG35">
        <v>0.12201987864371595</v>
      </c>
      <c r="BH35">
        <v>133542.73399999997</v>
      </c>
      <c r="BI35">
        <v>3.1137388575555151E-2</v>
      </c>
      <c r="BJ35">
        <v>2.6778154174977434E-2</v>
      </c>
      <c r="BK35">
        <v>1</v>
      </c>
      <c r="BL35" t="s">
        <v>69</v>
      </c>
      <c r="BM35">
        <v>0</v>
      </c>
      <c r="BN35" t="s">
        <v>269</v>
      </c>
    </row>
    <row r="36" spans="1:66">
      <c r="A36" s="139" t="str">
        <f t="shared" si="20"/>
        <v>성원운수</v>
      </c>
      <c r="B36" s="139" t="str">
        <f t="shared" si="21"/>
        <v>538</v>
      </c>
      <c r="C36" s="140" t="str">
        <f t="shared" si="22"/>
        <v>71바6307</v>
      </c>
      <c r="D36" s="114" t="str">
        <f t="shared" si="23"/>
        <v>중형</v>
      </c>
      <c r="E36" s="110" t="str">
        <f t="shared" si="16"/>
        <v>D</v>
      </c>
      <c r="F36" s="160">
        <f t="shared" si="17"/>
        <v>0.83769230769230763</v>
      </c>
      <c r="G36" s="161">
        <f t="shared" si="18"/>
        <v>2.1779999999999999</v>
      </c>
      <c r="H36" s="162">
        <f t="shared" si="19"/>
        <v>2.6</v>
      </c>
      <c r="I36" s="163">
        <f t="shared" si="24"/>
        <v>3896.348</v>
      </c>
      <c r="J36" s="164">
        <f t="shared" si="25"/>
        <v>3.1659594547506567E-2</v>
      </c>
      <c r="K36" s="164">
        <f t="shared" si="26"/>
        <v>0.45507779369759538</v>
      </c>
      <c r="L36" s="164">
        <f t="shared" si="27"/>
        <v>0.26281020073155681</v>
      </c>
      <c r="M36" s="165">
        <f t="shared" si="28"/>
        <v>13.539</v>
      </c>
      <c r="N36" s="166">
        <f t="shared" si="29"/>
        <v>1.4119999999999999</v>
      </c>
      <c r="O36" s="166">
        <f t="shared" si="30"/>
        <v>17.863</v>
      </c>
      <c r="P36" s="167">
        <f t="shared" si="31"/>
        <v>0</v>
      </c>
      <c r="Q36" s="168">
        <f t="shared" si="32"/>
        <v>79</v>
      </c>
      <c r="R36" s="169">
        <f t="shared" si="33"/>
        <v>22.589140579679732</v>
      </c>
      <c r="S36" s="141">
        <f t="shared" si="34"/>
        <v>55</v>
      </c>
      <c r="T36" s="141">
        <f t="shared" si="35"/>
        <v>696</v>
      </c>
      <c r="U36" t="s">
        <v>117</v>
      </c>
      <c r="V36" s="5" t="s">
        <v>121</v>
      </c>
      <c r="W36" t="s">
        <v>117</v>
      </c>
      <c r="X36" s="5" t="s">
        <v>121</v>
      </c>
      <c r="Y36" t="s">
        <v>208</v>
      </c>
      <c r="Z36" t="s">
        <v>171</v>
      </c>
      <c r="AA36" t="s">
        <v>48</v>
      </c>
      <c r="AB36">
        <v>519</v>
      </c>
      <c r="AC36" s="1">
        <v>3896.348</v>
      </c>
      <c r="AD36" s="1">
        <v>1789.241</v>
      </c>
      <c r="AE36" s="28">
        <v>2.1779999999999999</v>
      </c>
      <c r="AF36">
        <v>2.6</v>
      </c>
      <c r="AG36">
        <v>13.539</v>
      </c>
      <c r="AH36">
        <v>336.06122099999999</v>
      </c>
      <c r="AI36">
        <v>10.639562</v>
      </c>
      <c r="AJ36">
        <v>152.933999</v>
      </c>
      <c r="AK36">
        <v>1024</v>
      </c>
      <c r="AL36">
        <v>55</v>
      </c>
      <c r="AM36">
        <v>696</v>
      </c>
      <c r="AN36">
        <v>79</v>
      </c>
      <c r="AO36">
        <v>11.594161</v>
      </c>
      <c r="AP36">
        <v>270.5</v>
      </c>
      <c r="AQ36">
        <v>0</v>
      </c>
      <c r="AR36">
        <v>272</v>
      </c>
      <c r="AS36">
        <v>63788</v>
      </c>
      <c r="AT36">
        <v>1.4119999999999999</v>
      </c>
      <c r="AU36">
        <v>17.863</v>
      </c>
      <c r="AV36">
        <v>28032</v>
      </c>
      <c r="AW36">
        <v>0</v>
      </c>
      <c r="AX36">
        <v>0.66</v>
      </c>
      <c r="AY36">
        <v>0.83769230769230763</v>
      </c>
      <c r="AZ36" t="s">
        <v>67</v>
      </c>
      <c r="BA36" t="s">
        <v>288</v>
      </c>
      <c r="BB36">
        <v>1</v>
      </c>
      <c r="BC36" t="s">
        <v>289</v>
      </c>
      <c r="BD36">
        <v>8</v>
      </c>
      <c r="BE36">
        <v>29306.929</v>
      </c>
      <c r="BF36">
        <v>0.1329497198427034</v>
      </c>
      <c r="BG36">
        <v>0.11137095762207999</v>
      </c>
      <c r="BH36">
        <v>133542.73399999997</v>
      </c>
      <c r="BI36">
        <v>2.9176787709019054E-2</v>
      </c>
      <c r="BJ36">
        <v>2.4441170627016728E-2</v>
      </c>
      <c r="BK36">
        <v>1</v>
      </c>
      <c r="BL36" t="s">
        <v>69</v>
      </c>
      <c r="BM36">
        <v>-1</v>
      </c>
      <c r="BN36" t="s">
        <v>321</v>
      </c>
    </row>
    <row r="37" spans="1:66">
      <c r="A37" s="142" t="str">
        <f t="shared" si="20"/>
        <v>성원운수</v>
      </c>
      <c r="B37" s="142" t="str">
        <f t="shared" si="21"/>
        <v>538</v>
      </c>
      <c r="C37" s="143" t="str">
        <f t="shared" si="22"/>
        <v>71바6309</v>
      </c>
      <c r="D37" s="131" t="str">
        <f t="shared" si="23"/>
        <v>중형</v>
      </c>
      <c r="E37" s="127" t="str">
        <f t="shared" si="16"/>
        <v>A</v>
      </c>
      <c r="F37" s="150">
        <f t="shared" si="17"/>
        <v>0.98884615384615393</v>
      </c>
      <c r="G37" s="151">
        <f t="shared" si="18"/>
        <v>2.5710000000000002</v>
      </c>
      <c r="H37" s="152">
        <f t="shared" si="19"/>
        <v>2.6</v>
      </c>
      <c r="I37" s="153">
        <f t="shared" si="24"/>
        <v>2673.9110000000001</v>
      </c>
      <c r="J37" s="154">
        <f t="shared" si="25"/>
        <v>1.1334523959984175E-2</v>
      </c>
      <c r="K37" s="154">
        <f t="shared" si="26"/>
        <v>0.41307061328759842</v>
      </c>
      <c r="L37" s="154">
        <f t="shared" si="27"/>
        <v>9.6113894591106433E-2</v>
      </c>
      <c r="M37" s="155">
        <f t="shared" si="28"/>
        <v>9.2720000000000002</v>
      </c>
      <c r="N37" s="156">
        <f t="shared" si="29"/>
        <v>0.26200000000000001</v>
      </c>
      <c r="O37" s="156">
        <f t="shared" si="30"/>
        <v>3.3279999999999998</v>
      </c>
      <c r="P37" s="157">
        <f t="shared" si="31"/>
        <v>0.35</v>
      </c>
      <c r="Q37" s="158">
        <f t="shared" si="32"/>
        <v>88</v>
      </c>
      <c r="R37" s="159">
        <f t="shared" si="33"/>
        <v>20.213666778918999</v>
      </c>
      <c r="S37" s="144">
        <f t="shared" si="34"/>
        <v>7</v>
      </c>
      <c r="T37" s="144">
        <f t="shared" si="35"/>
        <v>89</v>
      </c>
      <c r="U37" t="s">
        <v>117</v>
      </c>
      <c r="V37" t="s">
        <v>121</v>
      </c>
      <c r="W37" s="4" t="s">
        <v>117</v>
      </c>
      <c r="X37" s="4" t="s">
        <v>121</v>
      </c>
      <c r="Y37" s="4" t="s">
        <v>209</v>
      </c>
      <c r="Z37" s="4" t="s">
        <v>171</v>
      </c>
      <c r="AA37" s="4" t="s">
        <v>48</v>
      </c>
      <c r="AB37" s="4">
        <v>519</v>
      </c>
      <c r="AC37" s="4">
        <v>2673.9110000000001</v>
      </c>
      <c r="AD37" s="4">
        <v>1039.886</v>
      </c>
      <c r="AE37" s="4">
        <v>2.5710000000000002</v>
      </c>
      <c r="AF37" s="4">
        <v>2.6</v>
      </c>
      <c r="AG37" s="4">
        <v>9.2720000000000002</v>
      </c>
      <c r="AH37" s="4">
        <v>229.81847400000001</v>
      </c>
      <c r="AI37" s="4">
        <v>2.6048830000000001</v>
      </c>
      <c r="AJ37" s="4">
        <v>94.931258</v>
      </c>
      <c r="AK37" s="4">
        <v>257</v>
      </c>
      <c r="AL37" s="4">
        <v>7</v>
      </c>
      <c r="AM37" s="4">
        <v>89</v>
      </c>
      <c r="AN37" s="4">
        <v>88</v>
      </c>
      <c r="AO37" s="4">
        <v>11.634881999999999</v>
      </c>
      <c r="AP37" s="4">
        <v>324.89999999999998</v>
      </c>
      <c r="AQ37" s="4">
        <v>21</v>
      </c>
      <c r="AR37" s="4">
        <v>136</v>
      </c>
      <c r="AS37" s="4">
        <v>59637</v>
      </c>
      <c r="AT37" s="4">
        <v>0.26200000000000001</v>
      </c>
      <c r="AU37" s="4">
        <v>3.3279999999999998</v>
      </c>
      <c r="AV37" s="4">
        <v>20679</v>
      </c>
      <c r="AW37" s="4">
        <v>0</v>
      </c>
      <c r="AX37" s="4">
        <v>0.69</v>
      </c>
      <c r="AY37">
        <v>0.98884615384615393</v>
      </c>
      <c r="AZ37" t="s">
        <v>66</v>
      </c>
      <c r="BA37" t="s">
        <v>288</v>
      </c>
      <c r="BB37">
        <v>1</v>
      </c>
      <c r="BC37" t="s">
        <v>367</v>
      </c>
      <c r="BD37">
        <v>7</v>
      </c>
      <c r="BE37">
        <v>29306.929</v>
      </c>
      <c r="BF37">
        <v>9.1238184662746483E-2</v>
      </c>
      <c r="BG37">
        <v>9.0220527987662016E-2</v>
      </c>
      <c r="BH37">
        <v>133542.73399999997</v>
      </c>
      <c r="BI37">
        <v>2.0022886456705316E-2</v>
      </c>
      <c r="BJ37">
        <v>1.9799554261611296E-2</v>
      </c>
      <c r="BK37">
        <v>1</v>
      </c>
      <c r="BL37" t="s">
        <v>66</v>
      </c>
      <c r="BM37">
        <v>0</v>
      </c>
      <c r="BN37" t="s">
        <v>269</v>
      </c>
    </row>
    <row r="38" spans="1:66">
      <c r="A38" s="139" t="str">
        <f t="shared" si="20"/>
        <v>성원운수</v>
      </c>
      <c r="B38" s="139" t="str">
        <f t="shared" si="21"/>
        <v>538</v>
      </c>
      <c r="C38" s="140" t="str">
        <f t="shared" si="22"/>
        <v>71바6311</v>
      </c>
      <c r="D38" s="114" t="str">
        <f t="shared" si="23"/>
        <v>중형</v>
      </c>
      <c r="E38" s="110" t="str">
        <f t="shared" si="16"/>
        <v>S</v>
      </c>
      <c r="F38" s="160">
        <f t="shared" si="17"/>
        <v>1.0107142857142859</v>
      </c>
      <c r="G38" s="161">
        <f t="shared" si="18"/>
        <v>2.83</v>
      </c>
      <c r="H38" s="162">
        <f t="shared" si="19"/>
        <v>2.8</v>
      </c>
      <c r="I38" s="163">
        <f t="shared" si="24"/>
        <v>3179.1579999999999</v>
      </c>
      <c r="J38" s="164">
        <f t="shared" si="25"/>
        <v>3.8662028270438152E-2</v>
      </c>
      <c r="K38" s="164">
        <f t="shared" si="26"/>
        <v>0.45034564148963691</v>
      </c>
      <c r="L38" s="164">
        <f t="shared" si="27"/>
        <v>0.28907025067643699</v>
      </c>
      <c r="M38" s="165">
        <f t="shared" si="28"/>
        <v>16.416</v>
      </c>
      <c r="N38" s="166">
        <f t="shared" si="29"/>
        <v>0.157</v>
      </c>
      <c r="O38" s="166">
        <f t="shared" si="30"/>
        <v>2.9249999999999998</v>
      </c>
      <c r="P38" s="167">
        <f t="shared" si="31"/>
        <v>0.1</v>
      </c>
      <c r="Q38" s="168">
        <f t="shared" si="32"/>
        <v>88</v>
      </c>
      <c r="R38" s="169">
        <f t="shared" si="33"/>
        <v>20.843012384815136</v>
      </c>
      <c r="S38" s="141">
        <f t="shared" si="34"/>
        <v>5</v>
      </c>
      <c r="T38" s="141">
        <f t="shared" si="35"/>
        <v>93</v>
      </c>
      <c r="U38" t="s">
        <v>117</v>
      </c>
      <c r="V38" t="s">
        <v>121</v>
      </c>
      <c r="W38" t="s">
        <v>117</v>
      </c>
      <c r="X38" s="4" t="s">
        <v>121</v>
      </c>
      <c r="Y38" s="4" t="s">
        <v>309</v>
      </c>
      <c r="Z38" s="4" t="s">
        <v>171</v>
      </c>
      <c r="AA38" s="4" t="s">
        <v>172</v>
      </c>
      <c r="AB38" s="4">
        <v>519</v>
      </c>
      <c r="AC38" s="4">
        <v>3179.1579999999999</v>
      </c>
      <c r="AD38" s="4">
        <v>1123.357</v>
      </c>
      <c r="AE38" s="4">
        <v>2.83</v>
      </c>
      <c r="AF38" s="4">
        <v>2.8</v>
      </c>
      <c r="AG38" s="4">
        <v>16.416</v>
      </c>
      <c r="AH38" s="4">
        <v>298.49512600000003</v>
      </c>
      <c r="AI38" s="4">
        <v>11.540426999999999</v>
      </c>
      <c r="AJ38" s="4">
        <v>134.42597900000001</v>
      </c>
      <c r="AK38" s="4">
        <v>919</v>
      </c>
      <c r="AL38" s="4">
        <v>5</v>
      </c>
      <c r="AM38" s="4">
        <v>93</v>
      </c>
      <c r="AN38" s="4">
        <v>88</v>
      </c>
      <c r="AO38" s="4">
        <v>10.650619000000001</v>
      </c>
      <c r="AP38" s="4">
        <v>117.6</v>
      </c>
      <c r="AQ38" s="4">
        <v>6</v>
      </c>
      <c r="AR38" s="4">
        <v>251</v>
      </c>
      <c r="AS38" s="4">
        <v>80662</v>
      </c>
      <c r="AT38" s="4">
        <v>0.157</v>
      </c>
      <c r="AU38" s="4">
        <v>2.9249999999999998</v>
      </c>
      <c r="AV38" s="4">
        <v>24923</v>
      </c>
      <c r="AW38" s="4">
        <v>0</v>
      </c>
      <c r="AX38" s="4">
        <v>1.06</v>
      </c>
      <c r="AY38">
        <v>1.0107142857142859</v>
      </c>
      <c r="AZ38" t="s">
        <v>71</v>
      </c>
      <c r="BA38" t="s">
        <v>288</v>
      </c>
      <c r="BB38">
        <v>1</v>
      </c>
      <c r="BC38" t="s">
        <v>332</v>
      </c>
      <c r="BD38">
        <v>12</v>
      </c>
      <c r="BE38">
        <v>29306.929</v>
      </c>
      <c r="BF38">
        <v>0.10847803261815661</v>
      </c>
      <c r="BG38">
        <v>0.10964029725335117</v>
      </c>
      <c r="BH38">
        <v>133542.73399999997</v>
      </c>
      <c r="BI38">
        <v>2.3806297091386496E-2</v>
      </c>
      <c r="BJ38">
        <v>2.4061364560222783E-2</v>
      </c>
      <c r="BK38">
        <v>1</v>
      </c>
      <c r="BL38" t="s">
        <v>66</v>
      </c>
      <c r="BM38">
        <v>1</v>
      </c>
      <c r="BN38" t="s">
        <v>301</v>
      </c>
    </row>
    <row r="39" spans="1:66">
      <c r="A39" s="142" t="str">
        <f t="shared" si="20"/>
        <v>성원운수</v>
      </c>
      <c r="B39" s="142" t="str">
        <f t="shared" si="21"/>
        <v>539</v>
      </c>
      <c r="C39" s="143" t="str">
        <f t="shared" si="22"/>
        <v>71바6601</v>
      </c>
      <c r="D39" s="131" t="str">
        <f t="shared" si="23"/>
        <v>중형</v>
      </c>
      <c r="E39" s="127" t="str">
        <f t="shared" si="16"/>
        <v>D</v>
      </c>
      <c r="F39" s="150">
        <f t="shared" si="17"/>
        <v>0.836829268292683</v>
      </c>
      <c r="G39" s="151">
        <f t="shared" si="18"/>
        <v>3.431</v>
      </c>
      <c r="H39" s="152">
        <f t="shared" si="19"/>
        <v>4.0999999999999996</v>
      </c>
      <c r="I39" s="153">
        <f t="shared" si="24"/>
        <v>2725.0219999999999</v>
      </c>
      <c r="J39" s="154">
        <f t="shared" si="25"/>
        <v>5.4809619791255051E-2</v>
      </c>
      <c r="K39" s="154">
        <f t="shared" si="26"/>
        <v>0.39319272686265605</v>
      </c>
      <c r="L39" s="154">
        <f t="shared" si="27"/>
        <v>0.41577645978637973</v>
      </c>
      <c r="M39" s="155">
        <f t="shared" si="28"/>
        <v>9.3219999999999992</v>
      </c>
      <c r="N39" s="156">
        <f t="shared" si="29"/>
        <v>0.36699999999999999</v>
      </c>
      <c r="O39" s="156">
        <f t="shared" si="30"/>
        <v>0.624</v>
      </c>
      <c r="P39" s="157">
        <f t="shared" si="31"/>
        <v>0</v>
      </c>
      <c r="Q39" s="158">
        <f t="shared" si="32"/>
        <v>56</v>
      </c>
      <c r="R39" s="159">
        <f t="shared" si="33"/>
        <v>18.666326469619531</v>
      </c>
      <c r="S39" s="144">
        <f t="shared" si="34"/>
        <v>10</v>
      </c>
      <c r="T39" s="144">
        <f t="shared" si="35"/>
        <v>17</v>
      </c>
      <c r="U39" t="s">
        <v>117</v>
      </c>
      <c r="V39" s="5" t="s">
        <v>122</v>
      </c>
      <c r="W39" t="s">
        <v>117</v>
      </c>
      <c r="X39" s="5" t="s">
        <v>122</v>
      </c>
      <c r="Y39" t="s">
        <v>210</v>
      </c>
      <c r="Z39" t="s">
        <v>171</v>
      </c>
      <c r="AA39" t="s">
        <v>172</v>
      </c>
      <c r="AB39">
        <v>519</v>
      </c>
      <c r="AC39" s="1">
        <v>2725.0219999999999</v>
      </c>
      <c r="AD39" s="1">
        <v>794.22699999999998</v>
      </c>
      <c r="AE39" s="28">
        <v>3.431</v>
      </c>
      <c r="AF39">
        <v>4.0999999999999996</v>
      </c>
      <c r="AG39">
        <v>9.3219999999999992</v>
      </c>
      <c r="AH39">
        <v>264.46848299999999</v>
      </c>
      <c r="AI39">
        <v>14.495417</v>
      </c>
      <c r="AJ39">
        <v>103.987084</v>
      </c>
      <c r="AK39">
        <v>1133</v>
      </c>
      <c r="AL39">
        <v>10</v>
      </c>
      <c r="AM39">
        <v>17</v>
      </c>
      <c r="AN39">
        <v>56</v>
      </c>
      <c r="AO39">
        <v>10.303768</v>
      </c>
      <c r="AP39">
        <v>0</v>
      </c>
      <c r="AQ39">
        <v>0</v>
      </c>
      <c r="AR39">
        <v>112</v>
      </c>
      <c r="AS39">
        <v>66792</v>
      </c>
      <c r="AT39">
        <v>0.36699999999999999</v>
      </c>
      <c r="AU39">
        <v>0.624</v>
      </c>
      <c r="AV39">
        <v>21356</v>
      </c>
      <c r="AW39">
        <v>0</v>
      </c>
      <c r="AX39">
        <v>1</v>
      </c>
      <c r="AY39">
        <v>0.836829268292683</v>
      </c>
      <c r="AZ39" t="s">
        <v>67</v>
      </c>
      <c r="BA39" t="s">
        <v>291</v>
      </c>
      <c r="BB39">
        <v>3</v>
      </c>
      <c r="BC39" t="s">
        <v>591</v>
      </c>
      <c r="BD39">
        <v>7</v>
      </c>
      <c r="BE39">
        <v>9247.0329999999994</v>
      </c>
      <c r="BF39">
        <v>0.29469149726187849</v>
      </c>
      <c r="BG39">
        <v>0.24660647002573297</v>
      </c>
      <c r="BH39">
        <v>133542.73399999997</v>
      </c>
      <c r="BI39">
        <v>2.040561787509907E-2</v>
      </c>
      <c r="BJ39">
        <v>1.7076018275479249E-2</v>
      </c>
      <c r="BK39">
        <v>1</v>
      </c>
      <c r="BL39" t="s">
        <v>67</v>
      </c>
      <c r="BM39">
        <v>0</v>
      </c>
      <c r="BN39" t="s">
        <v>269</v>
      </c>
    </row>
    <row r="40" spans="1:66">
      <c r="A40" s="139" t="str">
        <f t="shared" si="20"/>
        <v>성원운수</v>
      </c>
      <c r="B40" s="139" t="str">
        <f t="shared" si="21"/>
        <v>539</v>
      </c>
      <c r="C40" s="140" t="str">
        <f t="shared" si="22"/>
        <v>71바6605</v>
      </c>
      <c r="D40" s="114" t="str">
        <f t="shared" si="23"/>
        <v>중형</v>
      </c>
      <c r="E40" s="110" t="str">
        <f t="shared" si="16"/>
        <v>F</v>
      </c>
      <c r="F40" s="160">
        <f t="shared" si="17"/>
        <v>0.76414634146341465</v>
      </c>
      <c r="G40" s="161">
        <f t="shared" si="18"/>
        <v>3.133</v>
      </c>
      <c r="H40" s="162">
        <f t="shared" si="19"/>
        <v>4.0999999999999996</v>
      </c>
      <c r="I40" s="163">
        <f t="shared" si="24"/>
        <v>605.80700000000002</v>
      </c>
      <c r="J40" s="164">
        <f t="shared" si="25"/>
        <v>3.4447752758773285E-2</v>
      </c>
      <c r="K40" s="164">
        <f t="shared" si="26"/>
        <v>0.49894274119127563</v>
      </c>
      <c r="L40" s="164">
        <f t="shared" si="27"/>
        <v>0.42752889946798239</v>
      </c>
      <c r="M40" s="165">
        <f t="shared" si="28"/>
        <v>12.494999999999999</v>
      </c>
      <c r="N40" s="166">
        <f t="shared" si="29"/>
        <v>1.155</v>
      </c>
      <c r="O40" s="166">
        <f t="shared" si="30"/>
        <v>0.66</v>
      </c>
      <c r="P40" s="167">
        <f t="shared" si="31"/>
        <v>0</v>
      </c>
      <c r="Q40" s="168">
        <f t="shared" si="32"/>
        <v>61</v>
      </c>
      <c r="R40" s="169">
        <f t="shared" si="33"/>
        <v>19.762971698074736</v>
      </c>
      <c r="S40" s="141">
        <f t="shared" si="34"/>
        <v>7</v>
      </c>
      <c r="T40" s="141">
        <f t="shared" si="35"/>
        <v>4</v>
      </c>
      <c r="U40" t="s">
        <v>117</v>
      </c>
      <c r="V40" t="s">
        <v>122</v>
      </c>
      <c r="W40" s="4" t="s">
        <v>117</v>
      </c>
      <c r="X40" s="4" t="s">
        <v>122</v>
      </c>
      <c r="Y40" s="4" t="s">
        <v>211</v>
      </c>
      <c r="Z40" s="4" t="s">
        <v>171</v>
      </c>
      <c r="AA40" s="4" t="s">
        <v>172</v>
      </c>
      <c r="AB40" s="4">
        <v>519</v>
      </c>
      <c r="AC40" s="4">
        <v>605.80700000000002</v>
      </c>
      <c r="AD40" s="4">
        <v>193.352</v>
      </c>
      <c r="AE40" s="4">
        <v>3.133</v>
      </c>
      <c r="AF40" s="4">
        <v>4.0999999999999996</v>
      </c>
      <c r="AG40" s="4">
        <v>12.494999999999999</v>
      </c>
      <c r="AH40" s="4">
        <v>65.694416000000004</v>
      </c>
      <c r="AI40" s="4">
        <v>2.2630249999999998</v>
      </c>
      <c r="AJ40" s="4">
        <v>32.777752</v>
      </c>
      <c r="AK40" s="4">
        <v>259</v>
      </c>
      <c r="AL40" s="4">
        <v>7</v>
      </c>
      <c r="AM40" s="4">
        <v>4</v>
      </c>
      <c r="AN40" s="4">
        <v>61</v>
      </c>
      <c r="AO40" s="4">
        <v>9.2215900000000008</v>
      </c>
      <c r="AP40" s="4">
        <v>7.4</v>
      </c>
      <c r="AQ40" s="4">
        <v>0</v>
      </c>
      <c r="AR40" s="4">
        <v>39</v>
      </c>
      <c r="AS40" s="4">
        <v>45163</v>
      </c>
      <c r="AT40" s="4">
        <v>1.155</v>
      </c>
      <c r="AU40" s="4">
        <v>0.66</v>
      </c>
      <c r="AV40" s="4">
        <v>4738</v>
      </c>
      <c r="AW40" s="4">
        <v>0</v>
      </c>
      <c r="AX40" s="4">
        <v>1.03</v>
      </c>
      <c r="AY40">
        <v>0.76414634146341465</v>
      </c>
      <c r="AZ40" t="s">
        <v>70</v>
      </c>
      <c r="BA40" t="s">
        <v>291</v>
      </c>
      <c r="BB40">
        <v>2</v>
      </c>
      <c r="BC40" t="s">
        <v>404</v>
      </c>
      <c r="BD40">
        <v>5</v>
      </c>
      <c r="BE40">
        <v>9247.0329999999994</v>
      </c>
      <c r="BF40">
        <v>6.5513662598587027E-2</v>
      </c>
      <c r="BG40">
        <v>5.0062025590578818E-2</v>
      </c>
      <c r="BH40">
        <v>133542.73399999997</v>
      </c>
      <c r="BI40">
        <v>4.5364280171169792E-3</v>
      </c>
      <c r="BJ40">
        <v>3.466494872592072E-3</v>
      </c>
      <c r="BK40">
        <v>1</v>
      </c>
      <c r="BL40" t="s">
        <v>70</v>
      </c>
      <c r="BM40">
        <v>0</v>
      </c>
      <c r="BN40" t="s">
        <v>269</v>
      </c>
    </row>
    <row r="41" spans="1:66">
      <c r="A41" s="142" t="str">
        <f t="shared" si="20"/>
        <v>성원운수</v>
      </c>
      <c r="B41" s="142" t="str">
        <f t="shared" si="21"/>
        <v>539</v>
      </c>
      <c r="C41" s="143" t="str">
        <f t="shared" si="22"/>
        <v>71바6615</v>
      </c>
      <c r="D41" s="131" t="str">
        <f t="shared" si="23"/>
        <v>중형</v>
      </c>
      <c r="E41" s="127" t="str">
        <f t="shared" si="16"/>
        <v>F</v>
      </c>
      <c r="F41" s="150">
        <f t="shared" si="17"/>
        <v>0.77949999999999997</v>
      </c>
      <c r="G41" s="151">
        <f t="shared" si="18"/>
        <v>3.1179999999999999</v>
      </c>
      <c r="H41" s="152">
        <f t="shared" si="19"/>
        <v>4</v>
      </c>
      <c r="I41" s="153">
        <f t="shared" si="24"/>
        <v>1850.5609999999999</v>
      </c>
      <c r="J41" s="154">
        <f t="shared" si="25"/>
        <v>7.3570903500791845E-2</v>
      </c>
      <c r="K41" s="154">
        <f t="shared" si="26"/>
        <v>0.44830070522716703</v>
      </c>
      <c r="L41" s="154">
        <f t="shared" si="27"/>
        <v>0.39663647942434754</v>
      </c>
      <c r="M41" s="155">
        <f t="shared" si="28"/>
        <v>12.573</v>
      </c>
      <c r="N41" s="156">
        <f t="shared" si="29"/>
        <v>1.351</v>
      </c>
      <c r="O41" s="156">
        <f t="shared" si="30"/>
        <v>0.378</v>
      </c>
      <c r="P41" s="157">
        <f t="shared" si="31"/>
        <v>0</v>
      </c>
      <c r="Q41" s="158">
        <f t="shared" si="32"/>
        <v>60</v>
      </c>
      <c r="R41" s="159">
        <f t="shared" si="33"/>
        <v>18.660736704222199</v>
      </c>
      <c r="S41" s="144">
        <f t="shared" si="34"/>
        <v>25</v>
      </c>
      <c r="T41" s="144">
        <f t="shared" si="35"/>
        <v>7</v>
      </c>
      <c r="U41" t="s">
        <v>117</v>
      </c>
      <c r="V41" t="s">
        <v>122</v>
      </c>
      <c r="W41" t="s">
        <v>117</v>
      </c>
      <c r="X41" s="4" t="s">
        <v>122</v>
      </c>
      <c r="Y41" s="4" t="s">
        <v>212</v>
      </c>
      <c r="Z41" s="4" t="s">
        <v>171</v>
      </c>
      <c r="AA41" s="4" t="s">
        <v>172</v>
      </c>
      <c r="AB41" s="4">
        <v>519</v>
      </c>
      <c r="AC41" s="4">
        <v>1850.5609999999999</v>
      </c>
      <c r="AD41" s="4">
        <v>593.596</v>
      </c>
      <c r="AE41" s="4">
        <v>3.1179999999999999</v>
      </c>
      <c r="AF41" s="4">
        <v>4</v>
      </c>
      <c r="AG41" s="4">
        <v>12.573</v>
      </c>
      <c r="AH41" s="4">
        <v>207.410189</v>
      </c>
      <c r="AI41" s="4">
        <v>15.259354999999999</v>
      </c>
      <c r="AJ41" s="4">
        <v>92.982134000000002</v>
      </c>
      <c r="AK41" s="4">
        <v>734</v>
      </c>
      <c r="AL41" s="4">
        <v>25</v>
      </c>
      <c r="AM41" s="4">
        <v>7</v>
      </c>
      <c r="AN41" s="4">
        <v>60</v>
      </c>
      <c r="AO41" s="4">
        <v>8.9222280000000005</v>
      </c>
      <c r="AP41" s="4">
        <v>0</v>
      </c>
      <c r="AQ41" s="4">
        <v>0</v>
      </c>
      <c r="AR41" s="4">
        <v>121</v>
      </c>
      <c r="AS41" s="4">
        <v>118225</v>
      </c>
      <c r="AT41" s="4">
        <v>1.351</v>
      </c>
      <c r="AU41" s="4">
        <v>0.378</v>
      </c>
      <c r="AV41" s="4">
        <v>14517</v>
      </c>
      <c r="AW41" s="4">
        <v>0</v>
      </c>
      <c r="AX41" s="4">
        <v>1.0900000000000001</v>
      </c>
      <c r="AY41">
        <v>0.77949999999999997</v>
      </c>
      <c r="AZ41" t="s">
        <v>70</v>
      </c>
      <c r="BA41" t="s">
        <v>291</v>
      </c>
      <c r="BB41">
        <v>1</v>
      </c>
      <c r="BC41" t="s">
        <v>334</v>
      </c>
      <c r="BD41">
        <v>8</v>
      </c>
      <c r="BE41">
        <v>9247.0329999999994</v>
      </c>
      <c r="BF41">
        <v>0.2001248400432874</v>
      </c>
      <c r="BG41">
        <v>0.15599731281374252</v>
      </c>
      <c r="BH41">
        <v>133542.73399999997</v>
      </c>
      <c r="BI41">
        <v>1.3857444314416989E-2</v>
      </c>
      <c r="BJ41">
        <v>1.0801877843088042E-2</v>
      </c>
      <c r="BK41">
        <v>1</v>
      </c>
      <c r="BL41" t="s">
        <v>70</v>
      </c>
      <c r="BM41">
        <v>0</v>
      </c>
      <c r="BN41" t="s">
        <v>269</v>
      </c>
    </row>
    <row r="42" spans="1:66">
      <c r="A42" s="139" t="str">
        <f t="shared" si="20"/>
        <v>성원운수</v>
      </c>
      <c r="B42" s="139" t="str">
        <f t="shared" si="21"/>
        <v>539</v>
      </c>
      <c r="C42" s="140" t="str">
        <f t="shared" si="22"/>
        <v>71바6616</v>
      </c>
      <c r="D42" s="114" t="str">
        <f t="shared" si="23"/>
        <v>중형</v>
      </c>
      <c r="E42" s="110" t="str">
        <f t="shared" si="16"/>
        <v>D</v>
      </c>
      <c r="F42" s="160">
        <f t="shared" si="17"/>
        <v>0.83902439024390252</v>
      </c>
      <c r="G42" s="161">
        <f t="shared" si="18"/>
        <v>3.44</v>
      </c>
      <c r="H42" s="162">
        <f t="shared" si="19"/>
        <v>4.0999999999999996</v>
      </c>
      <c r="I42" s="163">
        <f t="shared" si="24"/>
        <v>3147.7510000000002</v>
      </c>
      <c r="J42" s="164">
        <f t="shared" si="25"/>
        <v>2.8656713147337285E-2</v>
      </c>
      <c r="K42" s="164">
        <f t="shared" si="26"/>
        <v>0.40632634038292681</v>
      </c>
      <c r="L42" s="164">
        <f t="shared" si="27"/>
        <v>0.39742660712362571</v>
      </c>
      <c r="M42" s="165">
        <f t="shared" si="28"/>
        <v>9.3770000000000007</v>
      </c>
      <c r="N42" s="166">
        <f t="shared" si="29"/>
        <v>0.159</v>
      </c>
      <c r="O42" s="166">
        <f t="shared" si="30"/>
        <v>0.28599999999999998</v>
      </c>
      <c r="P42" s="167">
        <f t="shared" si="31"/>
        <v>0</v>
      </c>
      <c r="Q42" s="168">
        <f t="shared" si="32"/>
        <v>58</v>
      </c>
      <c r="R42" s="169">
        <f t="shared" si="33"/>
        <v>18.231488332398513</v>
      </c>
      <c r="S42" s="141">
        <f t="shared" si="34"/>
        <v>5</v>
      </c>
      <c r="T42" s="141">
        <f t="shared" si="35"/>
        <v>9</v>
      </c>
      <c r="U42" t="s">
        <v>117</v>
      </c>
      <c r="V42" t="s">
        <v>122</v>
      </c>
      <c r="W42" t="s">
        <v>117</v>
      </c>
      <c r="X42" s="4" t="s">
        <v>122</v>
      </c>
      <c r="Y42" s="4" t="s">
        <v>213</v>
      </c>
      <c r="Z42" s="4" t="s">
        <v>171</v>
      </c>
      <c r="AA42" s="4" t="s">
        <v>172</v>
      </c>
      <c r="AB42" s="4">
        <v>519</v>
      </c>
      <c r="AC42" s="4">
        <v>3147.7510000000002</v>
      </c>
      <c r="AD42" s="4">
        <v>915.08199999999999</v>
      </c>
      <c r="AE42" s="4">
        <v>3.44</v>
      </c>
      <c r="AF42" s="4">
        <v>4.0999999999999996</v>
      </c>
      <c r="AG42" s="4">
        <v>9.3770000000000007</v>
      </c>
      <c r="AH42" s="4">
        <v>305.57426299999997</v>
      </c>
      <c r="AI42" s="4">
        <v>8.7567540000000008</v>
      </c>
      <c r="AJ42" s="4">
        <v>124.16287199999999</v>
      </c>
      <c r="AK42" s="4">
        <v>1251</v>
      </c>
      <c r="AL42" s="4">
        <v>5</v>
      </c>
      <c r="AM42" s="4">
        <v>9</v>
      </c>
      <c r="AN42" s="4">
        <v>58</v>
      </c>
      <c r="AO42" s="4">
        <v>10.301099000000001</v>
      </c>
      <c r="AP42" s="4">
        <v>0</v>
      </c>
      <c r="AQ42" s="4">
        <v>0</v>
      </c>
      <c r="AR42" s="4">
        <v>134</v>
      </c>
      <c r="AS42" s="4">
        <v>79704</v>
      </c>
      <c r="AT42" s="4">
        <v>0.159</v>
      </c>
      <c r="AU42" s="4">
        <v>0.28599999999999998</v>
      </c>
      <c r="AV42" s="4">
        <v>25001</v>
      </c>
      <c r="AW42" s="4">
        <v>0</v>
      </c>
      <c r="AX42" s="4">
        <v>1.03</v>
      </c>
      <c r="AY42">
        <v>0.83902439024390252</v>
      </c>
      <c r="AZ42" t="s">
        <v>67</v>
      </c>
      <c r="BA42" t="s">
        <v>291</v>
      </c>
      <c r="BB42">
        <v>2</v>
      </c>
      <c r="BC42" t="s">
        <v>333</v>
      </c>
      <c r="BD42">
        <v>8</v>
      </c>
      <c r="BE42">
        <v>9247.0329999999994</v>
      </c>
      <c r="BF42">
        <v>0.34040659312019328</v>
      </c>
      <c r="BG42">
        <v>0.28560943422767437</v>
      </c>
      <c r="BH42">
        <v>133542.73399999997</v>
      </c>
      <c r="BI42">
        <v>2.3571113947689591E-2</v>
      </c>
      <c r="BJ42">
        <v>1.9776739507329805E-2</v>
      </c>
      <c r="BK42">
        <v>1</v>
      </c>
      <c r="BL42" t="s">
        <v>67</v>
      </c>
      <c r="BM42">
        <v>0</v>
      </c>
      <c r="BN42" t="s">
        <v>269</v>
      </c>
    </row>
    <row r="43" spans="1:66">
      <c r="A43" s="142" t="str">
        <f t="shared" si="20"/>
        <v>성원운수</v>
      </c>
      <c r="B43" s="142" t="str">
        <f t="shared" si="21"/>
        <v>539</v>
      </c>
      <c r="C43" s="143" t="str">
        <f t="shared" si="22"/>
        <v>71바6617</v>
      </c>
      <c r="D43" s="131" t="str">
        <f t="shared" si="23"/>
        <v>중형</v>
      </c>
      <c r="E43" s="127" t="str">
        <f t="shared" si="16"/>
        <v>D</v>
      </c>
      <c r="F43" s="150">
        <f t="shared" si="17"/>
        <v>0.84624999999999995</v>
      </c>
      <c r="G43" s="151">
        <f t="shared" si="18"/>
        <v>3.3849999999999998</v>
      </c>
      <c r="H43" s="152">
        <f t="shared" si="19"/>
        <v>4</v>
      </c>
      <c r="I43" s="153">
        <f t="shared" si="24"/>
        <v>917.89200000000005</v>
      </c>
      <c r="J43" s="154">
        <f t="shared" si="25"/>
        <v>4.1025771757711202E-2</v>
      </c>
      <c r="K43" s="154">
        <f t="shared" si="26"/>
        <v>0.43250475347254336</v>
      </c>
      <c r="L43" s="154">
        <f t="shared" si="27"/>
        <v>0.39547136264397115</v>
      </c>
      <c r="M43" s="155">
        <f t="shared" si="28"/>
        <v>10.848000000000001</v>
      </c>
      <c r="N43" s="156">
        <f t="shared" si="29"/>
        <v>0.872</v>
      </c>
      <c r="O43" s="156">
        <f t="shared" si="30"/>
        <v>0.76300000000000001</v>
      </c>
      <c r="P43" s="157">
        <f t="shared" si="31"/>
        <v>0</v>
      </c>
      <c r="Q43" s="158">
        <f t="shared" si="32"/>
        <v>56</v>
      </c>
      <c r="R43" s="159">
        <f t="shared" si="33"/>
        <v>18.994124558466563</v>
      </c>
      <c r="S43" s="144">
        <f t="shared" si="34"/>
        <v>8</v>
      </c>
      <c r="T43" s="144">
        <f t="shared" si="35"/>
        <v>7</v>
      </c>
      <c r="U43" t="s">
        <v>117</v>
      </c>
      <c r="V43" t="s">
        <v>122</v>
      </c>
      <c r="W43" s="4" t="s">
        <v>117</v>
      </c>
      <c r="X43" s="4" t="s">
        <v>122</v>
      </c>
      <c r="Y43" s="4" t="s">
        <v>458</v>
      </c>
      <c r="Z43" s="4" t="s">
        <v>171</v>
      </c>
      <c r="AA43" s="4" t="s">
        <v>172</v>
      </c>
      <c r="AB43" s="4">
        <v>519</v>
      </c>
      <c r="AC43" s="4">
        <v>917.89200000000005</v>
      </c>
      <c r="AD43" s="4">
        <v>271.19900000000001</v>
      </c>
      <c r="AE43" s="4">
        <v>3.3849999999999998</v>
      </c>
      <c r="AF43" s="4">
        <v>4</v>
      </c>
      <c r="AG43" s="4">
        <v>10.848000000000001</v>
      </c>
      <c r="AH43" s="4">
        <v>91.790790000000001</v>
      </c>
      <c r="AI43" s="4">
        <v>3.7657880000000001</v>
      </c>
      <c r="AJ43" s="4">
        <v>39.699953000000001</v>
      </c>
      <c r="AK43" s="4">
        <v>363</v>
      </c>
      <c r="AL43" s="4">
        <v>8</v>
      </c>
      <c r="AM43" s="4">
        <v>7</v>
      </c>
      <c r="AN43" s="4">
        <v>56</v>
      </c>
      <c r="AO43" s="4">
        <v>9.9998260000000005</v>
      </c>
      <c r="AP43" s="4">
        <v>0</v>
      </c>
      <c r="AQ43" s="4">
        <v>0</v>
      </c>
      <c r="AR43" s="4">
        <v>47</v>
      </c>
      <c r="AS43" s="4">
        <v>31092</v>
      </c>
      <c r="AT43" s="4">
        <v>0.872</v>
      </c>
      <c r="AU43" s="4">
        <v>0.76300000000000001</v>
      </c>
      <c r="AV43" s="4">
        <v>2</v>
      </c>
      <c r="AW43" s="4">
        <v>0</v>
      </c>
      <c r="AX43" s="4">
        <v>1.06</v>
      </c>
      <c r="AY43">
        <v>0.84624999999999995</v>
      </c>
      <c r="AZ43" t="s">
        <v>67</v>
      </c>
      <c r="BA43" t="s">
        <v>291</v>
      </c>
      <c r="BB43">
        <v>1</v>
      </c>
      <c r="BC43" t="s">
        <v>335</v>
      </c>
      <c r="BD43">
        <v>5</v>
      </c>
      <c r="BE43">
        <v>9247.0329999999994</v>
      </c>
      <c r="BF43">
        <v>9.9263406976053847E-2</v>
      </c>
      <c r="BG43">
        <v>8.4001658153485564E-2</v>
      </c>
      <c r="BH43">
        <v>133542.73399999997</v>
      </c>
      <c r="BI43">
        <v>6.8733952983170187E-3</v>
      </c>
      <c r="BJ43">
        <v>5.8166107712007767E-3</v>
      </c>
      <c r="BK43">
        <v>1</v>
      </c>
      <c r="BL43" t="s">
        <v>298</v>
      </c>
      <c r="BM43" t="s">
        <v>299</v>
      </c>
      <c r="BN43" t="s">
        <v>298</v>
      </c>
    </row>
    <row r="44" spans="1:66">
      <c r="A44" s="139" t="str">
        <f t="shared" ref="A44" si="36">W44</f>
        <v>성원운수</v>
      </c>
      <c r="B44" s="139" t="str">
        <f t="shared" ref="B44" si="37">V44</f>
        <v>순환54</v>
      </c>
      <c r="C44" s="140" t="str">
        <f t="shared" ref="C44" si="38">Y44</f>
        <v>72바1927</v>
      </c>
      <c r="D44" s="114" t="str">
        <f t="shared" ref="D44" si="39">Z44</f>
        <v>중형</v>
      </c>
      <c r="E44" s="110" t="str">
        <f t="shared" ref="E44" si="40">AZ44</f>
        <v>C</v>
      </c>
      <c r="F44" s="160">
        <f t="shared" ref="F44" si="41">G44/H44</f>
        <v>0.89696969696969697</v>
      </c>
      <c r="G44" s="161">
        <f t="shared" ref="G44" si="42">AE44</f>
        <v>2.96</v>
      </c>
      <c r="H44" s="162">
        <f t="shared" ref="H44" si="43">AF44</f>
        <v>3.3</v>
      </c>
      <c r="I44" s="163">
        <f t="shared" ref="I44" si="44">AC44</f>
        <v>2009.1849999999999</v>
      </c>
      <c r="J44" s="164">
        <f t="shared" ref="J44" si="45">AI44/AH44</f>
        <v>4.4912227165403953E-2</v>
      </c>
      <c r="K44" s="164">
        <f t="shared" ref="K44" si="46">AJ44/AH44</f>
        <v>0.27424368480400158</v>
      </c>
      <c r="L44" s="164">
        <f t="shared" ref="L44" si="47">AK44/AC44</f>
        <v>0.19460627070180198</v>
      </c>
      <c r="M44" s="165">
        <f t="shared" ref="M44" si="48">AG44</f>
        <v>5.21</v>
      </c>
      <c r="N44" s="166">
        <f t="shared" ref="N44" si="49">IF(AW44=0,AT44,"속도계이상")</f>
        <v>0.249</v>
      </c>
      <c r="O44" s="166">
        <f t="shared" ref="O44" si="50">IF(AW44=0,AU44,"속도계이상")</f>
        <v>10.153</v>
      </c>
      <c r="P44" s="167">
        <f t="shared" ref="P44" si="51">AQ44/60</f>
        <v>0</v>
      </c>
      <c r="Q44" s="168">
        <f t="shared" ref="Q44" si="52">AN44</f>
        <v>79</v>
      </c>
      <c r="R44" s="169">
        <f t="shared" ref="R44" si="53">AC44/(AH44-AI44-AJ44)</f>
        <v>26.769477041731133</v>
      </c>
      <c r="S44" s="141">
        <f t="shared" ref="S44" si="54">IF(AW44=0,AL44,"속도계이상")</f>
        <v>5</v>
      </c>
      <c r="T44" s="141">
        <f t="shared" ref="T44" si="55">IF(AW44=0,AM44,"속도계이상")</f>
        <v>204</v>
      </c>
      <c r="U44" t="s">
        <v>117</v>
      </c>
      <c r="V44" t="s">
        <v>123</v>
      </c>
      <c r="W44" t="s">
        <v>117</v>
      </c>
      <c r="X44" s="4" t="s">
        <v>123</v>
      </c>
      <c r="Y44" s="4" t="s">
        <v>214</v>
      </c>
      <c r="Z44" s="4" t="s">
        <v>171</v>
      </c>
      <c r="AA44" s="4" t="s">
        <v>173</v>
      </c>
      <c r="AB44" s="4">
        <v>519</v>
      </c>
      <c r="AC44" s="4">
        <v>2009.1849999999999</v>
      </c>
      <c r="AD44" s="4">
        <v>678.78</v>
      </c>
      <c r="AE44" s="4">
        <v>2.96</v>
      </c>
      <c r="AF44" s="4">
        <v>3.3</v>
      </c>
      <c r="AG44" s="4">
        <v>5.21</v>
      </c>
      <c r="AH44" s="4">
        <v>110.238265</v>
      </c>
      <c r="AI44" s="4">
        <v>4.9510459999999998</v>
      </c>
      <c r="AJ44" s="4">
        <v>30.232147999999999</v>
      </c>
      <c r="AK44" s="4">
        <v>391</v>
      </c>
      <c r="AL44" s="4">
        <v>5</v>
      </c>
      <c r="AM44" s="4">
        <v>204</v>
      </c>
      <c r="AN44" s="4">
        <v>79</v>
      </c>
      <c r="AO44" s="4">
        <v>18.225840000000002</v>
      </c>
      <c r="AP44" s="4">
        <v>365.5</v>
      </c>
      <c r="AQ44" s="4">
        <v>0</v>
      </c>
      <c r="AR44" s="4">
        <v>20</v>
      </c>
      <c r="AS44" s="4">
        <v>6788</v>
      </c>
      <c r="AT44" s="4">
        <v>0.249</v>
      </c>
      <c r="AU44" s="4">
        <v>10.153</v>
      </c>
      <c r="AV44" s="4">
        <v>17718</v>
      </c>
      <c r="AW44" s="4">
        <v>0</v>
      </c>
      <c r="AX44" s="4">
        <v>0.45</v>
      </c>
      <c r="AY44">
        <v>0.89696969696969697</v>
      </c>
      <c r="AZ44" t="s">
        <v>69</v>
      </c>
      <c r="BA44" t="s">
        <v>292</v>
      </c>
      <c r="BB44">
        <v>1</v>
      </c>
      <c r="BC44" t="s">
        <v>440</v>
      </c>
      <c r="BD44">
        <v>5</v>
      </c>
      <c r="BE44">
        <v>2009.1849999999999</v>
      </c>
      <c r="BF44">
        <v>1</v>
      </c>
      <c r="BG44">
        <v>0.89696969696969697</v>
      </c>
      <c r="BH44">
        <v>133542.73399999997</v>
      </c>
      <c r="BI44">
        <v>1.5045258845756448E-2</v>
      </c>
      <c r="BJ44">
        <v>1.3495141267708814E-2</v>
      </c>
      <c r="BK44">
        <v>1</v>
      </c>
      <c r="BL44" t="s">
        <v>68</v>
      </c>
      <c r="BM44">
        <v>-1</v>
      </c>
      <c r="BN44" t="s">
        <v>321</v>
      </c>
    </row>
  </sheetData>
  <sortState xmlns:xlrd2="http://schemas.microsoft.com/office/spreadsheetml/2017/richdata2" ref="U5:AX43">
    <sortCondition ref="Y5:Y43"/>
    <sortCondition ref="U5:U43"/>
  </sortState>
  <phoneticPr fontId="3" type="noConversion"/>
  <conditionalFormatting sqref="E1 E2:H3 E4 E5:H1048576">
    <cfRule type="containsText" dxfId="53" priority="1" operator="containsText" text="F">
      <formula>NOT(ISERROR(SEARCH("F",E1)))</formula>
    </cfRule>
    <cfRule type="containsText" dxfId="52" priority="2" operator="containsText" text="D">
      <formula>NOT(ISERROR(SEARCH("D",E1)))</formula>
    </cfRule>
    <cfRule type="containsText" dxfId="51" priority="3" operator="containsText" text="C">
      <formula>NOT(ISERROR(SEARCH("C",E1)))</formula>
    </cfRule>
    <cfRule type="containsText" dxfId="50" priority="4" operator="containsText" text="B">
      <formula>NOT(ISERROR(SEARCH("B",E1)))</formula>
    </cfRule>
    <cfRule type="containsText" dxfId="49" priority="5" operator="containsText" text="A">
      <formula>NOT(ISERROR(SEARCH("A",E1)))</formula>
    </cfRule>
    <cfRule type="containsText" dxfId="4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9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4"/>
      <c r="R1" s="214"/>
    </row>
    <row r="2" spans="1:7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5"/>
      <c r="R2" s="215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155</v>
      </c>
      <c r="B3" s="35"/>
      <c r="E3" s="11"/>
      <c r="F3" s="8"/>
      <c r="G3" s="11"/>
      <c r="H3" s="11"/>
      <c r="X3" s="11"/>
      <c r="Y3" s="11"/>
    </row>
    <row r="4" spans="1:78" ht="27">
      <c r="A4" s="120" t="s">
        <v>38</v>
      </c>
      <c r="B4" s="121" t="s">
        <v>49</v>
      </c>
      <c r="C4" s="122" t="s">
        <v>141</v>
      </c>
      <c r="D4" s="122" t="s">
        <v>156</v>
      </c>
      <c r="E4" s="123" t="s">
        <v>145</v>
      </c>
      <c r="F4" s="121" t="s">
        <v>149</v>
      </c>
      <c r="G4" s="123" t="s">
        <v>147</v>
      </c>
      <c r="H4" s="123" t="s">
        <v>151</v>
      </c>
      <c r="I4" s="124" t="s">
        <v>153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162</v>
      </c>
      <c r="Q4" s="217" t="s">
        <v>43</v>
      </c>
      <c r="R4" s="217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349</v>
      </c>
      <c r="AN4" s="13"/>
      <c r="AO4" t="s">
        <v>169</v>
      </c>
      <c r="AP4" t="s">
        <v>350</v>
      </c>
      <c r="AQ4" t="s">
        <v>146</v>
      </c>
      <c r="AR4" t="s">
        <v>31</v>
      </c>
      <c r="AS4" t="s">
        <v>0</v>
      </c>
      <c r="AT4" t="s">
        <v>9</v>
      </c>
      <c r="AU4" t="s">
        <v>29</v>
      </c>
      <c r="AV4" t="s">
        <v>159</v>
      </c>
      <c r="AW4" t="s">
        <v>65</v>
      </c>
      <c r="AX4" t="s">
        <v>351</v>
      </c>
      <c r="AY4" t="s">
        <v>126</v>
      </c>
      <c r="AZ4" t="s">
        <v>352</v>
      </c>
      <c r="BA4" t="s">
        <v>353</v>
      </c>
      <c r="BB4" t="s">
        <v>354</v>
      </c>
      <c r="BC4" t="s">
        <v>355</v>
      </c>
      <c r="BD4">
        <v>12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157</v>
      </c>
      <c r="BM4" t="s">
        <v>143</v>
      </c>
      <c r="BN4" t="s">
        <v>148</v>
      </c>
      <c r="BO4" t="s">
        <v>146</v>
      </c>
      <c r="BP4" t="s">
        <v>150</v>
      </c>
      <c r="BQ4" t="s">
        <v>152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161</v>
      </c>
      <c r="BY4" t="s">
        <v>163</v>
      </c>
      <c r="BZ4" t="s">
        <v>164</v>
      </c>
    </row>
    <row r="5" spans="1:78" ht="16.5">
      <c r="A5" s="125" t="str">
        <f>BI5</f>
        <v>성원운수</v>
      </c>
      <c r="B5" s="126" t="str">
        <f>IF(BJ5="NULL", E5, BJ5)</f>
        <v>강건구</v>
      </c>
      <c r="C5" s="127" t="str">
        <f>BK5</f>
        <v>C</v>
      </c>
      <c r="D5" s="128">
        <f>BL5</f>
        <v>0.87620689655172412</v>
      </c>
      <c r="E5" s="129">
        <f>U5</f>
        <v>4191</v>
      </c>
      <c r="F5" s="130" t="str">
        <f t="shared" ref="F5:I6" si="0">BN5</f>
        <v>536</v>
      </c>
      <c r="G5" s="131" t="str">
        <f t="shared" si="0"/>
        <v>71바5552</v>
      </c>
      <c r="H5" s="132">
        <f t="shared" si="0"/>
        <v>1</v>
      </c>
      <c r="I5" s="133">
        <f t="shared" si="0"/>
        <v>461.66899999999998</v>
      </c>
      <c r="J5" s="134">
        <f>AB5/AA5</f>
        <v>1.0264058215462906E-2</v>
      </c>
      <c r="K5" s="134">
        <f>AC5/AA5</f>
        <v>0.3988863414036925</v>
      </c>
      <c r="L5" s="134">
        <f>AD5/I5</f>
        <v>0.17545037678509928</v>
      </c>
      <c r="M5" s="135">
        <f>Z5</f>
        <v>9.0760000000000005</v>
      </c>
      <c r="N5" s="136">
        <f>BV5</f>
        <v>0</v>
      </c>
      <c r="O5" s="136">
        <f>BW5</f>
        <v>3.6822918584527011</v>
      </c>
      <c r="P5" s="218">
        <f>AK5</f>
        <v>9</v>
      </c>
      <c r="Q5" s="219">
        <f>AE5</f>
        <v>0</v>
      </c>
      <c r="R5" s="219">
        <f>AF5</f>
        <v>17</v>
      </c>
      <c r="T5">
        <v>519</v>
      </c>
      <c r="U5">
        <v>4191</v>
      </c>
      <c r="V5" t="s">
        <v>276</v>
      </c>
      <c r="W5">
        <v>461.66899999999998</v>
      </c>
      <c r="X5">
        <v>181.69800000000001</v>
      </c>
      <c r="Y5">
        <v>2.5409999999999999</v>
      </c>
      <c r="Z5">
        <v>9.0760000000000005</v>
      </c>
      <c r="AA5">
        <v>37.319156999999997</v>
      </c>
      <c r="AB5">
        <v>0.383046</v>
      </c>
      <c r="AC5">
        <v>14.886101999999999</v>
      </c>
      <c r="AD5" s="1">
        <v>81</v>
      </c>
      <c r="AE5">
        <v>0</v>
      </c>
      <c r="AF5">
        <v>17</v>
      </c>
      <c r="AG5">
        <v>61</v>
      </c>
      <c r="AH5">
        <v>12.370831000000001</v>
      </c>
      <c r="AI5">
        <v>0</v>
      </c>
      <c r="AJ5">
        <v>0</v>
      </c>
      <c r="AK5">
        <v>9</v>
      </c>
      <c r="AL5">
        <v>828</v>
      </c>
      <c r="AM5">
        <v>0.87620689655172412</v>
      </c>
      <c r="AN5" t="s">
        <v>69</v>
      </c>
      <c r="AO5">
        <v>461.66899999999998</v>
      </c>
      <c r="AP5" t="s">
        <v>456</v>
      </c>
      <c r="AQ5" t="s">
        <v>117</v>
      </c>
      <c r="AR5" t="s">
        <v>119</v>
      </c>
      <c r="AS5" t="s">
        <v>117</v>
      </c>
      <c r="AT5" t="s">
        <v>119</v>
      </c>
      <c r="AU5" t="s">
        <v>271</v>
      </c>
      <c r="AV5" t="s">
        <v>276</v>
      </c>
      <c r="AW5" t="s">
        <v>69</v>
      </c>
      <c r="AX5">
        <v>4191</v>
      </c>
      <c r="AY5" t="s">
        <v>357</v>
      </c>
      <c r="AZ5">
        <v>2</v>
      </c>
      <c r="BA5" t="s">
        <v>302</v>
      </c>
      <c r="BB5">
        <v>1</v>
      </c>
      <c r="BC5">
        <v>1</v>
      </c>
      <c r="BE5" t="s">
        <v>69</v>
      </c>
      <c r="BF5">
        <v>0</v>
      </c>
      <c r="BG5" t="s">
        <v>269</v>
      </c>
      <c r="BI5" t="s">
        <v>117</v>
      </c>
      <c r="BJ5" t="s">
        <v>276</v>
      </c>
      <c r="BK5" t="s">
        <v>69</v>
      </c>
      <c r="BL5">
        <v>0.87620689655172412</v>
      </c>
      <c r="BM5">
        <v>4191</v>
      </c>
      <c r="BN5" t="s">
        <v>119</v>
      </c>
      <c r="BO5" t="s">
        <v>271</v>
      </c>
      <c r="BP5">
        <v>1</v>
      </c>
      <c r="BQ5">
        <v>461.66899999999998</v>
      </c>
      <c r="BR5">
        <v>1.0264058215462906E-2</v>
      </c>
      <c r="BS5">
        <v>0.3988863414036925</v>
      </c>
      <c r="BT5">
        <v>0.17545037678509928</v>
      </c>
      <c r="BU5">
        <v>9.0760000000000005</v>
      </c>
      <c r="BV5">
        <v>0</v>
      </c>
      <c r="BW5">
        <v>3.6822918584527011</v>
      </c>
      <c r="BX5">
        <v>9</v>
      </c>
      <c r="BY5">
        <v>0</v>
      </c>
      <c r="BZ5">
        <v>17</v>
      </c>
    </row>
    <row r="6" spans="1:78" ht="16.5">
      <c r="A6" s="108" t="str">
        <f>BI6</f>
        <v>성원운수</v>
      </c>
      <c r="B6" s="109" t="str">
        <f>IF(BJ6="NULL", E6, BJ6)</f>
        <v>강석수</v>
      </c>
      <c r="C6" s="110" t="str">
        <f>BK6</f>
        <v>A</v>
      </c>
      <c r="D6" s="111">
        <f>BL6</f>
        <v>0.96002855802025489</v>
      </c>
      <c r="E6" s="112">
        <f>U6</f>
        <v>2701</v>
      </c>
      <c r="F6" s="113" t="str">
        <f t="shared" si="0"/>
        <v>539</v>
      </c>
      <c r="G6" s="114" t="str">
        <f t="shared" si="0"/>
        <v>71바6617</v>
      </c>
      <c r="H6" s="115">
        <f t="shared" si="0"/>
        <v>4</v>
      </c>
      <c r="I6" s="116">
        <f t="shared" si="0"/>
        <v>1021.5849999999999</v>
      </c>
      <c r="J6" s="117">
        <f>AB6/AA6</f>
        <v>6.308312814352085E-2</v>
      </c>
      <c r="K6" s="117">
        <f>AC6/AA6</f>
        <v>0.38744482436357508</v>
      </c>
      <c r="L6" s="117">
        <f>AD6/I6</f>
        <v>0.38175971651893875</v>
      </c>
      <c r="M6" s="118">
        <f>Z6</f>
        <v>8.6839999999999993</v>
      </c>
      <c r="N6" s="119">
        <f>BV6</f>
        <v>0.88098396119755096</v>
      </c>
      <c r="O6" s="119">
        <f>BW6</f>
        <v>0.39154842719891153</v>
      </c>
      <c r="P6" s="220">
        <f>AK6</f>
        <v>36</v>
      </c>
      <c r="Q6" s="221">
        <f>AE6</f>
        <v>9</v>
      </c>
      <c r="R6" s="221">
        <f>AF6</f>
        <v>4</v>
      </c>
      <c r="T6">
        <v>519</v>
      </c>
      <c r="U6">
        <v>2701</v>
      </c>
      <c r="V6" t="s">
        <v>215</v>
      </c>
      <c r="W6">
        <v>1021.585</v>
      </c>
      <c r="X6">
        <v>263.255</v>
      </c>
      <c r="Y6">
        <v>3.8809999999999998</v>
      </c>
      <c r="Z6">
        <v>8.6839999999999993</v>
      </c>
      <c r="AA6">
        <v>96.071614999999994</v>
      </c>
      <c r="AB6">
        <v>6.0604979999999999</v>
      </c>
      <c r="AC6">
        <v>37.222450000000002</v>
      </c>
      <c r="AD6" s="1">
        <v>390</v>
      </c>
      <c r="AE6">
        <v>9</v>
      </c>
      <c r="AF6">
        <v>4</v>
      </c>
      <c r="AG6">
        <v>53</v>
      </c>
      <c r="AH6">
        <v>10.633577000000001</v>
      </c>
      <c r="AI6">
        <v>0</v>
      </c>
      <c r="AJ6">
        <v>0</v>
      </c>
      <c r="AK6">
        <v>36</v>
      </c>
      <c r="AL6">
        <v>14457</v>
      </c>
      <c r="AM6">
        <v>0.96002855802025489</v>
      </c>
      <c r="AN6" t="s">
        <v>66</v>
      </c>
      <c r="AO6">
        <v>470.90800000000002</v>
      </c>
      <c r="AP6" t="s">
        <v>457</v>
      </c>
      <c r="AQ6" t="s">
        <v>117</v>
      </c>
      <c r="AR6" t="s">
        <v>122</v>
      </c>
      <c r="AS6" t="s">
        <v>117</v>
      </c>
      <c r="AT6" t="s">
        <v>122</v>
      </c>
      <c r="AU6" t="s">
        <v>458</v>
      </c>
      <c r="AV6" t="s">
        <v>215</v>
      </c>
      <c r="AW6" t="s">
        <v>66</v>
      </c>
      <c r="AX6">
        <v>2701</v>
      </c>
      <c r="AY6" t="s">
        <v>459</v>
      </c>
      <c r="AZ6">
        <v>1</v>
      </c>
      <c r="BA6" t="s">
        <v>460</v>
      </c>
      <c r="BB6">
        <v>4</v>
      </c>
      <c r="BC6">
        <v>1</v>
      </c>
      <c r="BE6" t="s">
        <v>68</v>
      </c>
      <c r="BF6">
        <v>1</v>
      </c>
      <c r="BG6" t="s">
        <v>301</v>
      </c>
      <c r="BI6" t="s">
        <v>117</v>
      </c>
      <c r="BJ6" t="s">
        <v>215</v>
      </c>
      <c r="BK6" t="s">
        <v>66</v>
      </c>
      <c r="BL6">
        <v>0.96002855802025489</v>
      </c>
      <c r="BM6">
        <v>2701</v>
      </c>
      <c r="BN6" t="s">
        <v>122</v>
      </c>
      <c r="BO6" t="s">
        <v>458</v>
      </c>
      <c r="BP6">
        <v>4</v>
      </c>
      <c r="BQ6">
        <v>1021.5849999999999</v>
      </c>
      <c r="BR6">
        <v>6.308312814352085E-2</v>
      </c>
      <c r="BS6">
        <v>0.38744482436357508</v>
      </c>
      <c r="BT6">
        <v>0.3817597165189387</v>
      </c>
      <c r="BU6">
        <v>8.6839999999999993</v>
      </c>
      <c r="BV6">
        <v>0.88098396119755096</v>
      </c>
      <c r="BW6">
        <v>0.39154842719891153</v>
      </c>
      <c r="BX6">
        <v>36</v>
      </c>
      <c r="BY6">
        <v>9</v>
      </c>
      <c r="BZ6">
        <v>4</v>
      </c>
    </row>
    <row r="7" spans="1:78" ht="16.5">
      <c r="A7" s="125" t="str">
        <f t="shared" ref="A7:A70" si="1">BI7</f>
        <v>성원운수</v>
      </c>
      <c r="B7" s="126" t="str">
        <f t="shared" ref="B7:B70" si="2">IF(BJ7="NULL", E7, BJ7)</f>
        <v>강원식</v>
      </c>
      <c r="C7" s="127" t="str">
        <f t="shared" ref="C7:C70" si="3">BK7</f>
        <v>D</v>
      </c>
      <c r="D7" s="128">
        <f t="shared" ref="D7:D70" si="4">BL7</f>
        <v>0.83128755642423724</v>
      </c>
      <c r="E7" s="129">
        <f t="shared" ref="E7:E70" si="5">U7</f>
        <v>9814</v>
      </c>
      <c r="F7" s="130" t="str">
        <f t="shared" ref="F7:F70" si="6">BN7</f>
        <v>536</v>
      </c>
      <c r="G7" s="131" t="str">
        <f t="shared" ref="G7:G70" si="7">BO7</f>
        <v>71바5565</v>
      </c>
      <c r="H7" s="132">
        <f t="shared" ref="H7:H70" si="8">BP7</f>
        <v>2</v>
      </c>
      <c r="I7" s="133">
        <f t="shared" ref="I7:I70" si="9">BQ7</f>
        <v>529.33899999999994</v>
      </c>
      <c r="J7" s="134">
        <f t="shared" ref="J7:J70" si="10">AB7/AA7</f>
        <v>7.0049229445748916E-3</v>
      </c>
      <c r="K7" s="134">
        <f t="shared" ref="K7:K70" si="11">AC7/AA7</f>
        <v>0.41674948958698532</v>
      </c>
      <c r="L7" s="134">
        <f t="shared" ref="L7:L70" si="12">AD7/I7</f>
        <v>0.17946911147676634</v>
      </c>
      <c r="M7" s="135">
        <f t="shared" ref="M7:M70" si="13">Z7</f>
        <v>11.39</v>
      </c>
      <c r="N7" s="136">
        <f t="shared" ref="N7:N70" si="14">BV7</f>
        <v>0</v>
      </c>
      <c r="O7" s="136">
        <f t="shared" ref="O7:O70" si="15">BW7</f>
        <v>8.3122535841870722</v>
      </c>
      <c r="P7" s="218">
        <f t="shared" ref="P7:P70" si="16">AK7</f>
        <v>5</v>
      </c>
      <c r="Q7" s="219">
        <f t="shared" ref="Q7:Q70" si="17">AE7</f>
        <v>0</v>
      </c>
      <c r="R7" s="219">
        <f t="shared" ref="R7:R70" si="18">AF7</f>
        <v>44</v>
      </c>
      <c r="T7">
        <v>519</v>
      </c>
      <c r="U7">
        <v>9814</v>
      </c>
      <c r="V7" t="s">
        <v>452</v>
      </c>
      <c r="W7">
        <v>529.33900000000006</v>
      </c>
      <c r="X7">
        <v>223.63800000000001</v>
      </c>
      <c r="Y7">
        <v>2.367</v>
      </c>
      <c r="Z7">
        <v>11.39</v>
      </c>
      <c r="AA7">
        <v>42.428874999999998</v>
      </c>
      <c r="AB7">
        <v>0.297211</v>
      </c>
      <c r="AC7">
        <v>17.682212</v>
      </c>
      <c r="AD7" s="1">
        <v>95</v>
      </c>
      <c r="AE7">
        <v>0</v>
      </c>
      <c r="AF7">
        <v>44</v>
      </c>
      <c r="AG7">
        <v>70</v>
      </c>
      <c r="AH7">
        <v>12.475914</v>
      </c>
      <c r="AI7">
        <v>6.9</v>
      </c>
      <c r="AJ7">
        <v>0</v>
      </c>
      <c r="AK7">
        <v>5</v>
      </c>
      <c r="AL7">
        <v>411</v>
      </c>
      <c r="AM7">
        <v>0.83128755642423724</v>
      </c>
      <c r="AN7" t="s">
        <v>67</v>
      </c>
      <c r="AO7">
        <v>423.22199999999998</v>
      </c>
      <c r="AP7" t="s">
        <v>461</v>
      </c>
      <c r="AQ7" t="s">
        <v>117</v>
      </c>
      <c r="AR7" t="s">
        <v>119</v>
      </c>
      <c r="AS7" t="s">
        <v>117</v>
      </c>
      <c r="AT7" t="s">
        <v>119</v>
      </c>
      <c r="AU7" t="s">
        <v>453</v>
      </c>
      <c r="AV7" t="s">
        <v>452</v>
      </c>
      <c r="AW7" t="s">
        <v>67</v>
      </c>
      <c r="AX7">
        <v>9814</v>
      </c>
      <c r="AY7" t="s">
        <v>360</v>
      </c>
      <c r="AZ7">
        <v>6</v>
      </c>
      <c r="BA7" t="s">
        <v>462</v>
      </c>
      <c r="BB7">
        <v>2</v>
      </c>
      <c r="BC7">
        <v>1</v>
      </c>
      <c r="BE7" t="s">
        <v>298</v>
      </c>
      <c r="BF7" t="s">
        <v>299</v>
      </c>
      <c r="BG7" t="s">
        <v>298</v>
      </c>
      <c r="BI7" t="s">
        <v>117</v>
      </c>
      <c r="BJ7" t="s">
        <v>452</v>
      </c>
      <c r="BK7" t="s">
        <v>67</v>
      </c>
      <c r="BL7">
        <v>0.83128755642423724</v>
      </c>
      <c r="BM7">
        <v>9814</v>
      </c>
      <c r="BN7" t="s">
        <v>119</v>
      </c>
      <c r="BO7" t="s">
        <v>453</v>
      </c>
      <c r="BP7">
        <v>2</v>
      </c>
      <c r="BQ7">
        <v>529.33899999999994</v>
      </c>
      <c r="BR7">
        <v>7.0049229445748916E-3</v>
      </c>
      <c r="BS7">
        <v>0.41674948958698532</v>
      </c>
      <c r="BT7">
        <v>0.17946911147676628</v>
      </c>
      <c r="BU7">
        <v>11.39</v>
      </c>
      <c r="BV7">
        <v>0</v>
      </c>
      <c r="BW7">
        <v>8.3122535841870722</v>
      </c>
      <c r="BX7">
        <v>5</v>
      </c>
      <c r="BY7">
        <v>0</v>
      </c>
      <c r="BZ7">
        <v>44</v>
      </c>
    </row>
    <row r="8" spans="1:78" ht="16.5">
      <c r="A8" s="108" t="str">
        <f t="shared" si="1"/>
        <v>성원운수</v>
      </c>
      <c r="B8" s="109" t="str">
        <f t="shared" si="2"/>
        <v>고기영</v>
      </c>
      <c r="C8" s="110" t="str">
        <f t="shared" si="3"/>
        <v>A</v>
      </c>
      <c r="D8" s="111">
        <f t="shared" si="4"/>
        <v>0.97733333333333328</v>
      </c>
      <c r="E8" s="112">
        <f t="shared" si="5"/>
        <v>934</v>
      </c>
      <c r="F8" s="113" t="str">
        <f t="shared" si="6"/>
        <v>535</v>
      </c>
      <c r="G8" s="114" t="str">
        <f t="shared" si="7"/>
        <v>71바5564</v>
      </c>
      <c r="H8" s="115">
        <f t="shared" si="8"/>
        <v>1</v>
      </c>
      <c r="I8" s="116">
        <f t="shared" si="9"/>
        <v>1492.704</v>
      </c>
      <c r="J8" s="117">
        <f t="shared" si="10"/>
        <v>7.9095623014642132E-3</v>
      </c>
      <c r="K8" s="117">
        <f t="shared" si="11"/>
        <v>0.33608945465665457</v>
      </c>
      <c r="L8" s="117">
        <f t="shared" si="12"/>
        <v>0.16882114605440865</v>
      </c>
      <c r="M8" s="118">
        <f t="shared" si="13"/>
        <v>6.7930000000000001</v>
      </c>
      <c r="N8" s="119">
        <f t="shared" si="14"/>
        <v>0</v>
      </c>
      <c r="O8" s="119">
        <f t="shared" si="15"/>
        <v>1.1388728106845027</v>
      </c>
      <c r="P8" s="220">
        <f t="shared" si="16"/>
        <v>2</v>
      </c>
      <c r="Q8" s="221">
        <f t="shared" si="17"/>
        <v>0</v>
      </c>
      <c r="R8" s="221">
        <f t="shared" si="18"/>
        <v>17</v>
      </c>
      <c r="T8">
        <v>519</v>
      </c>
      <c r="U8">
        <v>934</v>
      </c>
      <c r="V8" t="s">
        <v>216</v>
      </c>
      <c r="W8">
        <v>1492.704</v>
      </c>
      <c r="X8">
        <v>509.09199999999998</v>
      </c>
      <c r="Y8">
        <v>2.9319999999999999</v>
      </c>
      <c r="Z8">
        <v>6.7930000000000001</v>
      </c>
      <c r="AA8">
        <v>111.393016</v>
      </c>
      <c r="AB8">
        <v>0.88107000000000002</v>
      </c>
      <c r="AC8">
        <v>37.438018</v>
      </c>
      <c r="AD8" s="1">
        <v>252</v>
      </c>
      <c r="AE8">
        <v>0</v>
      </c>
      <c r="AF8">
        <v>17</v>
      </c>
      <c r="AG8">
        <v>62</v>
      </c>
      <c r="AH8">
        <v>13.400337</v>
      </c>
      <c r="AI8">
        <v>2.9</v>
      </c>
      <c r="AJ8">
        <v>0</v>
      </c>
      <c r="AK8">
        <v>2</v>
      </c>
      <c r="AL8">
        <v>257</v>
      </c>
      <c r="AM8">
        <v>0.97733333333333328</v>
      </c>
      <c r="AN8" t="s">
        <v>66</v>
      </c>
      <c r="AO8">
        <v>1492.704</v>
      </c>
      <c r="AP8" t="s">
        <v>463</v>
      </c>
      <c r="AQ8" t="s">
        <v>117</v>
      </c>
      <c r="AR8" t="s">
        <v>118</v>
      </c>
      <c r="AS8" t="s">
        <v>117</v>
      </c>
      <c r="AT8" t="s">
        <v>118</v>
      </c>
      <c r="AU8" t="s">
        <v>175</v>
      </c>
      <c r="AV8" t="s">
        <v>216</v>
      </c>
      <c r="AW8" t="s">
        <v>66</v>
      </c>
      <c r="AX8">
        <v>934</v>
      </c>
      <c r="AY8" t="s">
        <v>361</v>
      </c>
      <c r="AZ8">
        <v>2</v>
      </c>
      <c r="BA8" t="s">
        <v>362</v>
      </c>
      <c r="BB8">
        <v>1</v>
      </c>
      <c r="BC8">
        <v>1</v>
      </c>
      <c r="BE8" t="s">
        <v>71</v>
      </c>
      <c r="BF8">
        <v>-1</v>
      </c>
      <c r="BG8" t="s">
        <v>321</v>
      </c>
      <c r="BI8" t="s">
        <v>117</v>
      </c>
      <c r="BJ8" t="s">
        <v>216</v>
      </c>
      <c r="BK8" t="s">
        <v>66</v>
      </c>
      <c r="BL8">
        <v>0.97733333333333328</v>
      </c>
      <c r="BM8">
        <v>934</v>
      </c>
      <c r="BN8" t="s">
        <v>118</v>
      </c>
      <c r="BO8" t="s">
        <v>175</v>
      </c>
      <c r="BP8">
        <v>1</v>
      </c>
      <c r="BQ8">
        <v>1492.704</v>
      </c>
      <c r="BR8">
        <v>7.9095623014642132E-3</v>
      </c>
      <c r="BS8">
        <v>0.33608945465665457</v>
      </c>
      <c r="BT8">
        <v>0.16882114605440865</v>
      </c>
      <c r="BU8">
        <v>6.7930000000000001</v>
      </c>
      <c r="BV8">
        <v>0</v>
      </c>
      <c r="BW8">
        <v>1.1388728106845027</v>
      </c>
      <c r="BX8">
        <v>2</v>
      </c>
      <c r="BY8">
        <v>0</v>
      </c>
      <c r="BZ8">
        <v>17</v>
      </c>
    </row>
    <row r="9" spans="1:78" ht="16.5">
      <c r="A9" s="125" t="str">
        <f t="shared" si="1"/>
        <v>성원운수</v>
      </c>
      <c r="B9" s="126" t="str">
        <f t="shared" si="2"/>
        <v>고재문</v>
      </c>
      <c r="C9" s="127" t="str">
        <f t="shared" si="3"/>
        <v>C</v>
      </c>
      <c r="D9" s="128">
        <f t="shared" si="4"/>
        <v>0.88613180736461483</v>
      </c>
      <c r="E9" s="129">
        <f t="shared" si="5"/>
        <v>3431</v>
      </c>
      <c r="F9" s="130" t="str">
        <f t="shared" si="6"/>
        <v>539</v>
      </c>
      <c r="G9" s="131" t="str">
        <f t="shared" si="7"/>
        <v>71바6615</v>
      </c>
      <c r="H9" s="132">
        <f t="shared" si="8"/>
        <v>5</v>
      </c>
      <c r="I9" s="133">
        <f t="shared" si="9"/>
        <v>1279.3430000000001</v>
      </c>
      <c r="J9" s="134">
        <f t="shared" si="10"/>
        <v>2.8404798432983908E-2</v>
      </c>
      <c r="K9" s="134">
        <f t="shared" si="11"/>
        <v>0.41144700263270984</v>
      </c>
      <c r="L9" s="134">
        <f t="shared" si="12"/>
        <v>0.40255037155790119</v>
      </c>
      <c r="M9" s="135">
        <f t="shared" si="13"/>
        <v>9.1069999999999993</v>
      </c>
      <c r="N9" s="136">
        <f t="shared" si="14"/>
        <v>0.54715584483598223</v>
      </c>
      <c r="O9" s="136">
        <f t="shared" si="15"/>
        <v>0.78165120690854595</v>
      </c>
      <c r="P9" s="218">
        <f t="shared" si="16"/>
        <v>60</v>
      </c>
      <c r="Q9" s="219">
        <f t="shared" si="17"/>
        <v>7</v>
      </c>
      <c r="R9" s="219">
        <f t="shared" si="18"/>
        <v>10</v>
      </c>
      <c r="T9">
        <v>519</v>
      </c>
      <c r="U9">
        <v>3431</v>
      </c>
      <c r="V9" t="s">
        <v>217</v>
      </c>
      <c r="W9">
        <v>1279.3430000000001</v>
      </c>
      <c r="X9">
        <v>355.92899999999997</v>
      </c>
      <c r="Y9">
        <v>3.5939999999999999</v>
      </c>
      <c r="Z9">
        <v>9.1069999999999993</v>
      </c>
      <c r="AA9">
        <v>123.871606</v>
      </c>
      <c r="AB9">
        <v>3.518548</v>
      </c>
      <c r="AC9">
        <v>50.966600999999997</v>
      </c>
      <c r="AD9" s="1">
        <v>515</v>
      </c>
      <c r="AE9">
        <v>7</v>
      </c>
      <c r="AF9">
        <v>10</v>
      </c>
      <c r="AG9">
        <v>61</v>
      </c>
      <c r="AH9">
        <v>10.327976</v>
      </c>
      <c r="AI9">
        <v>7.4</v>
      </c>
      <c r="AJ9">
        <v>0</v>
      </c>
      <c r="AK9">
        <v>60</v>
      </c>
      <c r="AL9">
        <v>40681</v>
      </c>
      <c r="AM9">
        <v>0.88613180736461483</v>
      </c>
      <c r="AN9" t="s">
        <v>69</v>
      </c>
      <c r="AO9">
        <v>416.46100000000001</v>
      </c>
      <c r="AP9" t="s">
        <v>464</v>
      </c>
      <c r="AQ9" t="s">
        <v>117</v>
      </c>
      <c r="AR9" t="s">
        <v>122</v>
      </c>
      <c r="AS9" t="s">
        <v>117</v>
      </c>
      <c r="AT9" t="s">
        <v>122</v>
      </c>
      <c r="AU9" t="s">
        <v>212</v>
      </c>
      <c r="AV9" t="s">
        <v>217</v>
      </c>
      <c r="AW9" t="s">
        <v>69</v>
      </c>
      <c r="AX9">
        <v>3431</v>
      </c>
      <c r="AY9" t="s">
        <v>363</v>
      </c>
      <c r="AZ9">
        <v>3</v>
      </c>
      <c r="BA9" t="s">
        <v>395</v>
      </c>
      <c r="BB9">
        <v>5</v>
      </c>
      <c r="BC9">
        <v>1</v>
      </c>
      <c r="BE9" t="s">
        <v>69</v>
      </c>
      <c r="BF9">
        <v>0</v>
      </c>
      <c r="BG9" t="s">
        <v>269</v>
      </c>
      <c r="BI9" t="s">
        <v>117</v>
      </c>
      <c r="BJ9" t="s">
        <v>217</v>
      </c>
      <c r="BK9" t="s">
        <v>69</v>
      </c>
      <c r="BL9">
        <v>0.88613180736461483</v>
      </c>
      <c r="BM9">
        <v>3431</v>
      </c>
      <c r="BN9" t="s">
        <v>122</v>
      </c>
      <c r="BO9" t="s">
        <v>212</v>
      </c>
      <c r="BP9">
        <v>5</v>
      </c>
      <c r="BQ9">
        <v>1279.3430000000001</v>
      </c>
      <c r="BR9">
        <v>2.8404798432983908E-2</v>
      </c>
      <c r="BS9">
        <v>0.41144700263270984</v>
      </c>
      <c r="BT9">
        <v>0.40255037155790119</v>
      </c>
      <c r="BU9">
        <v>9.1069999999999993</v>
      </c>
      <c r="BV9">
        <v>0.54715584483598223</v>
      </c>
      <c r="BW9">
        <v>0.78165120690854595</v>
      </c>
      <c r="BX9">
        <v>60</v>
      </c>
      <c r="BY9">
        <v>7</v>
      </c>
      <c r="BZ9">
        <v>10</v>
      </c>
    </row>
    <row r="10" spans="1:78" ht="16.5">
      <c r="A10" s="108" t="str">
        <f t="shared" si="1"/>
        <v>성원운수</v>
      </c>
      <c r="B10" s="109" t="str">
        <f t="shared" si="2"/>
        <v>공영식</v>
      </c>
      <c r="C10" s="110" t="str">
        <f t="shared" si="3"/>
        <v>C</v>
      </c>
      <c r="D10" s="111">
        <f t="shared" si="4"/>
        <v>0.86021465644481665</v>
      </c>
      <c r="E10" s="112">
        <f t="shared" si="5"/>
        <v>6223</v>
      </c>
      <c r="F10" s="113" t="str">
        <f t="shared" si="6"/>
        <v>536</v>
      </c>
      <c r="G10" s="114" t="str">
        <f t="shared" si="7"/>
        <v>71바5551</v>
      </c>
      <c r="H10" s="115">
        <f t="shared" si="8"/>
        <v>2</v>
      </c>
      <c r="I10" s="116">
        <f t="shared" si="9"/>
        <v>1377.383</v>
      </c>
      <c r="J10" s="117">
        <f t="shared" si="10"/>
        <v>6.4498183950122438E-3</v>
      </c>
      <c r="K10" s="117">
        <f t="shared" si="11"/>
        <v>0.37462726277521574</v>
      </c>
      <c r="L10" s="117">
        <f t="shared" si="12"/>
        <v>0.16625731550338577</v>
      </c>
      <c r="M10" s="118">
        <f t="shared" si="13"/>
        <v>4.532</v>
      </c>
      <c r="N10" s="119">
        <f t="shared" si="14"/>
        <v>0</v>
      </c>
      <c r="O10" s="119">
        <f t="shared" si="15"/>
        <v>1.52463040417952</v>
      </c>
      <c r="P10" s="220">
        <f t="shared" si="16"/>
        <v>5</v>
      </c>
      <c r="Q10" s="221">
        <f t="shared" si="17"/>
        <v>0</v>
      </c>
      <c r="R10" s="221">
        <f t="shared" si="18"/>
        <v>21</v>
      </c>
      <c r="T10">
        <v>519</v>
      </c>
      <c r="U10">
        <v>6223</v>
      </c>
      <c r="V10" t="s">
        <v>218</v>
      </c>
      <c r="W10">
        <v>1377.383</v>
      </c>
      <c r="X10">
        <v>570.73199999999997</v>
      </c>
      <c r="Y10">
        <v>2.4129999999999998</v>
      </c>
      <c r="Z10">
        <v>4.532</v>
      </c>
      <c r="AA10">
        <v>107.449692</v>
      </c>
      <c r="AB10">
        <v>0.69303099999999995</v>
      </c>
      <c r="AC10">
        <v>40.253583999999996</v>
      </c>
      <c r="AD10" s="1">
        <v>229</v>
      </c>
      <c r="AE10">
        <v>0</v>
      </c>
      <c r="AF10">
        <v>21</v>
      </c>
      <c r="AG10">
        <v>67</v>
      </c>
      <c r="AH10">
        <v>12.818864</v>
      </c>
      <c r="AI10">
        <v>5.9</v>
      </c>
      <c r="AJ10">
        <v>0</v>
      </c>
      <c r="AK10">
        <v>5</v>
      </c>
      <c r="AL10">
        <v>824</v>
      </c>
      <c r="AM10">
        <v>0.86021465644481665</v>
      </c>
      <c r="AN10" t="s">
        <v>69</v>
      </c>
      <c r="AO10">
        <v>1288.684</v>
      </c>
      <c r="AP10" t="s">
        <v>465</v>
      </c>
      <c r="AQ10" t="s">
        <v>117</v>
      </c>
      <c r="AR10" t="s">
        <v>119</v>
      </c>
      <c r="AS10" t="s">
        <v>117</v>
      </c>
      <c r="AT10" t="s">
        <v>119</v>
      </c>
      <c r="AU10" t="s">
        <v>191</v>
      </c>
      <c r="AV10" t="s">
        <v>218</v>
      </c>
      <c r="AW10" t="s">
        <v>69</v>
      </c>
      <c r="AX10">
        <v>6223</v>
      </c>
      <c r="AY10" t="s">
        <v>357</v>
      </c>
      <c r="AZ10">
        <v>6</v>
      </c>
      <c r="BA10" t="s">
        <v>466</v>
      </c>
      <c r="BB10">
        <v>2</v>
      </c>
      <c r="BC10">
        <v>1</v>
      </c>
      <c r="BE10" t="s">
        <v>69</v>
      </c>
      <c r="BF10">
        <v>0</v>
      </c>
      <c r="BG10" t="s">
        <v>269</v>
      </c>
      <c r="BI10" t="s">
        <v>117</v>
      </c>
      <c r="BJ10" t="s">
        <v>218</v>
      </c>
      <c r="BK10" t="s">
        <v>69</v>
      </c>
      <c r="BL10">
        <v>0.86021465644481665</v>
      </c>
      <c r="BM10">
        <v>6223</v>
      </c>
      <c r="BN10" t="s">
        <v>119</v>
      </c>
      <c r="BO10" t="s">
        <v>191</v>
      </c>
      <c r="BP10">
        <v>2</v>
      </c>
      <c r="BQ10">
        <v>1377.383</v>
      </c>
      <c r="BR10">
        <v>6.4498183950122438E-3</v>
      </c>
      <c r="BS10">
        <v>0.37462726277521574</v>
      </c>
      <c r="BT10">
        <v>0.16625731550338577</v>
      </c>
      <c r="BU10">
        <v>4.532</v>
      </c>
      <c r="BV10">
        <v>0</v>
      </c>
      <c r="BW10">
        <v>1.52463040417952</v>
      </c>
      <c r="BX10">
        <v>5</v>
      </c>
      <c r="BY10">
        <v>0</v>
      </c>
      <c r="BZ10">
        <v>21</v>
      </c>
    </row>
    <row r="11" spans="1:78" ht="16.5">
      <c r="A11" s="125" t="str">
        <f t="shared" si="1"/>
        <v>성원운수</v>
      </c>
      <c r="B11" s="126" t="str">
        <f t="shared" si="2"/>
        <v>구자엽</v>
      </c>
      <c r="C11" s="127" t="str">
        <f t="shared" si="3"/>
        <v>S</v>
      </c>
      <c r="D11" s="128">
        <f t="shared" si="4"/>
        <v>1.1007539919841949</v>
      </c>
      <c r="E11" s="129">
        <f t="shared" si="5"/>
        <v>7553</v>
      </c>
      <c r="F11" s="130" t="str">
        <f t="shared" si="6"/>
        <v>535</v>
      </c>
      <c r="G11" s="131" t="str">
        <f t="shared" si="7"/>
        <v>71바6962</v>
      </c>
      <c r="H11" s="132">
        <f t="shared" si="8"/>
        <v>2</v>
      </c>
      <c r="I11" s="133">
        <f t="shared" si="9"/>
        <v>1830.7640000000001</v>
      </c>
      <c r="J11" s="134">
        <f t="shared" si="10"/>
        <v>2.2524543151827086E-3</v>
      </c>
      <c r="K11" s="134">
        <f t="shared" si="11"/>
        <v>0.29328530614995918</v>
      </c>
      <c r="L11" s="134">
        <f t="shared" si="12"/>
        <v>0.22613509988179797</v>
      </c>
      <c r="M11" s="135">
        <f t="shared" si="13"/>
        <v>9.2319999999999993</v>
      </c>
      <c r="N11" s="136">
        <f t="shared" si="14"/>
        <v>5.4622004802366661E-2</v>
      </c>
      <c r="O11" s="136">
        <f t="shared" si="15"/>
        <v>3.1134542737348996</v>
      </c>
      <c r="P11" s="218">
        <f t="shared" si="16"/>
        <v>2</v>
      </c>
      <c r="Q11" s="219">
        <f t="shared" si="17"/>
        <v>1</v>
      </c>
      <c r="R11" s="219">
        <f t="shared" si="18"/>
        <v>57</v>
      </c>
      <c r="T11">
        <v>519</v>
      </c>
      <c r="U11">
        <v>7553</v>
      </c>
      <c r="V11" t="s">
        <v>219</v>
      </c>
      <c r="W11">
        <v>1830.7639999999999</v>
      </c>
      <c r="X11">
        <v>593.63099999999997</v>
      </c>
      <c r="Y11">
        <v>3.0840000000000001</v>
      </c>
      <c r="Z11">
        <v>9.2319999999999993</v>
      </c>
      <c r="AA11">
        <v>121.70635299999999</v>
      </c>
      <c r="AB11">
        <v>0.27413799999999999</v>
      </c>
      <c r="AC11">
        <v>35.694685</v>
      </c>
      <c r="AD11" s="1">
        <v>414</v>
      </c>
      <c r="AE11">
        <v>1</v>
      </c>
      <c r="AF11">
        <v>57</v>
      </c>
      <c r="AG11">
        <v>68</v>
      </c>
      <c r="AH11">
        <v>15.042468</v>
      </c>
      <c r="AI11">
        <v>40.700000000000003</v>
      </c>
      <c r="AJ11">
        <v>0</v>
      </c>
      <c r="AK11">
        <v>2</v>
      </c>
      <c r="AL11">
        <v>99</v>
      </c>
      <c r="AM11">
        <v>1.1007539919841949</v>
      </c>
      <c r="AN11" t="s">
        <v>71</v>
      </c>
      <c r="AO11">
        <v>1759.95</v>
      </c>
      <c r="AP11" t="s">
        <v>467</v>
      </c>
      <c r="AQ11" t="s">
        <v>117</v>
      </c>
      <c r="AR11" t="s">
        <v>118</v>
      </c>
      <c r="AS11" t="s">
        <v>117</v>
      </c>
      <c r="AT11" t="s">
        <v>118</v>
      </c>
      <c r="AU11" t="s">
        <v>185</v>
      </c>
      <c r="AV11" t="s">
        <v>219</v>
      </c>
      <c r="AW11" t="s">
        <v>71</v>
      </c>
      <c r="AX11">
        <v>7553</v>
      </c>
      <c r="AY11" t="s">
        <v>365</v>
      </c>
      <c r="AZ11">
        <v>1</v>
      </c>
      <c r="BA11" t="s">
        <v>313</v>
      </c>
      <c r="BB11">
        <v>2</v>
      </c>
      <c r="BC11">
        <v>1</v>
      </c>
      <c r="BE11" t="s">
        <v>71</v>
      </c>
      <c r="BF11">
        <v>0</v>
      </c>
      <c r="BG11" t="s">
        <v>269</v>
      </c>
      <c r="BI11" t="s">
        <v>117</v>
      </c>
      <c r="BJ11" t="s">
        <v>219</v>
      </c>
      <c r="BK11" t="s">
        <v>71</v>
      </c>
      <c r="BL11">
        <v>1.1007539919841949</v>
      </c>
      <c r="BM11">
        <v>7553</v>
      </c>
      <c r="BN11" t="s">
        <v>118</v>
      </c>
      <c r="BO11" t="s">
        <v>185</v>
      </c>
      <c r="BP11">
        <v>2</v>
      </c>
      <c r="BQ11">
        <v>1830.7640000000001</v>
      </c>
      <c r="BR11">
        <v>2.2524543151827086E-3</v>
      </c>
      <c r="BS11">
        <v>0.29328530614995918</v>
      </c>
      <c r="BT11">
        <v>0.226135099881798</v>
      </c>
      <c r="BU11">
        <v>9.2319999999999993</v>
      </c>
      <c r="BV11">
        <v>5.4622004802366661E-2</v>
      </c>
      <c r="BW11">
        <v>3.1134542737348996</v>
      </c>
      <c r="BX11">
        <v>2</v>
      </c>
      <c r="BY11">
        <v>1</v>
      </c>
      <c r="BZ11">
        <v>57</v>
      </c>
    </row>
    <row r="12" spans="1:78" ht="16.5">
      <c r="A12" s="108" t="str">
        <f t="shared" si="1"/>
        <v>성원운수</v>
      </c>
      <c r="B12" s="109" t="str">
        <f t="shared" si="2"/>
        <v>권오삼</v>
      </c>
      <c r="C12" s="110" t="str">
        <f t="shared" si="3"/>
        <v>A</v>
      </c>
      <c r="D12" s="111">
        <f t="shared" si="4"/>
        <v>0.96591608434828102</v>
      </c>
      <c r="E12" s="112">
        <f t="shared" si="5"/>
        <v>8742</v>
      </c>
      <c r="F12" s="113" t="str">
        <f t="shared" si="6"/>
        <v>538</v>
      </c>
      <c r="G12" s="114" t="str">
        <f t="shared" si="7"/>
        <v>71바6311</v>
      </c>
      <c r="H12" s="115">
        <f t="shared" si="8"/>
        <v>3</v>
      </c>
      <c r="I12" s="116">
        <f t="shared" si="9"/>
        <v>585.952</v>
      </c>
      <c r="J12" s="117">
        <f t="shared" si="10"/>
        <v>7.7480603996418068E-2</v>
      </c>
      <c r="K12" s="117">
        <f t="shared" si="11"/>
        <v>0.42018174393276619</v>
      </c>
      <c r="L12" s="117">
        <f t="shared" si="12"/>
        <v>0.27988640707771284</v>
      </c>
      <c r="M12" s="118">
        <f t="shared" si="13"/>
        <v>15.321999999999999</v>
      </c>
      <c r="N12" s="119">
        <f t="shared" si="14"/>
        <v>0.68264977336027521</v>
      </c>
      <c r="O12" s="119">
        <f t="shared" si="15"/>
        <v>2.3892742067609634</v>
      </c>
      <c r="P12" s="220">
        <f t="shared" si="16"/>
        <v>43</v>
      </c>
      <c r="Q12" s="221">
        <f t="shared" si="17"/>
        <v>4</v>
      </c>
      <c r="R12" s="221">
        <f t="shared" si="18"/>
        <v>14</v>
      </c>
      <c r="T12">
        <v>519</v>
      </c>
      <c r="U12">
        <v>8742</v>
      </c>
      <c r="V12" t="s">
        <v>468</v>
      </c>
      <c r="W12">
        <v>585.952</v>
      </c>
      <c r="X12">
        <v>222.63800000000001</v>
      </c>
      <c r="Y12">
        <v>2.6320000000000001</v>
      </c>
      <c r="Z12">
        <v>15.321999999999999</v>
      </c>
      <c r="AA12">
        <v>54.443303</v>
      </c>
      <c r="AB12">
        <v>4.2183000000000002</v>
      </c>
      <c r="AC12">
        <v>22.876082</v>
      </c>
      <c r="AD12" s="1">
        <v>164</v>
      </c>
      <c r="AE12">
        <v>4</v>
      </c>
      <c r="AF12">
        <v>14</v>
      </c>
      <c r="AG12">
        <v>71</v>
      </c>
      <c r="AH12">
        <v>10.762608999999999</v>
      </c>
      <c r="AI12">
        <v>17.399999999999999</v>
      </c>
      <c r="AJ12">
        <v>0</v>
      </c>
      <c r="AK12">
        <v>43</v>
      </c>
      <c r="AL12">
        <v>13071</v>
      </c>
      <c r="AM12">
        <v>0.96591608434828102</v>
      </c>
      <c r="AN12" t="s">
        <v>66</v>
      </c>
      <c r="AO12">
        <v>389.37299999999999</v>
      </c>
      <c r="AP12" t="s">
        <v>469</v>
      </c>
      <c r="AQ12" t="s">
        <v>117</v>
      </c>
      <c r="AR12" t="s">
        <v>121</v>
      </c>
      <c r="AS12" t="s">
        <v>117</v>
      </c>
      <c r="AT12" t="s">
        <v>121</v>
      </c>
      <c r="AU12" t="s">
        <v>309</v>
      </c>
      <c r="AV12" t="s">
        <v>468</v>
      </c>
      <c r="AW12" t="s">
        <v>66</v>
      </c>
      <c r="AX12">
        <v>8742</v>
      </c>
      <c r="AY12" t="s">
        <v>366</v>
      </c>
      <c r="AZ12">
        <v>5</v>
      </c>
      <c r="BA12" t="s">
        <v>470</v>
      </c>
      <c r="BB12">
        <v>3</v>
      </c>
      <c r="BC12">
        <v>1</v>
      </c>
      <c r="BE12" t="s">
        <v>298</v>
      </c>
      <c r="BF12" t="s">
        <v>299</v>
      </c>
      <c r="BG12" t="s">
        <v>298</v>
      </c>
      <c r="BI12" t="s">
        <v>117</v>
      </c>
      <c r="BJ12" t="s">
        <v>468</v>
      </c>
      <c r="BK12" t="s">
        <v>66</v>
      </c>
      <c r="BL12">
        <v>0.96591608434828102</v>
      </c>
      <c r="BM12">
        <v>8742</v>
      </c>
      <c r="BN12" t="s">
        <v>121</v>
      </c>
      <c r="BO12" t="s">
        <v>309</v>
      </c>
      <c r="BP12">
        <v>3</v>
      </c>
      <c r="BQ12">
        <v>585.952</v>
      </c>
      <c r="BR12">
        <v>7.7480603996418068E-2</v>
      </c>
      <c r="BS12">
        <v>0.42018174393276619</v>
      </c>
      <c r="BT12">
        <v>0.27988640707771284</v>
      </c>
      <c r="BU12">
        <v>15.321999999999999</v>
      </c>
      <c r="BV12">
        <v>0.68264977336027521</v>
      </c>
      <c r="BW12">
        <v>2.3892742067609634</v>
      </c>
      <c r="BX12">
        <v>43</v>
      </c>
      <c r="BY12">
        <v>4</v>
      </c>
      <c r="BZ12">
        <v>14</v>
      </c>
    </row>
    <row r="13" spans="1:78" ht="16.5">
      <c r="A13" s="125" t="str">
        <f t="shared" si="1"/>
        <v>성원운수</v>
      </c>
      <c r="B13" s="126" t="str">
        <f t="shared" si="2"/>
        <v>권혁기</v>
      </c>
      <c r="C13" s="127" t="str">
        <f t="shared" si="3"/>
        <v>A</v>
      </c>
      <c r="D13" s="128">
        <f t="shared" si="4"/>
        <v>0.98894672863526267</v>
      </c>
      <c r="E13" s="129">
        <f t="shared" si="5"/>
        <v>5547</v>
      </c>
      <c r="F13" s="130" t="str">
        <f t="shared" si="6"/>
        <v>538</v>
      </c>
      <c r="G13" s="131" t="str">
        <f t="shared" si="7"/>
        <v>71바6309</v>
      </c>
      <c r="H13" s="132">
        <f t="shared" si="8"/>
        <v>2</v>
      </c>
      <c r="I13" s="133">
        <f t="shared" si="9"/>
        <v>669.00599999999997</v>
      </c>
      <c r="J13" s="134">
        <f t="shared" si="10"/>
        <v>1.9685805232223727E-2</v>
      </c>
      <c r="K13" s="134">
        <f t="shared" si="11"/>
        <v>0.45477767306021988</v>
      </c>
      <c r="L13" s="134">
        <f t="shared" si="12"/>
        <v>0.15097024540886031</v>
      </c>
      <c r="M13" s="135">
        <f t="shared" si="13"/>
        <v>12.218</v>
      </c>
      <c r="N13" s="136">
        <f t="shared" si="14"/>
        <v>0</v>
      </c>
      <c r="O13" s="136">
        <f t="shared" si="15"/>
        <v>2.0926568670535093</v>
      </c>
      <c r="P13" s="218">
        <f t="shared" si="16"/>
        <v>51</v>
      </c>
      <c r="Q13" s="219">
        <f t="shared" si="17"/>
        <v>0</v>
      </c>
      <c r="R13" s="219">
        <f t="shared" si="18"/>
        <v>14</v>
      </c>
      <c r="T13">
        <v>519</v>
      </c>
      <c r="U13">
        <v>5547</v>
      </c>
      <c r="V13" t="s">
        <v>336</v>
      </c>
      <c r="W13">
        <v>669.00599999999997</v>
      </c>
      <c r="X13">
        <v>253.20500000000001</v>
      </c>
      <c r="Y13">
        <v>2.6419999999999999</v>
      </c>
      <c r="Z13">
        <v>12.218</v>
      </c>
      <c r="AA13">
        <v>62.874949000000001</v>
      </c>
      <c r="AB13">
        <v>1.237744</v>
      </c>
      <c r="AC13">
        <v>28.594123</v>
      </c>
      <c r="AD13" s="1">
        <v>101</v>
      </c>
      <c r="AE13">
        <v>0</v>
      </c>
      <c r="AF13">
        <v>14</v>
      </c>
      <c r="AG13">
        <v>60</v>
      </c>
      <c r="AH13">
        <v>10.640262999999999</v>
      </c>
      <c r="AI13">
        <v>0</v>
      </c>
      <c r="AJ13">
        <v>0</v>
      </c>
      <c r="AK13">
        <v>51</v>
      </c>
      <c r="AL13">
        <v>19889</v>
      </c>
      <c r="AM13">
        <v>0.98894672863526267</v>
      </c>
      <c r="AN13" t="s">
        <v>66</v>
      </c>
      <c r="AO13">
        <v>376.68299999999999</v>
      </c>
      <c r="AP13" t="s">
        <v>471</v>
      </c>
      <c r="AQ13" t="s">
        <v>117</v>
      </c>
      <c r="AR13" t="s">
        <v>121</v>
      </c>
      <c r="AS13" t="s">
        <v>117</v>
      </c>
      <c r="AT13" t="s">
        <v>121</v>
      </c>
      <c r="AU13" t="s">
        <v>209</v>
      </c>
      <c r="AV13" t="s">
        <v>336</v>
      </c>
      <c r="AW13" t="s">
        <v>66</v>
      </c>
      <c r="AX13">
        <v>5547</v>
      </c>
      <c r="AY13" t="s">
        <v>366</v>
      </c>
      <c r="AZ13">
        <v>2</v>
      </c>
      <c r="BA13" t="s">
        <v>399</v>
      </c>
      <c r="BB13">
        <v>2</v>
      </c>
      <c r="BC13">
        <v>1</v>
      </c>
      <c r="BE13" t="s">
        <v>68</v>
      </c>
      <c r="BF13">
        <v>1</v>
      </c>
      <c r="BG13" t="s">
        <v>301</v>
      </c>
      <c r="BI13" t="s">
        <v>117</v>
      </c>
      <c r="BJ13" t="s">
        <v>336</v>
      </c>
      <c r="BK13" t="s">
        <v>66</v>
      </c>
      <c r="BL13">
        <v>0.98894672863526267</v>
      </c>
      <c r="BM13">
        <v>5547</v>
      </c>
      <c r="BN13" t="s">
        <v>121</v>
      </c>
      <c r="BO13" t="s">
        <v>209</v>
      </c>
      <c r="BP13">
        <v>2</v>
      </c>
      <c r="BQ13">
        <v>669.00599999999997</v>
      </c>
      <c r="BR13">
        <v>1.9685805232223727E-2</v>
      </c>
      <c r="BS13">
        <v>0.45477767306021988</v>
      </c>
      <c r="BT13">
        <v>0.15097024540886031</v>
      </c>
      <c r="BU13">
        <v>12.218</v>
      </c>
      <c r="BV13">
        <v>0</v>
      </c>
      <c r="BW13">
        <v>2.0926568670535093</v>
      </c>
      <c r="BX13">
        <v>51</v>
      </c>
      <c r="BY13">
        <v>0</v>
      </c>
      <c r="BZ13">
        <v>14</v>
      </c>
    </row>
    <row r="14" spans="1:78" ht="16.5">
      <c r="A14" s="108" t="str">
        <f t="shared" si="1"/>
        <v>성원운수</v>
      </c>
      <c r="B14" s="109" t="str">
        <f t="shared" si="2"/>
        <v>김광학</v>
      </c>
      <c r="C14" s="110" t="str">
        <f t="shared" si="3"/>
        <v>C</v>
      </c>
      <c r="D14" s="111">
        <f t="shared" si="4"/>
        <v>0.868148148148148</v>
      </c>
      <c r="E14" s="112">
        <f t="shared" si="5"/>
        <v>2900</v>
      </c>
      <c r="F14" s="113" t="str">
        <f t="shared" si="6"/>
        <v>537</v>
      </c>
      <c r="G14" s="114" t="str">
        <f t="shared" si="7"/>
        <v>71바6612</v>
      </c>
      <c r="H14" s="115">
        <f t="shared" si="8"/>
        <v>1</v>
      </c>
      <c r="I14" s="116">
        <f t="shared" si="9"/>
        <v>557.779</v>
      </c>
      <c r="J14" s="117">
        <f t="shared" si="10"/>
        <v>1.8962379236716839E-2</v>
      </c>
      <c r="K14" s="117">
        <f t="shared" si="11"/>
        <v>0.38374112905314472</v>
      </c>
      <c r="L14" s="117">
        <f t="shared" si="12"/>
        <v>0.24023851740563915</v>
      </c>
      <c r="M14" s="118">
        <f t="shared" si="13"/>
        <v>8.7420000000000009</v>
      </c>
      <c r="N14" s="119">
        <f t="shared" si="14"/>
        <v>0.17928247567585012</v>
      </c>
      <c r="O14" s="119">
        <f t="shared" si="15"/>
        <v>2.6892371351377515</v>
      </c>
      <c r="P14" s="220">
        <f t="shared" si="16"/>
        <v>9</v>
      </c>
      <c r="Q14" s="221">
        <f t="shared" si="17"/>
        <v>1</v>
      </c>
      <c r="R14" s="221">
        <f t="shared" si="18"/>
        <v>15</v>
      </c>
      <c r="T14">
        <v>519</v>
      </c>
      <c r="U14">
        <v>2900</v>
      </c>
      <c r="V14" t="s">
        <v>472</v>
      </c>
      <c r="W14">
        <v>557.779</v>
      </c>
      <c r="X14">
        <v>237.99</v>
      </c>
      <c r="Y14">
        <v>2.3439999999999999</v>
      </c>
      <c r="Z14">
        <v>8.7420000000000009</v>
      </c>
      <c r="AA14">
        <v>42.510541000000003</v>
      </c>
      <c r="AB14">
        <v>0.80610099999999996</v>
      </c>
      <c r="AC14">
        <v>16.313043</v>
      </c>
      <c r="AD14" s="1">
        <v>134</v>
      </c>
      <c r="AE14">
        <v>1</v>
      </c>
      <c r="AF14">
        <v>15</v>
      </c>
      <c r="AG14">
        <v>55</v>
      </c>
      <c r="AH14">
        <v>13.120957000000001</v>
      </c>
      <c r="AI14">
        <v>0</v>
      </c>
      <c r="AJ14">
        <v>0</v>
      </c>
      <c r="AK14">
        <v>9</v>
      </c>
      <c r="AL14">
        <v>5533</v>
      </c>
      <c r="AM14">
        <v>0.868148148148148</v>
      </c>
      <c r="AN14" t="s">
        <v>69</v>
      </c>
      <c r="AO14">
        <v>557.779</v>
      </c>
      <c r="AP14" t="s">
        <v>473</v>
      </c>
      <c r="AQ14" t="s">
        <v>117</v>
      </c>
      <c r="AR14" t="s">
        <v>120</v>
      </c>
      <c r="AS14" t="s">
        <v>117</v>
      </c>
      <c r="AT14" t="s">
        <v>120</v>
      </c>
      <c r="AU14" t="s">
        <v>274</v>
      </c>
      <c r="AV14" t="s">
        <v>472</v>
      </c>
      <c r="AW14" t="s">
        <v>69</v>
      </c>
      <c r="AX14">
        <v>2900</v>
      </c>
      <c r="AY14" t="s">
        <v>474</v>
      </c>
      <c r="AZ14">
        <v>2</v>
      </c>
      <c r="BA14" t="s">
        <v>475</v>
      </c>
      <c r="BB14">
        <v>1</v>
      </c>
      <c r="BC14">
        <v>1</v>
      </c>
      <c r="BE14" t="s">
        <v>298</v>
      </c>
      <c r="BF14" t="s">
        <v>299</v>
      </c>
      <c r="BG14" t="s">
        <v>298</v>
      </c>
      <c r="BI14" t="s">
        <v>117</v>
      </c>
      <c r="BJ14" t="s">
        <v>472</v>
      </c>
      <c r="BK14" t="s">
        <v>69</v>
      </c>
      <c r="BL14">
        <v>0.868148148148148</v>
      </c>
      <c r="BM14">
        <v>2900</v>
      </c>
      <c r="BN14" t="s">
        <v>120</v>
      </c>
      <c r="BO14" t="s">
        <v>274</v>
      </c>
      <c r="BP14">
        <v>1</v>
      </c>
      <c r="BQ14">
        <v>557.779</v>
      </c>
      <c r="BR14">
        <v>1.8962379236716839E-2</v>
      </c>
      <c r="BS14">
        <v>0.38374112905314472</v>
      </c>
      <c r="BT14">
        <v>0.24023851740563915</v>
      </c>
      <c r="BU14">
        <v>8.7420000000000009</v>
      </c>
      <c r="BV14">
        <v>0.17928247567585012</v>
      </c>
      <c r="BW14">
        <v>2.6892371351377515</v>
      </c>
      <c r="BX14">
        <v>9</v>
      </c>
      <c r="BY14">
        <v>1</v>
      </c>
      <c r="BZ14">
        <v>15</v>
      </c>
    </row>
    <row r="15" spans="1:78" ht="16.5">
      <c r="A15" s="125" t="str">
        <f t="shared" si="1"/>
        <v>성원운수</v>
      </c>
      <c r="B15" s="126" t="str">
        <f t="shared" si="2"/>
        <v>김덕희</v>
      </c>
      <c r="C15" s="127" t="str">
        <f t="shared" si="3"/>
        <v>D</v>
      </c>
      <c r="D15" s="128">
        <f t="shared" si="4"/>
        <v>0.84967003395480167</v>
      </c>
      <c r="E15" s="129">
        <f t="shared" si="5"/>
        <v>3495</v>
      </c>
      <c r="F15" s="130" t="str">
        <f t="shared" si="6"/>
        <v>539</v>
      </c>
      <c r="G15" s="131" t="str">
        <f t="shared" si="7"/>
        <v>71바6616</v>
      </c>
      <c r="H15" s="132">
        <f t="shared" si="8"/>
        <v>2</v>
      </c>
      <c r="I15" s="133">
        <f t="shared" si="9"/>
        <v>1382.5049999999999</v>
      </c>
      <c r="J15" s="134">
        <f t="shared" si="10"/>
        <v>2.4222063749195423E-2</v>
      </c>
      <c r="K15" s="134">
        <f t="shared" si="11"/>
        <v>0.43178955325714152</v>
      </c>
      <c r="L15" s="134">
        <f t="shared" si="12"/>
        <v>0.41157174838427352</v>
      </c>
      <c r="M15" s="135">
        <f t="shared" si="13"/>
        <v>9.0589999999999993</v>
      </c>
      <c r="N15" s="136">
        <f t="shared" si="14"/>
        <v>0.43399481376197557</v>
      </c>
      <c r="O15" s="136">
        <f t="shared" si="15"/>
        <v>0.21699740688098779</v>
      </c>
      <c r="P15" s="218">
        <f t="shared" si="16"/>
        <v>82</v>
      </c>
      <c r="Q15" s="219">
        <f t="shared" si="17"/>
        <v>6</v>
      </c>
      <c r="R15" s="219">
        <f t="shared" si="18"/>
        <v>3</v>
      </c>
      <c r="T15">
        <v>519</v>
      </c>
      <c r="U15">
        <v>3495</v>
      </c>
      <c r="V15" t="s">
        <v>293</v>
      </c>
      <c r="W15">
        <v>1382.5050000000001</v>
      </c>
      <c r="X15">
        <v>398.09800000000001</v>
      </c>
      <c r="Y15">
        <v>3.4729999999999999</v>
      </c>
      <c r="Z15">
        <v>9.0589999999999993</v>
      </c>
      <c r="AA15">
        <v>141.09796900000001</v>
      </c>
      <c r="AB15">
        <v>3.4176839999999999</v>
      </c>
      <c r="AC15">
        <v>60.924629000000003</v>
      </c>
      <c r="AD15" s="1">
        <v>569</v>
      </c>
      <c r="AE15">
        <v>6</v>
      </c>
      <c r="AF15">
        <v>3</v>
      </c>
      <c r="AG15">
        <v>58</v>
      </c>
      <c r="AH15">
        <v>9.7981920000000002</v>
      </c>
      <c r="AI15">
        <v>0</v>
      </c>
      <c r="AJ15">
        <v>0</v>
      </c>
      <c r="AK15">
        <v>82</v>
      </c>
      <c r="AL15">
        <v>51230</v>
      </c>
      <c r="AM15">
        <v>0.84967003395480167</v>
      </c>
      <c r="AN15" t="s">
        <v>67</v>
      </c>
      <c r="AO15">
        <v>1323.473</v>
      </c>
      <c r="AP15" t="s">
        <v>476</v>
      </c>
      <c r="AQ15" t="s">
        <v>117</v>
      </c>
      <c r="AR15" t="s">
        <v>122</v>
      </c>
      <c r="AS15" t="s">
        <v>117</v>
      </c>
      <c r="AT15" t="s">
        <v>122</v>
      </c>
      <c r="AU15" t="s">
        <v>213</v>
      </c>
      <c r="AV15" t="s">
        <v>293</v>
      </c>
      <c r="AW15" t="s">
        <v>67</v>
      </c>
      <c r="AX15">
        <v>3495</v>
      </c>
      <c r="AY15" t="s">
        <v>406</v>
      </c>
      <c r="AZ15">
        <v>1</v>
      </c>
      <c r="BA15" t="s">
        <v>335</v>
      </c>
      <c r="BB15">
        <v>2</v>
      </c>
      <c r="BC15">
        <v>1</v>
      </c>
      <c r="BE15" t="s">
        <v>69</v>
      </c>
      <c r="BF15">
        <v>-1</v>
      </c>
      <c r="BG15" t="s">
        <v>321</v>
      </c>
      <c r="BI15" t="s">
        <v>117</v>
      </c>
      <c r="BJ15" t="s">
        <v>293</v>
      </c>
      <c r="BK15" t="s">
        <v>67</v>
      </c>
      <c r="BL15">
        <v>0.84967003395480167</v>
      </c>
      <c r="BM15">
        <v>3495</v>
      </c>
      <c r="BN15" t="s">
        <v>122</v>
      </c>
      <c r="BO15" t="s">
        <v>213</v>
      </c>
      <c r="BP15">
        <v>2</v>
      </c>
      <c r="BQ15">
        <v>1382.5049999999999</v>
      </c>
      <c r="BR15">
        <v>2.4222063749195423E-2</v>
      </c>
      <c r="BS15">
        <v>0.43178955325714152</v>
      </c>
      <c r="BT15">
        <v>0.41157174838427346</v>
      </c>
      <c r="BU15">
        <v>9.0589999999999993</v>
      </c>
      <c r="BV15">
        <v>0.43399481376197557</v>
      </c>
      <c r="BW15">
        <v>0.21699740688098779</v>
      </c>
      <c r="BX15">
        <v>82</v>
      </c>
      <c r="BY15">
        <v>6</v>
      </c>
      <c r="BZ15">
        <v>3</v>
      </c>
    </row>
    <row r="16" spans="1:78" ht="16.5">
      <c r="A16" s="108" t="str">
        <f t="shared" si="1"/>
        <v>성원운수</v>
      </c>
      <c r="B16" s="109" t="str">
        <f t="shared" si="2"/>
        <v>김석균</v>
      </c>
      <c r="C16" s="110" t="str">
        <f t="shared" si="3"/>
        <v>B</v>
      </c>
      <c r="D16" s="111">
        <f t="shared" si="4"/>
        <v>0.93857142857142872</v>
      </c>
      <c r="E16" s="112">
        <f t="shared" si="5"/>
        <v>5010</v>
      </c>
      <c r="F16" s="113" t="str">
        <f t="shared" si="6"/>
        <v>536</v>
      </c>
      <c r="G16" s="114" t="str">
        <f t="shared" si="7"/>
        <v>71바5553</v>
      </c>
      <c r="H16" s="115">
        <f t="shared" si="8"/>
        <v>1</v>
      </c>
      <c r="I16" s="116">
        <f t="shared" si="9"/>
        <v>829.54600000000005</v>
      </c>
      <c r="J16" s="117">
        <f t="shared" si="10"/>
        <v>7.0594534910000048E-3</v>
      </c>
      <c r="K16" s="117">
        <f t="shared" si="11"/>
        <v>0.33360527159462622</v>
      </c>
      <c r="L16" s="117">
        <f t="shared" si="12"/>
        <v>0.13621908851347603</v>
      </c>
      <c r="M16" s="118">
        <f t="shared" si="13"/>
        <v>2.6520000000000001</v>
      </c>
      <c r="N16" s="119">
        <f t="shared" si="14"/>
        <v>0.60273932970564614</v>
      </c>
      <c r="O16" s="119">
        <f t="shared" si="15"/>
        <v>9.6438292752903383</v>
      </c>
      <c r="P16" s="220">
        <f t="shared" si="16"/>
        <v>2</v>
      </c>
      <c r="Q16" s="221">
        <f t="shared" si="17"/>
        <v>5</v>
      </c>
      <c r="R16" s="221">
        <f t="shared" si="18"/>
        <v>80</v>
      </c>
      <c r="T16">
        <v>519</v>
      </c>
      <c r="U16">
        <v>5010</v>
      </c>
      <c r="V16" t="s">
        <v>277</v>
      </c>
      <c r="W16">
        <v>829.54600000000005</v>
      </c>
      <c r="X16">
        <v>315.60500000000002</v>
      </c>
      <c r="Y16">
        <v>2.6280000000000001</v>
      </c>
      <c r="Z16">
        <v>2.6520000000000001</v>
      </c>
      <c r="AA16">
        <v>63.977756999999997</v>
      </c>
      <c r="AB16">
        <v>0.45164799999999999</v>
      </c>
      <c r="AC16">
        <v>21.343316999999999</v>
      </c>
      <c r="AD16" s="1">
        <v>113</v>
      </c>
      <c r="AE16">
        <v>5</v>
      </c>
      <c r="AF16">
        <v>80</v>
      </c>
      <c r="AG16">
        <v>79</v>
      </c>
      <c r="AH16">
        <v>12.966162000000001</v>
      </c>
      <c r="AI16">
        <v>19.600000000000001</v>
      </c>
      <c r="AJ16">
        <v>0</v>
      </c>
      <c r="AK16">
        <v>2</v>
      </c>
      <c r="AL16">
        <v>32</v>
      </c>
      <c r="AM16">
        <v>0.93857142857142872</v>
      </c>
      <c r="AN16" t="s">
        <v>68</v>
      </c>
      <c r="AO16">
        <v>829.54600000000005</v>
      </c>
      <c r="AP16" t="s">
        <v>477</v>
      </c>
      <c r="AQ16" t="s">
        <v>117</v>
      </c>
      <c r="AR16" t="s">
        <v>119</v>
      </c>
      <c r="AS16" t="s">
        <v>117</v>
      </c>
      <c r="AT16" t="s">
        <v>119</v>
      </c>
      <c r="AU16" t="s">
        <v>272</v>
      </c>
      <c r="AV16" t="s">
        <v>277</v>
      </c>
      <c r="AW16" t="s">
        <v>68</v>
      </c>
      <c r="AX16">
        <v>5010</v>
      </c>
      <c r="AY16" t="s">
        <v>369</v>
      </c>
      <c r="AZ16">
        <v>1</v>
      </c>
      <c r="BA16" t="s">
        <v>200</v>
      </c>
      <c r="BB16">
        <v>1</v>
      </c>
      <c r="BC16">
        <v>1</v>
      </c>
      <c r="BE16" t="s">
        <v>68</v>
      </c>
      <c r="BF16">
        <v>0</v>
      </c>
      <c r="BG16" t="s">
        <v>269</v>
      </c>
      <c r="BI16" t="s">
        <v>117</v>
      </c>
      <c r="BJ16" t="s">
        <v>277</v>
      </c>
      <c r="BK16" t="s">
        <v>68</v>
      </c>
      <c r="BL16">
        <v>0.93857142857142872</v>
      </c>
      <c r="BM16">
        <v>5010</v>
      </c>
      <c r="BN16" t="s">
        <v>119</v>
      </c>
      <c r="BO16" t="s">
        <v>272</v>
      </c>
      <c r="BP16">
        <v>1</v>
      </c>
      <c r="BQ16">
        <v>829.54600000000005</v>
      </c>
      <c r="BR16">
        <v>7.0594534910000048E-3</v>
      </c>
      <c r="BS16">
        <v>0.33360527159462622</v>
      </c>
      <c r="BT16">
        <v>0.13621908851347603</v>
      </c>
      <c r="BU16">
        <v>2.6520000000000001</v>
      </c>
      <c r="BV16">
        <v>0.60273932970564614</v>
      </c>
      <c r="BW16">
        <v>9.6438292752903383</v>
      </c>
      <c r="BX16">
        <v>2</v>
      </c>
      <c r="BY16">
        <v>5</v>
      </c>
      <c r="BZ16">
        <v>80</v>
      </c>
    </row>
    <row r="17" spans="1:78" ht="16.5">
      <c r="A17" s="125" t="str">
        <f t="shared" si="1"/>
        <v>성원운수</v>
      </c>
      <c r="B17" s="126" t="str">
        <f t="shared" si="2"/>
        <v>김영춘</v>
      </c>
      <c r="C17" s="127" t="str">
        <f t="shared" si="3"/>
        <v>B</v>
      </c>
      <c r="D17" s="128">
        <f t="shared" si="4"/>
        <v>0.91934245426561834</v>
      </c>
      <c r="E17" s="129">
        <f t="shared" si="5"/>
        <v>4729</v>
      </c>
      <c r="F17" s="130" t="str">
        <f t="shared" si="6"/>
        <v>536</v>
      </c>
      <c r="G17" s="131" t="str">
        <f t="shared" si="7"/>
        <v>71바5555</v>
      </c>
      <c r="H17" s="132">
        <f t="shared" si="8"/>
        <v>7</v>
      </c>
      <c r="I17" s="133">
        <f t="shared" si="9"/>
        <v>1276.9050000000002</v>
      </c>
      <c r="J17" s="134">
        <f t="shared" si="10"/>
        <v>1.2600776048882833E-2</v>
      </c>
      <c r="K17" s="134">
        <f t="shared" si="11"/>
        <v>0.39101716732612729</v>
      </c>
      <c r="L17" s="134">
        <f t="shared" si="12"/>
        <v>0.26000368077499886</v>
      </c>
      <c r="M17" s="135">
        <f t="shared" si="13"/>
        <v>6.492</v>
      </c>
      <c r="N17" s="136">
        <f t="shared" si="14"/>
        <v>0.15662872335843306</v>
      </c>
      <c r="O17" s="136">
        <f t="shared" si="15"/>
        <v>2.03617340365963</v>
      </c>
      <c r="P17" s="218">
        <f t="shared" si="16"/>
        <v>7</v>
      </c>
      <c r="Q17" s="219">
        <f t="shared" si="17"/>
        <v>2</v>
      </c>
      <c r="R17" s="219">
        <f t="shared" si="18"/>
        <v>26</v>
      </c>
      <c r="T17">
        <v>519</v>
      </c>
      <c r="U17">
        <v>4729</v>
      </c>
      <c r="V17" t="s">
        <v>337</v>
      </c>
      <c r="W17">
        <v>1276.905</v>
      </c>
      <c r="X17">
        <v>493.05200000000002</v>
      </c>
      <c r="Y17">
        <v>2.59</v>
      </c>
      <c r="Z17">
        <v>6.492</v>
      </c>
      <c r="AA17">
        <v>100.36635800000001</v>
      </c>
      <c r="AB17">
        <v>1.264694</v>
      </c>
      <c r="AC17">
        <v>39.244968999999998</v>
      </c>
      <c r="AD17" s="1">
        <v>332</v>
      </c>
      <c r="AE17">
        <v>2</v>
      </c>
      <c r="AF17">
        <v>26</v>
      </c>
      <c r="AG17">
        <v>63</v>
      </c>
      <c r="AH17">
        <v>12.722440000000001</v>
      </c>
      <c r="AI17">
        <v>0</v>
      </c>
      <c r="AJ17">
        <v>0</v>
      </c>
      <c r="AK17">
        <v>7</v>
      </c>
      <c r="AL17">
        <v>391</v>
      </c>
      <c r="AM17">
        <v>0.91934245426561834</v>
      </c>
      <c r="AN17" t="s">
        <v>68</v>
      </c>
      <c r="AO17">
        <v>317.67700000000002</v>
      </c>
      <c r="AP17" t="s">
        <v>478</v>
      </c>
      <c r="AQ17" t="s">
        <v>117</v>
      </c>
      <c r="AR17" t="s">
        <v>119</v>
      </c>
      <c r="AS17" t="s">
        <v>117</v>
      </c>
      <c r="AT17" t="s">
        <v>119</v>
      </c>
      <c r="AU17" t="s">
        <v>193</v>
      </c>
      <c r="AV17" t="s">
        <v>337</v>
      </c>
      <c r="AW17" t="s">
        <v>68</v>
      </c>
      <c r="AX17">
        <v>4729</v>
      </c>
      <c r="AY17" t="s">
        <v>369</v>
      </c>
      <c r="AZ17">
        <v>3</v>
      </c>
      <c r="BA17" t="s">
        <v>320</v>
      </c>
      <c r="BB17">
        <v>7</v>
      </c>
      <c r="BC17">
        <v>1</v>
      </c>
      <c r="BE17" t="s">
        <v>68</v>
      </c>
      <c r="BF17">
        <v>0</v>
      </c>
      <c r="BG17" t="s">
        <v>269</v>
      </c>
      <c r="BI17" t="s">
        <v>117</v>
      </c>
      <c r="BJ17" t="s">
        <v>337</v>
      </c>
      <c r="BK17" t="s">
        <v>68</v>
      </c>
      <c r="BL17">
        <v>0.91934245426561834</v>
      </c>
      <c r="BM17">
        <v>4729</v>
      </c>
      <c r="BN17" t="s">
        <v>119</v>
      </c>
      <c r="BO17" t="s">
        <v>193</v>
      </c>
      <c r="BP17">
        <v>7</v>
      </c>
      <c r="BQ17">
        <v>1276.9050000000002</v>
      </c>
      <c r="BR17">
        <v>1.2600776048882833E-2</v>
      </c>
      <c r="BS17">
        <v>0.39101716732612729</v>
      </c>
      <c r="BT17">
        <v>0.26000368077499891</v>
      </c>
      <c r="BU17">
        <v>6.492</v>
      </c>
      <c r="BV17">
        <v>0.15662872335843306</v>
      </c>
      <c r="BW17">
        <v>2.03617340365963</v>
      </c>
      <c r="BX17">
        <v>7</v>
      </c>
      <c r="BY17">
        <v>2</v>
      </c>
      <c r="BZ17">
        <v>26</v>
      </c>
    </row>
    <row r="18" spans="1:78" ht="16.5">
      <c r="A18" s="108" t="str">
        <f t="shared" si="1"/>
        <v>성원운수</v>
      </c>
      <c r="B18" s="109" t="str">
        <f t="shared" si="2"/>
        <v>김옥란</v>
      </c>
      <c r="C18" s="110" t="str">
        <f t="shared" si="3"/>
        <v>B</v>
      </c>
      <c r="D18" s="111">
        <f t="shared" si="4"/>
        <v>0.90362172784488171</v>
      </c>
      <c r="E18" s="112">
        <f t="shared" si="5"/>
        <v>9682</v>
      </c>
      <c r="F18" s="113" t="str">
        <f t="shared" si="6"/>
        <v>535</v>
      </c>
      <c r="G18" s="114" t="str">
        <f t="shared" si="7"/>
        <v>71바6955</v>
      </c>
      <c r="H18" s="115">
        <f t="shared" si="8"/>
        <v>2</v>
      </c>
      <c r="I18" s="116">
        <f t="shared" si="9"/>
        <v>1802.0069999999998</v>
      </c>
      <c r="J18" s="117">
        <f t="shared" si="10"/>
        <v>1.4086068383105391E-2</v>
      </c>
      <c r="K18" s="117">
        <f t="shared" si="11"/>
        <v>0.30612228197964259</v>
      </c>
      <c r="L18" s="117">
        <f t="shared" si="12"/>
        <v>0.13318483224537975</v>
      </c>
      <c r="M18" s="118">
        <f t="shared" si="13"/>
        <v>7.3479999999999999</v>
      </c>
      <c r="N18" s="119">
        <f t="shared" si="14"/>
        <v>0</v>
      </c>
      <c r="O18" s="119">
        <f t="shared" si="15"/>
        <v>1.5538230428627637</v>
      </c>
      <c r="P18" s="220">
        <f t="shared" si="16"/>
        <v>15</v>
      </c>
      <c r="Q18" s="221">
        <f t="shared" si="17"/>
        <v>0</v>
      </c>
      <c r="R18" s="221">
        <f t="shared" si="18"/>
        <v>28</v>
      </c>
      <c r="T18">
        <v>519</v>
      </c>
      <c r="U18">
        <v>9682</v>
      </c>
      <c r="V18" t="s">
        <v>220</v>
      </c>
      <c r="W18">
        <v>1802.0070000000001</v>
      </c>
      <c r="X18">
        <v>707.81399999999996</v>
      </c>
      <c r="Y18">
        <v>2.5459999999999998</v>
      </c>
      <c r="Z18">
        <v>7.3479999999999999</v>
      </c>
      <c r="AA18">
        <v>135.15829600000001</v>
      </c>
      <c r="AB18">
        <v>1.9038489999999999</v>
      </c>
      <c r="AC18">
        <v>41.374966000000001</v>
      </c>
      <c r="AD18" s="1">
        <v>240</v>
      </c>
      <c r="AE18">
        <v>0</v>
      </c>
      <c r="AF18">
        <v>28</v>
      </c>
      <c r="AG18">
        <v>75</v>
      </c>
      <c r="AH18">
        <v>13.332566</v>
      </c>
      <c r="AI18">
        <v>68.8</v>
      </c>
      <c r="AJ18">
        <v>0</v>
      </c>
      <c r="AK18">
        <v>15</v>
      </c>
      <c r="AL18">
        <v>1211</v>
      </c>
      <c r="AM18">
        <v>0.90362172784488171</v>
      </c>
      <c r="AN18" t="s">
        <v>68</v>
      </c>
      <c r="AO18">
        <v>1715.9949999999999</v>
      </c>
      <c r="AP18" t="s">
        <v>479</v>
      </c>
      <c r="AQ18" t="s">
        <v>117</v>
      </c>
      <c r="AR18" t="s">
        <v>118</v>
      </c>
      <c r="AS18" t="s">
        <v>117</v>
      </c>
      <c r="AT18" t="s">
        <v>118</v>
      </c>
      <c r="AU18" t="s">
        <v>177</v>
      </c>
      <c r="AV18" t="s">
        <v>220</v>
      </c>
      <c r="AW18" t="s">
        <v>68</v>
      </c>
      <c r="AX18">
        <v>9682</v>
      </c>
      <c r="AY18" t="s">
        <v>383</v>
      </c>
      <c r="AZ18">
        <v>8</v>
      </c>
      <c r="BA18" t="s">
        <v>402</v>
      </c>
      <c r="BB18">
        <v>2</v>
      </c>
      <c r="BC18">
        <v>1</v>
      </c>
      <c r="BE18" t="s">
        <v>68</v>
      </c>
      <c r="BF18">
        <v>0</v>
      </c>
      <c r="BG18" t="s">
        <v>269</v>
      </c>
      <c r="BI18" t="s">
        <v>117</v>
      </c>
      <c r="BJ18" t="s">
        <v>220</v>
      </c>
      <c r="BK18" t="s">
        <v>68</v>
      </c>
      <c r="BL18">
        <v>0.90362172784488171</v>
      </c>
      <c r="BM18">
        <v>9682</v>
      </c>
      <c r="BN18" t="s">
        <v>118</v>
      </c>
      <c r="BO18" t="s">
        <v>177</v>
      </c>
      <c r="BP18">
        <v>2</v>
      </c>
      <c r="BQ18">
        <v>1802.0069999999998</v>
      </c>
      <c r="BR18">
        <v>1.4086068383105391E-2</v>
      </c>
      <c r="BS18">
        <v>0.30612228197964259</v>
      </c>
      <c r="BT18">
        <v>0.13318483224537972</v>
      </c>
      <c r="BU18">
        <v>7.3479999999999999</v>
      </c>
      <c r="BV18">
        <v>0</v>
      </c>
      <c r="BW18">
        <v>1.5538230428627637</v>
      </c>
      <c r="BX18">
        <v>15</v>
      </c>
      <c r="BY18">
        <v>0</v>
      </c>
      <c r="BZ18">
        <v>28</v>
      </c>
    </row>
    <row r="19" spans="1:78" ht="16.5">
      <c r="A19" s="125" t="str">
        <f t="shared" si="1"/>
        <v>성원운수</v>
      </c>
      <c r="B19" s="126" t="str">
        <f t="shared" si="2"/>
        <v>김익찬</v>
      </c>
      <c r="C19" s="127" t="str">
        <f t="shared" si="3"/>
        <v>S</v>
      </c>
      <c r="D19" s="128">
        <f t="shared" si="4"/>
        <v>1.0401517706676731</v>
      </c>
      <c r="E19" s="129">
        <f t="shared" si="5"/>
        <v>3459</v>
      </c>
      <c r="F19" s="130" t="str">
        <f t="shared" si="6"/>
        <v>순환54</v>
      </c>
      <c r="G19" s="131" t="str">
        <f t="shared" si="7"/>
        <v>72바1927</v>
      </c>
      <c r="H19" s="132">
        <f t="shared" si="8"/>
        <v>3</v>
      </c>
      <c r="I19" s="133">
        <f t="shared" si="9"/>
        <v>915.3119999999999</v>
      </c>
      <c r="J19" s="134">
        <f t="shared" si="10"/>
        <v>1.0359141041083413E-2</v>
      </c>
      <c r="K19" s="134">
        <f t="shared" si="11"/>
        <v>0.2273179061379379</v>
      </c>
      <c r="L19" s="134">
        <f t="shared" si="12"/>
        <v>0.11908507700106631</v>
      </c>
      <c r="M19" s="135">
        <f t="shared" si="13"/>
        <v>8.1010000000000009</v>
      </c>
      <c r="N19" s="136">
        <f t="shared" si="14"/>
        <v>0.76476654954813228</v>
      </c>
      <c r="O19" s="136">
        <f t="shared" si="15"/>
        <v>1.2017760064327794</v>
      </c>
      <c r="P19" s="218">
        <f t="shared" si="16"/>
        <v>1</v>
      </c>
      <c r="Q19" s="219">
        <f t="shared" si="17"/>
        <v>7</v>
      </c>
      <c r="R19" s="219">
        <f t="shared" si="18"/>
        <v>11</v>
      </c>
      <c r="T19">
        <v>519</v>
      </c>
      <c r="U19">
        <v>3459</v>
      </c>
      <c r="V19" t="s">
        <v>221</v>
      </c>
      <c r="W19">
        <v>915.31200000000001</v>
      </c>
      <c r="X19">
        <v>264.07100000000003</v>
      </c>
      <c r="Y19">
        <v>3.4660000000000002</v>
      </c>
      <c r="Z19">
        <v>8.1010000000000009</v>
      </c>
      <c r="AA19">
        <v>56.228020999999998</v>
      </c>
      <c r="AB19">
        <v>0.58247400000000005</v>
      </c>
      <c r="AC19">
        <v>12.781636000000001</v>
      </c>
      <c r="AD19" s="1">
        <v>109</v>
      </c>
      <c r="AE19">
        <v>7</v>
      </c>
      <c r="AF19">
        <v>11</v>
      </c>
      <c r="AG19">
        <v>76</v>
      </c>
      <c r="AH19">
        <v>16.278573000000002</v>
      </c>
      <c r="AI19">
        <v>89.6</v>
      </c>
      <c r="AJ19">
        <v>0</v>
      </c>
      <c r="AK19">
        <v>1</v>
      </c>
      <c r="AL19">
        <v>5</v>
      </c>
      <c r="AM19">
        <v>1.0401517706676731</v>
      </c>
      <c r="AN19" t="s">
        <v>71</v>
      </c>
      <c r="AO19">
        <v>577.85699999999997</v>
      </c>
      <c r="AP19" t="s">
        <v>480</v>
      </c>
      <c r="AQ19" t="s">
        <v>117</v>
      </c>
      <c r="AR19" t="s">
        <v>123</v>
      </c>
      <c r="AS19" t="s">
        <v>117</v>
      </c>
      <c r="AT19" t="s">
        <v>123</v>
      </c>
      <c r="AU19" t="s">
        <v>214</v>
      </c>
      <c r="AV19" t="s">
        <v>221</v>
      </c>
      <c r="AW19" t="s">
        <v>71</v>
      </c>
      <c r="AX19">
        <v>3459</v>
      </c>
      <c r="AY19" t="s">
        <v>370</v>
      </c>
      <c r="AZ19">
        <v>1</v>
      </c>
      <c r="BA19" t="s">
        <v>371</v>
      </c>
      <c r="BB19">
        <v>3</v>
      </c>
      <c r="BC19">
        <v>1</v>
      </c>
      <c r="BE19" t="s">
        <v>71</v>
      </c>
      <c r="BF19">
        <v>0</v>
      </c>
      <c r="BG19" t="s">
        <v>269</v>
      </c>
      <c r="BI19" t="s">
        <v>117</v>
      </c>
      <c r="BJ19" t="s">
        <v>221</v>
      </c>
      <c r="BK19" t="s">
        <v>71</v>
      </c>
      <c r="BL19">
        <v>1.0401517706676731</v>
      </c>
      <c r="BM19">
        <v>3459</v>
      </c>
      <c r="BN19" t="s">
        <v>123</v>
      </c>
      <c r="BO19" t="s">
        <v>214</v>
      </c>
      <c r="BP19">
        <v>3</v>
      </c>
      <c r="BQ19">
        <v>915.3119999999999</v>
      </c>
      <c r="BR19">
        <v>1.0359141041083413E-2</v>
      </c>
      <c r="BS19">
        <v>0.2273179061379379</v>
      </c>
      <c r="BT19">
        <v>0.1190850770010663</v>
      </c>
      <c r="BU19">
        <v>8.1010000000000009</v>
      </c>
      <c r="BV19">
        <v>0.76476654954813228</v>
      </c>
      <c r="BW19">
        <v>1.2017760064327794</v>
      </c>
      <c r="BX19">
        <v>1</v>
      </c>
      <c r="BY19">
        <v>7</v>
      </c>
      <c r="BZ19">
        <v>11</v>
      </c>
    </row>
    <row r="20" spans="1:78" ht="16.5">
      <c r="A20" s="108" t="str">
        <f t="shared" si="1"/>
        <v>성원운수</v>
      </c>
      <c r="B20" s="109" t="str">
        <f t="shared" si="2"/>
        <v>김진구</v>
      </c>
      <c r="C20" s="110" t="str">
        <f t="shared" si="3"/>
        <v>F</v>
      </c>
      <c r="D20" s="111">
        <f t="shared" si="4"/>
        <v>0.74884615384615383</v>
      </c>
      <c r="E20" s="112">
        <f t="shared" si="5"/>
        <v>9344</v>
      </c>
      <c r="F20" s="113" t="str">
        <f t="shared" si="6"/>
        <v>538</v>
      </c>
      <c r="G20" s="114" t="str">
        <f t="shared" si="7"/>
        <v>71바6307</v>
      </c>
      <c r="H20" s="115">
        <f t="shared" si="8"/>
        <v>1</v>
      </c>
      <c r="I20" s="116">
        <f t="shared" si="9"/>
        <v>1589.9459999999999</v>
      </c>
      <c r="J20" s="117">
        <f t="shared" si="10"/>
        <v>4.162898664122372E-2</v>
      </c>
      <c r="K20" s="117">
        <f t="shared" si="11"/>
        <v>0.49383153791725848</v>
      </c>
      <c r="L20" s="117">
        <f t="shared" si="12"/>
        <v>0.21950431020927755</v>
      </c>
      <c r="M20" s="118">
        <f t="shared" si="13"/>
        <v>17.306000000000001</v>
      </c>
      <c r="N20" s="119">
        <f t="shared" si="14"/>
        <v>0.94342826737511842</v>
      </c>
      <c r="O20" s="119">
        <f t="shared" si="15"/>
        <v>20.00067926835251</v>
      </c>
      <c r="P20" s="220">
        <f t="shared" si="16"/>
        <v>147</v>
      </c>
      <c r="Q20" s="221">
        <f t="shared" si="17"/>
        <v>15</v>
      </c>
      <c r="R20" s="221">
        <f t="shared" si="18"/>
        <v>318</v>
      </c>
      <c r="T20">
        <v>519</v>
      </c>
      <c r="U20">
        <v>9344</v>
      </c>
      <c r="V20" t="s">
        <v>222</v>
      </c>
      <c r="W20">
        <v>1589.9459999999999</v>
      </c>
      <c r="X20">
        <v>816.42499999999995</v>
      </c>
      <c r="Y20">
        <v>1.9470000000000001</v>
      </c>
      <c r="Z20">
        <v>17.306000000000001</v>
      </c>
      <c r="AA20">
        <v>143.16161600000001</v>
      </c>
      <c r="AB20">
        <v>5.9596730000000004</v>
      </c>
      <c r="AC20">
        <v>70.697721000000001</v>
      </c>
      <c r="AD20" s="1">
        <v>349</v>
      </c>
      <c r="AE20">
        <v>15</v>
      </c>
      <c r="AF20">
        <v>318</v>
      </c>
      <c r="AG20">
        <v>69</v>
      </c>
      <c r="AH20">
        <v>11.105950999999999</v>
      </c>
      <c r="AI20">
        <v>162.19999999999999</v>
      </c>
      <c r="AJ20">
        <v>0</v>
      </c>
      <c r="AK20">
        <v>147</v>
      </c>
      <c r="AL20">
        <v>34037</v>
      </c>
      <c r="AM20">
        <v>0.74884615384615383</v>
      </c>
      <c r="AN20" t="s">
        <v>70</v>
      </c>
      <c r="AO20">
        <v>1589.9459999999999</v>
      </c>
      <c r="AP20" t="s">
        <v>481</v>
      </c>
      <c r="AQ20" t="s">
        <v>117</v>
      </c>
      <c r="AR20" t="s">
        <v>121</v>
      </c>
      <c r="AS20" t="s">
        <v>117</v>
      </c>
      <c r="AT20" t="s">
        <v>121</v>
      </c>
      <c r="AU20" t="s">
        <v>208</v>
      </c>
      <c r="AV20" t="s">
        <v>222</v>
      </c>
      <c r="AW20" t="s">
        <v>70</v>
      </c>
      <c r="AX20">
        <v>9344</v>
      </c>
      <c r="AY20" t="s">
        <v>372</v>
      </c>
      <c r="AZ20">
        <v>4</v>
      </c>
      <c r="BA20" t="s">
        <v>482</v>
      </c>
      <c r="BB20">
        <v>1</v>
      </c>
      <c r="BC20">
        <v>1</v>
      </c>
      <c r="BE20" t="s">
        <v>70</v>
      </c>
      <c r="BF20">
        <v>0</v>
      </c>
      <c r="BG20" t="s">
        <v>269</v>
      </c>
      <c r="BI20" t="s">
        <v>117</v>
      </c>
      <c r="BJ20" t="s">
        <v>222</v>
      </c>
      <c r="BK20" t="s">
        <v>70</v>
      </c>
      <c r="BL20">
        <v>0.74884615384615383</v>
      </c>
      <c r="BM20">
        <v>9344</v>
      </c>
      <c r="BN20" t="s">
        <v>121</v>
      </c>
      <c r="BO20" t="s">
        <v>208</v>
      </c>
      <c r="BP20">
        <v>1</v>
      </c>
      <c r="BQ20">
        <v>1589.9459999999999</v>
      </c>
      <c r="BR20">
        <v>4.162898664122372E-2</v>
      </c>
      <c r="BS20">
        <v>0.49383153791725848</v>
      </c>
      <c r="BT20">
        <v>0.21950431020927755</v>
      </c>
      <c r="BU20">
        <v>17.306000000000001</v>
      </c>
      <c r="BV20">
        <v>0.94342826737511842</v>
      </c>
      <c r="BW20">
        <v>20.00067926835251</v>
      </c>
      <c r="BX20">
        <v>147</v>
      </c>
      <c r="BY20">
        <v>15</v>
      </c>
      <c r="BZ20">
        <v>318</v>
      </c>
    </row>
    <row r="21" spans="1:78" ht="16.5">
      <c r="A21" s="125" t="str">
        <f t="shared" si="1"/>
        <v>성원운수</v>
      </c>
      <c r="B21" s="126" t="str">
        <f t="shared" si="2"/>
        <v>김태화</v>
      </c>
      <c r="C21" s="127" t="str">
        <f t="shared" si="3"/>
        <v>C</v>
      </c>
      <c r="D21" s="128">
        <f t="shared" si="4"/>
        <v>0.87961538461538458</v>
      </c>
      <c r="E21" s="129">
        <f t="shared" si="5"/>
        <v>6360</v>
      </c>
      <c r="F21" s="130" t="str">
        <f t="shared" si="6"/>
        <v>538</v>
      </c>
      <c r="G21" s="131" t="str">
        <f t="shared" si="7"/>
        <v>71바6306</v>
      </c>
      <c r="H21" s="132">
        <f t="shared" si="8"/>
        <v>1</v>
      </c>
      <c r="I21" s="133">
        <f t="shared" si="9"/>
        <v>1322.45</v>
      </c>
      <c r="J21" s="134">
        <f t="shared" si="10"/>
        <v>4.1499698194340275E-2</v>
      </c>
      <c r="K21" s="134">
        <f t="shared" si="11"/>
        <v>0.38745349605725138</v>
      </c>
      <c r="L21" s="134">
        <f t="shared" si="12"/>
        <v>0.1315739725509471</v>
      </c>
      <c r="M21" s="135">
        <f t="shared" si="13"/>
        <v>10.536</v>
      </c>
      <c r="N21" s="136">
        <f t="shared" si="14"/>
        <v>0</v>
      </c>
      <c r="O21" s="136">
        <f t="shared" si="15"/>
        <v>1.8904306400998148</v>
      </c>
      <c r="P21" s="218">
        <f t="shared" si="16"/>
        <v>39</v>
      </c>
      <c r="Q21" s="219">
        <f t="shared" si="17"/>
        <v>0</v>
      </c>
      <c r="R21" s="219">
        <f t="shared" si="18"/>
        <v>25</v>
      </c>
      <c r="T21">
        <v>519</v>
      </c>
      <c r="U21">
        <v>6360</v>
      </c>
      <c r="V21" t="s">
        <v>223</v>
      </c>
      <c r="W21">
        <v>1322.45</v>
      </c>
      <c r="X21">
        <v>578.35699999999997</v>
      </c>
      <c r="Y21">
        <v>2.2869999999999999</v>
      </c>
      <c r="Z21">
        <v>10.536</v>
      </c>
      <c r="AA21">
        <v>109.156336</v>
      </c>
      <c r="AB21">
        <v>4.5299550000000002</v>
      </c>
      <c r="AC21">
        <v>42.293004000000003</v>
      </c>
      <c r="AD21" s="1">
        <v>174</v>
      </c>
      <c r="AE21">
        <v>0</v>
      </c>
      <c r="AF21">
        <v>25</v>
      </c>
      <c r="AG21">
        <v>61</v>
      </c>
      <c r="AH21">
        <v>12.115192</v>
      </c>
      <c r="AI21">
        <v>0</v>
      </c>
      <c r="AJ21">
        <v>0</v>
      </c>
      <c r="AK21">
        <v>39</v>
      </c>
      <c r="AL21">
        <v>5661</v>
      </c>
      <c r="AM21">
        <v>0.87961538461538458</v>
      </c>
      <c r="AN21" t="s">
        <v>69</v>
      </c>
      <c r="AO21">
        <v>1322.45</v>
      </c>
      <c r="AP21" t="s">
        <v>483</v>
      </c>
      <c r="AQ21" t="s">
        <v>117</v>
      </c>
      <c r="AR21" t="s">
        <v>121</v>
      </c>
      <c r="AS21" t="s">
        <v>117</v>
      </c>
      <c r="AT21" t="s">
        <v>121</v>
      </c>
      <c r="AU21" t="s">
        <v>275</v>
      </c>
      <c r="AV21" t="s">
        <v>223</v>
      </c>
      <c r="AW21" t="s">
        <v>69</v>
      </c>
      <c r="AX21">
        <v>6360</v>
      </c>
      <c r="AY21" t="s">
        <v>382</v>
      </c>
      <c r="AZ21">
        <v>1</v>
      </c>
      <c r="BA21" t="s">
        <v>290</v>
      </c>
      <c r="BB21">
        <v>1</v>
      </c>
      <c r="BC21">
        <v>1</v>
      </c>
      <c r="BE21" t="s">
        <v>69</v>
      </c>
      <c r="BF21">
        <v>0</v>
      </c>
      <c r="BG21" t="s">
        <v>269</v>
      </c>
      <c r="BI21" t="s">
        <v>117</v>
      </c>
      <c r="BJ21" t="s">
        <v>223</v>
      </c>
      <c r="BK21" t="s">
        <v>69</v>
      </c>
      <c r="BL21">
        <v>0.87961538461538458</v>
      </c>
      <c r="BM21">
        <v>6360</v>
      </c>
      <c r="BN21" t="s">
        <v>121</v>
      </c>
      <c r="BO21" t="s">
        <v>275</v>
      </c>
      <c r="BP21">
        <v>1</v>
      </c>
      <c r="BQ21">
        <v>1322.45</v>
      </c>
      <c r="BR21">
        <v>4.1499698194340275E-2</v>
      </c>
      <c r="BS21">
        <v>0.38745349605725138</v>
      </c>
      <c r="BT21">
        <v>0.1315739725509471</v>
      </c>
      <c r="BU21">
        <v>10.536</v>
      </c>
      <c r="BV21">
        <v>0</v>
      </c>
      <c r="BW21">
        <v>1.8904306400998148</v>
      </c>
      <c r="BX21">
        <v>39</v>
      </c>
      <c r="BY21">
        <v>0</v>
      </c>
      <c r="BZ21">
        <v>25</v>
      </c>
    </row>
    <row r="22" spans="1:78" ht="16.5">
      <c r="A22" s="108" t="str">
        <f t="shared" si="1"/>
        <v>성원운수</v>
      </c>
      <c r="B22" s="109" t="str">
        <f t="shared" si="2"/>
        <v>김형구</v>
      </c>
      <c r="C22" s="110" t="str">
        <f t="shared" si="3"/>
        <v>D</v>
      </c>
      <c r="D22" s="111">
        <f t="shared" si="4"/>
        <v>0.84154377930205282</v>
      </c>
      <c r="E22" s="112">
        <f t="shared" si="5"/>
        <v>9091</v>
      </c>
      <c r="F22" s="113" t="str">
        <f t="shared" si="6"/>
        <v>538</v>
      </c>
      <c r="G22" s="114" t="str">
        <f t="shared" si="7"/>
        <v>71바6305</v>
      </c>
      <c r="H22" s="115">
        <f t="shared" si="8"/>
        <v>3</v>
      </c>
      <c r="I22" s="116">
        <f t="shared" si="9"/>
        <v>1537.817</v>
      </c>
      <c r="J22" s="117">
        <f t="shared" si="10"/>
        <v>1.3257444279536977E-2</v>
      </c>
      <c r="K22" s="117">
        <f t="shared" si="11"/>
        <v>0.53282036573633851</v>
      </c>
      <c r="L22" s="117">
        <f t="shared" si="12"/>
        <v>0.3212345812278054</v>
      </c>
      <c r="M22" s="118">
        <f t="shared" si="13"/>
        <v>14.247999999999999</v>
      </c>
      <c r="N22" s="119">
        <f t="shared" si="14"/>
        <v>0.39016345898114013</v>
      </c>
      <c r="O22" s="119">
        <f t="shared" si="15"/>
        <v>6.5677515595158589</v>
      </c>
      <c r="P22" s="220">
        <f t="shared" si="16"/>
        <v>198</v>
      </c>
      <c r="Q22" s="221">
        <f t="shared" si="17"/>
        <v>6</v>
      </c>
      <c r="R22" s="221">
        <f t="shared" si="18"/>
        <v>101</v>
      </c>
      <c r="T22">
        <v>519</v>
      </c>
      <c r="U22">
        <v>9091</v>
      </c>
      <c r="V22" t="s">
        <v>224</v>
      </c>
      <c r="W22">
        <v>1537.817</v>
      </c>
      <c r="X22">
        <v>695.57500000000005</v>
      </c>
      <c r="Y22">
        <v>2.2109999999999999</v>
      </c>
      <c r="Z22">
        <v>14.247999999999999</v>
      </c>
      <c r="AA22">
        <v>151.10830999999999</v>
      </c>
      <c r="AB22">
        <v>2.0033099999999999</v>
      </c>
      <c r="AC22">
        <v>80.513585000000006</v>
      </c>
      <c r="AD22" s="1">
        <v>494</v>
      </c>
      <c r="AE22">
        <v>6</v>
      </c>
      <c r="AF22">
        <v>101</v>
      </c>
      <c r="AG22">
        <v>84</v>
      </c>
      <c r="AH22">
        <v>10.176918000000001</v>
      </c>
      <c r="AI22">
        <v>399.7</v>
      </c>
      <c r="AJ22">
        <v>0</v>
      </c>
      <c r="AK22">
        <v>198</v>
      </c>
      <c r="AL22">
        <v>61252</v>
      </c>
      <c r="AM22">
        <v>0.84154377930205282</v>
      </c>
      <c r="AN22" t="s">
        <v>67</v>
      </c>
      <c r="AO22">
        <v>1170.289</v>
      </c>
      <c r="AP22" t="s">
        <v>484</v>
      </c>
      <c r="AQ22" t="s">
        <v>117</v>
      </c>
      <c r="AR22" t="s">
        <v>121</v>
      </c>
      <c r="AS22" t="s">
        <v>117</v>
      </c>
      <c r="AT22" t="s">
        <v>121</v>
      </c>
      <c r="AU22" t="s">
        <v>207</v>
      </c>
      <c r="AV22" t="s">
        <v>224</v>
      </c>
      <c r="AW22" t="s">
        <v>67</v>
      </c>
      <c r="AX22">
        <v>9091</v>
      </c>
      <c r="AY22" t="s">
        <v>408</v>
      </c>
      <c r="AZ22">
        <v>1</v>
      </c>
      <c r="BA22" t="s">
        <v>289</v>
      </c>
      <c r="BB22">
        <v>3</v>
      </c>
      <c r="BC22">
        <v>1</v>
      </c>
      <c r="BE22" t="s">
        <v>67</v>
      </c>
      <c r="BF22">
        <v>0</v>
      </c>
      <c r="BG22" t="s">
        <v>269</v>
      </c>
      <c r="BI22" t="s">
        <v>117</v>
      </c>
      <c r="BJ22" t="s">
        <v>224</v>
      </c>
      <c r="BK22" t="s">
        <v>67</v>
      </c>
      <c r="BL22">
        <v>0.84154377930205282</v>
      </c>
      <c r="BM22">
        <v>9091</v>
      </c>
      <c r="BN22" t="s">
        <v>121</v>
      </c>
      <c r="BO22" t="s">
        <v>207</v>
      </c>
      <c r="BP22">
        <v>3</v>
      </c>
      <c r="BQ22">
        <v>1537.817</v>
      </c>
      <c r="BR22">
        <v>1.3257444279536977E-2</v>
      </c>
      <c r="BS22">
        <v>0.53282036573633851</v>
      </c>
      <c r="BT22">
        <v>0.3212345812278054</v>
      </c>
      <c r="BU22">
        <v>14.247999999999999</v>
      </c>
      <c r="BV22">
        <v>0.39016345898114013</v>
      </c>
      <c r="BW22">
        <v>6.5677515595158589</v>
      </c>
      <c r="BX22">
        <v>198</v>
      </c>
      <c r="BY22">
        <v>6</v>
      </c>
      <c r="BZ22">
        <v>101</v>
      </c>
    </row>
    <row r="23" spans="1:78" ht="16.5">
      <c r="A23" s="125" t="str">
        <f t="shared" si="1"/>
        <v>성원운수</v>
      </c>
      <c r="B23" s="126" t="str">
        <f t="shared" si="2"/>
        <v>김호진</v>
      </c>
      <c r="C23" s="127" t="str">
        <f t="shared" si="3"/>
        <v>F</v>
      </c>
      <c r="D23" s="128">
        <f t="shared" si="4"/>
        <v>0.78789315771633028</v>
      </c>
      <c r="E23" s="129">
        <f t="shared" si="5"/>
        <v>4555</v>
      </c>
      <c r="F23" s="130" t="str">
        <f t="shared" si="6"/>
        <v>538</v>
      </c>
      <c r="G23" s="131" t="str">
        <f t="shared" si="7"/>
        <v>71바6302</v>
      </c>
      <c r="H23" s="132">
        <f t="shared" si="8"/>
        <v>2</v>
      </c>
      <c r="I23" s="133">
        <f t="shared" si="9"/>
        <v>1201.595</v>
      </c>
      <c r="J23" s="134">
        <f t="shared" si="10"/>
        <v>8.2695859170829576E-3</v>
      </c>
      <c r="K23" s="134">
        <f t="shared" si="11"/>
        <v>0.52124958247638531</v>
      </c>
      <c r="L23" s="134">
        <f t="shared" si="12"/>
        <v>0.34204536470274927</v>
      </c>
      <c r="M23" s="135">
        <f t="shared" si="13"/>
        <v>12.151999999999999</v>
      </c>
      <c r="N23" s="136">
        <f t="shared" si="14"/>
        <v>8.3222716472688377E-2</v>
      </c>
      <c r="O23" s="136">
        <f t="shared" si="15"/>
        <v>2.163790628289898</v>
      </c>
      <c r="P23" s="218">
        <f t="shared" si="16"/>
        <v>139</v>
      </c>
      <c r="Q23" s="219">
        <f t="shared" si="17"/>
        <v>1</v>
      </c>
      <c r="R23" s="219">
        <f t="shared" si="18"/>
        <v>26</v>
      </c>
      <c r="T23">
        <v>519</v>
      </c>
      <c r="U23">
        <v>4555</v>
      </c>
      <c r="V23" t="s">
        <v>225</v>
      </c>
      <c r="W23">
        <v>1201.595</v>
      </c>
      <c r="X23">
        <v>586.71900000000005</v>
      </c>
      <c r="Y23">
        <v>2.048</v>
      </c>
      <c r="Z23">
        <v>12.151999999999999</v>
      </c>
      <c r="AA23">
        <v>123.073877</v>
      </c>
      <c r="AB23">
        <v>1.0177700000000001</v>
      </c>
      <c r="AC23">
        <v>64.152207000000004</v>
      </c>
      <c r="AD23" s="1">
        <v>411</v>
      </c>
      <c r="AE23">
        <v>1</v>
      </c>
      <c r="AF23">
        <v>26</v>
      </c>
      <c r="AG23">
        <v>70</v>
      </c>
      <c r="AH23">
        <v>9.7632010000000005</v>
      </c>
      <c r="AI23">
        <v>0</v>
      </c>
      <c r="AJ23">
        <v>0</v>
      </c>
      <c r="AK23">
        <v>139</v>
      </c>
      <c r="AL23">
        <v>54350</v>
      </c>
      <c r="AM23">
        <v>0.78789315771633028</v>
      </c>
      <c r="AN23" t="s">
        <v>70</v>
      </c>
      <c r="AO23">
        <v>1104.299</v>
      </c>
      <c r="AP23" t="s">
        <v>485</v>
      </c>
      <c r="AQ23" t="s">
        <v>117</v>
      </c>
      <c r="AR23" t="s">
        <v>121</v>
      </c>
      <c r="AS23" t="s">
        <v>117</v>
      </c>
      <c r="AT23" t="s">
        <v>121</v>
      </c>
      <c r="AU23" t="s">
        <v>205</v>
      </c>
      <c r="AV23" t="s">
        <v>225</v>
      </c>
      <c r="AW23" t="s">
        <v>70</v>
      </c>
      <c r="AX23">
        <v>4555</v>
      </c>
      <c r="AY23" t="s">
        <v>372</v>
      </c>
      <c r="AZ23">
        <v>2</v>
      </c>
      <c r="BA23" t="s">
        <v>375</v>
      </c>
      <c r="BB23">
        <v>2</v>
      </c>
      <c r="BC23">
        <v>1</v>
      </c>
      <c r="BE23" t="s">
        <v>70</v>
      </c>
      <c r="BF23">
        <v>0</v>
      </c>
      <c r="BG23" t="s">
        <v>269</v>
      </c>
      <c r="BI23" t="s">
        <v>117</v>
      </c>
      <c r="BJ23" t="s">
        <v>225</v>
      </c>
      <c r="BK23" t="s">
        <v>70</v>
      </c>
      <c r="BL23">
        <v>0.78789315771633028</v>
      </c>
      <c r="BM23">
        <v>4555</v>
      </c>
      <c r="BN23" t="s">
        <v>121</v>
      </c>
      <c r="BO23" t="s">
        <v>205</v>
      </c>
      <c r="BP23">
        <v>2</v>
      </c>
      <c r="BQ23">
        <v>1201.595</v>
      </c>
      <c r="BR23">
        <v>8.2695859170829576E-3</v>
      </c>
      <c r="BS23">
        <v>0.52124958247638531</v>
      </c>
      <c r="BT23">
        <v>0.34204536470274927</v>
      </c>
      <c r="BU23">
        <v>12.151999999999999</v>
      </c>
      <c r="BV23">
        <v>8.3222716472688377E-2</v>
      </c>
      <c r="BW23">
        <v>2.163790628289898</v>
      </c>
      <c r="BX23">
        <v>139</v>
      </c>
      <c r="BY23">
        <v>1</v>
      </c>
      <c r="BZ23">
        <v>26</v>
      </c>
    </row>
    <row r="24" spans="1:78" ht="16.5">
      <c r="A24" s="108" t="str">
        <f t="shared" si="1"/>
        <v>성원운수</v>
      </c>
      <c r="B24" s="109" t="str">
        <f t="shared" si="2"/>
        <v>노매화</v>
      </c>
      <c r="C24" s="110" t="str">
        <f t="shared" si="3"/>
        <v>C</v>
      </c>
      <c r="D24" s="111">
        <f t="shared" si="4"/>
        <v>0.86536067445078924</v>
      </c>
      <c r="E24" s="112">
        <f t="shared" si="5"/>
        <v>3968</v>
      </c>
      <c r="F24" s="113" t="str">
        <f t="shared" si="6"/>
        <v>536</v>
      </c>
      <c r="G24" s="114" t="str">
        <f t="shared" si="7"/>
        <v>71바5555</v>
      </c>
      <c r="H24" s="115">
        <f t="shared" si="8"/>
        <v>2</v>
      </c>
      <c r="I24" s="116">
        <f t="shared" si="9"/>
        <v>1811.404</v>
      </c>
      <c r="J24" s="117">
        <f t="shared" si="10"/>
        <v>9.803630849960835E-3</v>
      </c>
      <c r="K24" s="117">
        <f t="shared" si="11"/>
        <v>0.39610207560631461</v>
      </c>
      <c r="L24" s="117">
        <f t="shared" si="12"/>
        <v>0.13911860634071693</v>
      </c>
      <c r="M24" s="118">
        <f t="shared" si="13"/>
        <v>4.1909999999999998</v>
      </c>
      <c r="N24" s="119">
        <f t="shared" si="14"/>
        <v>0</v>
      </c>
      <c r="O24" s="119">
        <f t="shared" si="15"/>
        <v>6.2382549668654814</v>
      </c>
      <c r="P24" s="220">
        <f t="shared" si="16"/>
        <v>36</v>
      </c>
      <c r="Q24" s="221">
        <f t="shared" si="17"/>
        <v>0</v>
      </c>
      <c r="R24" s="221">
        <f t="shared" si="18"/>
        <v>113</v>
      </c>
      <c r="T24">
        <v>519</v>
      </c>
      <c r="U24">
        <v>3968</v>
      </c>
      <c r="V24" t="s">
        <v>226</v>
      </c>
      <c r="W24">
        <v>1811.404</v>
      </c>
      <c r="X24">
        <v>747.62699999999995</v>
      </c>
      <c r="Y24">
        <v>2.423</v>
      </c>
      <c r="Z24">
        <v>4.1909999999999998</v>
      </c>
      <c r="AA24">
        <v>144.840521</v>
      </c>
      <c r="AB24">
        <v>1.4199630000000001</v>
      </c>
      <c r="AC24">
        <v>57.371631000000001</v>
      </c>
      <c r="AD24" s="1">
        <v>252</v>
      </c>
      <c r="AE24">
        <v>0</v>
      </c>
      <c r="AF24">
        <v>113</v>
      </c>
      <c r="AG24">
        <v>62</v>
      </c>
      <c r="AH24">
        <v>12.506195999999999</v>
      </c>
      <c r="AI24">
        <v>0</v>
      </c>
      <c r="AJ24">
        <v>0</v>
      </c>
      <c r="AK24">
        <v>36</v>
      </c>
      <c r="AL24">
        <v>3856</v>
      </c>
      <c r="AM24">
        <v>0.86536067445078924</v>
      </c>
      <c r="AN24" t="s">
        <v>69</v>
      </c>
      <c r="AO24">
        <v>1695.518</v>
      </c>
      <c r="AP24" t="s">
        <v>486</v>
      </c>
      <c r="AQ24" t="s">
        <v>117</v>
      </c>
      <c r="AR24" t="s">
        <v>119</v>
      </c>
      <c r="AS24" t="s">
        <v>117</v>
      </c>
      <c r="AT24" t="s">
        <v>119</v>
      </c>
      <c r="AU24" t="s">
        <v>193</v>
      </c>
      <c r="AV24" t="s">
        <v>226</v>
      </c>
      <c r="AW24" t="s">
        <v>69</v>
      </c>
      <c r="AX24">
        <v>3968</v>
      </c>
      <c r="AY24" t="s">
        <v>357</v>
      </c>
      <c r="AZ24">
        <v>5</v>
      </c>
      <c r="BA24" t="s">
        <v>358</v>
      </c>
      <c r="BB24">
        <v>2</v>
      </c>
      <c r="BC24">
        <v>1</v>
      </c>
      <c r="BE24" t="s">
        <v>69</v>
      </c>
      <c r="BF24">
        <v>0</v>
      </c>
      <c r="BG24" t="s">
        <v>269</v>
      </c>
      <c r="BI24" t="s">
        <v>117</v>
      </c>
      <c r="BJ24" t="s">
        <v>226</v>
      </c>
      <c r="BK24" t="s">
        <v>69</v>
      </c>
      <c r="BL24">
        <v>0.86536067445078924</v>
      </c>
      <c r="BM24">
        <v>3968</v>
      </c>
      <c r="BN24" t="s">
        <v>119</v>
      </c>
      <c r="BO24" t="s">
        <v>193</v>
      </c>
      <c r="BP24">
        <v>2</v>
      </c>
      <c r="BQ24">
        <v>1811.404</v>
      </c>
      <c r="BR24">
        <v>9.803630849960835E-3</v>
      </c>
      <c r="BS24">
        <v>0.39610207560631461</v>
      </c>
      <c r="BT24">
        <v>0.13911860634071693</v>
      </c>
      <c r="BU24">
        <v>4.1909999999999998</v>
      </c>
      <c r="BV24">
        <v>0</v>
      </c>
      <c r="BW24">
        <v>6.2382549668654814</v>
      </c>
      <c r="BX24">
        <v>36</v>
      </c>
      <c r="BY24">
        <v>0</v>
      </c>
      <c r="BZ24">
        <v>113</v>
      </c>
    </row>
    <row r="25" spans="1:78" ht="16.5">
      <c r="A25" s="125" t="str">
        <f t="shared" si="1"/>
        <v>성원운수</v>
      </c>
      <c r="B25" s="126" t="str">
        <f t="shared" si="2"/>
        <v>마재인</v>
      </c>
      <c r="C25" s="127" t="str">
        <f t="shared" si="3"/>
        <v>D</v>
      </c>
      <c r="D25" s="128">
        <f t="shared" si="4"/>
        <v>0.81246327784717931</v>
      </c>
      <c r="E25" s="129">
        <f t="shared" si="5"/>
        <v>1701</v>
      </c>
      <c r="F25" s="130" t="str">
        <f t="shared" si="6"/>
        <v>536</v>
      </c>
      <c r="G25" s="131" t="str">
        <f t="shared" si="7"/>
        <v>71바5562</v>
      </c>
      <c r="H25" s="132">
        <f t="shared" si="8"/>
        <v>2</v>
      </c>
      <c r="I25" s="133">
        <f t="shared" si="9"/>
        <v>758.04499999999996</v>
      </c>
      <c r="J25" s="134">
        <f t="shared" si="10"/>
        <v>7.9354838809426089E-3</v>
      </c>
      <c r="K25" s="134">
        <f t="shared" si="11"/>
        <v>0.38403967083987156</v>
      </c>
      <c r="L25" s="134">
        <f t="shared" si="12"/>
        <v>0.20711171500372672</v>
      </c>
      <c r="M25" s="135">
        <f t="shared" si="13"/>
        <v>5.7229999999999999</v>
      </c>
      <c r="N25" s="136">
        <f t="shared" si="14"/>
        <v>0</v>
      </c>
      <c r="O25" s="136">
        <f t="shared" si="15"/>
        <v>0.6595914490564545</v>
      </c>
      <c r="P25" s="218">
        <f t="shared" si="16"/>
        <v>6</v>
      </c>
      <c r="Q25" s="219">
        <f t="shared" si="17"/>
        <v>0</v>
      </c>
      <c r="R25" s="219">
        <f t="shared" si="18"/>
        <v>5</v>
      </c>
      <c r="T25">
        <v>519</v>
      </c>
      <c r="U25">
        <v>1701</v>
      </c>
      <c r="V25" t="s">
        <v>278</v>
      </c>
      <c r="W25">
        <v>758.04499999999996</v>
      </c>
      <c r="X25">
        <v>323.67399999999998</v>
      </c>
      <c r="Y25">
        <v>2.3420000000000001</v>
      </c>
      <c r="Z25">
        <v>5.7229999999999999</v>
      </c>
      <c r="AA25">
        <v>58.210816999999999</v>
      </c>
      <c r="AB25">
        <v>0.46193099999999998</v>
      </c>
      <c r="AC25">
        <v>22.355263000000001</v>
      </c>
      <c r="AD25" s="1">
        <v>157</v>
      </c>
      <c r="AE25">
        <v>0</v>
      </c>
      <c r="AF25">
        <v>5</v>
      </c>
      <c r="AG25">
        <v>61</v>
      </c>
      <c r="AH25">
        <v>13.022406999999999</v>
      </c>
      <c r="AI25">
        <v>0</v>
      </c>
      <c r="AJ25">
        <v>0</v>
      </c>
      <c r="AK25">
        <v>6</v>
      </c>
      <c r="AL25">
        <v>407</v>
      </c>
      <c r="AM25">
        <v>0.81246327784717931</v>
      </c>
      <c r="AN25" t="s">
        <v>67</v>
      </c>
      <c r="AO25">
        <v>646.83799999999997</v>
      </c>
      <c r="AP25" t="s">
        <v>487</v>
      </c>
      <c r="AQ25" t="s">
        <v>117</v>
      </c>
      <c r="AR25" t="s">
        <v>119</v>
      </c>
      <c r="AS25" t="s">
        <v>117</v>
      </c>
      <c r="AT25" t="s">
        <v>119</v>
      </c>
      <c r="AU25" t="s">
        <v>273</v>
      </c>
      <c r="AV25" t="s">
        <v>278</v>
      </c>
      <c r="AW25" t="s">
        <v>67</v>
      </c>
      <c r="AX25">
        <v>1701</v>
      </c>
      <c r="AY25" t="s">
        <v>360</v>
      </c>
      <c r="AZ25">
        <v>7</v>
      </c>
      <c r="BA25" t="s">
        <v>488</v>
      </c>
      <c r="BB25">
        <v>2</v>
      </c>
      <c r="BC25">
        <v>1</v>
      </c>
      <c r="BE25" t="s">
        <v>67</v>
      </c>
      <c r="BF25">
        <v>0</v>
      </c>
      <c r="BG25" t="s">
        <v>269</v>
      </c>
      <c r="BI25" t="s">
        <v>117</v>
      </c>
      <c r="BJ25" t="s">
        <v>278</v>
      </c>
      <c r="BK25" t="s">
        <v>67</v>
      </c>
      <c r="BL25">
        <v>0.81246327784717931</v>
      </c>
      <c r="BM25">
        <v>1701</v>
      </c>
      <c r="BN25" t="s">
        <v>119</v>
      </c>
      <c r="BO25" t="s">
        <v>273</v>
      </c>
      <c r="BP25">
        <v>2</v>
      </c>
      <c r="BQ25">
        <v>758.04499999999996</v>
      </c>
      <c r="BR25">
        <v>7.9354838809426089E-3</v>
      </c>
      <c r="BS25">
        <v>0.38403967083987156</v>
      </c>
      <c r="BT25">
        <v>0.20711171500372672</v>
      </c>
      <c r="BU25">
        <v>5.7229999999999999</v>
      </c>
      <c r="BV25">
        <v>0</v>
      </c>
      <c r="BW25">
        <v>0.6595914490564545</v>
      </c>
      <c r="BX25">
        <v>6</v>
      </c>
      <c r="BY25">
        <v>0</v>
      </c>
      <c r="BZ25">
        <v>5</v>
      </c>
    </row>
    <row r="26" spans="1:78" ht="16.5">
      <c r="A26" s="108" t="str">
        <f t="shared" si="1"/>
        <v>성원운수</v>
      </c>
      <c r="B26" s="109" t="str">
        <f t="shared" si="2"/>
        <v>명대식</v>
      </c>
      <c r="C26" s="110" t="str">
        <f t="shared" si="3"/>
        <v>A</v>
      </c>
      <c r="D26" s="111">
        <f t="shared" si="4"/>
        <v>0.95607142857142868</v>
      </c>
      <c r="E26" s="112">
        <f t="shared" si="5"/>
        <v>3421</v>
      </c>
      <c r="F26" s="113" t="str">
        <f t="shared" si="6"/>
        <v>536</v>
      </c>
      <c r="G26" s="114" t="str">
        <f t="shared" si="7"/>
        <v>71바5555</v>
      </c>
      <c r="H26" s="115">
        <f t="shared" si="8"/>
        <v>1</v>
      </c>
      <c r="I26" s="116">
        <f t="shared" si="9"/>
        <v>1586.7460000000001</v>
      </c>
      <c r="J26" s="117">
        <f t="shared" si="10"/>
        <v>9.7390070304219489E-3</v>
      </c>
      <c r="K26" s="117">
        <f t="shared" si="11"/>
        <v>0.34296720303767408</v>
      </c>
      <c r="L26" s="117">
        <f t="shared" si="12"/>
        <v>0.17268044160817167</v>
      </c>
      <c r="M26" s="118">
        <f t="shared" si="13"/>
        <v>3.0289999999999999</v>
      </c>
      <c r="N26" s="119">
        <f t="shared" si="14"/>
        <v>0</v>
      </c>
      <c r="O26" s="119">
        <f t="shared" si="15"/>
        <v>0.81928676675409917</v>
      </c>
      <c r="P26" s="220">
        <f t="shared" si="16"/>
        <v>2</v>
      </c>
      <c r="Q26" s="221">
        <f t="shared" si="17"/>
        <v>0</v>
      </c>
      <c r="R26" s="221">
        <f t="shared" si="18"/>
        <v>13</v>
      </c>
      <c r="T26">
        <v>519</v>
      </c>
      <c r="U26">
        <v>3421</v>
      </c>
      <c r="V26" t="s">
        <v>227</v>
      </c>
      <c r="W26">
        <v>1586.7460000000001</v>
      </c>
      <c r="X26">
        <v>592.73299999999995</v>
      </c>
      <c r="Y26">
        <v>2.677</v>
      </c>
      <c r="Z26">
        <v>3.0289999999999999</v>
      </c>
      <c r="AA26">
        <v>117.788805</v>
      </c>
      <c r="AB26">
        <v>1.147146</v>
      </c>
      <c r="AC26">
        <v>40.397697000000001</v>
      </c>
      <c r="AD26" s="1">
        <v>274</v>
      </c>
      <c r="AE26">
        <v>0</v>
      </c>
      <c r="AF26">
        <v>13</v>
      </c>
      <c r="AG26">
        <v>64</v>
      </c>
      <c r="AH26">
        <v>13.471109999999999</v>
      </c>
      <c r="AI26">
        <v>9.4</v>
      </c>
      <c r="AJ26">
        <v>0</v>
      </c>
      <c r="AK26">
        <v>2</v>
      </c>
      <c r="AL26">
        <v>37</v>
      </c>
      <c r="AM26">
        <v>0.95607142857142868</v>
      </c>
      <c r="AN26" t="s">
        <v>66</v>
      </c>
      <c r="AO26">
        <v>1586.7460000000001</v>
      </c>
      <c r="AP26" t="s">
        <v>489</v>
      </c>
      <c r="AQ26" t="s">
        <v>117</v>
      </c>
      <c r="AR26" t="s">
        <v>119</v>
      </c>
      <c r="AS26" t="s">
        <v>117</v>
      </c>
      <c r="AT26" t="s">
        <v>119</v>
      </c>
      <c r="AU26" t="s">
        <v>193</v>
      </c>
      <c r="AV26" t="s">
        <v>227</v>
      </c>
      <c r="AW26" t="s">
        <v>66</v>
      </c>
      <c r="AX26">
        <v>3421</v>
      </c>
      <c r="AY26" t="s">
        <v>378</v>
      </c>
      <c r="AZ26">
        <v>8</v>
      </c>
      <c r="BA26" t="s">
        <v>490</v>
      </c>
      <c r="BB26">
        <v>1</v>
      </c>
      <c r="BC26">
        <v>1</v>
      </c>
      <c r="BE26" t="s">
        <v>66</v>
      </c>
      <c r="BF26">
        <v>0</v>
      </c>
      <c r="BG26" t="s">
        <v>269</v>
      </c>
      <c r="BI26" t="s">
        <v>117</v>
      </c>
      <c r="BJ26" t="s">
        <v>227</v>
      </c>
      <c r="BK26" t="s">
        <v>66</v>
      </c>
      <c r="BL26">
        <v>0.95607142857142868</v>
      </c>
      <c r="BM26">
        <v>3421</v>
      </c>
      <c r="BN26" t="s">
        <v>119</v>
      </c>
      <c r="BO26" t="s">
        <v>193</v>
      </c>
      <c r="BP26">
        <v>1</v>
      </c>
      <c r="BQ26">
        <v>1586.7460000000001</v>
      </c>
      <c r="BR26">
        <v>9.7390070304219489E-3</v>
      </c>
      <c r="BS26">
        <v>0.34296720303767408</v>
      </c>
      <c r="BT26">
        <v>0.17268044160817167</v>
      </c>
      <c r="BU26">
        <v>3.0289999999999999</v>
      </c>
      <c r="BV26">
        <v>0</v>
      </c>
      <c r="BW26">
        <v>0.81928676675409917</v>
      </c>
      <c r="BX26">
        <v>2</v>
      </c>
      <c r="BY26">
        <v>0</v>
      </c>
      <c r="BZ26">
        <v>13</v>
      </c>
    </row>
    <row r="27" spans="1:78" ht="16.5">
      <c r="A27" s="125" t="str">
        <f t="shared" si="1"/>
        <v>성원운수</v>
      </c>
      <c r="B27" s="126" t="str">
        <f t="shared" si="2"/>
        <v>문경환</v>
      </c>
      <c r="C27" s="127" t="str">
        <f t="shared" si="3"/>
        <v>S</v>
      </c>
      <c r="D27" s="128">
        <f t="shared" si="4"/>
        <v>1.0945159150110648</v>
      </c>
      <c r="E27" s="129">
        <f t="shared" si="5"/>
        <v>1648</v>
      </c>
      <c r="F27" s="130" t="str">
        <f t="shared" si="6"/>
        <v>538</v>
      </c>
      <c r="G27" s="131" t="str">
        <f t="shared" si="7"/>
        <v>71바6306</v>
      </c>
      <c r="H27" s="132">
        <f t="shared" si="8"/>
        <v>5</v>
      </c>
      <c r="I27" s="133">
        <f t="shared" si="9"/>
        <v>1062.98</v>
      </c>
      <c r="J27" s="134">
        <f t="shared" si="10"/>
        <v>2.0494223172634485E-2</v>
      </c>
      <c r="K27" s="134">
        <f t="shared" si="11"/>
        <v>0.21690813353473271</v>
      </c>
      <c r="L27" s="134">
        <f t="shared" si="12"/>
        <v>0.1288829517018194</v>
      </c>
      <c r="M27" s="135">
        <f t="shared" si="13"/>
        <v>6.6180000000000003</v>
      </c>
      <c r="N27" s="136">
        <f t="shared" si="14"/>
        <v>0.56445088336563243</v>
      </c>
      <c r="O27" s="136">
        <f t="shared" si="15"/>
        <v>1.3170520611864758</v>
      </c>
      <c r="P27" s="218">
        <f t="shared" si="16"/>
        <v>2</v>
      </c>
      <c r="Q27" s="219">
        <f t="shared" si="17"/>
        <v>6</v>
      </c>
      <c r="R27" s="219">
        <f t="shared" si="18"/>
        <v>14</v>
      </c>
      <c r="T27">
        <v>519</v>
      </c>
      <c r="U27">
        <v>1648</v>
      </c>
      <c r="V27" t="s">
        <v>294</v>
      </c>
      <c r="W27">
        <v>1062.98</v>
      </c>
      <c r="X27">
        <v>376.34500000000003</v>
      </c>
      <c r="Y27">
        <v>2.8239999999999998</v>
      </c>
      <c r="Z27">
        <v>6.6180000000000003</v>
      </c>
      <c r="AA27">
        <v>70.227301999999995</v>
      </c>
      <c r="AB27">
        <v>1.439254</v>
      </c>
      <c r="AC27">
        <v>15.232873</v>
      </c>
      <c r="AD27" s="1">
        <v>137</v>
      </c>
      <c r="AE27">
        <v>6</v>
      </c>
      <c r="AF27">
        <v>14</v>
      </c>
      <c r="AG27">
        <v>53</v>
      </c>
      <c r="AH27">
        <v>15.136278000000001</v>
      </c>
      <c r="AI27">
        <v>0</v>
      </c>
      <c r="AJ27">
        <v>0</v>
      </c>
      <c r="AK27">
        <v>2</v>
      </c>
      <c r="AL27">
        <v>283</v>
      </c>
      <c r="AM27">
        <v>1.0945159150110648</v>
      </c>
      <c r="AN27" t="s">
        <v>71</v>
      </c>
      <c r="AO27">
        <v>331.459</v>
      </c>
      <c r="AP27" t="s">
        <v>491</v>
      </c>
      <c r="AQ27" t="s">
        <v>117</v>
      </c>
      <c r="AR27" t="s">
        <v>121</v>
      </c>
      <c r="AS27" t="s">
        <v>117</v>
      </c>
      <c r="AT27" t="s">
        <v>121</v>
      </c>
      <c r="AU27" t="s">
        <v>275</v>
      </c>
      <c r="AV27" t="s">
        <v>294</v>
      </c>
      <c r="AW27" t="s">
        <v>71</v>
      </c>
      <c r="AX27">
        <v>1648</v>
      </c>
      <c r="AY27" t="s">
        <v>379</v>
      </c>
      <c r="AZ27">
        <v>3</v>
      </c>
      <c r="BA27" t="s">
        <v>380</v>
      </c>
      <c r="BB27">
        <v>5</v>
      </c>
      <c r="BC27">
        <v>1</v>
      </c>
      <c r="BE27" t="s">
        <v>71</v>
      </c>
      <c r="BF27">
        <v>0</v>
      </c>
      <c r="BG27" t="s">
        <v>269</v>
      </c>
      <c r="BI27" t="s">
        <v>117</v>
      </c>
      <c r="BJ27" t="s">
        <v>294</v>
      </c>
      <c r="BK27" t="s">
        <v>71</v>
      </c>
      <c r="BL27">
        <v>1.0945159150110648</v>
      </c>
      <c r="BM27">
        <v>1648</v>
      </c>
      <c r="BN27" t="s">
        <v>121</v>
      </c>
      <c r="BO27" t="s">
        <v>275</v>
      </c>
      <c r="BP27">
        <v>5</v>
      </c>
      <c r="BQ27">
        <v>1062.98</v>
      </c>
      <c r="BR27">
        <v>2.0494223172634485E-2</v>
      </c>
      <c r="BS27">
        <v>0.21690813353473271</v>
      </c>
      <c r="BT27">
        <v>0.1288829517018194</v>
      </c>
      <c r="BU27">
        <v>6.6180000000000003</v>
      </c>
      <c r="BV27">
        <v>0.56445088336563243</v>
      </c>
      <c r="BW27">
        <v>1.3170520611864758</v>
      </c>
      <c r="BX27">
        <v>2</v>
      </c>
      <c r="BY27">
        <v>6</v>
      </c>
      <c r="BZ27">
        <v>14</v>
      </c>
    </row>
    <row r="28" spans="1:78" ht="16.5">
      <c r="A28" s="108" t="str">
        <f t="shared" si="1"/>
        <v>성원운수</v>
      </c>
      <c r="B28" s="109" t="str">
        <f t="shared" si="2"/>
        <v>민권식</v>
      </c>
      <c r="C28" s="110" t="str">
        <f t="shared" si="3"/>
        <v>S</v>
      </c>
      <c r="D28" s="111">
        <f t="shared" si="4"/>
        <v>1.1426923076923077</v>
      </c>
      <c r="E28" s="112">
        <f t="shared" si="5"/>
        <v>3300</v>
      </c>
      <c r="F28" s="113" t="str">
        <f t="shared" si="6"/>
        <v>538</v>
      </c>
      <c r="G28" s="114" t="str">
        <f t="shared" si="7"/>
        <v>71바6309</v>
      </c>
      <c r="H28" s="115">
        <f t="shared" si="8"/>
        <v>2</v>
      </c>
      <c r="I28" s="116">
        <f t="shared" si="9"/>
        <v>1438.155</v>
      </c>
      <c r="J28" s="117">
        <f t="shared" si="10"/>
        <v>8.3695501211785376E-3</v>
      </c>
      <c r="K28" s="117">
        <f t="shared" si="11"/>
        <v>0.3206605674093711</v>
      </c>
      <c r="L28" s="117">
        <f t="shared" si="12"/>
        <v>7.0228869628099891E-2</v>
      </c>
      <c r="M28" s="118">
        <f t="shared" si="13"/>
        <v>7.58</v>
      </c>
      <c r="N28" s="119">
        <f t="shared" si="14"/>
        <v>0.27813413714098967</v>
      </c>
      <c r="O28" s="119">
        <f t="shared" si="15"/>
        <v>3.5462102485476183</v>
      </c>
      <c r="P28" s="220">
        <f t="shared" si="16"/>
        <v>15</v>
      </c>
      <c r="Q28" s="221">
        <f t="shared" si="17"/>
        <v>4</v>
      </c>
      <c r="R28" s="221">
        <f t="shared" si="18"/>
        <v>51</v>
      </c>
      <c r="T28">
        <v>519</v>
      </c>
      <c r="U28">
        <v>3300</v>
      </c>
      <c r="V28" t="s">
        <v>228</v>
      </c>
      <c r="W28">
        <v>1438.155</v>
      </c>
      <c r="X28">
        <v>471.71300000000002</v>
      </c>
      <c r="Y28">
        <v>3.0489999999999999</v>
      </c>
      <c r="Z28">
        <v>7.58</v>
      </c>
      <c r="AA28">
        <v>107.160479</v>
      </c>
      <c r="AB28">
        <v>0.89688500000000004</v>
      </c>
      <c r="AC28">
        <v>34.362139999999997</v>
      </c>
      <c r="AD28" s="1">
        <v>101</v>
      </c>
      <c r="AE28">
        <v>4</v>
      </c>
      <c r="AF28">
        <v>51</v>
      </c>
      <c r="AG28">
        <v>88</v>
      </c>
      <c r="AH28">
        <v>13.420572</v>
      </c>
      <c r="AI28">
        <v>73.3</v>
      </c>
      <c r="AJ28">
        <v>21</v>
      </c>
      <c r="AK28">
        <v>15</v>
      </c>
      <c r="AL28">
        <v>1894</v>
      </c>
      <c r="AM28">
        <v>1.1426923076923077</v>
      </c>
      <c r="AN28" t="s">
        <v>71</v>
      </c>
      <c r="AO28">
        <v>1209.152</v>
      </c>
      <c r="AP28" t="s">
        <v>492</v>
      </c>
      <c r="AQ28" t="s">
        <v>117</v>
      </c>
      <c r="AR28" t="s">
        <v>121</v>
      </c>
      <c r="AS28" t="s">
        <v>117</v>
      </c>
      <c r="AT28" t="s">
        <v>121</v>
      </c>
      <c r="AU28" t="s">
        <v>209</v>
      </c>
      <c r="AV28" t="s">
        <v>228</v>
      </c>
      <c r="AW28" t="s">
        <v>71</v>
      </c>
      <c r="AX28">
        <v>3300</v>
      </c>
      <c r="AY28" t="s">
        <v>379</v>
      </c>
      <c r="AZ28">
        <v>1</v>
      </c>
      <c r="BA28" t="s">
        <v>332</v>
      </c>
      <c r="BB28">
        <v>2</v>
      </c>
      <c r="BC28">
        <v>1</v>
      </c>
      <c r="BE28" t="s">
        <v>71</v>
      </c>
      <c r="BF28">
        <v>0</v>
      </c>
      <c r="BG28" t="s">
        <v>269</v>
      </c>
      <c r="BI28" t="s">
        <v>117</v>
      </c>
      <c r="BJ28" t="s">
        <v>228</v>
      </c>
      <c r="BK28" t="s">
        <v>71</v>
      </c>
      <c r="BL28">
        <v>1.1426923076923077</v>
      </c>
      <c r="BM28">
        <v>3300</v>
      </c>
      <c r="BN28" t="s">
        <v>121</v>
      </c>
      <c r="BO28" t="s">
        <v>209</v>
      </c>
      <c r="BP28">
        <v>2</v>
      </c>
      <c r="BQ28">
        <v>1438.155</v>
      </c>
      <c r="BR28">
        <v>8.3695501211785376E-3</v>
      </c>
      <c r="BS28">
        <v>0.3206605674093711</v>
      </c>
      <c r="BT28">
        <v>7.0228869628099891E-2</v>
      </c>
      <c r="BU28">
        <v>7.58</v>
      </c>
      <c r="BV28">
        <v>0.27813413714098967</v>
      </c>
      <c r="BW28">
        <v>3.5462102485476183</v>
      </c>
      <c r="BX28">
        <v>15</v>
      </c>
      <c r="BY28">
        <v>4</v>
      </c>
      <c r="BZ28">
        <v>51</v>
      </c>
    </row>
    <row r="29" spans="1:78" ht="16.5">
      <c r="A29" s="125" t="str">
        <f t="shared" si="1"/>
        <v>성원운수</v>
      </c>
      <c r="B29" s="126" t="str">
        <f t="shared" si="2"/>
        <v>민응채</v>
      </c>
      <c r="C29" s="127" t="str">
        <f t="shared" si="3"/>
        <v>A</v>
      </c>
      <c r="D29" s="128">
        <f t="shared" si="4"/>
        <v>0.95047871179179633</v>
      </c>
      <c r="E29" s="129">
        <f t="shared" si="5"/>
        <v>9231</v>
      </c>
      <c r="F29" s="130" t="str">
        <f t="shared" si="6"/>
        <v>538</v>
      </c>
      <c r="G29" s="131" t="str">
        <f t="shared" si="7"/>
        <v>71바6302</v>
      </c>
      <c r="H29" s="132">
        <f t="shared" si="8"/>
        <v>3</v>
      </c>
      <c r="I29" s="133">
        <f t="shared" si="9"/>
        <v>418.87400000000002</v>
      </c>
      <c r="J29" s="134">
        <f t="shared" si="10"/>
        <v>7.7692796239576714E-2</v>
      </c>
      <c r="K29" s="134">
        <f t="shared" si="11"/>
        <v>0.38770745310916988</v>
      </c>
      <c r="L29" s="134">
        <f t="shared" si="12"/>
        <v>8.3557346600648397E-2</v>
      </c>
      <c r="M29" s="135">
        <f t="shared" si="13"/>
        <v>10.766999999999999</v>
      </c>
      <c r="N29" s="136">
        <f t="shared" si="14"/>
        <v>0</v>
      </c>
      <c r="O29" s="136">
        <f t="shared" si="15"/>
        <v>3.5810291400277885</v>
      </c>
      <c r="P29" s="218">
        <f t="shared" si="16"/>
        <v>12</v>
      </c>
      <c r="Q29" s="219">
        <f t="shared" si="17"/>
        <v>0</v>
      </c>
      <c r="R29" s="219">
        <f t="shared" si="18"/>
        <v>15</v>
      </c>
      <c r="T29">
        <v>519</v>
      </c>
      <c r="U29">
        <v>9231</v>
      </c>
      <c r="V29" t="s">
        <v>433</v>
      </c>
      <c r="W29">
        <v>418.87400000000002</v>
      </c>
      <c r="X29">
        <v>171.221</v>
      </c>
      <c r="Y29">
        <v>2.4460000000000002</v>
      </c>
      <c r="Z29">
        <v>10.766999999999999</v>
      </c>
      <c r="AA29">
        <v>34.072760000000002</v>
      </c>
      <c r="AB29">
        <v>2.647208</v>
      </c>
      <c r="AC29">
        <v>13.210262999999999</v>
      </c>
      <c r="AD29" s="1">
        <v>35</v>
      </c>
      <c r="AE29">
        <v>0</v>
      </c>
      <c r="AF29">
        <v>15</v>
      </c>
      <c r="AG29">
        <v>63</v>
      </c>
      <c r="AH29">
        <v>12.293514999999999</v>
      </c>
      <c r="AI29">
        <v>1.2</v>
      </c>
      <c r="AJ29">
        <v>0</v>
      </c>
      <c r="AK29">
        <v>12</v>
      </c>
      <c r="AL29">
        <v>1360</v>
      </c>
      <c r="AM29">
        <v>0.95047871179179633</v>
      </c>
      <c r="AN29" t="s">
        <v>66</v>
      </c>
      <c r="AO29">
        <v>223.01400000000001</v>
      </c>
      <c r="AP29" t="s">
        <v>493</v>
      </c>
      <c r="AQ29" t="s">
        <v>117</v>
      </c>
      <c r="AR29" t="s">
        <v>121</v>
      </c>
      <c r="AS29" t="s">
        <v>117</v>
      </c>
      <c r="AT29" t="s">
        <v>121</v>
      </c>
      <c r="AU29" t="s">
        <v>205</v>
      </c>
      <c r="AV29" t="s">
        <v>433</v>
      </c>
      <c r="AW29" t="s">
        <v>66</v>
      </c>
      <c r="AX29">
        <v>9231</v>
      </c>
      <c r="AY29" t="s">
        <v>366</v>
      </c>
      <c r="AZ29">
        <v>6</v>
      </c>
      <c r="BA29" t="s">
        <v>494</v>
      </c>
      <c r="BB29">
        <v>3</v>
      </c>
      <c r="BC29">
        <v>1</v>
      </c>
      <c r="BE29" t="s">
        <v>68</v>
      </c>
      <c r="BF29">
        <v>1</v>
      </c>
      <c r="BG29" t="s">
        <v>301</v>
      </c>
      <c r="BI29" t="s">
        <v>117</v>
      </c>
      <c r="BJ29" t="s">
        <v>433</v>
      </c>
      <c r="BK29" t="s">
        <v>66</v>
      </c>
      <c r="BL29">
        <v>0.95047871179179633</v>
      </c>
      <c r="BM29">
        <v>9231</v>
      </c>
      <c r="BN29" t="s">
        <v>121</v>
      </c>
      <c r="BO29" t="s">
        <v>205</v>
      </c>
      <c r="BP29">
        <v>3</v>
      </c>
      <c r="BQ29">
        <v>418.87400000000002</v>
      </c>
      <c r="BR29">
        <v>7.7692796239576714E-2</v>
      </c>
      <c r="BS29">
        <v>0.38770745310916988</v>
      </c>
      <c r="BT29">
        <v>8.3557346600648397E-2</v>
      </c>
      <c r="BU29">
        <v>10.766999999999999</v>
      </c>
      <c r="BV29">
        <v>0</v>
      </c>
      <c r="BW29">
        <v>3.5810291400277885</v>
      </c>
      <c r="BX29">
        <v>12</v>
      </c>
      <c r="BY29">
        <v>0</v>
      </c>
      <c r="BZ29">
        <v>15</v>
      </c>
    </row>
    <row r="30" spans="1:78" ht="16.5">
      <c r="A30" s="108" t="str">
        <f t="shared" si="1"/>
        <v>성원운수</v>
      </c>
      <c r="B30" s="109" t="str">
        <f t="shared" si="2"/>
        <v>박갑열</v>
      </c>
      <c r="C30" s="110" t="str">
        <f t="shared" si="3"/>
        <v>B</v>
      </c>
      <c r="D30" s="111">
        <f t="shared" si="4"/>
        <v>0.93054883538105682</v>
      </c>
      <c r="E30" s="112">
        <f t="shared" si="5"/>
        <v>5357</v>
      </c>
      <c r="F30" s="113" t="str">
        <f t="shared" si="6"/>
        <v>536</v>
      </c>
      <c r="G30" s="114" t="str">
        <f t="shared" si="7"/>
        <v>71바5563</v>
      </c>
      <c r="H30" s="115">
        <f t="shared" si="8"/>
        <v>3</v>
      </c>
      <c r="I30" s="116">
        <f t="shared" si="9"/>
        <v>1379.481</v>
      </c>
      <c r="J30" s="117">
        <f t="shared" si="10"/>
        <v>1.2944186978338977E-2</v>
      </c>
      <c r="K30" s="117">
        <f t="shared" si="11"/>
        <v>0.41260497841317301</v>
      </c>
      <c r="L30" s="117">
        <f t="shared" si="12"/>
        <v>0.21529836221013554</v>
      </c>
      <c r="M30" s="118">
        <f t="shared" si="13"/>
        <v>9.6389999999999993</v>
      </c>
      <c r="N30" s="119">
        <f t="shared" si="14"/>
        <v>0</v>
      </c>
      <c r="O30" s="119">
        <f t="shared" si="15"/>
        <v>7.3215941357655527</v>
      </c>
      <c r="P30" s="220">
        <f t="shared" si="16"/>
        <v>25</v>
      </c>
      <c r="Q30" s="221">
        <f t="shared" si="17"/>
        <v>0</v>
      </c>
      <c r="R30" s="221">
        <f t="shared" si="18"/>
        <v>101</v>
      </c>
      <c r="T30">
        <v>519</v>
      </c>
      <c r="U30">
        <v>5357</v>
      </c>
      <c r="V30" t="s">
        <v>308</v>
      </c>
      <c r="W30">
        <v>1379.481</v>
      </c>
      <c r="X30">
        <v>516.83500000000004</v>
      </c>
      <c r="Y30">
        <v>2.669</v>
      </c>
      <c r="Z30">
        <v>9.6389999999999993</v>
      </c>
      <c r="AA30">
        <v>109.871636</v>
      </c>
      <c r="AB30">
        <v>1.422199</v>
      </c>
      <c r="AC30">
        <v>45.333584000000002</v>
      </c>
      <c r="AD30" s="1">
        <v>297</v>
      </c>
      <c r="AE30">
        <v>0</v>
      </c>
      <c r="AF30">
        <v>101</v>
      </c>
      <c r="AG30">
        <v>72</v>
      </c>
      <c r="AH30">
        <v>12.555387</v>
      </c>
      <c r="AI30">
        <v>0</v>
      </c>
      <c r="AJ30">
        <v>0</v>
      </c>
      <c r="AK30">
        <v>25</v>
      </c>
      <c r="AL30">
        <v>2773</v>
      </c>
      <c r="AM30">
        <v>0.93054883538105682</v>
      </c>
      <c r="AN30" t="s">
        <v>68</v>
      </c>
      <c r="AO30">
        <v>1147.451</v>
      </c>
      <c r="AP30" t="s">
        <v>495</v>
      </c>
      <c r="AQ30" t="s">
        <v>117</v>
      </c>
      <c r="AR30" t="s">
        <v>119</v>
      </c>
      <c r="AS30" t="s">
        <v>117</v>
      </c>
      <c r="AT30" t="s">
        <v>119</v>
      </c>
      <c r="AU30" t="s">
        <v>199</v>
      </c>
      <c r="AV30" t="s">
        <v>308</v>
      </c>
      <c r="AW30" t="s">
        <v>68</v>
      </c>
      <c r="AX30">
        <v>5357</v>
      </c>
      <c r="AY30" t="s">
        <v>369</v>
      </c>
      <c r="AZ30">
        <v>2</v>
      </c>
      <c r="BA30" t="s">
        <v>318</v>
      </c>
      <c r="BB30">
        <v>3</v>
      </c>
      <c r="BC30">
        <v>1</v>
      </c>
      <c r="BE30" t="s">
        <v>68</v>
      </c>
      <c r="BF30">
        <v>0</v>
      </c>
      <c r="BG30" t="s">
        <v>269</v>
      </c>
      <c r="BI30" t="s">
        <v>117</v>
      </c>
      <c r="BJ30" t="s">
        <v>308</v>
      </c>
      <c r="BK30" t="s">
        <v>68</v>
      </c>
      <c r="BL30">
        <v>0.93054883538105682</v>
      </c>
      <c r="BM30">
        <v>5357</v>
      </c>
      <c r="BN30" t="s">
        <v>119</v>
      </c>
      <c r="BO30" t="s">
        <v>199</v>
      </c>
      <c r="BP30">
        <v>3</v>
      </c>
      <c r="BQ30">
        <v>1379.481</v>
      </c>
      <c r="BR30">
        <v>1.2944186978338977E-2</v>
      </c>
      <c r="BS30">
        <v>0.41260497841317301</v>
      </c>
      <c r="BT30">
        <v>0.21529836221013554</v>
      </c>
      <c r="BU30">
        <v>9.6389999999999993</v>
      </c>
      <c r="BV30">
        <v>0</v>
      </c>
      <c r="BW30">
        <v>7.3215941357655527</v>
      </c>
      <c r="BX30">
        <v>25</v>
      </c>
      <c r="BY30">
        <v>0</v>
      </c>
      <c r="BZ30">
        <v>101</v>
      </c>
    </row>
    <row r="31" spans="1:78" ht="16.5">
      <c r="A31" s="125" t="str">
        <f t="shared" si="1"/>
        <v>성원운수</v>
      </c>
      <c r="B31" s="126" t="str">
        <f t="shared" si="2"/>
        <v>박만호</v>
      </c>
      <c r="C31" s="127" t="str">
        <f t="shared" si="3"/>
        <v>A</v>
      </c>
      <c r="D31" s="128">
        <f t="shared" si="4"/>
        <v>0.99036484732353613</v>
      </c>
      <c r="E31" s="129">
        <f t="shared" si="5"/>
        <v>3410</v>
      </c>
      <c r="F31" s="130" t="str">
        <f t="shared" si="6"/>
        <v>538</v>
      </c>
      <c r="G31" s="131" t="str">
        <f t="shared" si="7"/>
        <v>71바6306</v>
      </c>
      <c r="H31" s="132">
        <f t="shared" si="8"/>
        <v>6</v>
      </c>
      <c r="I31" s="133">
        <f t="shared" si="9"/>
        <v>887.34899999999993</v>
      </c>
      <c r="J31" s="134">
        <f t="shared" si="10"/>
        <v>3.2514225619918458E-2</v>
      </c>
      <c r="K31" s="134">
        <f t="shared" si="11"/>
        <v>0.41221469386242671</v>
      </c>
      <c r="L31" s="134">
        <f t="shared" si="12"/>
        <v>0.16115417947166225</v>
      </c>
      <c r="M31" s="135">
        <f t="shared" si="13"/>
        <v>9.16</v>
      </c>
      <c r="N31" s="136">
        <f t="shared" si="14"/>
        <v>0.2253904607995276</v>
      </c>
      <c r="O31" s="136">
        <f t="shared" si="15"/>
        <v>0.90156184319811039</v>
      </c>
      <c r="P31" s="218">
        <f t="shared" si="16"/>
        <v>57</v>
      </c>
      <c r="Q31" s="219">
        <f t="shared" si="17"/>
        <v>2</v>
      </c>
      <c r="R31" s="219">
        <f t="shared" si="18"/>
        <v>8</v>
      </c>
      <c r="T31">
        <v>519</v>
      </c>
      <c r="U31">
        <v>3410</v>
      </c>
      <c r="V31" t="s">
        <v>338</v>
      </c>
      <c r="W31">
        <v>887.34900000000005</v>
      </c>
      <c r="X31">
        <v>344.17899999999997</v>
      </c>
      <c r="Y31">
        <v>2.5779999999999998</v>
      </c>
      <c r="Z31">
        <v>9.16</v>
      </c>
      <c r="AA31">
        <v>81.339689000000007</v>
      </c>
      <c r="AB31">
        <v>2.6446969999999999</v>
      </c>
      <c r="AC31">
        <v>33.529415</v>
      </c>
      <c r="AD31" s="1">
        <v>143</v>
      </c>
      <c r="AE31">
        <v>2</v>
      </c>
      <c r="AF31">
        <v>8</v>
      </c>
      <c r="AG31">
        <v>59</v>
      </c>
      <c r="AH31">
        <v>10.909176</v>
      </c>
      <c r="AI31">
        <v>0</v>
      </c>
      <c r="AJ31">
        <v>0</v>
      </c>
      <c r="AK31">
        <v>57</v>
      </c>
      <c r="AL31">
        <v>11006</v>
      </c>
      <c r="AM31">
        <v>0.99036484732353613</v>
      </c>
      <c r="AN31" t="s">
        <v>66</v>
      </c>
      <c r="AO31">
        <v>205.77500000000001</v>
      </c>
      <c r="AP31" t="s">
        <v>496</v>
      </c>
      <c r="AQ31" t="s">
        <v>117</v>
      </c>
      <c r="AR31" t="s">
        <v>121</v>
      </c>
      <c r="AS31" t="s">
        <v>117</v>
      </c>
      <c r="AT31" t="s">
        <v>121</v>
      </c>
      <c r="AU31" t="s">
        <v>275</v>
      </c>
      <c r="AV31" t="s">
        <v>338</v>
      </c>
      <c r="AW31" t="s">
        <v>66</v>
      </c>
      <c r="AX31">
        <v>3410</v>
      </c>
      <c r="AY31" t="s">
        <v>366</v>
      </c>
      <c r="AZ31">
        <v>1</v>
      </c>
      <c r="BA31" t="s">
        <v>367</v>
      </c>
      <c r="BB31">
        <v>6</v>
      </c>
      <c r="BC31">
        <v>1</v>
      </c>
      <c r="BE31" t="s">
        <v>68</v>
      </c>
      <c r="BF31">
        <v>1</v>
      </c>
      <c r="BG31" t="s">
        <v>301</v>
      </c>
      <c r="BI31" t="s">
        <v>117</v>
      </c>
      <c r="BJ31" t="s">
        <v>338</v>
      </c>
      <c r="BK31" t="s">
        <v>66</v>
      </c>
      <c r="BL31">
        <v>0.99036484732353613</v>
      </c>
      <c r="BM31">
        <v>3410</v>
      </c>
      <c r="BN31" t="s">
        <v>121</v>
      </c>
      <c r="BO31" t="s">
        <v>275</v>
      </c>
      <c r="BP31">
        <v>6</v>
      </c>
      <c r="BQ31">
        <v>887.34899999999993</v>
      </c>
      <c r="BR31">
        <v>3.2514225619918458E-2</v>
      </c>
      <c r="BS31">
        <v>0.41221469386242671</v>
      </c>
      <c r="BT31">
        <v>0.16115417947166222</v>
      </c>
      <c r="BU31">
        <v>9.16</v>
      </c>
      <c r="BV31">
        <v>0.2253904607995276</v>
      </c>
      <c r="BW31">
        <v>0.90156184319811039</v>
      </c>
      <c r="BX31">
        <v>57</v>
      </c>
      <c r="BY31">
        <v>2</v>
      </c>
      <c r="BZ31">
        <v>8</v>
      </c>
    </row>
    <row r="32" spans="1:78" ht="16.5">
      <c r="A32" s="108" t="str">
        <f t="shared" si="1"/>
        <v>성원운수</v>
      </c>
      <c r="B32" s="109" t="str">
        <f t="shared" si="2"/>
        <v>박승연</v>
      </c>
      <c r="C32" s="110" t="str">
        <f t="shared" si="3"/>
        <v>C</v>
      </c>
      <c r="D32" s="111">
        <f t="shared" si="4"/>
        <v>0.89066666666666672</v>
      </c>
      <c r="E32" s="112">
        <f t="shared" si="5"/>
        <v>7351</v>
      </c>
      <c r="F32" s="113" t="str">
        <f t="shared" si="6"/>
        <v>535</v>
      </c>
      <c r="G32" s="114" t="str">
        <f t="shared" si="7"/>
        <v>71바6958</v>
      </c>
      <c r="H32" s="115">
        <f t="shared" si="8"/>
        <v>1</v>
      </c>
      <c r="I32" s="116">
        <f t="shared" si="9"/>
        <v>1384.4010000000001</v>
      </c>
      <c r="J32" s="117">
        <f t="shared" si="10"/>
        <v>1.8420013747889215E-2</v>
      </c>
      <c r="K32" s="117">
        <f t="shared" si="11"/>
        <v>0.33235505259363646</v>
      </c>
      <c r="L32" s="117">
        <f t="shared" si="12"/>
        <v>0.16685916869461953</v>
      </c>
      <c r="M32" s="118">
        <f t="shared" si="13"/>
        <v>7.3970000000000002</v>
      </c>
      <c r="N32" s="119">
        <f t="shared" si="14"/>
        <v>0</v>
      </c>
      <c r="O32" s="119">
        <f t="shared" si="15"/>
        <v>2.0947687844779077</v>
      </c>
      <c r="P32" s="220">
        <f t="shared" si="16"/>
        <v>6</v>
      </c>
      <c r="Q32" s="221">
        <f t="shared" si="17"/>
        <v>0</v>
      </c>
      <c r="R32" s="221">
        <f t="shared" si="18"/>
        <v>29</v>
      </c>
      <c r="T32">
        <v>519</v>
      </c>
      <c r="U32">
        <v>7351</v>
      </c>
      <c r="V32" t="s">
        <v>229</v>
      </c>
      <c r="W32">
        <v>1384.4010000000001</v>
      </c>
      <c r="X32">
        <v>518.05100000000004</v>
      </c>
      <c r="Y32">
        <v>2.6720000000000002</v>
      </c>
      <c r="Z32">
        <v>7.3970000000000002</v>
      </c>
      <c r="AA32">
        <v>106.404698</v>
      </c>
      <c r="AB32">
        <v>1.9599759999999999</v>
      </c>
      <c r="AC32">
        <v>35.364139000000002</v>
      </c>
      <c r="AD32" s="1">
        <v>231</v>
      </c>
      <c r="AE32">
        <v>0</v>
      </c>
      <c r="AF32">
        <v>29</v>
      </c>
      <c r="AG32">
        <v>60</v>
      </c>
      <c r="AH32">
        <v>13.010713000000001</v>
      </c>
      <c r="AI32">
        <v>0</v>
      </c>
      <c r="AJ32">
        <v>0</v>
      </c>
      <c r="AK32">
        <v>6</v>
      </c>
      <c r="AL32">
        <v>579</v>
      </c>
      <c r="AM32">
        <v>0.89066666666666672</v>
      </c>
      <c r="AN32" t="s">
        <v>69</v>
      </c>
      <c r="AO32">
        <v>1384.4010000000001</v>
      </c>
      <c r="AP32" t="s">
        <v>497</v>
      </c>
      <c r="AQ32" t="s">
        <v>117</v>
      </c>
      <c r="AR32" t="s">
        <v>118</v>
      </c>
      <c r="AS32" t="s">
        <v>117</v>
      </c>
      <c r="AT32" t="s">
        <v>118</v>
      </c>
      <c r="AU32" t="s">
        <v>180</v>
      </c>
      <c r="AV32" t="s">
        <v>229</v>
      </c>
      <c r="AW32" t="s">
        <v>69</v>
      </c>
      <c r="AX32">
        <v>7351</v>
      </c>
      <c r="AY32" t="s">
        <v>381</v>
      </c>
      <c r="AZ32">
        <v>3</v>
      </c>
      <c r="BA32" t="s">
        <v>314</v>
      </c>
      <c r="BB32">
        <v>1</v>
      </c>
      <c r="BC32">
        <v>1</v>
      </c>
      <c r="BE32" t="s">
        <v>69</v>
      </c>
      <c r="BF32">
        <v>0</v>
      </c>
      <c r="BG32" t="s">
        <v>269</v>
      </c>
      <c r="BI32" t="s">
        <v>117</v>
      </c>
      <c r="BJ32" t="s">
        <v>229</v>
      </c>
      <c r="BK32" t="s">
        <v>69</v>
      </c>
      <c r="BL32">
        <v>0.89066666666666672</v>
      </c>
      <c r="BM32">
        <v>7351</v>
      </c>
      <c r="BN32" t="s">
        <v>118</v>
      </c>
      <c r="BO32" t="s">
        <v>180</v>
      </c>
      <c r="BP32">
        <v>1</v>
      </c>
      <c r="BQ32">
        <v>1384.4010000000001</v>
      </c>
      <c r="BR32">
        <v>1.8420013747889215E-2</v>
      </c>
      <c r="BS32">
        <v>0.33235505259363646</v>
      </c>
      <c r="BT32">
        <v>0.16685916869461953</v>
      </c>
      <c r="BU32">
        <v>7.3970000000000002</v>
      </c>
      <c r="BV32">
        <v>0</v>
      </c>
      <c r="BW32">
        <v>2.0947687844779077</v>
      </c>
      <c r="BX32">
        <v>6</v>
      </c>
      <c r="BY32">
        <v>0</v>
      </c>
      <c r="BZ32">
        <v>29</v>
      </c>
    </row>
    <row r="33" spans="1:78" ht="16.5">
      <c r="A33" s="125" t="str">
        <f t="shared" si="1"/>
        <v>성원운수</v>
      </c>
      <c r="B33" s="126" t="str">
        <f t="shared" si="2"/>
        <v>박안식</v>
      </c>
      <c r="C33" s="127" t="str">
        <f t="shared" si="3"/>
        <v>C</v>
      </c>
      <c r="D33" s="128">
        <f t="shared" si="4"/>
        <v>0.85615384615384615</v>
      </c>
      <c r="E33" s="129">
        <f t="shared" si="5"/>
        <v>293</v>
      </c>
      <c r="F33" s="130" t="str">
        <f t="shared" si="6"/>
        <v>538</v>
      </c>
      <c r="G33" s="131" t="str">
        <f t="shared" si="7"/>
        <v>71바6303</v>
      </c>
      <c r="H33" s="132">
        <f t="shared" si="8"/>
        <v>1</v>
      </c>
      <c r="I33" s="133">
        <f t="shared" si="9"/>
        <v>1732.9970000000001</v>
      </c>
      <c r="J33" s="134">
        <f t="shared" si="10"/>
        <v>1.4150279185622228E-2</v>
      </c>
      <c r="K33" s="134">
        <f t="shared" si="11"/>
        <v>0.46624376539505819</v>
      </c>
      <c r="L33" s="134">
        <f t="shared" si="12"/>
        <v>0.14425876097881299</v>
      </c>
      <c r="M33" s="135">
        <f t="shared" si="13"/>
        <v>11.548999999999999</v>
      </c>
      <c r="N33" s="136">
        <f t="shared" si="14"/>
        <v>1.4425876097881301</v>
      </c>
      <c r="O33" s="136">
        <f t="shared" si="15"/>
        <v>4.9047978732796418</v>
      </c>
      <c r="P33" s="218">
        <f t="shared" si="16"/>
        <v>135</v>
      </c>
      <c r="Q33" s="219">
        <f t="shared" si="17"/>
        <v>25</v>
      </c>
      <c r="R33" s="219">
        <f t="shared" si="18"/>
        <v>85</v>
      </c>
      <c r="T33">
        <v>519</v>
      </c>
      <c r="U33">
        <v>293</v>
      </c>
      <c r="V33" t="s">
        <v>279</v>
      </c>
      <c r="W33">
        <v>1732.9970000000001</v>
      </c>
      <c r="X33">
        <v>778.40599999999995</v>
      </c>
      <c r="Y33">
        <v>2.226</v>
      </c>
      <c r="Z33">
        <v>11.548999999999999</v>
      </c>
      <c r="AA33">
        <v>152.66384300000001</v>
      </c>
      <c r="AB33">
        <v>2.1602359999999998</v>
      </c>
      <c r="AC33">
        <v>71.178565000000006</v>
      </c>
      <c r="AD33" s="1">
        <v>250</v>
      </c>
      <c r="AE33">
        <v>25</v>
      </c>
      <c r="AF33">
        <v>85</v>
      </c>
      <c r="AG33">
        <v>73</v>
      </c>
      <c r="AH33">
        <v>11.351718</v>
      </c>
      <c r="AI33">
        <v>160.5</v>
      </c>
      <c r="AJ33">
        <v>0</v>
      </c>
      <c r="AK33">
        <v>135</v>
      </c>
      <c r="AL33">
        <v>36328</v>
      </c>
      <c r="AM33">
        <v>0.85615384615384615</v>
      </c>
      <c r="AN33" t="s">
        <v>69</v>
      </c>
      <c r="AO33">
        <v>1732.9970000000001</v>
      </c>
      <c r="AP33" t="s">
        <v>498</v>
      </c>
      <c r="AQ33" t="s">
        <v>117</v>
      </c>
      <c r="AR33" t="s">
        <v>121</v>
      </c>
      <c r="AS33" t="s">
        <v>117</v>
      </c>
      <c r="AT33" t="s">
        <v>121</v>
      </c>
      <c r="AU33" t="s">
        <v>206</v>
      </c>
      <c r="AV33" t="s">
        <v>279</v>
      </c>
      <c r="AW33" t="s">
        <v>69</v>
      </c>
      <c r="AX33">
        <v>293</v>
      </c>
      <c r="AY33" t="s">
        <v>382</v>
      </c>
      <c r="AZ33">
        <v>2</v>
      </c>
      <c r="BA33" t="s">
        <v>304</v>
      </c>
      <c r="BB33">
        <v>1</v>
      </c>
      <c r="BC33">
        <v>1</v>
      </c>
      <c r="BE33" t="s">
        <v>69</v>
      </c>
      <c r="BF33">
        <v>0</v>
      </c>
      <c r="BG33" t="s">
        <v>269</v>
      </c>
      <c r="BI33" t="s">
        <v>117</v>
      </c>
      <c r="BJ33" t="s">
        <v>279</v>
      </c>
      <c r="BK33" t="s">
        <v>69</v>
      </c>
      <c r="BL33">
        <v>0.85615384615384615</v>
      </c>
      <c r="BM33">
        <v>293</v>
      </c>
      <c r="BN33" t="s">
        <v>121</v>
      </c>
      <c r="BO33" t="s">
        <v>206</v>
      </c>
      <c r="BP33">
        <v>1</v>
      </c>
      <c r="BQ33">
        <v>1732.9970000000001</v>
      </c>
      <c r="BR33">
        <v>1.4150279185622228E-2</v>
      </c>
      <c r="BS33">
        <v>0.46624376539505819</v>
      </c>
      <c r="BT33">
        <v>0.14425876097881299</v>
      </c>
      <c r="BU33">
        <v>11.548999999999999</v>
      </c>
      <c r="BV33">
        <v>1.4425876097881301</v>
      </c>
      <c r="BW33">
        <v>4.9047978732796418</v>
      </c>
      <c r="BX33">
        <v>135</v>
      </c>
      <c r="BY33">
        <v>25</v>
      </c>
      <c r="BZ33">
        <v>85</v>
      </c>
    </row>
    <row r="34" spans="1:78" ht="16.5">
      <c r="A34" s="108" t="str">
        <f t="shared" si="1"/>
        <v>성원운수</v>
      </c>
      <c r="B34" s="109" t="str">
        <f t="shared" si="2"/>
        <v>박재구</v>
      </c>
      <c r="C34" s="110" t="str">
        <f t="shared" si="3"/>
        <v>A</v>
      </c>
      <c r="D34" s="111">
        <f t="shared" si="4"/>
        <v>0.97203202952731294</v>
      </c>
      <c r="E34" s="112">
        <f t="shared" si="5"/>
        <v>2165</v>
      </c>
      <c r="F34" s="113" t="str">
        <f t="shared" si="6"/>
        <v>538</v>
      </c>
      <c r="G34" s="114" t="str">
        <f t="shared" si="7"/>
        <v>71바6302</v>
      </c>
      <c r="H34" s="115">
        <f t="shared" si="8"/>
        <v>2</v>
      </c>
      <c r="I34" s="116">
        <f t="shared" si="9"/>
        <v>1299.1569999999999</v>
      </c>
      <c r="J34" s="117">
        <f t="shared" si="10"/>
        <v>1.7192986335537268E-2</v>
      </c>
      <c r="K34" s="117">
        <f t="shared" si="11"/>
        <v>0.38274942527679356</v>
      </c>
      <c r="L34" s="117">
        <f t="shared" si="12"/>
        <v>8.0051910585094796E-2</v>
      </c>
      <c r="M34" s="118">
        <f t="shared" si="13"/>
        <v>8.5530000000000008</v>
      </c>
      <c r="N34" s="119">
        <f t="shared" si="14"/>
        <v>7.697299094720654E-2</v>
      </c>
      <c r="O34" s="119">
        <f t="shared" si="15"/>
        <v>1.5394598189441309</v>
      </c>
      <c r="P34" s="220">
        <f t="shared" si="16"/>
        <v>29</v>
      </c>
      <c r="Q34" s="221">
        <f t="shared" si="17"/>
        <v>1</v>
      </c>
      <c r="R34" s="221">
        <f t="shared" si="18"/>
        <v>20</v>
      </c>
      <c r="T34">
        <v>519</v>
      </c>
      <c r="U34">
        <v>2165</v>
      </c>
      <c r="V34" t="s">
        <v>339</v>
      </c>
      <c r="W34">
        <v>1299.1569999999999</v>
      </c>
      <c r="X34">
        <v>514.06100000000004</v>
      </c>
      <c r="Y34">
        <v>2.5270000000000001</v>
      </c>
      <c r="Z34">
        <v>8.5530000000000008</v>
      </c>
      <c r="AA34">
        <v>104.46550499999999</v>
      </c>
      <c r="AB34">
        <v>1.7960739999999999</v>
      </c>
      <c r="AC34">
        <v>39.984112000000003</v>
      </c>
      <c r="AD34" s="1">
        <v>104</v>
      </c>
      <c r="AE34">
        <v>1</v>
      </c>
      <c r="AF34">
        <v>20</v>
      </c>
      <c r="AG34">
        <v>72</v>
      </c>
      <c r="AH34">
        <v>12.436229000000001</v>
      </c>
      <c r="AI34">
        <v>1.8</v>
      </c>
      <c r="AJ34">
        <v>0</v>
      </c>
      <c r="AK34">
        <v>29</v>
      </c>
      <c r="AL34">
        <v>3130</v>
      </c>
      <c r="AM34">
        <v>0.97203202952731294</v>
      </c>
      <c r="AN34" t="s">
        <v>66</v>
      </c>
      <c r="AO34">
        <v>1202.2139999999999</v>
      </c>
      <c r="AP34" t="s">
        <v>499</v>
      </c>
      <c r="AQ34" t="s">
        <v>117</v>
      </c>
      <c r="AR34" t="s">
        <v>121</v>
      </c>
      <c r="AS34" t="s">
        <v>117</v>
      </c>
      <c r="AT34" t="s">
        <v>121</v>
      </c>
      <c r="AU34" t="s">
        <v>205</v>
      </c>
      <c r="AV34" t="s">
        <v>339</v>
      </c>
      <c r="AW34" t="s">
        <v>66</v>
      </c>
      <c r="AX34">
        <v>2165</v>
      </c>
      <c r="AY34" t="s">
        <v>366</v>
      </c>
      <c r="AZ34">
        <v>4</v>
      </c>
      <c r="BA34" t="s">
        <v>500</v>
      </c>
      <c r="BB34">
        <v>2</v>
      </c>
      <c r="BC34">
        <v>1</v>
      </c>
      <c r="BE34" t="s">
        <v>66</v>
      </c>
      <c r="BF34">
        <v>0</v>
      </c>
      <c r="BG34" t="s">
        <v>269</v>
      </c>
      <c r="BI34" t="s">
        <v>117</v>
      </c>
      <c r="BJ34" t="s">
        <v>339</v>
      </c>
      <c r="BK34" t="s">
        <v>66</v>
      </c>
      <c r="BL34">
        <v>0.97203202952731294</v>
      </c>
      <c r="BM34">
        <v>2165</v>
      </c>
      <c r="BN34" t="s">
        <v>121</v>
      </c>
      <c r="BO34" t="s">
        <v>205</v>
      </c>
      <c r="BP34">
        <v>2</v>
      </c>
      <c r="BQ34">
        <v>1299.1569999999999</v>
      </c>
      <c r="BR34">
        <v>1.7192986335537268E-2</v>
      </c>
      <c r="BS34">
        <v>0.38274942527679356</v>
      </c>
      <c r="BT34">
        <v>8.0051910585094796E-2</v>
      </c>
      <c r="BU34">
        <v>8.5530000000000008</v>
      </c>
      <c r="BV34">
        <v>7.697299094720654E-2</v>
      </c>
      <c r="BW34">
        <v>1.5394598189441309</v>
      </c>
      <c r="BX34">
        <v>29</v>
      </c>
      <c r="BY34">
        <v>1</v>
      </c>
      <c r="BZ34">
        <v>20</v>
      </c>
    </row>
    <row r="35" spans="1:78" ht="16.5">
      <c r="A35" s="125" t="str">
        <f t="shared" si="1"/>
        <v>성원운수</v>
      </c>
      <c r="B35" s="126" t="str">
        <f t="shared" si="2"/>
        <v>박재범</v>
      </c>
      <c r="C35" s="127" t="str">
        <f t="shared" si="3"/>
        <v>A</v>
      </c>
      <c r="D35" s="128">
        <f t="shared" si="4"/>
        <v>0.98750000000000016</v>
      </c>
      <c r="E35" s="129">
        <f t="shared" si="5"/>
        <v>7401</v>
      </c>
      <c r="F35" s="130" t="str">
        <f t="shared" si="6"/>
        <v>538</v>
      </c>
      <c r="G35" s="131" t="str">
        <f t="shared" si="7"/>
        <v>71바6311</v>
      </c>
      <c r="H35" s="132">
        <f t="shared" si="8"/>
        <v>1</v>
      </c>
      <c r="I35" s="133">
        <f t="shared" si="9"/>
        <v>612.221</v>
      </c>
      <c r="J35" s="134">
        <f t="shared" si="10"/>
        <v>3.5403057971264223E-2</v>
      </c>
      <c r="K35" s="134">
        <f t="shared" si="11"/>
        <v>0.460314463863436</v>
      </c>
      <c r="L35" s="134">
        <f t="shared" si="12"/>
        <v>0.351180374407281</v>
      </c>
      <c r="M35" s="135">
        <f t="shared" si="13"/>
        <v>17.399000000000001</v>
      </c>
      <c r="N35" s="136">
        <f t="shared" si="14"/>
        <v>0</v>
      </c>
      <c r="O35" s="136">
        <f t="shared" si="15"/>
        <v>2.7767750534529196</v>
      </c>
      <c r="P35" s="218">
        <f t="shared" si="16"/>
        <v>50</v>
      </c>
      <c r="Q35" s="219">
        <f t="shared" si="17"/>
        <v>0</v>
      </c>
      <c r="R35" s="219">
        <f t="shared" si="18"/>
        <v>17</v>
      </c>
      <c r="T35">
        <v>519</v>
      </c>
      <c r="U35">
        <v>7401</v>
      </c>
      <c r="V35" t="s">
        <v>501</v>
      </c>
      <c r="W35">
        <v>612.221</v>
      </c>
      <c r="X35">
        <v>221.38300000000001</v>
      </c>
      <c r="Y35">
        <v>2.7650000000000001</v>
      </c>
      <c r="Z35">
        <v>17.399000000000001</v>
      </c>
      <c r="AA35">
        <v>57.221074000000002</v>
      </c>
      <c r="AB35">
        <v>2.025801</v>
      </c>
      <c r="AC35">
        <v>26.339687999999999</v>
      </c>
      <c r="AD35" s="1">
        <v>215</v>
      </c>
      <c r="AE35">
        <v>0</v>
      </c>
      <c r="AF35">
        <v>17</v>
      </c>
      <c r="AG35">
        <v>63</v>
      </c>
      <c r="AH35">
        <v>10.699222000000001</v>
      </c>
      <c r="AI35">
        <v>1.3</v>
      </c>
      <c r="AJ35">
        <v>0</v>
      </c>
      <c r="AK35">
        <v>50</v>
      </c>
      <c r="AL35">
        <v>15667</v>
      </c>
      <c r="AM35">
        <v>0.98750000000000016</v>
      </c>
      <c r="AN35" t="s">
        <v>66</v>
      </c>
      <c r="AO35">
        <v>612.221</v>
      </c>
      <c r="AP35" t="s">
        <v>502</v>
      </c>
      <c r="AQ35" t="s">
        <v>117</v>
      </c>
      <c r="AR35" t="s">
        <v>121</v>
      </c>
      <c r="AS35" t="s">
        <v>117</v>
      </c>
      <c r="AT35" t="s">
        <v>121</v>
      </c>
      <c r="AU35" t="s">
        <v>309</v>
      </c>
      <c r="AV35" t="s">
        <v>501</v>
      </c>
      <c r="AW35" t="s">
        <v>66</v>
      </c>
      <c r="AX35">
        <v>7401</v>
      </c>
      <c r="AY35" t="s">
        <v>366</v>
      </c>
      <c r="AZ35">
        <v>3</v>
      </c>
      <c r="BA35" t="s">
        <v>503</v>
      </c>
      <c r="BB35">
        <v>1</v>
      </c>
      <c r="BC35">
        <v>1</v>
      </c>
      <c r="BE35" t="s">
        <v>298</v>
      </c>
      <c r="BF35" t="s">
        <v>299</v>
      </c>
      <c r="BG35" t="s">
        <v>298</v>
      </c>
      <c r="BI35" t="s">
        <v>117</v>
      </c>
      <c r="BJ35" t="s">
        <v>501</v>
      </c>
      <c r="BK35" t="s">
        <v>66</v>
      </c>
      <c r="BL35">
        <v>0.98750000000000016</v>
      </c>
      <c r="BM35">
        <v>7401</v>
      </c>
      <c r="BN35" t="s">
        <v>121</v>
      </c>
      <c r="BO35" t="s">
        <v>309</v>
      </c>
      <c r="BP35">
        <v>1</v>
      </c>
      <c r="BQ35">
        <v>612.221</v>
      </c>
      <c r="BR35">
        <v>3.5403057971264223E-2</v>
      </c>
      <c r="BS35">
        <v>0.460314463863436</v>
      </c>
      <c r="BT35">
        <v>0.351180374407281</v>
      </c>
      <c r="BU35">
        <v>17.399000000000001</v>
      </c>
      <c r="BV35">
        <v>0</v>
      </c>
      <c r="BW35">
        <v>2.7767750534529196</v>
      </c>
      <c r="BX35">
        <v>50</v>
      </c>
      <c r="BY35">
        <v>0</v>
      </c>
      <c r="BZ35">
        <v>17</v>
      </c>
    </row>
    <row r="36" spans="1:78" ht="16.5">
      <c r="A36" s="108" t="str">
        <f t="shared" si="1"/>
        <v>성원운수</v>
      </c>
      <c r="B36" s="109" t="str">
        <f t="shared" si="2"/>
        <v>박정호</v>
      </c>
      <c r="C36" s="110" t="str">
        <f t="shared" si="3"/>
        <v>C</v>
      </c>
      <c r="D36" s="111">
        <f t="shared" si="4"/>
        <v>0.88324999999999998</v>
      </c>
      <c r="E36" s="112">
        <f t="shared" si="5"/>
        <v>4000</v>
      </c>
      <c r="F36" s="113" t="str">
        <f t="shared" si="6"/>
        <v>539</v>
      </c>
      <c r="G36" s="114" t="str">
        <f t="shared" si="7"/>
        <v>71바6615</v>
      </c>
      <c r="H36" s="115">
        <f t="shared" si="8"/>
        <v>1</v>
      </c>
      <c r="I36" s="116">
        <f t="shared" si="9"/>
        <v>1123.6959999999999</v>
      </c>
      <c r="J36" s="117">
        <f t="shared" si="10"/>
        <v>9.9632192766643382E-2</v>
      </c>
      <c r="K36" s="117">
        <f t="shared" si="11"/>
        <v>0.37712330161076263</v>
      </c>
      <c r="L36" s="117">
        <f t="shared" si="12"/>
        <v>0.42449203343252984</v>
      </c>
      <c r="M36" s="118">
        <f t="shared" si="13"/>
        <v>9.8010000000000002</v>
      </c>
      <c r="N36" s="119">
        <f t="shared" si="14"/>
        <v>1.0679044866227165</v>
      </c>
      <c r="O36" s="119">
        <f t="shared" si="15"/>
        <v>0.17798408110378608</v>
      </c>
      <c r="P36" s="220">
        <f t="shared" si="16"/>
        <v>44</v>
      </c>
      <c r="Q36" s="221">
        <f t="shared" si="17"/>
        <v>12</v>
      </c>
      <c r="R36" s="221">
        <f t="shared" si="18"/>
        <v>2</v>
      </c>
      <c r="T36">
        <v>519</v>
      </c>
      <c r="U36">
        <v>4000</v>
      </c>
      <c r="V36" t="s">
        <v>230</v>
      </c>
      <c r="W36">
        <v>1123.6959999999999</v>
      </c>
      <c r="X36">
        <v>318.09199999999998</v>
      </c>
      <c r="Y36">
        <v>3.5329999999999999</v>
      </c>
      <c r="Z36">
        <v>9.8010000000000002</v>
      </c>
      <c r="AA36">
        <v>118.329103</v>
      </c>
      <c r="AB36">
        <v>11.789388000000001</v>
      </c>
      <c r="AC36">
        <v>44.624662000000001</v>
      </c>
      <c r="AD36" s="1">
        <v>477</v>
      </c>
      <c r="AE36">
        <v>12</v>
      </c>
      <c r="AF36">
        <v>2</v>
      </c>
      <c r="AG36">
        <v>60</v>
      </c>
      <c r="AH36">
        <v>9.4963619999999995</v>
      </c>
      <c r="AI36">
        <v>0</v>
      </c>
      <c r="AJ36">
        <v>0</v>
      </c>
      <c r="AK36">
        <v>44</v>
      </c>
      <c r="AL36">
        <v>44389</v>
      </c>
      <c r="AM36">
        <v>0.88324999999999998</v>
      </c>
      <c r="AN36" t="s">
        <v>69</v>
      </c>
      <c r="AO36">
        <v>1123.6959999999999</v>
      </c>
      <c r="AP36" t="s">
        <v>504</v>
      </c>
      <c r="AQ36" t="s">
        <v>117</v>
      </c>
      <c r="AR36" t="s">
        <v>122</v>
      </c>
      <c r="AS36" t="s">
        <v>117</v>
      </c>
      <c r="AT36" t="s">
        <v>122</v>
      </c>
      <c r="AU36" t="s">
        <v>212</v>
      </c>
      <c r="AV36" t="s">
        <v>230</v>
      </c>
      <c r="AW36" t="s">
        <v>69</v>
      </c>
      <c r="AX36">
        <v>4000</v>
      </c>
      <c r="AY36" t="s">
        <v>363</v>
      </c>
      <c r="AZ36">
        <v>5</v>
      </c>
      <c r="BA36" t="s">
        <v>390</v>
      </c>
      <c r="BB36">
        <v>1</v>
      </c>
      <c r="BC36">
        <v>1</v>
      </c>
      <c r="BE36" t="s">
        <v>68</v>
      </c>
      <c r="BF36">
        <v>-1</v>
      </c>
      <c r="BG36" t="s">
        <v>321</v>
      </c>
      <c r="BI36" t="s">
        <v>117</v>
      </c>
      <c r="BJ36" t="s">
        <v>230</v>
      </c>
      <c r="BK36" t="s">
        <v>69</v>
      </c>
      <c r="BL36">
        <v>0.88324999999999998</v>
      </c>
      <c r="BM36">
        <v>4000</v>
      </c>
      <c r="BN36" t="s">
        <v>122</v>
      </c>
      <c r="BO36" t="s">
        <v>212</v>
      </c>
      <c r="BP36">
        <v>1</v>
      </c>
      <c r="BQ36">
        <v>1123.6959999999999</v>
      </c>
      <c r="BR36">
        <v>9.9632192766643382E-2</v>
      </c>
      <c r="BS36">
        <v>0.37712330161076263</v>
      </c>
      <c r="BT36">
        <v>0.42449203343252984</v>
      </c>
      <c r="BU36">
        <v>9.8010000000000002</v>
      </c>
      <c r="BV36">
        <v>1.0679044866227165</v>
      </c>
      <c r="BW36">
        <v>0.17798408110378608</v>
      </c>
      <c r="BX36">
        <v>44</v>
      </c>
      <c r="BY36">
        <v>12</v>
      </c>
      <c r="BZ36">
        <v>2</v>
      </c>
    </row>
    <row r="37" spans="1:78" ht="16.5">
      <c r="A37" s="125" t="str">
        <f t="shared" si="1"/>
        <v>성원운수</v>
      </c>
      <c r="B37" s="126" t="str">
        <f t="shared" si="2"/>
        <v>박판석</v>
      </c>
      <c r="C37" s="127" t="str">
        <f t="shared" si="3"/>
        <v>C</v>
      </c>
      <c r="D37" s="128">
        <f t="shared" si="4"/>
        <v>0.89111033830407849</v>
      </c>
      <c r="E37" s="129">
        <f t="shared" si="5"/>
        <v>8553</v>
      </c>
      <c r="F37" s="130" t="str">
        <f t="shared" si="6"/>
        <v>536</v>
      </c>
      <c r="G37" s="131" t="str">
        <f t="shared" si="7"/>
        <v>71바5557</v>
      </c>
      <c r="H37" s="132">
        <f t="shared" si="8"/>
        <v>2</v>
      </c>
      <c r="I37" s="133">
        <f t="shared" si="9"/>
        <v>1592.422</v>
      </c>
      <c r="J37" s="134">
        <f t="shared" si="10"/>
        <v>2.7533380401400182E-3</v>
      </c>
      <c r="K37" s="134">
        <f t="shared" si="11"/>
        <v>0.40038531979611225</v>
      </c>
      <c r="L37" s="134">
        <f t="shared" si="12"/>
        <v>8.7288419778174378E-2</v>
      </c>
      <c r="M37" s="135">
        <f t="shared" si="13"/>
        <v>6.4210000000000003</v>
      </c>
      <c r="N37" s="136">
        <f t="shared" si="14"/>
        <v>6.3425398543853326</v>
      </c>
      <c r="O37" s="136">
        <f t="shared" si="15"/>
        <v>3.8306428823515373</v>
      </c>
      <c r="P37" s="218">
        <f t="shared" si="16"/>
        <v>17</v>
      </c>
      <c r="Q37" s="219">
        <f t="shared" si="17"/>
        <v>101</v>
      </c>
      <c r="R37" s="219">
        <f t="shared" si="18"/>
        <v>61</v>
      </c>
      <c r="T37">
        <v>519</v>
      </c>
      <c r="U37">
        <v>8553</v>
      </c>
      <c r="V37" t="s">
        <v>435</v>
      </c>
      <c r="W37">
        <v>1592.422</v>
      </c>
      <c r="X37">
        <v>638.70500000000004</v>
      </c>
      <c r="Y37">
        <v>2.4929999999999999</v>
      </c>
      <c r="Z37">
        <v>6.4210000000000003</v>
      </c>
      <c r="AA37">
        <v>120.247131</v>
      </c>
      <c r="AB37">
        <v>0.33108100000000001</v>
      </c>
      <c r="AC37">
        <v>48.145186000000002</v>
      </c>
      <c r="AD37" s="1">
        <v>139</v>
      </c>
      <c r="AE37">
        <v>101</v>
      </c>
      <c r="AF37">
        <v>61</v>
      </c>
      <c r="AG37">
        <v>63</v>
      </c>
      <c r="AH37">
        <v>13.24291</v>
      </c>
      <c r="AI37">
        <v>2.4</v>
      </c>
      <c r="AJ37">
        <v>0</v>
      </c>
      <c r="AK37">
        <v>17</v>
      </c>
      <c r="AL37">
        <v>1694</v>
      </c>
      <c r="AM37">
        <v>0.89111033830407849</v>
      </c>
      <c r="AN37" t="s">
        <v>69</v>
      </c>
      <c r="AO37">
        <v>1473.93</v>
      </c>
      <c r="AP37" t="s">
        <v>505</v>
      </c>
      <c r="AQ37" t="s">
        <v>117</v>
      </c>
      <c r="AR37" t="s">
        <v>119</v>
      </c>
      <c r="AS37" t="s">
        <v>117</v>
      </c>
      <c r="AT37" t="s">
        <v>119</v>
      </c>
      <c r="AU37" t="s">
        <v>195</v>
      </c>
      <c r="AV37" t="s">
        <v>435</v>
      </c>
      <c r="AW37" t="s">
        <v>69</v>
      </c>
      <c r="AX37">
        <v>8553</v>
      </c>
      <c r="AY37" t="s">
        <v>357</v>
      </c>
      <c r="AZ37">
        <v>1</v>
      </c>
      <c r="BA37" t="s">
        <v>196</v>
      </c>
      <c r="BB37">
        <v>2</v>
      </c>
      <c r="BC37">
        <v>1</v>
      </c>
      <c r="BE37" t="s">
        <v>68</v>
      </c>
      <c r="BF37">
        <v>-1</v>
      </c>
      <c r="BG37" t="s">
        <v>321</v>
      </c>
      <c r="BI37" t="s">
        <v>117</v>
      </c>
      <c r="BJ37" t="s">
        <v>435</v>
      </c>
      <c r="BK37" t="s">
        <v>69</v>
      </c>
      <c r="BL37">
        <v>0.89111033830407849</v>
      </c>
      <c r="BM37">
        <v>8553</v>
      </c>
      <c r="BN37" t="s">
        <v>119</v>
      </c>
      <c r="BO37" t="s">
        <v>195</v>
      </c>
      <c r="BP37">
        <v>2</v>
      </c>
      <c r="BQ37">
        <v>1592.422</v>
      </c>
      <c r="BR37">
        <v>2.7533380401400182E-3</v>
      </c>
      <c r="BS37">
        <v>0.40038531979611225</v>
      </c>
      <c r="BT37">
        <v>8.7288419778174378E-2</v>
      </c>
      <c r="BU37">
        <v>6.4210000000000003</v>
      </c>
      <c r="BV37">
        <v>6.3425398543853326</v>
      </c>
      <c r="BW37">
        <v>3.8306428823515373</v>
      </c>
      <c r="BX37">
        <v>17</v>
      </c>
      <c r="BY37">
        <v>101</v>
      </c>
      <c r="BZ37">
        <v>61</v>
      </c>
    </row>
    <row r="38" spans="1:78" ht="16.5">
      <c r="A38" s="108" t="str">
        <f t="shared" si="1"/>
        <v>성원운수</v>
      </c>
      <c r="B38" s="109" t="str">
        <f t="shared" si="2"/>
        <v>백건호</v>
      </c>
      <c r="C38" s="110" t="str">
        <f t="shared" si="3"/>
        <v>D</v>
      </c>
      <c r="D38" s="111">
        <f t="shared" si="4"/>
        <v>0.82766666666666666</v>
      </c>
      <c r="E38" s="112">
        <f t="shared" si="5"/>
        <v>175</v>
      </c>
      <c r="F38" s="113" t="str">
        <f t="shared" si="6"/>
        <v>535</v>
      </c>
      <c r="G38" s="114" t="str">
        <f t="shared" si="7"/>
        <v>71바6966</v>
      </c>
      <c r="H38" s="115">
        <f t="shared" si="8"/>
        <v>1</v>
      </c>
      <c r="I38" s="116">
        <f t="shared" si="9"/>
        <v>1930.722</v>
      </c>
      <c r="J38" s="117">
        <f t="shared" si="10"/>
        <v>4.6275072333480556E-3</v>
      </c>
      <c r="K38" s="117">
        <f t="shared" si="11"/>
        <v>0.38113039851551928</v>
      </c>
      <c r="L38" s="117">
        <f t="shared" si="12"/>
        <v>0.27088312040780599</v>
      </c>
      <c r="M38" s="118">
        <f t="shared" si="13"/>
        <v>11.429</v>
      </c>
      <c r="N38" s="119">
        <f t="shared" si="14"/>
        <v>0.31076457408161301</v>
      </c>
      <c r="O38" s="119">
        <f t="shared" si="15"/>
        <v>8.9085844570062385</v>
      </c>
      <c r="P38" s="220">
        <f t="shared" si="16"/>
        <v>7</v>
      </c>
      <c r="Q38" s="221">
        <f t="shared" si="17"/>
        <v>6</v>
      </c>
      <c r="R38" s="221">
        <f t="shared" si="18"/>
        <v>172</v>
      </c>
      <c r="T38">
        <v>519</v>
      </c>
      <c r="U38">
        <v>175</v>
      </c>
      <c r="V38" t="s">
        <v>231</v>
      </c>
      <c r="W38">
        <v>1930.722</v>
      </c>
      <c r="X38">
        <v>777.63199999999995</v>
      </c>
      <c r="Y38">
        <v>2.4830000000000001</v>
      </c>
      <c r="Z38">
        <v>11.429</v>
      </c>
      <c r="AA38">
        <v>142.19383500000001</v>
      </c>
      <c r="AB38">
        <v>0.658003</v>
      </c>
      <c r="AC38">
        <v>54.194392999999998</v>
      </c>
      <c r="AD38" s="1">
        <v>523</v>
      </c>
      <c r="AE38">
        <v>6</v>
      </c>
      <c r="AF38">
        <v>172</v>
      </c>
      <c r="AG38">
        <v>68</v>
      </c>
      <c r="AH38">
        <v>13.578099</v>
      </c>
      <c r="AI38">
        <v>36.4</v>
      </c>
      <c r="AJ38">
        <v>0</v>
      </c>
      <c r="AK38">
        <v>7</v>
      </c>
      <c r="AL38">
        <v>723</v>
      </c>
      <c r="AM38">
        <v>0.82766666666666666</v>
      </c>
      <c r="AN38" t="s">
        <v>67</v>
      </c>
      <c r="AO38">
        <v>1930.722</v>
      </c>
      <c r="AP38" t="s">
        <v>506</v>
      </c>
      <c r="AQ38" t="s">
        <v>117</v>
      </c>
      <c r="AR38" t="s">
        <v>118</v>
      </c>
      <c r="AS38" t="s">
        <v>117</v>
      </c>
      <c r="AT38" t="s">
        <v>118</v>
      </c>
      <c r="AU38" t="s">
        <v>188</v>
      </c>
      <c r="AV38" t="s">
        <v>231</v>
      </c>
      <c r="AW38" t="s">
        <v>67</v>
      </c>
      <c r="AX38">
        <v>175</v>
      </c>
      <c r="AY38" t="s">
        <v>356</v>
      </c>
      <c r="AZ38">
        <v>3</v>
      </c>
      <c r="BA38" t="s">
        <v>436</v>
      </c>
      <c r="BB38">
        <v>1</v>
      </c>
      <c r="BC38">
        <v>1</v>
      </c>
      <c r="BE38" t="s">
        <v>67</v>
      </c>
      <c r="BF38">
        <v>0</v>
      </c>
      <c r="BG38" t="s">
        <v>269</v>
      </c>
      <c r="BI38" t="s">
        <v>117</v>
      </c>
      <c r="BJ38" t="s">
        <v>231</v>
      </c>
      <c r="BK38" t="s">
        <v>67</v>
      </c>
      <c r="BL38">
        <v>0.82766666666666666</v>
      </c>
      <c r="BM38">
        <v>175</v>
      </c>
      <c r="BN38" t="s">
        <v>118</v>
      </c>
      <c r="BO38" t="s">
        <v>188</v>
      </c>
      <c r="BP38">
        <v>1</v>
      </c>
      <c r="BQ38">
        <v>1930.722</v>
      </c>
      <c r="BR38">
        <v>4.6275072333480556E-3</v>
      </c>
      <c r="BS38">
        <v>0.38113039851551928</v>
      </c>
      <c r="BT38">
        <v>0.27088312040780599</v>
      </c>
      <c r="BU38">
        <v>11.429</v>
      </c>
      <c r="BV38">
        <v>0.31076457408161301</v>
      </c>
      <c r="BW38">
        <v>8.9085844570062385</v>
      </c>
      <c r="BX38">
        <v>7</v>
      </c>
      <c r="BY38">
        <v>6</v>
      </c>
      <c r="BZ38">
        <v>172</v>
      </c>
    </row>
    <row r="39" spans="1:78" ht="16.5">
      <c r="A39" s="125" t="str">
        <f t="shared" si="1"/>
        <v>성원운수</v>
      </c>
      <c r="B39" s="126" t="str">
        <f t="shared" si="2"/>
        <v>서기섭</v>
      </c>
      <c r="C39" s="127" t="str">
        <f t="shared" si="3"/>
        <v>S</v>
      </c>
      <c r="D39" s="128">
        <f t="shared" si="4"/>
        <v>1.0947649411259592</v>
      </c>
      <c r="E39" s="129">
        <f t="shared" si="5"/>
        <v>655</v>
      </c>
      <c r="F39" s="130" t="str">
        <f t="shared" si="6"/>
        <v>538</v>
      </c>
      <c r="G39" s="131" t="str">
        <f t="shared" si="7"/>
        <v>71바6305</v>
      </c>
      <c r="H39" s="132">
        <f t="shared" si="8"/>
        <v>2</v>
      </c>
      <c r="I39" s="133">
        <f t="shared" si="9"/>
        <v>1627.1569999999999</v>
      </c>
      <c r="J39" s="134">
        <f t="shared" si="10"/>
        <v>1.2844764368241111E-2</v>
      </c>
      <c r="K39" s="134">
        <f t="shared" si="11"/>
        <v>0.36994401713903069</v>
      </c>
      <c r="L39" s="134">
        <f t="shared" si="12"/>
        <v>0.25135865807663305</v>
      </c>
      <c r="M39" s="135">
        <f t="shared" si="13"/>
        <v>8.7029999999999994</v>
      </c>
      <c r="N39" s="136">
        <f t="shared" si="14"/>
        <v>6.1456884615313706E-2</v>
      </c>
      <c r="O39" s="136">
        <f t="shared" si="15"/>
        <v>4.363438807687273</v>
      </c>
      <c r="P39" s="218">
        <f t="shared" si="16"/>
        <v>6</v>
      </c>
      <c r="Q39" s="219">
        <f t="shared" si="17"/>
        <v>1</v>
      </c>
      <c r="R39" s="219">
        <f t="shared" si="18"/>
        <v>71</v>
      </c>
      <c r="T39">
        <v>519</v>
      </c>
      <c r="U39">
        <v>655</v>
      </c>
      <c r="V39" t="s">
        <v>232</v>
      </c>
      <c r="W39">
        <v>1627.1569999999999</v>
      </c>
      <c r="X39">
        <v>562.06500000000005</v>
      </c>
      <c r="Y39">
        <v>2.895</v>
      </c>
      <c r="Z39">
        <v>8.7029999999999994</v>
      </c>
      <c r="AA39">
        <v>126.201303</v>
      </c>
      <c r="AB39">
        <v>1.6210260000000001</v>
      </c>
      <c r="AC39">
        <v>46.687417000000003</v>
      </c>
      <c r="AD39" s="1">
        <v>409</v>
      </c>
      <c r="AE39">
        <v>1</v>
      </c>
      <c r="AF39">
        <v>71</v>
      </c>
      <c r="AG39">
        <v>72</v>
      </c>
      <c r="AH39">
        <v>12.893345</v>
      </c>
      <c r="AI39">
        <v>51.6</v>
      </c>
      <c r="AJ39">
        <v>0</v>
      </c>
      <c r="AK39">
        <v>6</v>
      </c>
      <c r="AL39">
        <v>514</v>
      </c>
      <c r="AM39">
        <v>1.0947649411259592</v>
      </c>
      <c r="AN39" t="s">
        <v>71</v>
      </c>
      <c r="AO39">
        <v>1251.0609999999999</v>
      </c>
      <c r="AP39" t="s">
        <v>507</v>
      </c>
      <c r="AQ39" t="s">
        <v>117</v>
      </c>
      <c r="AR39" t="s">
        <v>121</v>
      </c>
      <c r="AS39" t="s">
        <v>117</v>
      </c>
      <c r="AT39" t="s">
        <v>121</v>
      </c>
      <c r="AU39" t="s">
        <v>207</v>
      </c>
      <c r="AV39" t="s">
        <v>232</v>
      </c>
      <c r="AW39" t="s">
        <v>71</v>
      </c>
      <c r="AX39">
        <v>655</v>
      </c>
      <c r="AY39" t="s">
        <v>379</v>
      </c>
      <c r="AZ39">
        <v>2</v>
      </c>
      <c r="BA39" t="s">
        <v>385</v>
      </c>
      <c r="BB39">
        <v>2</v>
      </c>
      <c r="BC39">
        <v>1</v>
      </c>
      <c r="BE39" t="s">
        <v>71</v>
      </c>
      <c r="BF39">
        <v>0</v>
      </c>
      <c r="BG39" t="s">
        <v>269</v>
      </c>
      <c r="BI39" t="s">
        <v>117</v>
      </c>
      <c r="BJ39" t="s">
        <v>232</v>
      </c>
      <c r="BK39" t="s">
        <v>71</v>
      </c>
      <c r="BL39">
        <v>1.0947649411259592</v>
      </c>
      <c r="BM39">
        <v>655</v>
      </c>
      <c r="BN39" t="s">
        <v>121</v>
      </c>
      <c r="BO39" t="s">
        <v>207</v>
      </c>
      <c r="BP39">
        <v>2</v>
      </c>
      <c r="BQ39">
        <v>1627.1569999999999</v>
      </c>
      <c r="BR39">
        <v>1.2844764368241111E-2</v>
      </c>
      <c r="BS39">
        <v>0.36994401713903069</v>
      </c>
      <c r="BT39">
        <v>0.25135865807663305</v>
      </c>
      <c r="BU39">
        <v>8.7029999999999994</v>
      </c>
      <c r="BV39">
        <v>6.1456884615313706E-2</v>
      </c>
      <c r="BW39">
        <v>4.363438807687273</v>
      </c>
      <c r="BX39">
        <v>6</v>
      </c>
      <c r="BY39">
        <v>1</v>
      </c>
      <c r="BZ39">
        <v>71</v>
      </c>
    </row>
    <row r="40" spans="1:78" ht="16.5">
      <c r="A40" s="108" t="str">
        <f t="shared" si="1"/>
        <v>성원운수</v>
      </c>
      <c r="B40" s="109" t="str">
        <f t="shared" si="2"/>
        <v>석균업</v>
      </c>
      <c r="C40" s="110" t="str">
        <f t="shared" si="3"/>
        <v>D</v>
      </c>
      <c r="D40" s="111">
        <f t="shared" si="4"/>
        <v>0.84440993057232427</v>
      </c>
      <c r="E40" s="112">
        <f t="shared" si="5"/>
        <v>7885</v>
      </c>
      <c r="F40" s="113" t="str">
        <f t="shared" si="6"/>
        <v>536</v>
      </c>
      <c r="G40" s="114" t="str">
        <f t="shared" si="7"/>
        <v>74사1183</v>
      </c>
      <c r="H40" s="115">
        <f t="shared" si="8"/>
        <v>2</v>
      </c>
      <c r="I40" s="116">
        <f t="shared" si="9"/>
        <v>820.31</v>
      </c>
      <c r="J40" s="117">
        <f t="shared" si="10"/>
        <v>1.1223948059106956E-2</v>
      </c>
      <c r="K40" s="117">
        <f t="shared" si="11"/>
        <v>0.38822525365075061</v>
      </c>
      <c r="L40" s="117">
        <f t="shared" si="12"/>
        <v>0.14384805744169887</v>
      </c>
      <c r="M40" s="118">
        <f t="shared" si="13"/>
        <v>9.0619999999999994</v>
      </c>
      <c r="N40" s="119">
        <f t="shared" si="14"/>
        <v>0.24381026685033708</v>
      </c>
      <c r="O40" s="119">
        <f t="shared" si="15"/>
        <v>1.7066718679523596</v>
      </c>
      <c r="P40" s="220">
        <f t="shared" si="16"/>
        <v>18</v>
      </c>
      <c r="Q40" s="221">
        <f t="shared" si="17"/>
        <v>2</v>
      </c>
      <c r="R40" s="221">
        <f t="shared" si="18"/>
        <v>14</v>
      </c>
      <c r="T40">
        <v>519</v>
      </c>
      <c r="U40">
        <v>7885</v>
      </c>
      <c r="V40" t="s">
        <v>454</v>
      </c>
      <c r="W40">
        <v>820.31</v>
      </c>
      <c r="X40">
        <v>337.11900000000003</v>
      </c>
      <c r="Y40">
        <v>2.4329999999999998</v>
      </c>
      <c r="Z40">
        <v>9.0619999999999994</v>
      </c>
      <c r="AA40">
        <v>65.409425999999996</v>
      </c>
      <c r="AB40">
        <v>0.73415200000000003</v>
      </c>
      <c r="AC40">
        <v>25.393591000000001</v>
      </c>
      <c r="AD40" s="1">
        <v>118</v>
      </c>
      <c r="AE40">
        <v>2</v>
      </c>
      <c r="AF40">
        <v>14</v>
      </c>
      <c r="AG40">
        <v>63</v>
      </c>
      <c r="AH40">
        <v>12.541157999999999</v>
      </c>
      <c r="AI40">
        <v>9.1999999999999993</v>
      </c>
      <c r="AJ40">
        <v>0</v>
      </c>
      <c r="AK40">
        <v>18</v>
      </c>
      <c r="AL40">
        <v>2307</v>
      </c>
      <c r="AM40">
        <v>0.84440993057232427</v>
      </c>
      <c r="AN40" t="s">
        <v>67</v>
      </c>
      <c r="AO40">
        <v>703.68399999999997</v>
      </c>
      <c r="AP40" t="s">
        <v>508</v>
      </c>
      <c r="AQ40" t="s">
        <v>117</v>
      </c>
      <c r="AR40" t="s">
        <v>119</v>
      </c>
      <c r="AS40" t="s">
        <v>117</v>
      </c>
      <c r="AT40" t="s">
        <v>119</v>
      </c>
      <c r="AU40" t="s">
        <v>202</v>
      </c>
      <c r="AV40" t="s">
        <v>454</v>
      </c>
      <c r="AW40" t="s">
        <v>67</v>
      </c>
      <c r="AX40">
        <v>7885</v>
      </c>
      <c r="AY40" t="s">
        <v>360</v>
      </c>
      <c r="AZ40">
        <v>3</v>
      </c>
      <c r="BA40" t="s">
        <v>509</v>
      </c>
      <c r="BB40">
        <v>2</v>
      </c>
      <c r="BC40">
        <v>1</v>
      </c>
      <c r="BE40" t="s">
        <v>298</v>
      </c>
      <c r="BF40" t="s">
        <v>299</v>
      </c>
      <c r="BG40" t="s">
        <v>298</v>
      </c>
      <c r="BI40" t="s">
        <v>117</v>
      </c>
      <c r="BJ40" t="s">
        <v>454</v>
      </c>
      <c r="BK40" t="s">
        <v>67</v>
      </c>
      <c r="BL40">
        <v>0.84440993057232427</v>
      </c>
      <c r="BM40">
        <v>7885</v>
      </c>
      <c r="BN40" t="s">
        <v>119</v>
      </c>
      <c r="BO40" t="s">
        <v>202</v>
      </c>
      <c r="BP40">
        <v>2</v>
      </c>
      <c r="BQ40">
        <v>820.31</v>
      </c>
      <c r="BR40">
        <v>1.1223948059106956E-2</v>
      </c>
      <c r="BS40">
        <v>0.38822525365075061</v>
      </c>
      <c r="BT40">
        <v>0.14384805744169887</v>
      </c>
      <c r="BU40">
        <v>9.0619999999999994</v>
      </c>
      <c r="BV40">
        <v>0.24381026685033708</v>
      </c>
      <c r="BW40">
        <v>1.7066718679523596</v>
      </c>
      <c r="BX40">
        <v>18</v>
      </c>
      <c r="BY40">
        <v>2</v>
      </c>
      <c r="BZ40">
        <v>14</v>
      </c>
    </row>
    <row r="41" spans="1:78" ht="16.5">
      <c r="A41" s="125" t="str">
        <f t="shared" si="1"/>
        <v>성원운수</v>
      </c>
      <c r="B41" s="126" t="str">
        <f t="shared" si="2"/>
        <v>송기상</v>
      </c>
      <c r="C41" s="127" t="str">
        <f t="shared" si="3"/>
        <v>D</v>
      </c>
      <c r="D41" s="128">
        <f t="shared" si="4"/>
        <v>0.84488033272670404</v>
      </c>
      <c r="E41" s="129">
        <f t="shared" si="5"/>
        <v>8156</v>
      </c>
      <c r="F41" s="130" t="str">
        <f t="shared" si="6"/>
        <v>536</v>
      </c>
      <c r="G41" s="131" t="str">
        <f t="shared" si="7"/>
        <v>71바5562</v>
      </c>
      <c r="H41" s="132">
        <f t="shared" si="8"/>
        <v>4</v>
      </c>
      <c r="I41" s="133">
        <f t="shared" si="9"/>
        <v>2637.1239999999998</v>
      </c>
      <c r="J41" s="134">
        <f t="shared" si="10"/>
        <v>2.3786700429368934E-2</v>
      </c>
      <c r="K41" s="134">
        <f t="shared" si="11"/>
        <v>0.38598103114753152</v>
      </c>
      <c r="L41" s="134">
        <f t="shared" si="12"/>
        <v>0.17822445967652642</v>
      </c>
      <c r="M41" s="135">
        <f t="shared" si="13"/>
        <v>5.6829999999999998</v>
      </c>
      <c r="N41" s="136">
        <f t="shared" si="14"/>
        <v>0</v>
      </c>
      <c r="O41" s="136">
        <f t="shared" si="15"/>
        <v>3.6403293891375608</v>
      </c>
      <c r="P41" s="218">
        <f t="shared" si="16"/>
        <v>36</v>
      </c>
      <c r="Q41" s="219">
        <f t="shared" si="17"/>
        <v>0</v>
      </c>
      <c r="R41" s="219">
        <f t="shared" si="18"/>
        <v>96</v>
      </c>
      <c r="T41">
        <v>519</v>
      </c>
      <c r="U41">
        <v>8156</v>
      </c>
      <c r="V41" t="s">
        <v>297</v>
      </c>
      <c r="W41">
        <v>2637.1239999999998</v>
      </c>
      <c r="X41">
        <v>1082.9690000000001</v>
      </c>
      <c r="Y41">
        <v>2.4350000000000001</v>
      </c>
      <c r="Z41">
        <v>5.6829999999999998</v>
      </c>
      <c r="AA41">
        <v>209.63882799999999</v>
      </c>
      <c r="AB41">
        <v>4.9866159999999997</v>
      </c>
      <c r="AC41">
        <v>80.916611000000003</v>
      </c>
      <c r="AD41" s="1">
        <v>470</v>
      </c>
      <c r="AE41">
        <v>0</v>
      </c>
      <c r="AF41">
        <v>96</v>
      </c>
      <c r="AG41">
        <v>70</v>
      </c>
      <c r="AH41">
        <v>12.579368000000001</v>
      </c>
      <c r="AI41">
        <v>50.3</v>
      </c>
      <c r="AJ41">
        <v>0</v>
      </c>
      <c r="AK41">
        <v>36</v>
      </c>
      <c r="AL41">
        <v>3838</v>
      </c>
      <c r="AM41">
        <v>0.84488033272670404</v>
      </c>
      <c r="AN41" t="s">
        <v>67</v>
      </c>
      <c r="AO41">
        <v>2227.2719999999999</v>
      </c>
      <c r="AP41" t="s">
        <v>510</v>
      </c>
      <c r="AQ41" t="s">
        <v>117</v>
      </c>
      <c r="AR41" t="s">
        <v>119</v>
      </c>
      <c r="AS41" t="s">
        <v>117</v>
      </c>
      <c r="AT41" t="s">
        <v>119</v>
      </c>
      <c r="AU41" t="s">
        <v>273</v>
      </c>
      <c r="AV41" t="s">
        <v>297</v>
      </c>
      <c r="AW41" t="s">
        <v>67</v>
      </c>
      <c r="AX41">
        <v>8156</v>
      </c>
      <c r="AY41" t="s">
        <v>360</v>
      </c>
      <c r="AZ41">
        <v>2</v>
      </c>
      <c r="BA41" t="s">
        <v>329</v>
      </c>
      <c r="BB41">
        <v>4</v>
      </c>
      <c r="BC41">
        <v>1</v>
      </c>
      <c r="BE41" t="s">
        <v>66</v>
      </c>
      <c r="BF41">
        <v>-3</v>
      </c>
      <c r="BG41" t="s">
        <v>321</v>
      </c>
      <c r="BI41" t="s">
        <v>117</v>
      </c>
      <c r="BJ41" t="s">
        <v>297</v>
      </c>
      <c r="BK41" t="s">
        <v>67</v>
      </c>
      <c r="BL41">
        <v>0.84488033272670404</v>
      </c>
      <c r="BM41">
        <v>8156</v>
      </c>
      <c r="BN41" t="s">
        <v>119</v>
      </c>
      <c r="BO41" t="s">
        <v>273</v>
      </c>
      <c r="BP41">
        <v>4</v>
      </c>
      <c r="BQ41">
        <v>2637.1239999999998</v>
      </c>
      <c r="BR41">
        <v>2.3786700429368934E-2</v>
      </c>
      <c r="BS41">
        <v>0.38598103114753152</v>
      </c>
      <c r="BT41">
        <v>0.17822445967652642</v>
      </c>
      <c r="BU41">
        <v>5.6829999999999998</v>
      </c>
      <c r="BV41">
        <v>0</v>
      </c>
      <c r="BW41">
        <v>3.6403293891375608</v>
      </c>
      <c r="BX41">
        <v>36</v>
      </c>
      <c r="BY41">
        <v>0</v>
      </c>
      <c r="BZ41">
        <v>96</v>
      </c>
    </row>
    <row r="42" spans="1:78" ht="16.5">
      <c r="A42" s="108" t="str">
        <f t="shared" si="1"/>
        <v>성원운수</v>
      </c>
      <c r="B42" s="109" t="str">
        <f t="shared" si="2"/>
        <v>송범섭</v>
      </c>
      <c r="C42" s="110" t="str">
        <f t="shared" si="3"/>
        <v>D</v>
      </c>
      <c r="D42" s="111">
        <f t="shared" si="4"/>
        <v>0.84171082795070684</v>
      </c>
      <c r="E42" s="112">
        <f t="shared" si="5"/>
        <v>7838</v>
      </c>
      <c r="F42" s="113" t="str">
        <f t="shared" si="6"/>
        <v>535</v>
      </c>
      <c r="G42" s="114" t="str">
        <f t="shared" si="7"/>
        <v>71바6957</v>
      </c>
      <c r="H42" s="115">
        <f t="shared" si="8"/>
        <v>2</v>
      </c>
      <c r="I42" s="116">
        <f t="shared" si="9"/>
        <v>1601.1389999999999</v>
      </c>
      <c r="J42" s="117">
        <f t="shared" si="10"/>
        <v>8.8833782367864298E-3</v>
      </c>
      <c r="K42" s="117">
        <f t="shared" si="11"/>
        <v>0.3860883189504915</v>
      </c>
      <c r="L42" s="117">
        <f t="shared" si="12"/>
        <v>0.21234883417367262</v>
      </c>
      <c r="M42" s="118">
        <f t="shared" si="13"/>
        <v>8.1039999999999992</v>
      </c>
      <c r="N42" s="119">
        <f t="shared" si="14"/>
        <v>0</v>
      </c>
      <c r="O42" s="119">
        <f t="shared" si="15"/>
        <v>1.3740218681825875</v>
      </c>
      <c r="P42" s="220">
        <f t="shared" si="16"/>
        <v>24</v>
      </c>
      <c r="Q42" s="221">
        <f t="shared" si="17"/>
        <v>0</v>
      </c>
      <c r="R42" s="221">
        <f t="shared" si="18"/>
        <v>22</v>
      </c>
      <c r="T42">
        <v>519</v>
      </c>
      <c r="U42">
        <v>7838</v>
      </c>
      <c r="V42" t="s">
        <v>233</v>
      </c>
      <c r="W42">
        <v>1601.1389999999999</v>
      </c>
      <c r="X42">
        <v>596.64499999999998</v>
      </c>
      <c r="Y42">
        <v>2.6840000000000002</v>
      </c>
      <c r="Z42">
        <v>8.1039999999999992</v>
      </c>
      <c r="AA42">
        <v>125.57497499999999</v>
      </c>
      <c r="AB42">
        <v>1.1155299999999999</v>
      </c>
      <c r="AC42">
        <v>48.483030999999997</v>
      </c>
      <c r="AD42" s="1">
        <v>340</v>
      </c>
      <c r="AE42">
        <v>0</v>
      </c>
      <c r="AF42">
        <v>22</v>
      </c>
      <c r="AG42">
        <v>58</v>
      </c>
      <c r="AH42">
        <v>12.750462000000001</v>
      </c>
      <c r="AI42">
        <v>0</v>
      </c>
      <c r="AJ42">
        <v>0</v>
      </c>
      <c r="AK42">
        <v>24</v>
      </c>
      <c r="AL42">
        <v>3629</v>
      </c>
      <c r="AM42">
        <v>0.84171082795070684</v>
      </c>
      <c r="AN42" t="s">
        <v>67</v>
      </c>
      <c r="AO42">
        <v>1515.4269999999999</v>
      </c>
      <c r="AP42" t="s">
        <v>511</v>
      </c>
      <c r="AQ42" t="s">
        <v>117</v>
      </c>
      <c r="AR42" t="s">
        <v>118</v>
      </c>
      <c r="AS42" t="s">
        <v>117</v>
      </c>
      <c r="AT42" t="s">
        <v>118</v>
      </c>
      <c r="AU42" t="s">
        <v>179</v>
      </c>
      <c r="AV42" t="s">
        <v>233</v>
      </c>
      <c r="AW42" t="s">
        <v>67</v>
      </c>
      <c r="AX42">
        <v>7838</v>
      </c>
      <c r="AY42" t="s">
        <v>356</v>
      </c>
      <c r="AZ42">
        <v>1</v>
      </c>
      <c r="BA42" t="s">
        <v>181</v>
      </c>
      <c r="BB42">
        <v>2</v>
      </c>
      <c r="BC42">
        <v>1</v>
      </c>
      <c r="BE42" t="s">
        <v>67</v>
      </c>
      <c r="BF42">
        <v>0</v>
      </c>
      <c r="BG42" t="s">
        <v>269</v>
      </c>
      <c r="BI42" t="s">
        <v>117</v>
      </c>
      <c r="BJ42" t="s">
        <v>233</v>
      </c>
      <c r="BK42" t="s">
        <v>67</v>
      </c>
      <c r="BL42">
        <v>0.84171082795070684</v>
      </c>
      <c r="BM42">
        <v>7838</v>
      </c>
      <c r="BN42" t="s">
        <v>118</v>
      </c>
      <c r="BO42" t="s">
        <v>179</v>
      </c>
      <c r="BP42">
        <v>2</v>
      </c>
      <c r="BQ42">
        <v>1601.1389999999999</v>
      </c>
      <c r="BR42">
        <v>8.8833782367864298E-3</v>
      </c>
      <c r="BS42">
        <v>0.3860883189504915</v>
      </c>
      <c r="BT42">
        <v>0.21234883417367262</v>
      </c>
      <c r="BU42">
        <v>8.1039999999999992</v>
      </c>
      <c r="BV42">
        <v>0</v>
      </c>
      <c r="BW42">
        <v>1.3740218681825875</v>
      </c>
      <c r="BX42">
        <v>24</v>
      </c>
      <c r="BY42">
        <v>0</v>
      </c>
      <c r="BZ42">
        <v>22</v>
      </c>
    </row>
    <row r="43" spans="1:78" ht="16.5">
      <c r="A43" s="125" t="str">
        <f t="shared" si="1"/>
        <v>성원운수</v>
      </c>
      <c r="B43" s="126" t="str">
        <f t="shared" si="2"/>
        <v>송재용</v>
      </c>
      <c r="C43" s="127" t="str">
        <f t="shared" si="3"/>
        <v>C</v>
      </c>
      <c r="D43" s="128">
        <f t="shared" si="4"/>
        <v>0.87803242784115965</v>
      </c>
      <c r="E43" s="129">
        <f t="shared" si="5"/>
        <v>6239</v>
      </c>
      <c r="F43" s="130" t="str">
        <f t="shared" si="6"/>
        <v>539</v>
      </c>
      <c r="G43" s="131" t="str">
        <f t="shared" si="7"/>
        <v>71바6616</v>
      </c>
      <c r="H43" s="132">
        <f t="shared" si="8"/>
        <v>4</v>
      </c>
      <c r="I43" s="133">
        <f t="shared" si="9"/>
        <v>1220.2939999999999</v>
      </c>
      <c r="J43" s="134">
        <f t="shared" si="10"/>
        <v>4.5179278354868985E-2</v>
      </c>
      <c r="K43" s="134">
        <f t="shared" si="11"/>
        <v>0.38057295071566638</v>
      </c>
      <c r="L43" s="134">
        <f t="shared" si="12"/>
        <v>0.4146541735024511</v>
      </c>
      <c r="M43" s="135">
        <f t="shared" si="13"/>
        <v>9.2460000000000004</v>
      </c>
      <c r="N43" s="136">
        <f t="shared" si="14"/>
        <v>0.57363225583343036</v>
      </c>
      <c r="O43" s="136">
        <f t="shared" si="15"/>
        <v>0.49168479071436888</v>
      </c>
      <c r="P43" s="218">
        <f t="shared" si="16"/>
        <v>48</v>
      </c>
      <c r="Q43" s="219">
        <f t="shared" si="17"/>
        <v>7</v>
      </c>
      <c r="R43" s="219">
        <f t="shared" si="18"/>
        <v>6</v>
      </c>
      <c r="T43">
        <v>519</v>
      </c>
      <c r="U43">
        <v>6239</v>
      </c>
      <c r="V43" t="s">
        <v>340</v>
      </c>
      <c r="W43">
        <v>1268.2190000000001</v>
      </c>
      <c r="X43">
        <v>355.75900000000001</v>
      </c>
      <c r="Y43">
        <v>3.5649999999999999</v>
      </c>
      <c r="Z43">
        <v>9.2460000000000004</v>
      </c>
      <c r="AA43">
        <v>120.27243900000001</v>
      </c>
      <c r="AB43">
        <v>5.4338220000000002</v>
      </c>
      <c r="AC43">
        <v>45.772436999999996</v>
      </c>
      <c r="AD43" s="1">
        <v>506</v>
      </c>
      <c r="AE43">
        <v>7</v>
      </c>
      <c r="AF43">
        <v>6</v>
      </c>
      <c r="AG43">
        <v>51</v>
      </c>
      <c r="AH43">
        <v>10.544551999999999</v>
      </c>
      <c r="AI43">
        <v>0</v>
      </c>
      <c r="AJ43">
        <v>0</v>
      </c>
      <c r="AK43">
        <v>48</v>
      </c>
      <c r="AL43">
        <v>28507</v>
      </c>
      <c r="AM43">
        <v>0.87803242784115965</v>
      </c>
      <c r="AN43" t="s">
        <v>69</v>
      </c>
      <c r="AO43">
        <v>592.41200000000003</v>
      </c>
      <c r="AP43" t="s">
        <v>512</v>
      </c>
      <c r="AQ43" t="s">
        <v>117</v>
      </c>
      <c r="AR43" t="s">
        <v>122</v>
      </c>
      <c r="AS43" t="s">
        <v>117</v>
      </c>
      <c r="AT43" t="s">
        <v>122</v>
      </c>
      <c r="AU43" t="s">
        <v>213</v>
      </c>
      <c r="AV43" t="s">
        <v>340</v>
      </c>
      <c r="AW43" t="s">
        <v>69</v>
      </c>
      <c r="AX43">
        <v>6239</v>
      </c>
      <c r="AY43" t="s">
        <v>363</v>
      </c>
      <c r="AZ43">
        <v>7</v>
      </c>
      <c r="BA43" t="s">
        <v>439</v>
      </c>
      <c r="BB43">
        <v>4</v>
      </c>
      <c r="BC43">
        <v>1</v>
      </c>
      <c r="BE43" t="s">
        <v>69</v>
      </c>
      <c r="BF43">
        <v>0</v>
      </c>
      <c r="BG43" t="s">
        <v>269</v>
      </c>
      <c r="BI43" t="s">
        <v>117</v>
      </c>
      <c r="BJ43" t="s">
        <v>340</v>
      </c>
      <c r="BK43" t="s">
        <v>69</v>
      </c>
      <c r="BL43">
        <v>0.87803242784115965</v>
      </c>
      <c r="BM43">
        <v>6239</v>
      </c>
      <c r="BN43" t="s">
        <v>122</v>
      </c>
      <c r="BO43" t="s">
        <v>213</v>
      </c>
      <c r="BP43">
        <v>4</v>
      </c>
      <c r="BQ43">
        <v>1220.2939999999999</v>
      </c>
      <c r="BR43">
        <v>4.5179278354868985E-2</v>
      </c>
      <c r="BS43">
        <v>0.38057295071566638</v>
      </c>
      <c r="BT43">
        <v>0.39898471793909412</v>
      </c>
      <c r="BU43">
        <v>9.2460000000000004</v>
      </c>
      <c r="BV43">
        <v>0.57363225583343036</v>
      </c>
      <c r="BW43">
        <v>0.49168479071436888</v>
      </c>
      <c r="BX43">
        <v>48</v>
      </c>
      <c r="BY43">
        <v>7</v>
      </c>
      <c r="BZ43">
        <v>6</v>
      </c>
    </row>
    <row r="44" spans="1:78" ht="16.5">
      <c r="A44" s="108" t="str">
        <f t="shared" si="1"/>
        <v>성원운수</v>
      </c>
      <c r="B44" s="109" t="str">
        <f t="shared" si="2"/>
        <v>신목선</v>
      </c>
      <c r="C44" s="110" t="str">
        <f t="shared" si="3"/>
        <v>C</v>
      </c>
      <c r="D44" s="111">
        <f t="shared" si="4"/>
        <v>0.86543194470043727</v>
      </c>
      <c r="E44" s="112">
        <f t="shared" si="5"/>
        <v>2928</v>
      </c>
      <c r="F44" s="113" t="str">
        <f t="shared" si="6"/>
        <v>536</v>
      </c>
      <c r="G44" s="114" t="str">
        <f t="shared" si="7"/>
        <v>71바5556</v>
      </c>
      <c r="H44" s="115">
        <f t="shared" si="8"/>
        <v>7</v>
      </c>
      <c r="I44" s="116">
        <f t="shared" si="9"/>
        <v>1219.9350000000002</v>
      </c>
      <c r="J44" s="117">
        <f t="shared" si="10"/>
        <v>1.8357893221783366E-2</v>
      </c>
      <c r="K44" s="117">
        <f t="shared" si="11"/>
        <v>0.36197720152125817</v>
      </c>
      <c r="L44" s="117">
        <f t="shared" si="12"/>
        <v>0.15328685544721643</v>
      </c>
      <c r="M44" s="118">
        <f t="shared" si="13"/>
        <v>5.8869999999999996</v>
      </c>
      <c r="N44" s="119">
        <f t="shared" si="14"/>
        <v>0</v>
      </c>
      <c r="O44" s="119">
        <f t="shared" si="15"/>
        <v>2.2952042526855934</v>
      </c>
      <c r="P44" s="220">
        <f t="shared" si="16"/>
        <v>20</v>
      </c>
      <c r="Q44" s="221">
        <f t="shared" si="17"/>
        <v>0</v>
      </c>
      <c r="R44" s="221">
        <f t="shared" si="18"/>
        <v>28</v>
      </c>
      <c r="T44">
        <v>519</v>
      </c>
      <c r="U44">
        <v>2928</v>
      </c>
      <c r="V44" t="s">
        <v>234</v>
      </c>
      <c r="W44">
        <v>1247.1659999999999</v>
      </c>
      <c r="X44">
        <v>506.863</v>
      </c>
      <c r="Y44">
        <v>2.4609999999999999</v>
      </c>
      <c r="Z44">
        <v>5.8869999999999996</v>
      </c>
      <c r="AA44">
        <v>99.047748999999996</v>
      </c>
      <c r="AB44">
        <v>1.818308</v>
      </c>
      <c r="AC44">
        <v>35.853026999999997</v>
      </c>
      <c r="AD44" s="1">
        <v>187</v>
      </c>
      <c r="AE44">
        <v>0</v>
      </c>
      <c r="AF44">
        <v>28</v>
      </c>
      <c r="AG44">
        <v>67</v>
      </c>
      <c r="AH44">
        <v>12.591563000000001</v>
      </c>
      <c r="AI44">
        <v>8</v>
      </c>
      <c r="AJ44">
        <v>0</v>
      </c>
      <c r="AK44">
        <v>20</v>
      </c>
      <c r="AL44">
        <v>2142</v>
      </c>
      <c r="AM44">
        <v>0.86543194470043727</v>
      </c>
      <c r="AN44" t="s">
        <v>69</v>
      </c>
      <c r="AO44">
        <v>223.685</v>
      </c>
      <c r="AP44" t="s">
        <v>513</v>
      </c>
      <c r="AQ44" t="s">
        <v>117</v>
      </c>
      <c r="AR44" t="s">
        <v>119</v>
      </c>
      <c r="AS44" t="s">
        <v>117</v>
      </c>
      <c r="AT44" t="s">
        <v>119</v>
      </c>
      <c r="AU44" t="s">
        <v>194</v>
      </c>
      <c r="AV44" t="s">
        <v>234</v>
      </c>
      <c r="AW44" t="s">
        <v>69</v>
      </c>
      <c r="AX44">
        <v>2928</v>
      </c>
      <c r="AY44" t="s">
        <v>357</v>
      </c>
      <c r="AZ44">
        <v>4</v>
      </c>
      <c r="BA44" t="s">
        <v>377</v>
      </c>
      <c r="BB44">
        <v>7</v>
      </c>
      <c r="BC44">
        <v>1</v>
      </c>
      <c r="BE44" t="s">
        <v>69</v>
      </c>
      <c r="BF44">
        <v>0</v>
      </c>
      <c r="BG44" t="s">
        <v>269</v>
      </c>
      <c r="BI44" t="s">
        <v>117</v>
      </c>
      <c r="BJ44" t="s">
        <v>234</v>
      </c>
      <c r="BK44" t="s">
        <v>69</v>
      </c>
      <c r="BL44">
        <v>0.86543194470043727</v>
      </c>
      <c r="BM44">
        <v>2928</v>
      </c>
      <c r="BN44" t="s">
        <v>119</v>
      </c>
      <c r="BO44" t="s">
        <v>194</v>
      </c>
      <c r="BP44">
        <v>7</v>
      </c>
      <c r="BQ44">
        <v>1219.9350000000002</v>
      </c>
      <c r="BR44">
        <v>1.8357893221783366E-2</v>
      </c>
      <c r="BS44">
        <v>0.36197720152125817</v>
      </c>
      <c r="BT44">
        <v>0.14993994384067558</v>
      </c>
      <c r="BU44">
        <v>5.8869999999999996</v>
      </c>
      <c r="BV44">
        <v>0</v>
      </c>
      <c r="BW44">
        <v>2.2952042526855934</v>
      </c>
      <c r="BX44">
        <v>20</v>
      </c>
      <c r="BY44">
        <v>0</v>
      </c>
      <c r="BZ44">
        <v>28</v>
      </c>
    </row>
    <row r="45" spans="1:78" ht="16.5">
      <c r="A45" s="125" t="str">
        <f t="shared" si="1"/>
        <v>성원운수</v>
      </c>
      <c r="B45" s="126" t="str">
        <f t="shared" si="2"/>
        <v>신봉규</v>
      </c>
      <c r="C45" s="127" t="str">
        <f t="shared" si="3"/>
        <v>F</v>
      </c>
      <c r="D45" s="128">
        <f t="shared" si="4"/>
        <v>0.69124220312523554</v>
      </c>
      <c r="E45" s="129">
        <f t="shared" si="5"/>
        <v>9850</v>
      </c>
      <c r="F45" s="130" t="str">
        <f t="shared" si="6"/>
        <v>535</v>
      </c>
      <c r="G45" s="131" t="str">
        <f t="shared" si="7"/>
        <v>71바6967</v>
      </c>
      <c r="H45" s="132">
        <f t="shared" si="8"/>
        <v>8</v>
      </c>
      <c r="I45" s="133">
        <f t="shared" si="9"/>
        <v>1705.2249999999999</v>
      </c>
      <c r="J45" s="134">
        <f t="shared" si="10"/>
        <v>1.6168001496115671E-2</v>
      </c>
      <c r="K45" s="134">
        <f t="shared" si="11"/>
        <v>0.41532002280625413</v>
      </c>
      <c r="L45" s="134">
        <f t="shared" si="12"/>
        <v>0.2797284815786773</v>
      </c>
      <c r="M45" s="135">
        <f t="shared" si="13"/>
        <v>13.853</v>
      </c>
      <c r="N45" s="136">
        <f t="shared" si="14"/>
        <v>5.8643287542699644E-2</v>
      </c>
      <c r="O45" s="136">
        <f t="shared" si="15"/>
        <v>4.3396032781597738</v>
      </c>
      <c r="P45" s="218">
        <f t="shared" si="16"/>
        <v>69</v>
      </c>
      <c r="Q45" s="219">
        <f t="shared" si="17"/>
        <v>1</v>
      </c>
      <c r="R45" s="219">
        <f t="shared" si="18"/>
        <v>74</v>
      </c>
      <c r="T45">
        <v>519</v>
      </c>
      <c r="U45">
        <v>9850</v>
      </c>
      <c r="V45" t="s">
        <v>341</v>
      </c>
      <c r="W45">
        <v>1705.2249999999999</v>
      </c>
      <c r="X45">
        <v>807.01199999999994</v>
      </c>
      <c r="Y45">
        <v>2.113</v>
      </c>
      <c r="Z45">
        <v>13.853</v>
      </c>
      <c r="AA45">
        <v>136.069693</v>
      </c>
      <c r="AB45">
        <v>2.1999749999999998</v>
      </c>
      <c r="AC45">
        <v>56.512467999999998</v>
      </c>
      <c r="AD45" s="1">
        <v>477</v>
      </c>
      <c r="AE45">
        <v>1</v>
      </c>
      <c r="AF45">
        <v>74</v>
      </c>
      <c r="AG45">
        <v>73</v>
      </c>
      <c r="AH45">
        <v>12.531997</v>
      </c>
      <c r="AI45">
        <v>151.30000000000001</v>
      </c>
      <c r="AJ45">
        <v>0</v>
      </c>
      <c r="AK45">
        <v>69</v>
      </c>
      <c r="AL45">
        <v>8113</v>
      </c>
      <c r="AM45">
        <v>0.69124220312523554</v>
      </c>
      <c r="AN45" t="s">
        <v>70</v>
      </c>
      <c r="AO45">
        <v>402.08</v>
      </c>
      <c r="AP45" t="s">
        <v>514</v>
      </c>
      <c r="AQ45" t="s">
        <v>117</v>
      </c>
      <c r="AR45" t="s">
        <v>118</v>
      </c>
      <c r="AS45" t="s">
        <v>117</v>
      </c>
      <c r="AT45" t="s">
        <v>118</v>
      </c>
      <c r="AU45" t="s">
        <v>189</v>
      </c>
      <c r="AV45" t="s">
        <v>341</v>
      </c>
      <c r="AW45" t="s">
        <v>70</v>
      </c>
      <c r="AX45">
        <v>9850</v>
      </c>
      <c r="AY45" t="s">
        <v>391</v>
      </c>
      <c r="AZ45">
        <v>3</v>
      </c>
      <c r="BA45" t="s">
        <v>515</v>
      </c>
      <c r="BB45">
        <v>8</v>
      </c>
      <c r="BC45">
        <v>1</v>
      </c>
      <c r="BE45" t="s">
        <v>70</v>
      </c>
      <c r="BF45">
        <v>0</v>
      </c>
      <c r="BG45" t="s">
        <v>269</v>
      </c>
      <c r="BI45" t="s">
        <v>117</v>
      </c>
      <c r="BJ45" t="s">
        <v>341</v>
      </c>
      <c r="BK45" t="s">
        <v>70</v>
      </c>
      <c r="BL45">
        <v>0.69124220312523554</v>
      </c>
      <c r="BM45">
        <v>9850</v>
      </c>
      <c r="BN45" t="s">
        <v>118</v>
      </c>
      <c r="BO45" t="s">
        <v>189</v>
      </c>
      <c r="BP45">
        <v>8</v>
      </c>
      <c r="BQ45">
        <v>1705.2249999999999</v>
      </c>
      <c r="BR45">
        <v>1.6168001496115671E-2</v>
      </c>
      <c r="BS45">
        <v>0.41532002280625413</v>
      </c>
      <c r="BT45">
        <v>0.2797284815786773</v>
      </c>
      <c r="BU45">
        <v>13.853</v>
      </c>
      <c r="BV45">
        <v>5.8643287542699644E-2</v>
      </c>
      <c r="BW45">
        <v>4.3396032781597738</v>
      </c>
      <c r="BX45">
        <v>69</v>
      </c>
      <c r="BY45">
        <v>1</v>
      </c>
      <c r="BZ45">
        <v>74</v>
      </c>
    </row>
    <row r="46" spans="1:78" ht="16.5">
      <c r="A46" s="108" t="str">
        <f t="shared" si="1"/>
        <v>성원운수</v>
      </c>
      <c r="B46" s="109" t="str">
        <f t="shared" si="2"/>
        <v>신영민</v>
      </c>
      <c r="C46" s="110" t="str">
        <f t="shared" si="3"/>
        <v>C</v>
      </c>
      <c r="D46" s="111">
        <f t="shared" si="4"/>
        <v>0.87423106397854866</v>
      </c>
      <c r="E46" s="112">
        <f t="shared" si="5"/>
        <v>1911</v>
      </c>
      <c r="F46" s="113" t="str">
        <f t="shared" si="6"/>
        <v>537</v>
      </c>
      <c r="G46" s="114" t="str">
        <f t="shared" si="7"/>
        <v>71바6612</v>
      </c>
      <c r="H46" s="115">
        <f t="shared" si="8"/>
        <v>2</v>
      </c>
      <c r="I46" s="116">
        <f t="shared" si="9"/>
        <v>1367.58</v>
      </c>
      <c r="J46" s="117">
        <f t="shared" si="10"/>
        <v>2.8253999218038141E-2</v>
      </c>
      <c r="K46" s="117">
        <f t="shared" si="11"/>
        <v>0.35100957401542543</v>
      </c>
      <c r="L46" s="117">
        <f t="shared" si="12"/>
        <v>0.20912853361412131</v>
      </c>
      <c r="M46" s="118">
        <f t="shared" si="13"/>
        <v>9.2629999999999999</v>
      </c>
      <c r="N46" s="119">
        <f t="shared" si="14"/>
        <v>0</v>
      </c>
      <c r="O46" s="119">
        <f t="shared" si="15"/>
        <v>2.9979964609017391</v>
      </c>
      <c r="P46" s="220">
        <f t="shared" si="16"/>
        <v>6</v>
      </c>
      <c r="Q46" s="221">
        <f t="shared" si="17"/>
        <v>0</v>
      </c>
      <c r="R46" s="221">
        <f t="shared" si="18"/>
        <v>41</v>
      </c>
      <c r="T46">
        <v>519</v>
      </c>
      <c r="U46">
        <v>1911</v>
      </c>
      <c r="V46" t="s">
        <v>516</v>
      </c>
      <c r="W46">
        <v>1367.58</v>
      </c>
      <c r="X46">
        <v>581.48199999999997</v>
      </c>
      <c r="Y46">
        <v>2.3519999999999999</v>
      </c>
      <c r="Z46">
        <v>9.2629999999999999</v>
      </c>
      <c r="AA46">
        <v>97.163307000000003</v>
      </c>
      <c r="AB46">
        <v>2.7452519999999998</v>
      </c>
      <c r="AC46">
        <v>34.105251000000003</v>
      </c>
      <c r="AD46" s="1">
        <v>286</v>
      </c>
      <c r="AE46">
        <v>0</v>
      </c>
      <c r="AF46">
        <v>41</v>
      </c>
      <c r="AG46">
        <v>61</v>
      </c>
      <c r="AH46">
        <v>14.075066</v>
      </c>
      <c r="AI46">
        <v>0</v>
      </c>
      <c r="AJ46">
        <v>0</v>
      </c>
      <c r="AK46">
        <v>6</v>
      </c>
      <c r="AL46">
        <v>563</v>
      </c>
      <c r="AM46">
        <v>0.87423106397854866</v>
      </c>
      <c r="AN46" t="s">
        <v>69</v>
      </c>
      <c r="AO46">
        <v>1259.5129999999999</v>
      </c>
      <c r="AP46" t="s">
        <v>517</v>
      </c>
      <c r="AQ46" t="s">
        <v>117</v>
      </c>
      <c r="AR46" t="s">
        <v>120</v>
      </c>
      <c r="AS46" t="s">
        <v>117</v>
      </c>
      <c r="AT46" t="s">
        <v>120</v>
      </c>
      <c r="AU46" t="s">
        <v>274</v>
      </c>
      <c r="AV46" t="s">
        <v>516</v>
      </c>
      <c r="AW46" t="s">
        <v>69</v>
      </c>
      <c r="AX46">
        <v>1911</v>
      </c>
      <c r="AY46" t="s">
        <v>474</v>
      </c>
      <c r="AZ46">
        <v>1</v>
      </c>
      <c r="BA46" t="s">
        <v>518</v>
      </c>
      <c r="BB46">
        <v>2</v>
      </c>
      <c r="BC46">
        <v>1</v>
      </c>
      <c r="BE46" t="s">
        <v>298</v>
      </c>
      <c r="BF46" t="s">
        <v>299</v>
      </c>
      <c r="BG46" t="s">
        <v>298</v>
      </c>
      <c r="BI46" t="s">
        <v>117</v>
      </c>
      <c r="BJ46" t="s">
        <v>516</v>
      </c>
      <c r="BK46" t="s">
        <v>69</v>
      </c>
      <c r="BL46">
        <v>0.87423106397854866</v>
      </c>
      <c r="BM46">
        <v>1911</v>
      </c>
      <c r="BN46" t="s">
        <v>120</v>
      </c>
      <c r="BO46" t="s">
        <v>274</v>
      </c>
      <c r="BP46">
        <v>2</v>
      </c>
      <c r="BQ46">
        <v>1367.58</v>
      </c>
      <c r="BR46">
        <v>2.8253999218038141E-2</v>
      </c>
      <c r="BS46">
        <v>0.35100957401542543</v>
      </c>
      <c r="BT46">
        <v>0.20912853361412131</v>
      </c>
      <c r="BU46">
        <v>9.2629999999999999</v>
      </c>
      <c r="BV46">
        <v>0</v>
      </c>
      <c r="BW46">
        <v>2.9979964609017391</v>
      </c>
      <c r="BX46">
        <v>6</v>
      </c>
      <c r="BY46">
        <v>0</v>
      </c>
      <c r="BZ46">
        <v>41</v>
      </c>
    </row>
    <row r="47" spans="1:78" ht="16.5">
      <c r="A47" s="125" t="str">
        <f t="shared" si="1"/>
        <v>성원운수</v>
      </c>
      <c r="B47" s="126" t="str">
        <f t="shared" si="2"/>
        <v>심상만</v>
      </c>
      <c r="C47" s="127" t="str">
        <f t="shared" si="3"/>
        <v>A</v>
      </c>
      <c r="D47" s="128">
        <f t="shared" si="4"/>
        <v>0.95067031910176547</v>
      </c>
      <c r="E47" s="129">
        <f t="shared" si="5"/>
        <v>5911</v>
      </c>
      <c r="F47" s="130" t="str">
        <f t="shared" si="6"/>
        <v>536</v>
      </c>
      <c r="G47" s="131" t="str">
        <f t="shared" si="7"/>
        <v>71바5566</v>
      </c>
      <c r="H47" s="132">
        <f t="shared" si="8"/>
        <v>7</v>
      </c>
      <c r="I47" s="133">
        <f t="shared" si="9"/>
        <v>1093.4749999999999</v>
      </c>
      <c r="J47" s="134">
        <f t="shared" si="10"/>
        <v>7.8218832857830083E-3</v>
      </c>
      <c r="K47" s="134">
        <f t="shared" si="11"/>
        <v>0.35883265598655001</v>
      </c>
      <c r="L47" s="134">
        <f t="shared" si="12"/>
        <v>8.5049955417362086E-2</v>
      </c>
      <c r="M47" s="135">
        <f t="shared" si="13"/>
        <v>6.5229999999999997</v>
      </c>
      <c r="N47" s="136">
        <f t="shared" si="14"/>
        <v>0</v>
      </c>
      <c r="O47" s="136">
        <f t="shared" si="15"/>
        <v>0.54870938978943284</v>
      </c>
      <c r="P47" s="218">
        <f t="shared" si="16"/>
        <v>5</v>
      </c>
      <c r="Q47" s="219">
        <f t="shared" si="17"/>
        <v>0</v>
      </c>
      <c r="R47" s="219">
        <f t="shared" si="18"/>
        <v>6</v>
      </c>
      <c r="T47">
        <v>519</v>
      </c>
      <c r="U47">
        <v>5911</v>
      </c>
      <c r="V47" t="s">
        <v>235</v>
      </c>
      <c r="W47">
        <v>1093.4749999999999</v>
      </c>
      <c r="X47">
        <v>403.28699999999998</v>
      </c>
      <c r="Y47">
        <v>2.7109999999999999</v>
      </c>
      <c r="Z47">
        <v>6.5229999999999997</v>
      </c>
      <c r="AA47">
        <v>87.394425999999996</v>
      </c>
      <c r="AB47">
        <v>0.683589</v>
      </c>
      <c r="AC47">
        <v>31.359974000000001</v>
      </c>
      <c r="AD47" s="1">
        <v>93</v>
      </c>
      <c r="AE47">
        <v>0</v>
      </c>
      <c r="AF47">
        <v>6</v>
      </c>
      <c r="AG47">
        <v>60</v>
      </c>
      <c r="AH47">
        <v>12.511953</v>
      </c>
      <c r="AI47">
        <v>0</v>
      </c>
      <c r="AJ47">
        <v>0</v>
      </c>
      <c r="AK47">
        <v>5</v>
      </c>
      <c r="AL47">
        <v>179</v>
      </c>
      <c r="AM47">
        <v>0.95067031910176547</v>
      </c>
      <c r="AN47" t="s">
        <v>66</v>
      </c>
      <c r="AO47">
        <v>395.60199999999998</v>
      </c>
      <c r="AP47" t="s">
        <v>519</v>
      </c>
      <c r="AQ47" t="s">
        <v>117</v>
      </c>
      <c r="AR47" t="s">
        <v>119</v>
      </c>
      <c r="AS47" t="s">
        <v>117</v>
      </c>
      <c r="AT47" t="s">
        <v>119</v>
      </c>
      <c r="AU47" t="s">
        <v>201</v>
      </c>
      <c r="AV47" t="s">
        <v>235</v>
      </c>
      <c r="AW47" t="s">
        <v>66</v>
      </c>
      <c r="AX47">
        <v>5911</v>
      </c>
      <c r="AY47" t="s">
        <v>378</v>
      </c>
      <c r="AZ47">
        <v>9</v>
      </c>
      <c r="BA47" t="s">
        <v>520</v>
      </c>
      <c r="BB47">
        <v>7</v>
      </c>
      <c r="BC47">
        <v>1</v>
      </c>
      <c r="BE47" t="s">
        <v>68</v>
      </c>
      <c r="BF47">
        <v>1</v>
      </c>
      <c r="BG47" t="s">
        <v>301</v>
      </c>
      <c r="BI47" t="s">
        <v>117</v>
      </c>
      <c r="BJ47" t="s">
        <v>235</v>
      </c>
      <c r="BK47" t="s">
        <v>66</v>
      </c>
      <c r="BL47">
        <v>0.95067031910176547</v>
      </c>
      <c r="BM47">
        <v>5911</v>
      </c>
      <c r="BN47" t="s">
        <v>119</v>
      </c>
      <c r="BO47" t="s">
        <v>201</v>
      </c>
      <c r="BP47">
        <v>7</v>
      </c>
      <c r="BQ47">
        <v>1093.4749999999999</v>
      </c>
      <c r="BR47">
        <v>7.8218832857830083E-3</v>
      </c>
      <c r="BS47">
        <v>0.35883265598655001</v>
      </c>
      <c r="BT47">
        <v>8.5049955417362086E-2</v>
      </c>
      <c r="BU47">
        <v>6.5229999999999997</v>
      </c>
      <c r="BV47">
        <v>0</v>
      </c>
      <c r="BW47">
        <v>0.54870938978943284</v>
      </c>
      <c r="BX47">
        <v>5</v>
      </c>
      <c r="BY47">
        <v>0</v>
      </c>
      <c r="BZ47">
        <v>6</v>
      </c>
    </row>
    <row r="48" spans="1:78" ht="16.5">
      <c r="A48" s="108" t="str">
        <f t="shared" si="1"/>
        <v>성원운수</v>
      </c>
      <c r="B48" s="109" t="str">
        <f t="shared" si="2"/>
        <v>양대주</v>
      </c>
      <c r="C48" s="110" t="str">
        <f t="shared" si="3"/>
        <v>B</v>
      </c>
      <c r="D48" s="111">
        <f t="shared" si="4"/>
        <v>0.90115384615384608</v>
      </c>
      <c r="E48" s="112">
        <f t="shared" si="5"/>
        <v>5207</v>
      </c>
      <c r="F48" s="113" t="str">
        <f t="shared" si="6"/>
        <v>538</v>
      </c>
      <c r="G48" s="114" t="str">
        <f t="shared" si="7"/>
        <v>71바6303</v>
      </c>
      <c r="H48" s="115">
        <f t="shared" si="8"/>
        <v>1</v>
      </c>
      <c r="I48" s="116">
        <f t="shared" si="9"/>
        <v>1699.768</v>
      </c>
      <c r="J48" s="117">
        <f t="shared" si="10"/>
        <v>2.3857354932384008E-2</v>
      </c>
      <c r="K48" s="117">
        <f t="shared" si="11"/>
        <v>0.45165401871420219</v>
      </c>
      <c r="L48" s="117">
        <f t="shared" si="12"/>
        <v>6.7067976335594026E-2</v>
      </c>
      <c r="M48" s="118">
        <f t="shared" si="13"/>
        <v>9.9359999999999999</v>
      </c>
      <c r="N48" s="119">
        <f t="shared" si="14"/>
        <v>5.8831558189117575E-2</v>
      </c>
      <c r="O48" s="119">
        <f t="shared" si="15"/>
        <v>1.6472836292952919</v>
      </c>
      <c r="P48" s="220">
        <f t="shared" si="16"/>
        <v>122</v>
      </c>
      <c r="Q48" s="221">
        <f t="shared" si="17"/>
        <v>1</v>
      </c>
      <c r="R48" s="221">
        <f t="shared" si="18"/>
        <v>28</v>
      </c>
      <c r="T48">
        <v>519</v>
      </c>
      <c r="U48">
        <v>5207</v>
      </c>
      <c r="V48" t="s">
        <v>342</v>
      </c>
      <c r="W48">
        <v>1699.768</v>
      </c>
      <c r="X48">
        <v>725.42499999999995</v>
      </c>
      <c r="Y48">
        <v>2.343</v>
      </c>
      <c r="Z48">
        <v>9.9359999999999999</v>
      </c>
      <c r="AA48">
        <v>154.35357400000001</v>
      </c>
      <c r="AB48">
        <v>3.6824680000000001</v>
      </c>
      <c r="AC48">
        <v>69.714411999999996</v>
      </c>
      <c r="AD48" s="1">
        <v>114</v>
      </c>
      <c r="AE48">
        <v>1</v>
      </c>
      <c r="AF48">
        <v>28</v>
      </c>
      <c r="AG48">
        <v>71</v>
      </c>
      <c r="AH48">
        <v>11.012171</v>
      </c>
      <c r="AI48">
        <v>0</v>
      </c>
      <c r="AJ48">
        <v>0</v>
      </c>
      <c r="AK48">
        <v>122</v>
      </c>
      <c r="AL48">
        <v>37849</v>
      </c>
      <c r="AM48">
        <v>0.90115384615384608</v>
      </c>
      <c r="AN48" t="s">
        <v>68</v>
      </c>
      <c r="AO48">
        <v>1699.768</v>
      </c>
      <c r="AP48" t="s">
        <v>521</v>
      </c>
      <c r="AQ48" t="s">
        <v>117</v>
      </c>
      <c r="AR48" t="s">
        <v>121</v>
      </c>
      <c r="AS48" t="s">
        <v>117</v>
      </c>
      <c r="AT48" t="s">
        <v>121</v>
      </c>
      <c r="AU48" t="s">
        <v>206</v>
      </c>
      <c r="AV48" t="s">
        <v>342</v>
      </c>
      <c r="AW48" t="s">
        <v>68</v>
      </c>
      <c r="AX48">
        <v>5207</v>
      </c>
      <c r="AY48" t="s">
        <v>374</v>
      </c>
      <c r="AZ48">
        <v>4</v>
      </c>
      <c r="BA48" t="s">
        <v>434</v>
      </c>
      <c r="BB48">
        <v>1</v>
      </c>
      <c r="BC48">
        <v>1</v>
      </c>
      <c r="BE48" t="s">
        <v>69</v>
      </c>
      <c r="BF48">
        <v>1</v>
      </c>
      <c r="BG48" t="s">
        <v>301</v>
      </c>
      <c r="BI48" t="s">
        <v>117</v>
      </c>
      <c r="BJ48" t="s">
        <v>342</v>
      </c>
      <c r="BK48" t="s">
        <v>68</v>
      </c>
      <c r="BL48">
        <v>0.90115384615384608</v>
      </c>
      <c r="BM48">
        <v>5207</v>
      </c>
      <c r="BN48" t="s">
        <v>121</v>
      </c>
      <c r="BO48" t="s">
        <v>206</v>
      </c>
      <c r="BP48">
        <v>1</v>
      </c>
      <c r="BQ48">
        <v>1699.768</v>
      </c>
      <c r="BR48">
        <v>2.3857354932384008E-2</v>
      </c>
      <c r="BS48">
        <v>0.45165401871420219</v>
      </c>
      <c r="BT48">
        <v>6.7067976335594026E-2</v>
      </c>
      <c r="BU48">
        <v>9.9359999999999999</v>
      </c>
      <c r="BV48">
        <v>5.8831558189117575E-2</v>
      </c>
      <c r="BW48">
        <v>1.6472836292952919</v>
      </c>
      <c r="BX48">
        <v>122</v>
      </c>
      <c r="BY48">
        <v>1</v>
      </c>
      <c r="BZ48">
        <v>28</v>
      </c>
    </row>
    <row r="49" spans="1:78" ht="16.5">
      <c r="A49" s="125" t="str">
        <f t="shared" si="1"/>
        <v>성원운수</v>
      </c>
      <c r="B49" s="126" t="str">
        <f t="shared" si="2"/>
        <v>여운종</v>
      </c>
      <c r="C49" s="127" t="str">
        <f t="shared" si="3"/>
        <v>C</v>
      </c>
      <c r="D49" s="128">
        <f t="shared" si="4"/>
        <v>0.87562193593886939</v>
      </c>
      <c r="E49" s="129">
        <f t="shared" si="5"/>
        <v>2169</v>
      </c>
      <c r="F49" s="130" t="str">
        <f t="shared" si="6"/>
        <v>536</v>
      </c>
      <c r="G49" s="131" t="str">
        <f t="shared" si="7"/>
        <v>71바5553</v>
      </c>
      <c r="H49" s="132">
        <f t="shared" si="8"/>
        <v>2</v>
      </c>
      <c r="I49" s="133">
        <f t="shared" si="9"/>
        <v>959.74399999999991</v>
      </c>
      <c r="J49" s="134">
        <f t="shared" si="10"/>
        <v>1.1958997457960696E-2</v>
      </c>
      <c r="K49" s="134">
        <f t="shared" si="11"/>
        <v>0.39073850101067964</v>
      </c>
      <c r="L49" s="134">
        <f t="shared" si="12"/>
        <v>0.12294945318751668</v>
      </c>
      <c r="M49" s="135">
        <f t="shared" si="13"/>
        <v>4.5369999999999999</v>
      </c>
      <c r="N49" s="136">
        <f t="shared" si="14"/>
        <v>0.1041944518538277</v>
      </c>
      <c r="O49" s="136">
        <f t="shared" si="15"/>
        <v>11.357195252067219</v>
      </c>
      <c r="P49" s="218">
        <f t="shared" si="16"/>
        <v>20</v>
      </c>
      <c r="Q49" s="219">
        <f t="shared" si="17"/>
        <v>1</v>
      </c>
      <c r="R49" s="219">
        <f t="shared" si="18"/>
        <v>109</v>
      </c>
      <c r="T49">
        <v>519</v>
      </c>
      <c r="U49">
        <v>2169</v>
      </c>
      <c r="V49" t="s">
        <v>280</v>
      </c>
      <c r="W49">
        <v>959.74400000000003</v>
      </c>
      <c r="X49">
        <v>391.61700000000002</v>
      </c>
      <c r="Y49">
        <v>2.4510000000000001</v>
      </c>
      <c r="Z49">
        <v>4.5369999999999999</v>
      </c>
      <c r="AA49">
        <v>73.304137999999995</v>
      </c>
      <c r="AB49">
        <v>0.87664399999999998</v>
      </c>
      <c r="AC49">
        <v>28.642748999999998</v>
      </c>
      <c r="AD49" s="1">
        <v>118</v>
      </c>
      <c r="AE49">
        <v>1</v>
      </c>
      <c r="AF49">
        <v>109</v>
      </c>
      <c r="AG49">
        <v>79</v>
      </c>
      <c r="AH49">
        <v>13.09263</v>
      </c>
      <c r="AI49">
        <v>97.7</v>
      </c>
      <c r="AJ49">
        <v>0</v>
      </c>
      <c r="AK49">
        <v>20</v>
      </c>
      <c r="AL49">
        <v>1350</v>
      </c>
      <c r="AM49">
        <v>0.87562193593886939</v>
      </c>
      <c r="AN49" t="s">
        <v>69</v>
      </c>
      <c r="AO49">
        <v>867.53499999999997</v>
      </c>
      <c r="AP49" t="s">
        <v>522</v>
      </c>
      <c r="AQ49" t="s">
        <v>117</v>
      </c>
      <c r="AR49" t="s">
        <v>119</v>
      </c>
      <c r="AS49" t="s">
        <v>117</v>
      </c>
      <c r="AT49" t="s">
        <v>119</v>
      </c>
      <c r="AU49" t="s">
        <v>272</v>
      </c>
      <c r="AV49" t="s">
        <v>280</v>
      </c>
      <c r="AW49" t="s">
        <v>69</v>
      </c>
      <c r="AX49">
        <v>2169</v>
      </c>
      <c r="AY49" t="s">
        <v>357</v>
      </c>
      <c r="AZ49">
        <v>3</v>
      </c>
      <c r="BA49" t="s">
        <v>303</v>
      </c>
      <c r="BB49">
        <v>2</v>
      </c>
      <c r="BC49">
        <v>1</v>
      </c>
      <c r="BE49" t="s">
        <v>69</v>
      </c>
      <c r="BF49">
        <v>0</v>
      </c>
      <c r="BG49" t="s">
        <v>269</v>
      </c>
      <c r="BI49" t="s">
        <v>117</v>
      </c>
      <c r="BJ49" t="s">
        <v>280</v>
      </c>
      <c r="BK49" t="s">
        <v>69</v>
      </c>
      <c r="BL49">
        <v>0.87562193593886939</v>
      </c>
      <c r="BM49">
        <v>2169</v>
      </c>
      <c r="BN49" t="s">
        <v>119</v>
      </c>
      <c r="BO49" t="s">
        <v>272</v>
      </c>
      <c r="BP49">
        <v>2</v>
      </c>
      <c r="BQ49">
        <v>959.74399999999991</v>
      </c>
      <c r="BR49">
        <v>1.1958997457960696E-2</v>
      </c>
      <c r="BS49">
        <v>0.39073850101067964</v>
      </c>
      <c r="BT49">
        <v>0.12294945318751667</v>
      </c>
      <c r="BU49">
        <v>4.5369999999999999</v>
      </c>
      <c r="BV49">
        <v>0.1041944518538277</v>
      </c>
      <c r="BW49">
        <v>11.357195252067219</v>
      </c>
      <c r="BX49">
        <v>20</v>
      </c>
      <c r="BY49">
        <v>1</v>
      </c>
      <c r="BZ49">
        <v>109</v>
      </c>
    </row>
    <row r="50" spans="1:78" ht="16.5">
      <c r="A50" s="108" t="str">
        <f t="shared" si="1"/>
        <v>성원운수</v>
      </c>
      <c r="B50" s="109" t="str">
        <f t="shared" si="2"/>
        <v>연광옥</v>
      </c>
      <c r="C50" s="110" t="str">
        <f t="shared" si="3"/>
        <v>B</v>
      </c>
      <c r="D50" s="111">
        <f t="shared" si="4"/>
        <v>0.91453970630255299</v>
      </c>
      <c r="E50" s="112">
        <f t="shared" si="5"/>
        <v>1540</v>
      </c>
      <c r="F50" s="113" t="str">
        <f t="shared" si="6"/>
        <v>순환54</v>
      </c>
      <c r="G50" s="114" t="str">
        <f t="shared" si="7"/>
        <v>72바1927</v>
      </c>
      <c r="H50" s="115">
        <f t="shared" si="8"/>
        <v>4</v>
      </c>
      <c r="I50" s="116">
        <f t="shared" si="9"/>
        <v>1148.0719999999999</v>
      </c>
      <c r="J50" s="117">
        <f t="shared" si="10"/>
        <v>7.5936428036683837E-2</v>
      </c>
      <c r="K50" s="117">
        <f t="shared" si="11"/>
        <v>0.27530959604447236</v>
      </c>
      <c r="L50" s="117">
        <f t="shared" si="12"/>
        <v>0.11149126535617976</v>
      </c>
      <c r="M50" s="118">
        <f t="shared" si="13"/>
        <v>11.265000000000001</v>
      </c>
      <c r="N50" s="119">
        <f t="shared" si="14"/>
        <v>0</v>
      </c>
      <c r="O50" s="119">
        <f t="shared" si="15"/>
        <v>1.7420510211903089</v>
      </c>
      <c r="P50" s="220">
        <f t="shared" si="16"/>
        <v>29</v>
      </c>
      <c r="Q50" s="221">
        <f t="shared" si="17"/>
        <v>0</v>
      </c>
      <c r="R50" s="221">
        <f t="shared" si="18"/>
        <v>20</v>
      </c>
      <c r="T50">
        <v>519</v>
      </c>
      <c r="U50">
        <v>1540</v>
      </c>
      <c r="V50" t="s">
        <v>236</v>
      </c>
      <c r="W50">
        <v>1148.0719999999999</v>
      </c>
      <c r="X50">
        <v>378.51799999999997</v>
      </c>
      <c r="Y50">
        <v>3.0329999999999999</v>
      </c>
      <c r="Z50">
        <v>11.265000000000001</v>
      </c>
      <c r="AA50">
        <v>88.351904000000005</v>
      </c>
      <c r="AB50">
        <v>6.7091279999999998</v>
      </c>
      <c r="AC50">
        <v>24.324127000000001</v>
      </c>
      <c r="AD50" s="1">
        <v>128</v>
      </c>
      <c r="AE50">
        <v>0</v>
      </c>
      <c r="AF50">
        <v>20</v>
      </c>
      <c r="AG50">
        <v>68</v>
      </c>
      <c r="AH50">
        <v>12.994308999999999</v>
      </c>
      <c r="AI50">
        <v>24.7</v>
      </c>
      <c r="AJ50">
        <v>0</v>
      </c>
      <c r="AK50">
        <v>29</v>
      </c>
      <c r="AL50">
        <v>2830</v>
      </c>
      <c r="AM50">
        <v>0.91453970630255299</v>
      </c>
      <c r="AN50" t="s">
        <v>68</v>
      </c>
      <c r="AO50">
        <v>500.26799999999997</v>
      </c>
      <c r="AP50" t="s">
        <v>523</v>
      </c>
      <c r="AQ50" t="s">
        <v>117</v>
      </c>
      <c r="AR50" t="s">
        <v>123</v>
      </c>
      <c r="AS50" t="s">
        <v>117</v>
      </c>
      <c r="AT50" t="s">
        <v>123</v>
      </c>
      <c r="AU50" t="s">
        <v>214</v>
      </c>
      <c r="AV50" t="s">
        <v>236</v>
      </c>
      <c r="AW50" t="s">
        <v>68</v>
      </c>
      <c r="AX50">
        <v>1540</v>
      </c>
      <c r="AY50" t="s">
        <v>410</v>
      </c>
      <c r="AZ50">
        <v>1</v>
      </c>
      <c r="BA50" t="s">
        <v>324</v>
      </c>
      <c r="BB50">
        <v>4</v>
      </c>
      <c r="BC50">
        <v>1</v>
      </c>
      <c r="BE50" t="s">
        <v>68</v>
      </c>
      <c r="BF50">
        <v>0</v>
      </c>
      <c r="BG50" t="s">
        <v>269</v>
      </c>
      <c r="BI50" t="s">
        <v>117</v>
      </c>
      <c r="BJ50" t="s">
        <v>236</v>
      </c>
      <c r="BK50" t="s">
        <v>68</v>
      </c>
      <c r="BL50">
        <v>0.91453970630255299</v>
      </c>
      <c r="BM50">
        <v>1540</v>
      </c>
      <c r="BN50" t="s">
        <v>123</v>
      </c>
      <c r="BO50" t="s">
        <v>214</v>
      </c>
      <c r="BP50">
        <v>4</v>
      </c>
      <c r="BQ50">
        <v>1148.0719999999999</v>
      </c>
      <c r="BR50">
        <v>7.5936428036683837E-2</v>
      </c>
      <c r="BS50">
        <v>0.27530959604447236</v>
      </c>
      <c r="BT50">
        <v>0.11149126535617976</v>
      </c>
      <c r="BU50">
        <v>11.265000000000001</v>
      </c>
      <c r="BV50">
        <v>0</v>
      </c>
      <c r="BW50">
        <v>1.7420510211903089</v>
      </c>
      <c r="BX50">
        <v>29</v>
      </c>
      <c r="BY50">
        <v>0</v>
      </c>
      <c r="BZ50">
        <v>20</v>
      </c>
    </row>
    <row r="51" spans="1:78" ht="16.5">
      <c r="A51" s="125" t="str">
        <f t="shared" si="1"/>
        <v>성원운수</v>
      </c>
      <c r="B51" s="126" t="str">
        <f t="shared" si="2"/>
        <v>우대암</v>
      </c>
      <c r="C51" s="127" t="str">
        <f t="shared" si="3"/>
        <v>B</v>
      </c>
      <c r="D51" s="128">
        <f t="shared" si="4"/>
        <v>0.90657075207948534</v>
      </c>
      <c r="E51" s="129">
        <f t="shared" si="5"/>
        <v>4390</v>
      </c>
      <c r="F51" s="130" t="str">
        <f t="shared" si="6"/>
        <v>535</v>
      </c>
      <c r="G51" s="131" t="str">
        <f t="shared" si="7"/>
        <v>71바5564</v>
      </c>
      <c r="H51" s="132">
        <f t="shared" si="8"/>
        <v>8</v>
      </c>
      <c r="I51" s="133">
        <f t="shared" si="9"/>
        <v>1648.6109999999999</v>
      </c>
      <c r="J51" s="134">
        <f t="shared" si="10"/>
        <v>9.1113925508559748E-3</v>
      </c>
      <c r="K51" s="134">
        <f t="shared" si="11"/>
        <v>0.37582585249390826</v>
      </c>
      <c r="L51" s="134">
        <f t="shared" si="12"/>
        <v>0.25657962976105342</v>
      </c>
      <c r="M51" s="135">
        <f t="shared" si="13"/>
        <v>8.77</v>
      </c>
      <c r="N51" s="136">
        <f t="shared" si="14"/>
        <v>0.12131424574990705</v>
      </c>
      <c r="O51" s="136">
        <f t="shared" si="15"/>
        <v>3.2148275123725369</v>
      </c>
      <c r="P51" s="218">
        <f t="shared" si="16"/>
        <v>10</v>
      </c>
      <c r="Q51" s="219">
        <f t="shared" si="17"/>
        <v>2</v>
      </c>
      <c r="R51" s="219">
        <f t="shared" si="18"/>
        <v>53</v>
      </c>
      <c r="T51">
        <v>519</v>
      </c>
      <c r="U51">
        <v>4390</v>
      </c>
      <c r="V51" t="s">
        <v>237</v>
      </c>
      <c r="W51">
        <v>1648.6110000000001</v>
      </c>
      <c r="X51">
        <v>596.72699999999998</v>
      </c>
      <c r="Y51">
        <v>2.7629999999999999</v>
      </c>
      <c r="Z51">
        <v>8.77</v>
      </c>
      <c r="AA51">
        <v>128.37719300000001</v>
      </c>
      <c r="AB51">
        <v>1.1696949999999999</v>
      </c>
      <c r="AC51">
        <v>48.247467999999998</v>
      </c>
      <c r="AD51" s="1">
        <v>423</v>
      </c>
      <c r="AE51">
        <v>2</v>
      </c>
      <c r="AF51">
        <v>53</v>
      </c>
      <c r="AG51">
        <v>65</v>
      </c>
      <c r="AH51">
        <v>12.84193</v>
      </c>
      <c r="AI51">
        <v>0</v>
      </c>
      <c r="AJ51">
        <v>0</v>
      </c>
      <c r="AK51">
        <v>10</v>
      </c>
      <c r="AL51">
        <v>1102</v>
      </c>
      <c r="AM51">
        <v>0.90657075207948534</v>
      </c>
      <c r="AN51" t="s">
        <v>68</v>
      </c>
      <c r="AO51">
        <v>482.31799999999998</v>
      </c>
      <c r="AP51" t="s">
        <v>524</v>
      </c>
      <c r="AQ51" t="s">
        <v>117</v>
      </c>
      <c r="AR51" t="s">
        <v>118</v>
      </c>
      <c r="AS51" t="s">
        <v>117</v>
      </c>
      <c r="AT51" t="s">
        <v>118</v>
      </c>
      <c r="AU51" t="s">
        <v>175</v>
      </c>
      <c r="AV51" t="s">
        <v>237</v>
      </c>
      <c r="AW51" t="s">
        <v>68</v>
      </c>
      <c r="AX51">
        <v>4390</v>
      </c>
      <c r="AY51" t="s">
        <v>383</v>
      </c>
      <c r="AZ51">
        <v>7</v>
      </c>
      <c r="BA51" t="s">
        <v>389</v>
      </c>
      <c r="BB51">
        <v>8</v>
      </c>
      <c r="BC51">
        <v>1</v>
      </c>
      <c r="BE51" t="s">
        <v>68</v>
      </c>
      <c r="BF51">
        <v>0</v>
      </c>
      <c r="BG51" t="s">
        <v>269</v>
      </c>
      <c r="BI51" t="s">
        <v>117</v>
      </c>
      <c r="BJ51" t="s">
        <v>237</v>
      </c>
      <c r="BK51" t="s">
        <v>68</v>
      </c>
      <c r="BL51">
        <v>0.90657075207948534</v>
      </c>
      <c r="BM51">
        <v>4390</v>
      </c>
      <c r="BN51" t="s">
        <v>118</v>
      </c>
      <c r="BO51" t="s">
        <v>175</v>
      </c>
      <c r="BP51">
        <v>8</v>
      </c>
      <c r="BQ51">
        <v>1648.6109999999999</v>
      </c>
      <c r="BR51">
        <v>9.1113925508559748E-3</v>
      </c>
      <c r="BS51">
        <v>0.37582585249390826</v>
      </c>
      <c r="BT51">
        <v>0.25657962976105336</v>
      </c>
      <c r="BU51">
        <v>8.77</v>
      </c>
      <c r="BV51">
        <v>0.12131424574990705</v>
      </c>
      <c r="BW51">
        <v>3.2148275123725369</v>
      </c>
      <c r="BX51">
        <v>10</v>
      </c>
      <c r="BY51">
        <v>2</v>
      </c>
      <c r="BZ51">
        <v>53</v>
      </c>
    </row>
    <row r="52" spans="1:78" ht="16.5">
      <c r="A52" s="108" t="str">
        <f t="shared" si="1"/>
        <v>성원운수</v>
      </c>
      <c r="B52" s="109" t="str">
        <f t="shared" si="2"/>
        <v>이경화</v>
      </c>
      <c r="C52" s="110" t="str">
        <f t="shared" si="3"/>
        <v>D</v>
      </c>
      <c r="D52" s="111">
        <f t="shared" si="4"/>
        <v>0.83827586206896554</v>
      </c>
      <c r="E52" s="112">
        <f t="shared" si="5"/>
        <v>8885</v>
      </c>
      <c r="F52" s="113" t="str">
        <f t="shared" si="6"/>
        <v>536</v>
      </c>
      <c r="G52" s="114" t="str">
        <f t="shared" si="7"/>
        <v>71바5562</v>
      </c>
      <c r="H52" s="115">
        <f t="shared" si="8"/>
        <v>1</v>
      </c>
      <c r="I52" s="116">
        <f t="shared" si="9"/>
        <v>718.26900000000001</v>
      </c>
      <c r="J52" s="117">
        <f t="shared" si="10"/>
        <v>7.3197187276283424E-3</v>
      </c>
      <c r="K52" s="117">
        <f t="shared" si="11"/>
        <v>0.39676651850728489</v>
      </c>
      <c r="L52" s="117">
        <f t="shared" si="12"/>
        <v>0.17820621522020302</v>
      </c>
      <c r="M52" s="118">
        <f t="shared" si="13"/>
        <v>5.4740000000000002</v>
      </c>
      <c r="N52" s="119">
        <f t="shared" si="14"/>
        <v>0</v>
      </c>
      <c r="O52" s="119">
        <f t="shared" si="15"/>
        <v>1.8099068733301868</v>
      </c>
      <c r="P52" s="220">
        <f t="shared" si="16"/>
        <v>7</v>
      </c>
      <c r="Q52" s="221">
        <f t="shared" si="17"/>
        <v>0</v>
      </c>
      <c r="R52" s="221">
        <f t="shared" si="18"/>
        <v>13</v>
      </c>
      <c r="T52">
        <v>519</v>
      </c>
      <c r="U52">
        <v>8885</v>
      </c>
      <c r="V52" t="s">
        <v>305</v>
      </c>
      <c r="W52">
        <v>718.26900000000001</v>
      </c>
      <c r="X52">
        <v>295.471</v>
      </c>
      <c r="Y52">
        <v>2.431</v>
      </c>
      <c r="Z52">
        <v>5.4740000000000002</v>
      </c>
      <c r="AA52">
        <v>56.048875000000002</v>
      </c>
      <c r="AB52">
        <v>0.41026200000000002</v>
      </c>
      <c r="AC52">
        <v>22.238316999999999</v>
      </c>
      <c r="AD52" s="1">
        <v>128</v>
      </c>
      <c r="AE52">
        <v>0</v>
      </c>
      <c r="AF52">
        <v>13</v>
      </c>
      <c r="AG52">
        <v>66</v>
      </c>
      <c r="AH52">
        <v>12.815047</v>
      </c>
      <c r="AI52">
        <v>0</v>
      </c>
      <c r="AJ52">
        <v>0</v>
      </c>
      <c r="AK52">
        <v>7</v>
      </c>
      <c r="AL52">
        <v>651</v>
      </c>
      <c r="AM52">
        <v>0.83827586206896554</v>
      </c>
      <c r="AN52" t="s">
        <v>67</v>
      </c>
      <c r="AO52">
        <v>718.26900000000001</v>
      </c>
      <c r="AP52" t="s">
        <v>525</v>
      </c>
      <c r="AQ52" t="s">
        <v>117</v>
      </c>
      <c r="AR52" t="s">
        <v>119</v>
      </c>
      <c r="AS52" t="s">
        <v>117</v>
      </c>
      <c r="AT52" t="s">
        <v>119</v>
      </c>
      <c r="AU52" t="s">
        <v>273</v>
      </c>
      <c r="AV52" t="s">
        <v>305</v>
      </c>
      <c r="AW52" t="s">
        <v>67</v>
      </c>
      <c r="AX52">
        <v>8885</v>
      </c>
      <c r="AY52" t="s">
        <v>360</v>
      </c>
      <c r="AZ52">
        <v>5</v>
      </c>
      <c r="BA52" t="s">
        <v>526</v>
      </c>
      <c r="BB52">
        <v>1</v>
      </c>
      <c r="BC52">
        <v>1</v>
      </c>
      <c r="BE52" t="s">
        <v>69</v>
      </c>
      <c r="BF52">
        <v>-1</v>
      </c>
      <c r="BG52" t="s">
        <v>321</v>
      </c>
      <c r="BI52" t="s">
        <v>117</v>
      </c>
      <c r="BJ52" t="s">
        <v>305</v>
      </c>
      <c r="BK52" t="s">
        <v>67</v>
      </c>
      <c r="BL52">
        <v>0.83827586206896554</v>
      </c>
      <c r="BM52">
        <v>8885</v>
      </c>
      <c r="BN52" t="s">
        <v>119</v>
      </c>
      <c r="BO52" t="s">
        <v>273</v>
      </c>
      <c r="BP52">
        <v>1</v>
      </c>
      <c r="BQ52">
        <v>718.26900000000001</v>
      </c>
      <c r="BR52">
        <v>7.3197187276283424E-3</v>
      </c>
      <c r="BS52">
        <v>0.39676651850728489</v>
      </c>
      <c r="BT52">
        <v>0.17820621522020302</v>
      </c>
      <c r="BU52">
        <v>5.4740000000000002</v>
      </c>
      <c r="BV52">
        <v>0</v>
      </c>
      <c r="BW52">
        <v>1.8099068733301868</v>
      </c>
      <c r="BX52">
        <v>7</v>
      </c>
      <c r="BY52">
        <v>0</v>
      </c>
      <c r="BZ52">
        <v>13</v>
      </c>
    </row>
    <row r="53" spans="1:78" ht="16.5">
      <c r="A53" s="125" t="str">
        <f t="shared" si="1"/>
        <v>성원운수</v>
      </c>
      <c r="B53" s="126" t="str">
        <f t="shared" si="2"/>
        <v>이광의</v>
      </c>
      <c r="C53" s="127" t="str">
        <f t="shared" si="3"/>
        <v>C</v>
      </c>
      <c r="D53" s="128">
        <f t="shared" si="4"/>
        <v>0.89968749999999997</v>
      </c>
      <c r="E53" s="129">
        <f t="shared" si="5"/>
        <v>2836</v>
      </c>
      <c r="F53" s="130" t="str">
        <f t="shared" si="6"/>
        <v>535</v>
      </c>
      <c r="G53" s="131" t="str">
        <f t="shared" si="7"/>
        <v>71바6964</v>
      </c>
      <c r="H53" s="132">
        <f t="shared" si="8"/>
        <v>1</v>
      </c>
      <c r="I53" s="133">
        <f t="shared" si="9"/>
        <v>1947.3240000000001</v>
      </c>
      <c r="J53" s="134">
        <f t="shared" si="10"/>
        <v>8.7753053019457884E-3</v>
      </c>
      <c r="K53" s="134">
        <f t="shared" si="11"/>
        <v>0.34180379170283015</v>
      </c>
      <c r="L53" s="134">
        <f t="shared" si="12"/>
        <v>0.24238390735183254</v>
      </c>
      <c r="M53" s="135">
        <f t="shared" si="13"/>
        <v>6.7190000000000003</v>
      </c>
      <c r="N53" s="136">
        <f t="shared" si="14"/>
        <v>0.10270504548806464</v>
      </c>
      <c r="O53" s="136">
        <f t="shared" si="15"/>
        <v>2.8757412736658101</v>
      </c>
      <c r="P53" s="218">
        <f t="shared" si="16"/>
        <v>10</v>
      </c>
      <c r="Q53" s="219">
        <f t="shared" si="17"/>
        <v>2</v>
      </c>
      <c r="R53" s="219">
        <f t="shared" si="18"/>
        <v>56</v>
      </c>
      <c r="T53">
        <v>519</v>
      </c>
      <c r="U53">
        <v>2836</v>
      </c>
      <c r="V53" t="s">
        <v>238</v>
      </c>
      <c r="W53">
        <v>1947.3240000000001</v>
      </c>
      <c r="X53">
        <v>676.39099999999996</v>
      </c>
      <c r="Y53">
        <v>2.879</v>
      </c>
      <c r="Z53">
        <v>6.7190000000000003</v>
      </c>
      <c r="AA53">
        <v>145.76495700000001</v>
      </c>
      <c r="AB53">
        <v>1.2791319999999999</v>
      </c>
      <c r="AC53">
        <v>49.823014999999998</v>
      </c>
      <c r="AD53" s="1">
        <v>472</v>
      </c>
      <c r="AE53">
        <v>2</v>
      </c>
      <c r="AF53">
        <v>56</v>
      </c>
      <c r="AG53">
        <v>69</v>
      </c>
      <c r="AH53">
        <v>13.359342</v>
      </c>
      <c r="AI53">
        <v>7.5</v>
      </c>
      <c r="AJ53">
        <v>0</v>
      </c>
      <c r="AK53">
        <v>10</v>
      </c>
      <c r="AL53">
        <v>877</v>
      </c>
      <c r="AM53">
        <v>0.89968749999999997</v>
      </c>
      <c r="AN53" t="s">
        <v>69</v>
      </c>
      <c r="AO53">
        <v>1947.3240000000001</v>
      </c>
      <c r="AP53" t="s">
        <v>527</v>
      </c>
      <c r="AQ53" t="s">
        <v>117</v>
      </c>
      <c r="AR53" t="s">
        <v>118</v>
      </c>
      <c r="AS53" t="s">
        <v>117</v>
      </c>
      <c r="AT53" t="s">
        <v>118</v>
      </c>
      <c r="AU53" t="s">
        <v>187</v>
      </c>
      <c r="AV53" t="s">
        <v>238</v>
      </c>
      <c r="AW53" t="s">
        <v>69</v>
      </c>
      <c r="AX53">
        <v>2836</v>
      </c>
      <c r="AY53" t="s">
        <v>381</v>
      </c>
      <c r="AZ53">
        <v>1</v>
      </c>
      <c r="BA53" t="s">
        <v>190</v>
      </c>
      <c r="BB53">
        <v>1</v>
      </c>
      <c r="BC53">
        <v>1</v>
      </c>
      <c r="BE53" t="s">
        <v>68</v>
      </c>
      <c r="BF53">
        <v>-1</v>
      </c>
      <c r="BG53" t="s">
        <v>321</v>
      </c>
      <c r="BI53" t="s">
        <v>117</v>
      </c>
      <c r="BJ53" t="s">
        <v>238</v>
      </c>
      <c r="BK53" t="s">
        <v>69</v>
      </c>
      <c r="BL53">
        <v>0.89968749999999997</v>
      </c>
      <c r="BM53">
        <v>2836</v>
      </c>
      <c r="BN53" t="s">
        <v>118</v>
      </c>
      <c r="BO53" t="s">
        <v>187</v>
      </c>
      <c r="BP53">
        <v>1</v>
      </c>
      <c r="BQ53">
        <v>1947.3240000000001</v>
      </c>
      <c r="BR53">
        <v>8.7753053019457884E-3</v>
      </c>
      <c r="BS53">
        <v>0.34180379170283015</v>
      </c>
      <c r="BT53">
        <v>0.24238390735183254</v>
      </c>
      <c r="BU53">
        <v>6.7190000000000003</v>
      </c>
      <c r="BV53">
        <v>0.10270504548806464</v>
      </c>
      <c r="BW53">
        <v>2.8757412736658101</v>
      </c>
      <c r="BX53">
        <v>10</v>
      </c>
      <c r="BY53">
        <v>2</v>
      </c>
      <c r="BZ53">
        <v>56</v>
      </c>
    </row>
    <row r="54" spans="1:78" ht="16.5">
      <c r="A54" s="108" t="str">
        <f t="shared" si="1"/>
        <v>성원운수</v>
      </c>
      <c r="B54" s="109" t="str">
        <f t="shared" si="2"/>
        <v>이기섭</v>
      </c>
      <c r="C54" s="110" t="str">
        <f t="shared" si="3"/>
        <v>C</v>
      </c>
      <c r="D54" s="111">
        <f t="shared" si="4"/>
        <v>0.89473595264496808</v>
      </c>
      <c r="E54" s="112">
        <f t="shared" si="5"/>
        <v>6004</v>
      </c>
      <c r="F54" s="113" t="str">
        <f t="shared" si="6"/>
        <v>539</v>
      </c>
      <c r="G54" s="114" t="str">
        <f t="shared" si="7"/>
        <v>71바6601</v>
      </c>
      <c r="H54" s="115">
        <f t="shared" si="8"/>
        <v>3</v>
      </c>
      <c r="I54" s="116">
        <f t="shared" si="9"/>
        <v>1389.269</v>
      </c>
      <c r="J54" s="117">
        <f t="shared" si="10"/>
        <v>4.3646933763235092E-2</v>
      </c>
      <c r="K54" s="117">
        <f t="shared" si="11"/>
        <v>0.37446833549406766</v>
      </c>
      <c r="L54" s="117">
        <f t="shared" si="12"/>
        <v>0.44627786267454322</v>
      </c>
      <c r="M54" s="118">
        <f t="shared" si="13"/>
        <v>7.5949999999999998</v>
      </c>
      <c r="N54" s="119">
        <f t="shared" si="14"/>
        <v>0.43188180258826764</v>
      </c>
      <c r="O54" s="119">
        <f t="shared" si="15"/>
        <v>0.57584240345102355</v>
      </c>
      <c r="P54" s="220">
        <f t="shared" si="16"/>
        <v>56</v>
      </c>
      <c r="Q54" s="221">
        <f t="shared" si="17"/>
        <v>6</v>
      </c>
      <c r="R54" s="221">
        <f t="shared" si="18"/>
        <v>8</v>
      </c>
      <c r="T54">
        <v>519</v>
      </c>
      <c r="U54">
        <v>6004</v>
      </c>
      <c r="V54" t="s">
        <v>239</v>
      </c>
      <c r="W54">
        <v>1389.269</v>
      </c>
      <c r="X54">
        <v>378.84699999999998</v>
      </c>
      <c r="Y54">
        <v>3.6669999999999998</v>
      </c>
      <c r="Z54">
        <v>7.5949999999999998</v>
      </c>
      <c r="AA54">
        <v>134.27687800000001</v>
      </c>
      <c r="AB54">
        <v>5.8607740000000002</v>
      </c>
      <c r="AC54">
        <v>50.282438999999997</v>
      </c>
      <c r="AD54" s="1">
        <v>620</v>
      </c>
      <c r="AE54">
        <v>6</v>
      </c>
      <c r="AF54">
        <v>8</v>
      </c>
      <c r="AG54">
        <v>57</v>
      </c>
      <c r="AH54">
        <v>10.346301</v>
      </c>
      <c r="AI54">
        <v>0</v>
      </c>
      <c r="AJ54">
        <v>0</v>
      </c>
      <c r="AK54">
        <v>56</v>
      </c>
      <c r="AL54">
        <v>27809</v>
      </c>
      <c r="AM54">
        <v>0.89473595264496808</v>
      </c>
      <c r="AN54" t="s">
        <v>69</v>
      </c>
      <c r="AO54">
        <v>1249.808</v>
      </c>
      <c r="AP54" t="s">
        <v>528</v>
      </c>
      <c r="AQ54" t="s">
        <v>117</v>
      </c>
      <c r="AR54" t="s">
        <v>122</v>
      </c>
      <c r="AS54" t="s">
        <v>117</v>
      </c>
      <c r="AT54" t="s">
        <v>122</v>
      </c>
      <c r="AU54" t="s">
        <v>210</v>
      </c>
      <c r="AV54" t="s">
        <v>239</v>
      </c>
      <c r="AW54" t="s">
        <v>69</v>
      </c>
      <c r="AX54">
        <v>6004</v>
      </c>
      <c r="AY54" t="s">
        <v>363</v>
      </c>
      <c r="AZ54">
        <v>1</v>
      </c>
      <c r="BA54" t="s">
        <v>388</v>
      </c>
      <c r="BB54">
        <v>3</v>
      </c>
      <c r="BC54">
        <v>1</v>
      </c>
      <c r="BE54" t="s">
        <v>69</v>
      </c>
      <c r="BF54">
        <v>0</v>
      </c>
      <c r="BG54" t="s">
        <v>269</v>
      </c>
      <c r="BI54" t="s">
        <v>117</v>
      </c>
      <c r="BJ54" t="s">
        <v>239</v>
      </c>
      <c r="BK54" t="s">
        <v>69</v>
      </c>
      <c r="BL54">
        <v>0.89473595264496808</v>
      </c>
      <c r="BM54">
        <v>6004</v>
      </c>
      <c r="BN54" t="s">
        <v>122</v>
      </c>
      <c r="BO54" t="s">
        <v>210</v>
      </c>
      <c r="BP54">
        <v>3</v>
      </c>
      <c r="BQ54">
        <v>1389.269</v>
      </c>
      <c r="BR54">
        <v>4.3646933763235092E-2</v>
      </c>
      <c r="BS54">
        <v>0.37446833549406766</v>
      </c>
      <c r="BT54">
        <v>0.44627786267454322</v>
      </c>
      <c r="BU54">
        <v>7.5949999999999998</v>
      </c>
      <c r="BV54">
        <v>0.43188180258826764</v>
      </c>
      <c r="BW54">
        <v>0.57584240345102355</v>
      </c>
      <c r="BX54">
        <v>56</v>
      </c>
      <c r="BY54">
        <v>6</v>
      </c>
      <c r="BZ54">
        <v>8</v>
      </c>
    </row>
    <row r="55" spans="1:78" ht="16.5">
      <c r="A55" s="125" t="str">
        <f t="shared" si="1"/>
        <v>성원운수</v>
      </c>
      <c r="B55" s="126" t="str">
        <f t="shared" si="2"/>
        <v>이병일</v>
      </c>
      <c r="C55" s="127" t="str">
        <f t="shared" si="3"/>
        <v>F</v>
      </c>
      <c r="D55" s="128">
        <f t="shared" si="4"/>
        <v>0.79661259436393606</v>
      </c>
      <c r="E55" s="129">
        <f t="shared" si="5"/>
        <v>2121</v>
      </c>
      <c r="F55" s="130" t="str">
        <f t="shared" si="6"/>
        <v>535</v>
      </c>
      <c r="G55" s="131" t="str">
        <f t="shared" si="7"/>
        <v>71바6955</v>
      </c>
      <c r="H55" s="132">
        <f t="shared" si="8"/>
        <v>7</v>
      </c>
      <c r="I55" s="133">
        <f t="shared" si="9"/>
        <v>1291.9079999999999</v>
      </c>
      <c r="J55" s="134">
        <f t="shared" si="10"/>
        <v>1.9614855872768584E-2</v>
      </c>
      <c r="K55" s="134">
        <f t="shared" si="11"/>
        <v>0.37918536616136739</v>
      </c>
      <c r="L55" s="134">
        <f t="shared" si="12"/>
        <v>0.22447418856451079</v>
      </c>
      <c r="M55" s="135">
        <f t="shared" si="13"/>
        <v>9.6829999999999998</v>
      </c>
      <c r="N55" s="136">
        <f t="shared" si="14"/>
        <v>0</v>
      </c>
      <c r="O55" s="136">
        <f t="shared" si="15"/>
        <v>0.77404892608452003</v>
      </c>
      <c r="P55" s="218">
        <f t="shared" si="16"/>
        <v>20</v>
      </c>
      <c r="Q55" s="219">
        <f t="shared" si="17"/>
        <v>0</v>
      </c>
      <c r="R55" s="219">
        <f t="shared" si="18"/>
        <v>10</v>
      </c>
      <c r="T55">
        <v>519</v>
      </c>
      <c r="U55">
        <v>2121</v>
      </c>
      <c r="V55" t="s">
        <v>240</v>
      </c>
      <c r="W55">
        <v>1291.9079999999999</v>
      </c>
      <c r="X55">
        <v>545.48699999999997</v>
      </c>
      <c r="Y55">
        <v>2.3679999999999999</v>
      </c>
      <c r="Z55">
        <v>9.6829999999999998</v>
      </c>
      <c r="AA55">
        <v>102.86886699999999</v>
      </c>
      <c r="AB55">
        <v>2.0177580000000002</v>
      </c>
      <c r="AC55">
        <v>39.006368999999999</v>
      </c>
      <c r="AD55" s="1">
        <v>290</v>
      </c>
      <c r="AE55">
        <v>0</v>
      </c>
      <c r="AF55">
        <v>10</v>
      </c>
      <c r="AG55">
        <v>62</v>
      </c>
      <c r="AH55">
        <v>12.558785</v>
      </c>
      <c r="AI55">
        <v>0</v>
      </c>
      <c r="AJ55">
        <v>0</v>
      </c>
      <c r="AK55">
        <v>20</v>
      </c>
      <c r="AL55">
        <v>1006</v>
      </c>
      <c r="AM55">
        <v>0.79661259436393606</v>
      </c>
      <c r="AN55" t="s">
        <v>70</v>
      </c>
      <c r="AO55">
        <v>545.84299999999996</v>
      </c>
      <c r="AP55" t="s">
        <v>529</v>
      </c>
      <c r="AQ55" t="s">
        <v>117</v>
      </c>
      <c r="AR55" t="s">
        <v>118</v>
      </c>
      <c r="AS55" t="s">
        <v>117</v>
      </c>
      <c r="AT55" t="s">
        <v>118</v>
      </c>
      <c r="AU55" t="s">
        <v>177</v>
      </c>
      <c r="AV55" t="s">
        <v>240</v>
      </c>
      <c r="AW55" t="s">
        <v>70</v>
      </c>
      <c r="AX55">
        <v>2121</v>
      </c>
      <c r="AY55" t="s">
        <v>391</v>
      </c>
      <c r="AZ55">
        <v>1</v>
      </c>
      <c r="BA55" t="s">
        <v>183</v>
      </c>
      <c r="BB55">
        <v>7</v>
      </c>
      <c r="BC55">
        <v>1</v>
      </c>
      <c r="BE55" t="s">
        <v>67</v>
      </c>
      <c r="BF55">
        <v>-1</v>
      </c>
      <c r="BG55" t="s">
        <v>321</v>
      </c>
      <c r="BI55" t="s">
        <v>117</v>
      </c>
      <c r="BJ55" t="s">
        <v>240</v>
      </c>
      <c r="BK55" t="s">
        <v>70</v>
      </c>
      <c r="BL55">
        <v>0.79661259436393606</v>
      </c>
      <c r="BM55">
        <v>2121</v>
      </c>
      <c r="BN55" t="s">
        <v>118</v>
      </c>
      <c r="BO55" t="s">
        <v>177</v>
      </c>
      <c r="BP55">
        <v>7</v>
      </c>
      <c r="BQ55">
        <v>1291.9079999999999</v>
      </c>
      <c r="BR55">
        <v>1.9614855872768584E-2</v>
      </c>
      <c r="BS55">
        <v>0.37918536616136739</v>
      </c>
      <c r="BT55">
        <v>0.22447418856451079</v>
      </c>
      <c r="BU55">
        <v>9.6829999999999998</v>
      </c>
      <c r="BV55">
        <v>0</v>
      </c>
      <c r="BW55">
        <v>0.77404892608452003</v>
      </c>
      <c r="BX55">
        <v>20</v>
      </c>
      <c r="BY55">
        <v>0</v>
      </c>
      <c r="BZ55">
        <v>10</v>
      </c>
    </row>
    <row r="56" spans="1:78" ht="16.5">
      <c r="A56" s="108" t="str">
        <f t="shared" si="1"/>
        <v>성원운수</v>
      </c>
      <c r="B56" s="109" t="str">
        <f t="shared" si="2"/>
        <v>이병주</v>
      </c>
      <c r="C56" s="110" t="str">
        <f t="shared" si="3"/>
        <v>B</v>
      </c>
      <c r="D56" s="111">
        <f t="shared" si="4"/>
        <v>0.93199999999999994</v>
      </c>
      <c r="E56" s="112">
        <f t="shared" si="5"/>
        <v>7625</v>
      </c>
      <c r="F56" s="113" t="str">
        <f t="shared" si="6"/>
        <v>535</v>
      </c>
      <c r="G56" s="114" t="str">
        <f t="shared" si="7"/>
        <v>71바6967</v>
      </c>
      <c r="H56" s="115">
        <f t="shared" si="8"/>
        <v>1</v>
      </c>
      <c r="I56" s="116">
        <f t="shared" si="9"/>
        <v>1729.567</v>
      </c>
      <c r="J56" s="117">
        <f t="shared" si="10"/>
        <v>4.9358011447418878E-3</v>
      </c>
      <c r="K56" s="117">
        <f t="shared" si="11"/>
        <v>0.39390964421325292</v>
      </c>
      <c r="L56" s="117">
        <f t="shared" si="12"/>
        <v>8.1523294558695905E-2</v>
      </c>
      <c r="M56" s="118">
        <f t="shared" si="13"/>
        <v>7.6120000000000001</v>
      </c>
      <c r="N56" s="119">
        <f t="shared" si="14"/>
        <v>0</v>
      </c>
      <c r="O56" s="119">
        <f t="shared" si="15"/>
        <v>0.98290496985661724</v>
      </c>
      <c r="P56" s="220">
        <f t="shared" si="16"/>
        <v>24</v>
      </c>
      <c r="Q56" s="221">
        <f t="shared" si="17"/>
        <v>0</v>
      </c>
      <c r="R56" s="221">
        <f t="shared" si="18"/>
        <v>17</v>
      </c>
      <c r="T56">
        <v>519</v>
      </c>
      <c r="U56">
        <v>7625</v>
      </c>
      <c r="V56" t="s">
        <v>241</v>
      </c>
      <c r="W56">
        <v>1729.567</v>
      </c>
      <c r="X56">
        <v>618.50400000000002</v>
      </c>
      <c r="Y56">
        <v>2.7959999999999998</v>
      </c>
      <c r="Z56">
        <v>7.6120000000000001</v>
      </c>
      <c r="AA56">
        <v>126.733023</v>
      </c>
      <c r="AB56">
        <v>0.625529</v>
      </c>
      <c r="AC56">
        <v>49.92136</v>
      </c>
      <c r="AD56" s="1">
        <v>141</v>
      </c>
      <c r="AE56">
        <v>0</v>
      </c>
      <c r="AF56">
        <v>17</v>
      </c>
      <c r="AG56">
        <v>63</v>
      </c>
      <c r="AH56">
        <v>13.647326</v>
      </c>
      <c r="AI56">
        <v>0</v>
      </c>
      <c r="AJ56">
        <v>0</v>
      </c>
      <c r="AK56">
        <v>24</v>
      </c>
      <c r="AL56">
        <v>1517</v>
      </c>
      <c r="AM56">
        <v>0.93199999999999994</v>
      </c>
      <c r="AN56" t="s">
        <v>68</v>
      </c>
      <c r="AO56">
        <v>1729.567</v>
      </c>
      <c r="AP56" t="s">
        <v>530</v>
      </c>
      <c r="AQ56" t="s">
        <v>117</v>
      </c>
      <c r="AR56" t="s">
        <v>118</v>
      </c>
      <c r="AS56" t="s">
        <v>117</v>
      </c>
      <c r="AT56" t="s">
        <v>118</v>
      </c>
      <c r="AU56" t="s">
        <v>189</v>
      </c>
      <c r="AV56" t="s">
        <v>241</v>
      </c>
      <c r="AW56" t="s">
        <v>68</v>
      </c>
      <c r="AX56">
        <v>7625</v>
      </c>
      <c r="AY56" t="s">
        <v>383</v>
      </c>
      <c r="AZ56">
        <v>1</v>
      </c>
      <c r="BA56" t="s">
        <v>310</v>
      </c>
      <c r="BB56">
        <v>1</v>
      </c>
      <c r="BC56">
        <v>1</v>
      </c>
      <c r="BE56" t="s">
        <v>68</v>
      </c>
      <c r="BF56">
        <v>0</v>
      </c>
      <c r="BG56" t="s">
        <v>269</v>
      </c>
      <c r="BI56" t="s">
        <v>117</v>
      </c>
      <c r="BJ56" t="s">
        <v>241</v>
      </c>
      <c r="BK56" t="s">
        <v>68</v>
      </c>
      <c r="BL56">
        <v>0.93199999999999994</v>
      </c>
      <c r="BM56">
        <v>7625</v>
      </c>
      <c r="BN56" t="s">
        <v>118</v>
      </c>
      <c r="BO56" t="s">
        <v>189</v>
      </c>
      <c r="BP56">
        <v>1</v>
      </c>
      <c r="BQ56">
        <v>1729.567</v>
      </c>
      <c r="BR56">
        <v>4.9358011447418878E-3</v>
      </c>
      <c r="BS56">
        <v>0.39390964421325292</v>
      </c>
      <c r="BT56">
        <v>8.1523294558695905E-2</v>
      </c>
      <c r="BU56">
        <v>7.6120000000000001</v>
      </c>
      <c r="BV56">
        <v>0</v>
      </c>
      <c r="BW56">
        <v>0.98290496985661724</v>
      </c>
      <c r="BX56">
        <v>24</v>
      </c>
      <c r="BY56">
        <v>0</v>
      </c>
      <c r="BZ56">
        <v>17</v>
      </c>
    </row>
    <row r="57" spans="1:78" ht="16.5">
      <c r="A57" s="125" t="str">
        <f t="shared" si="1"/>
        <v>성원운수</v>
      </c>
      <c r="B57" s="126" t="str">
        <f t="shared" si="2"/>
        <v>이석현</v>
      </c>
      <c r="C57" s="127" t="str">
        <f t="shared" si="3"/>
        <v>F</v>
      </c>
      <c r="D57" s="128">
        <f t="shared" si="4"/>
        <v>0.7795382695464701</v>
      </c>
      <c r="E57" s="129">
        <f t="shared" si="5"/>
        <v>337</v>
      </c>
      <c r="F57" s="130" t="str">
        <f t="shared" si="6"/>
        <v>535</v>
      </c>
      <c r="G57" s="131" t="str">
        <f t="shared" si="7"/>
        <v>71바6959</v>
      </c>
      <c r="H57" s="132">
        <f t="shared" si="8"/>
        <v>2</v>
      </c>
      <c r="I57" s="133">
        <f t="shared" si="9"/>
        <v>1458.2939999999999</v>
      </c>
      <c r="J57" s="134">
        <f t="shared" si="10"/>
        <v>4.6152477972757143E-2</v>
      </c>
      <c r="K57" s="134">
        <f t="shared" si="11"/>
        <v>0.36397433608539981</v>
      </c>
      <c r="L57" s="134">
        <f t="shared" si="12"/>
        <v>0.21051996373845056</v>
      </c>
      <c r="M57" s="135">
        <f t="shared" si="13"/>
        <v>9.36</v>
      </c>
      <c r="N57" s="136">
        <f t="shared" si="14"/>
        <v>0</v>
      </c>
      <c r="O57" s="136">
        <f t="shared" si="15"/>
        <v>3.9772501292606295</v>
      </c>
      <c r="P57" s="218">
        <f t="shared" si="16"/>
        <v>11</v>
      </c>
      <c r="Q57" s="219">
        <f t="shared" si="17"/>
        <v>0</v>
      </c>
      <c r="R57" s="219">
        <f t="shared" si="18"/>
        <v>58</v>
      </c>
      <c r="T57">
        <v>519</v>
      </c>
      <c r="U57">
        <v>337</v>
      </c>
      <c r="V57" t="s">
        <v>242</v>
      </c>
      <c r="W57">
        <v>1458.2940000000001</v>
      </c>
      <c r="X57">
        <v>584.67899999999997</v>
      </c>
      <c r="Y57">
        <v>2.4940000000000002</v>
      </c>
      <c r="Z57">
        <v>9.36</v>
      </c>
      <c r="AA57">
        <v>116.35886600000001</v>
      </c>
      <c r="AB57">
        <v>5.3702500000000004</v>
      </c>
      <c r="AC57">
        <v>42.351641000000001</v>
      </c>
      <c r="AD57" s="1">
        <v>307</v>
      </c>
      <c r="AE57">
        <v>0</v>
      </c>
      <c r="AF57">
        <v>58</v>
      </c>
      <c r="AG57">
        <v>71</v>
      </c>
      <c r="AH57">
        <v>12.532727</v>
      </c>
      <c r="AI57">
        <v>15.7</v>
      </c>
      <c r="AJ57">
        <v>0</v>
      </c>
      <c r="AK57">
        <v>11</v>
      </c>
      <c r="AL57">
        <v>1103</v>
      </c>
      <c r="AM57">
        <v>0.7795382695464701</v>
      </c>
      <c r="AN57" t="s">
        <v>70</v>
      </c>
      <c r="AO57">
        <v>1343.097</v>
      </c>
      <c r="AP57" t="s">
        <v>531</v>
      </c>
      <c r="AQ57" t="s">
        <v>117</v>
      </c>
      <c r="AR57" t="s">
        <v>118</v>
      </c>
      <c r="AS57" t="s">
        <v>117</v>
      </c>
      <c r="AT57" t="s">
        <v>118</v>
      </c>
      <c r="AU57" t="s">
        <v>182</v>
      </c>
      <c r="AV57" t="s">
        <v>242</v>
      </c>
      <c r="AW57" t="s">
        <v>70</v>
      </c>
      <c r="AX57">
        <v>337</v>
      </c>
      <c r="AY57" t="s">
        <v>391</v>
      </c>
      <c r="AZ57">
        <v>2</v>
      </c>
      <c r="BA57" t="s">
        <v>392</v>
      </c>
      <c r="BB57">
        <v>2</v>
      </c>
      <c r="BC57">
        <v>1</v>
      </c>
      <c r="BE57" t="s">
        <v>70</v>
      </c>
      <c r="BF57">
        <v>0</v>
      </c>
      <c r="BG57" t="s">
        <v>269</v>
      </c>
      <c r="BI57" t="s">
        <v>117</v>
      </c>
      <c r="BJ57" t="s">
        <v>242</v>
      </c>
      <c r="BK57" t="s">
        <v>70</v>
      </c>
      <c r="BL57">
        <v>0.7795382695464701</v>
      </c>
      <c r="BM57">
        <v>337</v>
      </c>
      <c r="BN57" t="s">
        <v>118</v>
      </c>
      <c r="BO57" t="s">
        <v>182</v>
      </c>
      <c r="BP57">
        <v>2</v>
      </c>
      <c r="BQ57">
        <v>1458.2939999999999</v>
      </c>
      <c r="BR57">
        <v>4.6152477972757143E-2</v>
      </c>
      <c r="BS57">
        <v>0.36397433608539981</v>
      </c>
      <c r="BT57">
        <v>0.21051996373845053</v>
      </c>
      <c r="BU57">
        <v>9.36</v>
      </c>
      <c r="BV57">
        <v>0</v>
      </c>
      <c r="BW57">
        <v>3.9772501292606295</v>
      </c>
      <c r="BX57">
        <v>11</v>
      </c>
      <c r="BY57">
        <v>0</v>
      </c>
      <c r="BZ57">
        <v>58</v>
      </c>
    </row>
    <row r="58" spans="1:78" ht="16.5">
      <c r="A58" s="108" t="str">
        <f t="shared" si="1"/>
        <v>성원운수</v>
      </c>
      <c r="B58" s="109" t="str">
        <f t="shared" si="2"/>
        <v>이성식</v>
      </c>
      <c r="C58" s="110" t="str">
        <f t="shared" si="3"/>
        <v>S</v>
      </c>
      <c r="D58" s="111">
        <f t="shared" si="4"/>
        <v>1.0068514479624571</v>
      </c>
      <c r="E58" s="112">
        <f t="shared" si="5"/>
        <v>9370</v>
      </c>
      <c r="F58" s="113" t="str">
        <f t="shared" si="6"/>
        <v>536</v>
      </c>
      <c r="G58" s="114" t="str">
        <f t="shared" si="7"/>
        <v>71바5556</v>
      </c>
      <c r="H58" s="115">
        <f t="shared" si="8"/>
        <v>2</v>
      </c>
      <c r="I58" s="116">
        <f t="shared" si="9"/>
        <v>1701.0049999999999</v>
      </c>
      <c r="J58" s="117">
        <f t="shared" si="10"/>
        <v>7.0324117749099458E-3</v>
      </c>
      <c r="K58" s="117">
        <f t="shared" si="11"/>
        <v>0.36944800128265137</v>
      </c>
      <c r="L58" s="117">
        <f t="shared" si="12"/>
        <v>7.2898080840444329E-2</v>
      </c>
      <c r="M58" s="118">
        <f t="shared" si="13"/>
        <v>6.8380000000000001</v>
      </c>
      <c r="N58" s="119">
        <f t="shared" si="14"/>
        <v>0</v>
      </c>
      <c r="O58" s="119">
        <f t="shared" si="15"/>
        <v>1.8224520210111084</v>
      </c>
      <c r="P58" s="220">
        <f t="shared" si="16"/>
        <v>9</v>
      </c>
      <c r="Q58" s="221">
        <f t="shared" si="17"/>
        <v>0</v>
      </c>
      <c r="R58" s="221">
        <f t="shared" si="18"/>
        <v>31</v>
      </c>
      <c r="T58">
        <v>519</v>
      </c>
      <c r="U58">
        <v>9370</v>
      </c>
      <c r="V58" t="s">
        <v>243</v>
      </c>
      <c r="W58">
        <v>1701.0050000000001</v>
      </c>
      <c r="X58">
        <v>582.64800000000002</v>
      </c>
      <c r="Y58">
        <v>2.919</v>
      </c>
      <c r="Z58">
        <v>6.8380000000000001</v>
      </c>
      <c r="AA58">
        <v>134.72717900000001</v>
      </c>
      <c r="AB58">
        <v>0.94745699999999999</v>
      </c>
      <c r="AC58">
        <v>49.774687</v>
      </c>
      <c r="AD58" s="1">
        <v>124</v>
      </c>
      <c r="AE58">
        <v>0</v>
      </c>
      <c r="AF58">
        <v>31</v>
      </c>
      <c r="AG58">
        <v>65</v>
      </c>
      <c r="AH58">
        <v>12.625551</v>
      </c>
      <c r="AI58">
        <v>0</v>
      </c>
      <c r="AJ58">
        <v>0</v>
      </c>
      <c r="AK58">
        <v>9</v>
      </c>
      <c r="AL58">
        <v>613</v>
      </c>
      <c r="AM58">
        <v>1.0068514479624571</v>
      </c>
      <c r="AN58" t="s">
        <v>71</v>
      </c>
      <c r="AO58">
        <v>1585.098</v>
      </c>
      <c r="AP58" t="s">
        <v>532</v>
      </c>
      <c r="AQ58" t="s">
        <v>117</v>
      </c>
      <c r="AR58" t="s">
        <v>119</v>
      </c>
      <c r="AS58" t="s">
        <v>117</v>
      </c>
      <c r="AT58" t="s">
        <v>119</v>
      </c>
      <c r="AU58" t="s">
        <v>194</v>
      </c>
      <c r="AV58" t="s">
        <v>243</v>
      </c>
      <c r="AW58" t="s">
        <v>71</v>
      </c>
      <c r="AX58">
        <v>9370</v>
      </c>
      <c r="AY58" t="s">
        <v>386</v>
      </c>
      <c r="AZ58">
        <v>2</v>
      </c>
      <c r="BA58" t="s">
        <v>387</v>
      </c>
      <c r="BB58">
        <v>2</v>
      </c>
      <c r="BC58">
        <v>1</v>
      </c>
      <c r="BE58" t="s">
        <v>71</v>
      </c>
      <c r="BF58">
        <v>0</v>
      </c>
      <c r="BG58" t="s">
        <v>269</v>
      </c>
      <c r="BI58" t="s">
        <v>117</v>
      </c>
      <c r="BJ58" t="s">
        <v>243</v>
      </c>
      <c r="BK58" t="s">
        <v>71</v>
      </c>
      <c r="BL58">
        <v>1.0068514479624571</v>
      </c>
      <c r="BM58">
        <v>9370</v>
      </c>
      <c r="BN58" t="s">
        <v>119</v>
      </c>
      <c r="BO58" t="s">
        <v>194</v>
      </c>
      <c r="BP58">
        <v>2</v>
      </c>
      <c r="BQ58">
        <v>1701.0049999999999</v>
      </c>
      <c r="BR58">
        <v>7.0324117749099458E-3</v>
      </c>
      <c r="BS58">
        <v>0.36944800128265137</v>
      </c>
      <c r="BT58">
        <v>7.2898080840444315E-2</v>
      </c>
      <c r="BU58">
        <v>6.8380000000000001</v>
      </c>
      <c r="BV58">
        <v>0</v>
      </c>
      <c r="BW58">
        <v>1.8224520210111084</v>
      </c>
      <c r="BX58">
        <v>9</v>
      </c>
      <c r="BY58">
        <v>0</v>
      </c>
      <c r="BZ58">
        <v>31</v>
      </c>
    </row>
    <row r="59" spans="1:78" ht="16.5">
      <c r="A59" s="125" t="str">
        <f t="shared" si="1"/>
        <v>성원운수</v>
      </c>
      <c r="B59" s="126" t="str">
        <f t="shared" si="2"/>
        <v>이성열</v>
      </c>
      <c r="C59" s="127" t="str">
        <f t="shared" si="3"/>
        <v>C</v>
      </c>
      <c r="D59" s="128">
        <f t="shared" si="4"/>
        <v>0.88733333333333331</v>
      </c>
      <c r="E59" s="129">
        <f t="shared" si="5"/>
        <v>9910</v>
      </c>
      <c r="F59" s="130" t="str">
        <f t="shared" si="6"/>
        <v>535</v>
      </c>
      <c r="G59" s="131" t="str">
        <f t="shared" si="7"/>
        <v>71바6967</v>
      </c>
      <c r="H59" s="132">
        <f t="shared" si="8"/>
        <v>1</v>
      </c>
      <c r="I59" s="133">
        <f t="shared" si="9"/>
        <v>1715.4570000000001</v>
      </c>
      <c r="J59" s="134">
        <f t="shared" si="10"/>
        <v>9.0761425651976688E-3</v>
      </c>
      <c r="K59" s="134">
        <f t="shared" si="11"/>
        <v>0.32959715674346196</v>
      </c>
      <c r="L59" s="134">
        <f t="shared" si="12"/>
        <v>0.22326412145568206</v>
      </c>
      <c r="M59" s="135">
        <f t="shared" si="13"/>
        <v>6.45</v>
      </c>
      <c r="N59" s="136">
        <f t="shared" si="14"/>
        <v>0</v>
      </c>
      <c r="O59" s="136">
        <f t="shared" si="15"/>
        <v>0.75781555585479554</v>
      </c>
      <c r="P59" s="218">
        <f t="shared" si="16"/>
        <v>8</v>
      </c>
      <c r="Q59" s="219">
        <f t="shared" si="17"/>
        <v>0</v>
      </c>
      <c r="R59" s="219">
        <f t="shared" si="18"/>
        <v>13</v>
      </c>
      <c r="T59">
        <v>519</v>
      </c>
      <c r="U59">
        <v>9910</v>
      </c>
      <c r="V59" t="s">
        <v>244</v>
      </c>
      <c r="W59">
        <v>1715.4570000000001</v>
      </c>
      <c r="X59">
        <v>644.52800000000002</v>
      </c>
      <c r="Y59">
        <v>2.6619999999999999</v>
      </c>
      <c r="Z59">
        <v>6.45</v>
      </c>
      <c r="AA59">
        <v>130.43691100000001</v>
      </c>
      <c r="AB59">
        <v>1.183864</v>
      </c>
      <c r="AC59">
        <v>42.991635000000002</v>
      </c>
      <c r="AD59" s="1">
        <v>383</v>
      </c>
      <c r="AE59">
        <v>0</v>
      </c>
      <c r="AF59">
        <v>13</v>
      </c>
      <c r="AG59">
        <v>67</v>
      </c>
      <c r="AH59">
        <v>13.151622</v>
      </c>
      <c r="AI59">
        <v>8.1</v>
      </c>
      <c r="AJ59">
        <v>0</v>
      </c>
      <c r="AK59">
        <v>8</v>
      </c>
      <c r="AL59">
        <v>619</v>
      </c>
      <c r="AM59">
        <v>0.88733333333333331</v>
      </c>
      <c r="AN59" t="s">
        <v>69</v>
      </c>
      <c r="AO59">
        <v>1715.4570000000001</v>
      </c>
      <c r="AP59" t="s">
        <v>533</v>
      </c>
      <c r="AQ59" t="s">
        <v>117</v>
      </c>
      <c r="AR59" t="s">
        <v>118</v>
      </c>
      <c r="AS59" t="s">
        <v>117</v>
      </c>
      <c r="AT59" t="s">
        <v>118</v>
      </c>
      <c r="AU59" t="s">
        <v>189</v>
      </c>
      <c r="AV59" t="s">
        <v>244</v>
      </c>
      <c r="AW59" t="s">
        <v>69</v>
      </c>
      <c r="AX59">
        <v>9910</v>
      </c>
      <c r="AY59" t="s">
        <v>381</v>
      </c>
      <c r="AZ59">
        <v>4</v>
      </c>
      <c r="BA59" t="s">
        <v>316</v>
      </c>
      <c r="BB59">
        <v>1</v>
      </c>
      <c r="BC59">
        <v>1</v>
      </c>
      <c r="BE59" t="s">
        <v>69</v>
      </c>
      <c r="BF59">
        <v>0</v>
      </c>
      <c r="BG59" t="s">
        <v>269</v>
      </c>
      <c r="BI59" t="s">
        <v>117</v>
      </c>
      <c r="BJ59" t="s">
        <v>244</v>
      </c>
      <c r="BK59" t="s">
        <v>69</v>
      </c>
      <c r="BL59">
        <v>0.88733333333333331</v>
      </c>
      <c r="BM59">
        <v>9910</v>
      </c>
      <c r="BN59" t="s">
        <v>118</v>
      </c>
      <c r="BO59" t="s">
        <v>189</v>
      </c>
      <c r="BP59">
        <v>1</v>
      </c>
      <c r="BQ59">
        <v>1715.4570000000001</v>
      </c>
      <c r="BR59">
        <v>9.0761425651976688E-3</v>
      </c>
      <c r="BS59">
        <v>0.32959715674346196</v>
      </c>
      <c r="BT59">
        <v>0.22326412145568206</v>
      </c>
      <c r="BU59">
        <v>6.45</v>
      </c>
      <c r="BV59">
        <v>0</v>
      </c>
      <c r="BW59">
        <v>0.75781555585479554</v>
      </c>
      <c r="BX59">
        <v>8</v>
      </c>
      <c r="BY59">
        <v>0</v>
      </c>
      <c r="BZ59">
        <v>13</v>
      </c>
    </row>
    <row r="60" spans="1:78" ht="16.5">
      <c r="A60" s="108" t="str">
        <f t="shared" si="1"/>
        <v>성원운수</v>
      </c>
      <c r="B60" s="109" t="str">
        <f t="shared" si="2"/>
        <v>이수상</v>
      </c>
      <c r="C60" s="110" t="str">
        <f t="shared" si="3"/>
        <v>F</v>
      </c>
      <c r="D60" s="111">
        <f t="shared" si="4"/>
        <v>0.77182514803988189</v>
      </c>
      <c r="E60" s="112">
        <f t="shared" si="5"/>
        <v>8686</v>
      </c>
      <c r="F60" s="113" t="str">
        <f t="shared" si="6"/>
        <v>538</v>
      </c>
      <c r="G60" s="114" t="str">
        <f t="shared" si="7"/>
        <v>71바6301</v>
      </c>
      <c r="H60" s="115">
        <f t="shared" si="8"/>
        <v>2</v>
      </c>
      <c r="I60" s="116">
        <f t="shared" si="9"/>
        <v>1638.202</v>
      </c>
      <c r="J60" s="117">
        <f t="shared" si="10"/>
        <v>1.707331027483952E-2</v>
      </c>
      <c r="K60" s="117">
        <f t="shared" si="11"/>
        <v>0.41803190600586365</v>
      </c>
      <c r="L60" s="117">
        <f t="shared" si="12"/>
        <v>0.21609056758568235</v>
      </c>
      <c r="M60" s="118">
        <f t="shared" si="13"/>
        <v>15.635999999999999</v>
      </c>
      <c r="N60" s="119">
        <f t="shared" si="14"/>
        <v>0.2441701328651778</v>
      </c>
      <c r="O60" s="119">
        <f t="shared" si="15"/>
        <v>12.086421576826302</v>
      </c>
      <c r="P60" s="220">
        <f t="shared" si="16"/>
        <v>75</v>
      </c>
      <c r="Q60" s="221">
        <f t="shared" si="17"/>
        <v>4</v>
      </c>
      <c r="R60" s="221">
        <f t="shared" si="18"/>
        <v>198</v>
      </c>
      <c r="T60">
        <v>519</v>
      </c>
      <c r="U60">
        <v>8686</v>
      </c>
      <c r="V60" t="s">
        <v>245</v>
      </c>
      <c r="W60">
        <v>1638.202</v>
      </c>
      <c r="X60">
        <v>848.02099999999996</v>
      </c>
      <c r="Y60">
        <v>1.9319999999999999</v>
      </c>
      <c r="Z60">
        <v>15.635999999999999</v>
      </c>
      <c r="AA60">
        <v>125.32186</v>
      </c>
      <c r="AB60">
        <v>2.139659</v>
      </c>
      <c r="AC60">
        <v>52.388536000000002</v>
      </c>
      <c r="AD60" s="1">
        <v>354</v>
      </c>
      <c r="AE60">
        <v>4</v>
      </c>
      <c r="AF60">
        <v>198</v>
      </c>
      <c r="AG60">
        <v>77</v>
      </c>
      <c r="AH60">
        <v>13.071956999999999</v>
      </c>
      <c r="AI60">
        <v>98.6</v>
      </c>
      <c r="AJ60">
        <v>0</v>
      </c>
      <c r="AK60">
        <v>75</v>
      </c>
      <c r="AL60">
        <v>12144</v>
      </c>
      <c r="AM60">
        <v>0.77182514803988189</v>
      </c>
      <c r="AN60" t="s">
        <v>70</v>
      </c>
      <c r="AO60">
        <v>1541.2339999999999</v>
      </c>
      <c r="AP60" t="s">
        <v>534</v>
      </c>
      <c r="AQ60" t="s">
        <v>117</v>
      </c>
      <c r="AR60" t="s">
        <v>121</v>
      </c>
      <c r="AS60" t="s">
        <v>117</v>
      </c>
      <c r="AT60" t="s">
        <v>121</v>
      </c>
      <c r="AU60" t="s">
        <v>204</v>
      </c>
      <c r="AV60" t="s">
        <v>245</v>
      </c>
      <c r="AW60" t="s">
        <v>70</v>
      </c>
      <c r="AX60">
        <v>8686</v>
      </c>
      <c r="AY60" t="s">
        <v>372</v>
      </c>
      <c r="AZ60">
        <v>3</v>
      </c>
      <c r="BA60" t="s">
        <v>373</v>
      </c>
      <c r="BB60">
        <v>2</v>
      </c>
      <c r="BC60">
        <v>1</v>
      </c>
      <c r="BE60" t="s">
        <v>68</v>
      </c>
      <c r="BF60">
        <v>-3</v>
      </c>
      <c r="BG60" t="s">
        <v>321</v>
      </c>
      <c r="BI60" t="s">
        <v>117</v>
      </c>
      <c r="BJ60" t="s">
        <v>245</v>
      </c>
      <c r="BK60" t="s">
        <v>70</v>
      </c>
      <c r="BL60">
        <v>0.77182514803988189</v>
      </c>
      <c r="BM60">
        <v>8686</v>
      </c>
      <c r="BN60" t="s">
        <v>121</v>
      </c>
      <c r="BO60" t="s">
        <v>204</v>
      </c>
      <c r="BP60">
        <v>2</v>
      </c>
      <c r="BQ60">
        <v>1638.202</v>
      </c>
      <c r="BR60">
        <v>1.707331027483952E-2</v>
      </c>
      <c r="BS60">
        <v>0.41803190600586365</v>
      </c>
      <c r="BT60">
        <v>0.21609056758568235</v>
      </c>
      <c r="BU60">
        <v>15.635999999999999</v>
      </c>
      <c r="BV60">
        <v>0.2441701328651778</v>
      </c>
      <c r="BW60">
        <v>12.086421576826302</v>
      </c>
      <c r="BX60">
        <v>75</v>
      </c>
      <c r="BY60">
        <v>4</v>
      </c>
      <c r="BZ60">
        <v>198</v>
      </c>
    </row>
    <row r="61" spans="1:78" ht="16.5">
      <c r="A61" s="125" t="str">
        <f t="shared" si="1"/>
        <v>성원운수</v>
      </c>
      <c r="B61" s="126" t="str">
        <f t="shared" si="2"/>
        <v>이수현</v>
      </c>
      <c r="C61" s="127" t="str">
        <f t="shared" si="3"/>
        <v>C</v>
      </c>
      <c r="D61" s="128">
        <f t="shared" si="4"/>
        <v>0.88332136985054932</v>
      </c>
      <c r="E61" s="129">
        <f t="shared" si="5"/>
        <v>2500</v>
      </c>
      <c r="F61" s="130" t="str">
        <f t="shared" si="6"/>
        <v>539</v>
      </c>
      <c r="G61" s="131" t="str">
        <f t="shared" si="7"/>
        <v>71바6605</v>
      </c>
      <c r="H61" s="132">
        <f t="shared" si="8"/>
        <v>4</v>
      </c>
      <c r="I61" s="133">
        <f t="shared" si="9"/>
        <v>1436.5190000000002</v>
      </c>
      <c r="J61" s="134">
        <f t="shared" si="10"/>
        <v>2.1587320267809275E-2</v>
      </c>
      <c r="K61" s="134">
        <f t="shared" si="11"/>
        <v>0.44741763269719032</v>
      </c>
      <c r="L61" s="134">
        <f t="shared" si="12"/>
        <v>0.42602986803515991</v>
      </c>
      <c r="M61" s="135">
        <f t="shared" si="13"/>
        <v>9.7629999999999999</v>
      </c>
      <c r="N61" s="136">
        <f t="shared" si="14"/>
        <v>0.7657399588867253</v>
      </c>
      <c r="O61" s="136">
        <f t="shared" si="15"/>
        <v>0.20883817060547055</v>
      </c>
      <c r="P61" s="218">
        <f t="shared" si="16"/>
        <v>63</v>
      </c>
      <c r="Q61" s="219">
        <f t="shared" si="17"/>
        <v>11</v>
      </c>
      <c r="R61" s="219">
        <f t="shared" si="18"/>
        <v>3</v>
      </c>
      <c r="T61">
        <v>519</v>
      </c>
      <c r="U61">
        <v>2500</v>
      </c>
      <c r="V61" t="s">
        <v>287</v>
      </c>
      <c r="W61">
        <v>1436.519</v>
      </c>
      <c r="X61">
        <v>401.12400000000002</v>
      </c>
      <c r="Y61">
        <v>3.581</v>
      </c>
      <c r="Z61">
        <v>9.7629999999999999</v>
      </c>
      <c r="AA61">
        <v>141.051875</v>
      </c>
      <c r="AB61">
        <v>3.0449320000000002</v>
      </c>
      <c r="AC61">
        <v>63.109096000000001</v>
      </c>
      <c r="AD61" s="1">
        <v>612</v>
      </c>
      <c r="AE61">
        <v>11</v>
      </c>
      <c r="AF61">
        <v>3</v>
      </c>
      <c r="AG61">
        <v>53</v>
      </c>
      <c r="AH61">
        <v>10.184331</v>
      </c>
      <c r="AI61">
        <v>0</v>
      </c>
      <c r="AJ61">
        <v>0</v>
      </c>
      <c r="AK61">
        <v>63</v>
      </c>
      <c r="AL61">
        <v>58022</v>
      </c>
      <c r="AM61">
        <v>0.88332136985054932</v>
      </c>
      <c r="AN61" t="s">
        <v>69</v>
      </c>
      <c r="AO61">
        <v>701.37800000000004</v>
      </c>
      <c r="AP61" t="s">
        <v>535</v>
      </c>
      <c r="AQ61" t="s">
        <v>117</v>
      </c>
      <c r="AR61" t="s">
        <v>122</v>
      </c>
      <c r="AS61" t="s">
        <v>117</v>
      </c>
      <c r="AT61" t="s">
        <v>122</v>
      </c>
      <c r="AU61" t="s">
        <v>211</v>
      </c>
      <c r="AV61" t="s">
        <v>287</v>
      </c>
      <c r="AW61" t="s">
        <v>69</v>
      </c>
      <c r="AX61">
        <v>2500</v>
      </c>
      <c r="AY61" t="s">
        <v>363</v>
      </c>
      <c r="AZ61">
        <v>4</v>
      </c>
      <c r="BA61" t="s">
        <v>368</v>
      </c>
      <c r="BB61">
        <v>4</v>
      </c>
      <c r="BC61">
        <v>1</v>
      </c>
      <c r="BE61" t="s">
        <v>69</v>
      </c>
      <c r="BF61">
        <v>0</v>
      </c>
      <c r="BG61" t="s">
        <v>269</v>
      </c>
      <c r="BI61" t="s">
        <v>117</v>
      </c>
      <c r="BJ61" t="s">
        <v>287</v>
      </c>
      <c r="BK61" t="s">
        <v>69</v>
      </c>
      <c r="BL61">
        <v>0.88332136985054932</v>
      </c>
      <c r="BM61">
        <v>2500</v>
      </c>
      <c r="BN61" t="s">
        <v>122</v>
      </c>
      <c r="BO61" t="s">
        <v>211</v>
      </c>
      <c r="BP61">
        <v>4</v>
      </c>
      <c r="BQ61">
        <v>1436.5190000000002</v>
      </c>
      <c r="BR61">
        <v>2.1587320267809275E-2</v>
      </c>
      <c r="BS61">
        <v>0.44741763269719032</v>
      </c>
      <c r="BT61">
        <v>0.42602986803516002</v>
      </c>
      <c r="BU61">
        <v>9.7629999999999999</v>
      </c>
      <c r="BV61">
        <v>0.7657399588867253</v>
      </c>
      <c r="BW61">
        <v>0.20883817060547055</v>
      </c>
      <c r="BX61">
        <v>63</v>
      </c>
      <c r="BY61">
        <v>11</v>
      </c>
      <c r="BZ61">
        <v>3</v>
      </c>
    </row>
    <row r="62" spans="1:78" ht="16.5">
      <c r="A62" s="108" t="str">
        <f t="shared" si="1"/>
        <v>성원운수</v>
      </c>
      <c r="B62" s="109" t="str">
        <f t="shared" si="2"/>
        <v>이영숙</v>
      </c>
      <c r="C62" s="110" t="str">
        <f t="shared" si="3"/>
        <v>D</v>
      </c>
      <c r="D62" s="111">
        <f t="shared" si="4"/>
        <v>0.84051210925865472</v>
      </c>
      <c r="E62" s="112">
        <f t="shared" si="5"/>
        <v>9939</v>
      </c>
      <c r="F62" s="113" t="str">
        <f t="shared" si="6"/>
        <v>535</v>
      </c>
      <c r="G62" s="114" t="str">
        <f t="shared" si="7"/>
        <v>71바6963</v>
      </c>
      <c r="H62" s="115">
        <f t="shared" si="8"/>
        <v>3</v>
      </c>
      <c r="I62" s="116">
        <f t="shared" si="9"/>
        <v>4667.0730000000003</v>
      </c>
      <c r="J62" s="117">
        <f t="shared" si="10"/>
        <v>4.4225761059840621E-2</v>
      </c>
      <c r="K62" s="117">
        <f t="shared" si="11"/>
        <v>0.37681406981205956</v>
      </c>
      <c r="L62" s="117">
        <f t="shared" si="12"/>
        <v>0.14677293455662682</v>
      </c>
      <c r="M62" s="118">
        <f t="shared" si="13"/>
        <v>9.2330000000000005</v>
      </c>
      <c r="N62" s="119">
        <f t="shared" si="14"/>
        <v>0.42853411549380088</v>
      </c>
      <c r="O62" s="119">
        <f t="shared" si="15"/>
        <v>6.9422526709995749</v>
      </c>
      <c r="P62" s="220">
        <f t="shared" si="16"/>
        <v>137</v>
      </c>
      <c r="Q62" s="221">
        <f t="shared" si="17"/>
        <v>20</v>
      </c>
      <c r="R62" s="221">
        <f t="shared" si="18"/>
        <v>324</v>
      </c>
      <c r="T62">
        <v>519</v>
      </c>
      <c r="U62">
        <v>9939</v>
      </c>
      <c r="V62" t="s">
        <v>438</v>
      </c>
      <c r="W62">
        <v>4667.0730000000003</v>
      </c>
      <c r="X62">
        <v>1847.3610000000001</v>
      </c>
      <c r="Y62">
        <v>2.5259999999999998</v>
      </c>
      <c r="Z62">
        <v>9.2330000000000005</v>
      </c>
      <c r="AA62">
        <v>378.41659700000002</v>
      </c>
      <c r="AB62">
        <v>16.735762000000001</v>
      </c>
      <c r="AC62">
        <v>142.59269800000001</v>
      </c>
      <c r="AD62" s="1">
        <v>685</v>
      </c>
      <c r="AE62">
        <v>20</v>
      </c>
      <c r="AF62">
        <v>324</v>
      </c>
      <c r="AG62">
        <v>90</v>
      </c>
      <c r="AH62">
        <v>12.333161</v>
      </c>
      <c r="AI62">
        <v>316.2</v>
      </c>
      <c r="AJ62">
        <v>0</v>
      </c>
      <c r="AK62">
        <v>137</v>
      </c>
      <c r="AL62">
        <v>18466</v>
      </c>
      <c r="AM62">
        <v>0.84051210925865472</v>
      </c>
      <c r="AN62" t="s">
        <v>67</v>
      </c>
      <c r="AO62">
        <v>4476.2470000000003</v>
      </c>
      <c r="AP62" t="s">
        <v>536</v>
      </c>
      <c r="AQ62" t="s">
        <v>117</v>
      </c>
      <c r="AR62" t="s">
        <v>118</v>
      </c>
      <c r="AS62" t="s">
        <v>117</v>
      </c>
      <c r="AT62" t="s">
        <v>118</v>
      </c>
      <c r="AU62" t="s">
        <v>186</v>
      </c>
      <c r="AV62" t="s">
        <v>438</v>
      </c>
      <c r="AW62" t="s">
        <v>67</v>
      </c>
      <c r="AX62">
        <v>9939</v>
      </c>
      <c r="AY62" t="s">
        <v>356</v>
      </c>
      <c r="AZ62">
        <v>2</v>
      </c>
      <c r="BA62" t="s">
        <v>311</v>
      </c>
      <c r="BB62">
        <v>3</v>
      </c>
      <c r="BC62">
        <v>1</v>
      </c>
      <c r="BE62" t="s">
        <v>69</v>
      </c>
      <c r="BF62">
        <v>-1</v>
      </c>
      <c r="BG62" t="s">
        <v>321</v>
      </c>
      <c r="BI62" t="s">
        <v>117</v>
      </c>
      <c r="BJ62" t="s">
        <v>438</v>
      </c>
      <c r="BK62" t="s">
        <v>67</v>
      </c>
      <c r="BL62">
        <v>0.84051210925865472</v>
      </c>
      <c r="BM62">
        <v>9939</v>
      </c>
      <c r="BN62" t="s">
        <v>118</v>
      </c>
      <c r="BO62" t="s">
        <v>186</v>
      </c>
      <c r="BP62">
        <v>3</v>
      </c>
      <c r="BQ62">
        <v>4667.0730000000003</v>
      </c>
      <c r="BR62">
        <v>4.4225761059840621E-2</v>
      </c>
      <c r="BS62">
        <v>0.37681406981205956</v>
      </c>
      <c r="BT62">
        <v>0.14677293455662682</v>
      </c>
      <c r="BU62">
        <v>9.2330000000000005</v>
      </c>
      <c r="BV62">
        <v>0.42853411549380088</v>
      </c>
      <c r="BW62">
        <v>6.9422526709995749</v>
      </c>
      <c r="BX62">
        <v>137</v>
      </c>
      <c r="BY62">
        <v>20</v>
      </c>
      <c r="BZ62">
        <v>324</v>
      </c>
    </row>
    <row r="63" spans="1:78" ht="16.5">
      <c r="A63" s="125" t="str">
        <f t="shared" si="1"/>
        <v>성원운수</v>
      </c>
      <c r="B63" s="126" t="str">
        <f t="shared" si="2"/>
        <v>이을락</v>
      </c>
      <c r="C63" s="127" t="str">
        <f t="shared" si="3"/>
        <v>A</v>
      </c>
      <c r="D63" s="128">
        <f t="shared" si="4"/>
        <v>0.9942271817019589</v>
      </c>
      <c r="E63" s="129">
        <f t="shared" si="5"/>
        <v>8465</v>
      </c>
      <c r="F63" s="130" t="str">
        <f t="shared" si="6"/>
        <v>536</v>
      </c>
      <c r="G63" s="131" t="str">
        <f t="shared" si="7"/>
        <v>71바5563</v>
      </c>
      <c r="H63" s="132">
        <f t="shared" si="8"/>
        <v>2</v>
      </c>
      <c r="I63" s="133">
        <f t="shared" si="9"/>
        <v>1473.9259999999999</v>
      </c>
      <c r="J63" s="134">
        <f t="shared" si="10"/>
        <v>1.0395487782803366E-2</v>
      </c>
      <c r="K63" s="134">
        <f t="shared" si="11"/>
        <v>0.39144415258430321</v>
      </c>
      <c r="L63" s="134">
        <f t="shared" si="12"/>
        <v>0.11058899836219729</v>
      </c>
      <c r="M63" s="135">
        <f t="shared" si="13"/>
        <v>8.5079999999999991</v>
      </c>
      <c r="N63" s="136">
        <f t="shared" si="14"/>
        <v>0.13569202253030344</v>
      </c>
      <c r="O63" s="136">
        <f t="shared" si="15"/>
        <v>4.8849128110909232</v>
      </c>
      <c r="P63" s="218">
        <f t="shared" si="16"/>
        <v>31</v>
      </c>
      <c r="Q63" s="219">
        <f t="shared" si="17"/>
        <v>2</v>
      </c>
      <c r="R63" s="219">
        <f t="shared" si="18"/>
        <v>72</v>
      </c>
      <c r="T63">
        <v>519</v>
      </c>
      <c r="U63">
        <v>8465</v>
      </c>
      <c r="V63" t="s">
        <v>246</v>
      </c>
      <c r="W63">
        <v>1473.9259999999999</v>
      </c>
      <c r="X63">
        <v>513.11300000000006</v>
      </c>
      <c r="Y63">
        <v>2.8730000000000002</v>
      </c>
      <c r="Z63">
        <v>8.5079999999999991</v>
      </c>
      <c r="AA63">
        <v>116.66051899999999</v>
      </c>
      <c r="AB63">
        <v>1.2127429999999999</v>
      </c>
      <c r="AC63">
        <v>45.666077999999999</v>
      </c>
      <c r="AD63" s="1">
        <v>163</v>
      </c>
      <c r="AE63">
        <v>2</v>
      </c>
      <c r="AF63">
        <v>72</v>
      </c>
      <c r="AG63">
        <v>71</v>
      </c>
      <c r="AH63">
        <v>12.634316999999999</v>
      </c>
      <c r="AI63">
        <v>6.2</v>
      </c>
      <c r="AJ63">
        <v>0</v>
      </c>
      <c r="AK63">
        <v>31</v>
      </c>
      <c r="AL63">
        <v>2815</v>
      </c>
      <c r="AM63">
        <v>0.9942271817019589</v>
      </c>
      <c r="AN63" t="s">
        <v>66</v>
      </c>
      <c r="AO63">
        <v>1355.319</v>
      </c>
      <c r="AP63" t="s">
        <v>537</v>
      </c>
      <c r="AQ63" t="s">
        <v>117</v>
      </c>
      <c r="AR63" t="s">
        <v>119</v>
      </c>
      <c r="AS63" t="s">
        <v>117</v>
      </c>
      <c r="AT63" t="s">
        <v>119</v>
      </c>
      <c r="AU63" t="s">
        <v>199</v>
      </c>
      <c r="AV63" t="s">
        <v>246</v>
      </c>
      <c r="AW63" t="s">
        <v>66</v>
      </c>
      <c r="AX63">
        <v>8465</v>
      </c>
      <c r="AY63" t="s">
        <v>378</v>
      </c>
      <c r="AZ63">
        <v>1</v>
      </c>
      <c r="BA63" t="s">
        <v>317</v>
      </c>
      <c r="BB63">
        <v>2</v>
      </c>
      <c r="BC63">
        <v>1</v>
      </c>
      <c r="BE63" t="s">
        <v>71</v>
      </c>
      <c r="BF63">
        <v>-1</v>
      </c>
      <c r="BG63" t="s">
        <v>321</v>
      </c>
      <c r="BI63" t="s">
        <v>117</v>
      </c>
      <c r="BJ63" t="s">
        <v>246</v>
      </c>
      <c r="BK63" t="s">
        <v>66</v>
      </c>
      <c r="BL63">
        <v>0.9942271817019589</v>
      </c>
      <c r="BM63">
        <v>8465</v>
      </c>
      <c r="BN63" t="s">
        <v>119</v>
      </c>
      <c r="BO63" t="s">
        <v>199</v>
      </c>
      <c r="BP63">
        <v>2</v>
      </c>
      <c r="BQ63">
        <v>1473.9259999999999</v>
      </c>
      <c r="BR63">
        <v>1.0395487782803366E-2</v>
      </c>
      <c r="BS63">
        <v>0.39144415258430321</v>
      </c>
      <c r="BT63">
        <v>0.11058899836219729</v>
      </c>
      <c r="BU63">
        <v>8.5079999999999991</v>
      </c>
      <c r="BV63">
        <v>0.13569202253030344</v>
      </c>
      <c r="BW63">
        <v>4.8849128110909232</v>
      </c>
      <c r="BX63">
        <v>31</v>
      </c>
      <c r="BY63">
        <v>2</v>
      </c>
      <c r="BZ63">
        <v>72</v>
      </c>
    </row>
    <row r="64" spans="1:78" ht="16.5">
      <c r="A64" s="108" t="str">
        <f t="shared" si="1"/>
        <v>성원운수</v>
      </c>
      <c r="B64" s="109" t="str">
        <f t="shared" si="2"/>
        <v>이응수</v>
      </c>
      <c r="C64" s="110" t="str">
        <f t="shared" si="3"/>
        <v>A</v>
      </c>
      <c r="D64" s="111">
        <f t="shared" si="4"/>
        <v>0.98090489552996007</v>
      </c>
      <c r="E64" s="112">
        <f t="shared" si="5"/>
        <v>7382</v>
      </c>
      <c r="F64" s="113" t="str">
        <f t="shared" si="6"/>
        <v>536</v>
      </c>
      <c r="G64" s="114" t="str">
        <f t="shared" si="7"/>
        <v>71바5566</v>
      </c>
      <c r="H64" s="115">
        <f t="shared" si="8"/>
        <v>2</v>
      </c>
      <c r="I64" s="116">
        <f t="shared" si="9"/>
        <v>708.78100000000006</v>
      </c>
      <c r="J64" s="117">
        <f t="shared" si="10"/>
        <v>4.3123474179754175E-3</v>
      </c>
      <c r="K64" s="117">
        <f t="shared" si="11"/>
        <v>0.40026880574039198</v>
      </c>
      <c r="L64" s="117">
        <f t="shared" si="12"/>
        <v>0.1199242079006068</v>
      </c>
      <c r="M64" s="118">
        <f t="shared" si="13"/>
        <v>8.3539999999999992</v>
      </c>
      <c r="N64" s="119">
        <f t="shared" si="14"/>
        <v>0</v>
      </c>
      <c r="O64" s="119">
        <f t="shared" si="15"/>
        <v>0.56434921364991442</v>
      </c>
      <c r="P64" s="220">
        <f t="shared" si="16"/>
        <v>5</v>
      </c>
      <c r="Q64" s="221">
        <f t="shared" si="17"/>
        <v>0</v>
      </c>
      <c r="R64" s="221">
        <f t="shared" si="18"/>
        <v>4</v>
      </c>
      <c r="T64">
        <v>519</v>
      </c>
      <c r="U64">
        <v>7382</v>
      </c>
      <c r="V64" t="s">
        <v>247</v>
      </c>
      <c r="W64">
        <v>708.78099999999995</v>
      </c>
      <c r="X64">
        <v>249.55500000000001</v>
      </c>
      <c r="Y64">
        <v>2.84</v>
      </c>
      <c r="Z64">
        <v>8.3539999999999992</v>
      </c>
      <c r="AA64">
        <v>55.972763</v>
      </c>
      <c r="AB64">
        <v>0.24137400000000001</v>
      </c>
      <c r="AC64">
        <v>22.404150999999999</v>
      </c>
      <c r="AD64" s="1">
        <v>85</v>
      </c>
      <c r="AE64">
        <v>0</v>
      </c>
      <c r="AF64">
        <v>4</v>
      </c>
      <c r="AG64">
        <v>69</v>
      </c>
      <c r="AH64">
        <v>12.662962</v>
      </c>
      <c r="AI64">
        <v>0</v>
      </c>
      <c r="AJ64">
        <v>0</v>
      </c>
      <c r="AK64">
        <v>5</v>
      </c>
      <c r="AL64">
        <v>358</v>
      </c>
      <c r="AM64">
        <v>0.98090489552996007</v>
      </c>
      <c r="AN64" t="s">
        <v>66</v>
      </c>
      <c r="AO64">
        <v>592.55100000000004</v>
      </c>
      <c r="AP64" t="s">
        <v>538</v>
      </c>
      <c r="AQ64" t="s">
        <v>117</v>
      </c>
      <c r="AR64" t="s">
        <v>119</v>
      </c>
      <c r="AS64" t="s">
        <v>117</v>
      </c>
      <c r="AT64" t="s">
        <v>119</v>
      </c>
      <c r="AU64" t="s">
        <v>201</v>
      </c>
      <c r="AV64" t="s">
        <v>247</v>
      </c>
      <c r="AW64" t="s">
        <v>66</v>
      </c>
      <c r="AX64">
        <v>7382</v>
      </c>
      <c r="AY64" t="s">
        <v>378</v>
      </c>
      <c r="AZ64">
        <v>3</v>
      </c>
      <c r="BA64" t="s">
        <v>394</v>
      </c>
      <c r="BB64">
        <v>2</v>
      </c>
      <c r="BC64">
        <v>1</v>
      </c>
      <c r="BE64" t="s">
        <v>71</v>
      </c>
      <c r="BF64">
        <v>-1</v>
      </c>
      <c r="BG64" t="s">
        <v>321</v>
      </c>
      <c r="BI64" t="s">
        <v>117</v>
      </c>
      <c r="BJ64" t="s">
        <v>247</v>
      </c>
      <c r="BK64" t="s">
        <v>66</v>
      </c>
      <c r="BL64">
        <v>0.98090489552996007</v>
      </c>
      <c r="BM64">
        <v>7382</v>
      </c>
      <c r="BN64" t="s">
        <v>119</v>
      </c>
      <c r="BO64" t="s">
        <v>201</v>
      </c>
      <c r="BP64">
        <v>2</v>
      </c>
      <c r="BQ64">
        <v>708.78100000000006</v>
      </c>
      <c r="BR64">
        <v>4.3123474179754175E-3</v>
      </c>
      <c r="BS64">
        <v>0.40026880574039198</v>
      </c>
      <c r="BT64">
        <v>0.11992420790060683</v>
      </c>
      <c r="BU64">
        <v>8.3539999999999992</v>
      </c>
      <c r="BV64">
        <v>0</v>
      </c>
      <c r="BW64">
        <v>0.56434921364991442</v>
      </c>
      <c r="BX64">
        <v>5</v>
      </c>
      <c r="BY64">
        <v>0</v>
      </c>
      <c r="BZ64">
        <v>4</v>
      </c>
    </row>
    <row r="65" spans="1:78" ht="16.5">
      <c r="A65" s="125" t="str">
        <f t="shared" si="1"/>
        <v>성원운수</v>
      </c>
      <c r="B65" s="126" t="str">
        <f t="shared" si="2"/>
        <v>이일선</v>
      </c>
      <c r="C65" s="127" t="str">
        <f t="shared" si="3"/>
        <v>B</v>
      </c>
      <c r="D65" s="128">
        <f t="shared" si="4"/>
        <v>0.93086714197562237</v>
      </c>
      <c r="E65" s="129">
        <f t="shared" si="5"/>
        <v>3907</v>
      </c>
      <c r="F65" s="130" t="str">
        <f t="shared" si="6"/>
        <v>535</v>
      </c>
      <c r="G65" s="131" t="str">
        <f t="shared" si="7"/>
        <v>71바6959</v>
      </c>
      <c r="H65" s="132">
        <f t="shared" si="8"/>
        <v>6</v>
      </c>
      <c r="I65" s="133">
        <f t="shared" si="9"/>
        <v>1131.9730000000002</v>
      </c>
      <c r="J65" s="134">
        <f t="shared" si="10"/>
        <v>5.2398425894817253E-3</v>
      </c>
      <c r="K65" s="134">
        <f t="shared" si="11"/>
        <v>0.33927425749491941</v>
      </c>
      <c r="L65" s="134">
        <f t="shared" si="12"/>
        <v>0.2367547635853505</v>
      </c>
      <c r="M65" s="135">
        <f t="shared" si="13"/>
        <v>7.1539999999999999</v>
      </c>
      <c r="N65" s="136">
        <f t="shared" si="14"/>
        <v>0</v>
      </c>
      <c r="O65" s="136">
        <f t="shared" si="15"/>
        <v>0.26502398908807889</v>
      </c>
      <c r="P65" s="218">
        <f t="shared" si="16"/>
        <v>11</v>
      </c>
      <c r="Q65" s="219">
        <f t="shared" si="17"/>
        <v>0</v>
      </c>
      <c r="R65" s="219">
        <f t="shared" si="18"/>
        <v>3</v>
      </c>
      <c r="T65">
        <v>519</v>
      </c>
      <c r="U65">
        <v>3907</v>
      </c>
      <c r="V65" t="s">
        <v>248</v>
      </c>
      <c r="W65">
        <v>1131.973</v>
      </c>
      <c r="X65">
        <v>404.65600000000001</v>
      </c>
      <c r="Y65">
        <v>2.7970000000000002</v>
      </c>
      <c r="Z65">
        <v>7.1539999999999999</v>
      </c>
      <c r="AA65">
        <v>85.718033000000005</v>
      </c>
      <c r="AB65">
        <v>0.44914900000000002</v>
      </c>
      <c r="AC65">
        <v>29.081921999999999</v>
      </c>
      <c r="AD65" s="1">
        <v>268</v>
      </c>
      <c r="AE65">
        <v>0</v>
      </c>
      <c r="AF65">
        <v>3</v>
      </c>
      <c r="AG65">
        <v>65</v>
      </c>
      <c r="AH65">
        <v>13.205774</v>
      </c>
      <c r="AI65">
        <v>0</v>
      </c>
      <c r="AJ65">
        <v>0</v>
      </c>
      <c r="AK65">
        <v>11</v>
      </c>
      <c r="AL65">
        <v>580</v>
      </c>
      <c r="AM65">
        <v>0.93086714197562237</v>
      </c>
      <c r="AN65" t="s">
        <v>68</v>
      </c>
      <c r="AO65">
        <v>340.89</v>
      </c>
      <c r="AP65" t="s">
        <v>539</v>
      </c>
      <c r="AQ65" t="s">
        <v>117</v>
      </c>
      <c r="AR65" t="s">
        <v>118</v>
      </c>
      <c r="AS65" t="s">
        <v>117</v>
      </c>
      <c r="AT65" t="s">
        <v>118</v>
      </c>
      <c r="AU65" t="s">
        <v>182</v>
      </c>
      <c r="AV65" t="s">
        <v>248</v>
      </c>
      <c r="AW65" t="s">
        <v>68</v>
      </c>
      <c r="AX65">
        <v>3907</v>
      </c>
      <c r="AY65" t="s">
        <v>383</v>
      </c>
      <c r="AZ65">
        <v>2</v>
      </c>
      <c r="BA65" t="s">
        <v>327</v>
      </c>
      <c r="BB65">
        <v>6</v>
      </c>
      <c r="BC65">
        <v>1</v>
      </c>
      <c r="BE65" t="s">
        <v>68</v>
      </c>
      <c r="BF65">
        <v>0</v>
      </c>
      <c r="BG65" t="s">
        <v>269</v>
      </c>
      <c r="BI65" t="s">
        <v>117</v>
      </c>
      <c r="BJ65" t="s">
        <v>248</v>
      </c>
      <c r="BK65" t="s">
        <v>68</v>
      </c>
      <c r="BL65">
        <v>0.93086714197562237</v>
      </c>
      <c r="BM65">
        <v>3907</v>
      </c>
      <c r="BN65" t="s">
        <v>118</v>
      </c>
      <c r="BO65" t="s">
        <v>182</v>
      </c>
      <c r="BP65">
        <v>6</v>
      </c>
      <c r="BQ65">
        <v>1131.9730000000002</v>
      </c>
      <c r="BR65">
        <v>5.2398425894817253E-3</v>
      </c>
      <c r="BS65">
        <v>0.33927425749491941</v>
      </c>
      <c r="BT65">
        <v>0.23675476358535055</v>
      </c>
      <c r="BU65">
        <v>7.1539999999999999</v>
      </c>
      <c r="BV65">
        <v>0</v>
      </c>
      <c r="BW65">
        <v>0.26502398908807889</v>
      </c>
      <c r="BX65">
        <v>11</v>
      </c>
      <c r="BY65">
        <v>0</v>
      </c>
      <c r="BZ65">
        <v>3</v>
      </c>
    </row>
    <row r="66" spans="1:78" ht="16.5">
      <c r="A66" s="108" t="str">
        <f t="shared" si="1"/>
        <v>성원운수</v>
      </c>
      <c r="B66" s="109" t="str">
        <f t="shared" si="2"/>
        <v>이종섭</v>
      </c>
      <c r="C66" s="110" t="str">
        <f t="shared" si="3"/>
        <v>B</v>
      </c>
      <c r="D66" s="111">
        <f t="shared" si="4"/>
        <v>0.92512195121951235</v>
      </c>
      <c r="E66" s="112">
        <f t="shared" si="5"/>
        <v>19</v>
      </c>
      <c r="F66" s="113" t="str">
        <f t="shared" si="6"/>
        <v>539</v>
      </c>
      <c r="G66" s="114" t="str">
        <f t="shared" si="7"/>
        <v>71바6616</v>
      </c>
      <c r="H66" s="115">
        <f t="shared" si="8"/>
        <v>1</v>
      </c>
      <c r="I66" s="116">
        <f t="shared" si="9"/>
        <v>1325.7380000000001</v>
      </c>
      <c r="J66" s="117">
        <f t="shared" si="10"/>
        <v>2.9505310756471757E-2</v>
      </c>
      <c r="K66" s="117">
        <f t="shared" si="11"/>
        <v>0.36485846068095762</v>
      </c>
      <c r="L66" s="117">
        <f t="shared" si="12"/>
        <v>0.41486326860963479</v>
      </c>
      <c r="M66" s="118">
        <f t="shared" si="13"/>
        <v>7.7850000000000001</v>
      </c>
      <c r="N66" s="119">
        <f t="shared" si="14"/>
        <v>0.22628905560525533</v>
      </c>
      <c r="O66" s="119">
        <f t="shared" si="15"/>
        <v>0.37714842600875886</v>
      </c>
      <c r="P66" s="220">
        <f t="shared" si="16"/>
        <v>28</v>
      </c>
      <c r="Q66" s="221">
        <f t="shared" si="17"/>
        <v>3</v>
      </c>
      <c r="R66" s="221">
        <f t="shared" si="18"/>
        <v>5</v>
      </c>
      <c r="T66">
        <v>519</v>
      </c>
      <c r="U66">
        <v>19</v>
      </c>
      <c r="V66" t="s">
        <v>249</v>
      </c>
      <c r="W66">
        <v>1332.248</v>
      </c>
      <c r="X66">
        <v>351.01799999999997</v>
      </c>
      <c r="Y66">
        <v>3.7949999999999999</v>
      </c>
      <c r="Z66">
        <v>7.7850000000000001</v>
      </c>
      <c r="AA66">
        <v>121.124364</v>
      </c>
      <c r="AB66">
        <v>3.5738120000000002</v>
      </c>
      <c r="AC66">
        <v>44.193249000000002</v>
      </c>
      <c r="AD66" s="1">
        <v>550</v>
      </c>
      <c r="AE66">
        <v>3</v>
      </c>
      <c r="AF66">
        <v>5</v>
      </c>
      <c r="AG66">
        <v>52</v>
      </c>
      <c r="AH66">
        <v>10.999008999999999</v>
      </c>
      <c r="AI66">
        <v>0</v>
      </c>
      <c r="AJ66">
        <v>0</v>
      </c>
      <c r="AK66">
        <v>28</v>
      </c>
      <c r="AL66">
        <v>11268</v>
      </c>
      <c r="AM66">
        <v>0.92512195121951235</v>
      </c>
      <c r="AN66" t="s">
        <v>68</v>
      </c>
      <c r="AO66">
        <v>1325.7380000000001</v>
      </c>
      <c r="AP66" t="s">
        <v>540</v>
      </c>
      <c r="AQ66" t="s">
        <v>117</v>
      </c>
      <c r="AR66" t="s">
        <v>122</v>
      </c>
      <c r="AS66" t="s">
        <v>117</v>
      </c>
      <c r="AT66" t="s">
        <v>122</v>
      </c>
      <c r="AU66" t="s">
        <v>213</v>
      </c>
      <c r="AV66" t="s">
        <v>249</v>
      </c>
      <c r="AW66" t="s">
        <v>68</v>
      </c>
      <c r="AX66">
        <v>19</v>
      </c>
      <c r="AY66" t="s">
        <v>359</v>
      </c>
      <c r="AZ66">
        <v>1</v>
      </c>
      <c r="BA66" t="s">
        <v>393</v>
      </c>
      <c r="BB66">
        <v>1</v>
      </c>
      <c r="BC66">
        <v>1</v>
      </c>
      <c r="BE66" t="s">
        <v>69</v>
      </c>
      <c r="BF66">
        <v>1</v>
      </c>
      <c r="BG66" t="s">
        <v>301</v>
      </c>
      <c r="BI66" t="s">
        <v>117</v>
      </c>
      <c r="BJ66" t="s">
        <v>249</v>
      </c>
      <c r="BK66" t="s">
        <v>68</v>
      </c>
      <c r="BL66">
        <v>0.92512195121951235</v>
      </c>
      <c r="BM66">
        <v>19</v>
      </c>
      <c r="BN66" t="s">
        <v>122</v>
      </c>
      <c r="BO66" t="s">
        <v>213</v>
      </c>
      <c r="BP66">
        <v>1</v>
      </c>
      <c r="BQ66">
        <v>1325.7380000000001</v>
      </c>
      <c r="BR66">
        <v>2.9505310756471757E-2</v>
      </c>
      <c r="BS66">
        <v>0.36485846068095762</v>
      </c>
      <c r="BT66">
        <v>0.41283604854351441</v>
      </c>
      <c r="BU66">
        <v>7.7850000000000001</v>
      </c>
      <c r="BV66">
        <v>0.22628905560525533</v>
      </c>
      <c r="BW66">
        <v>0.37714842600875886</v>
      </c>
      <c r="BX66">
        <v>28</v>
      </c>
      <c r="BY66">
        <v>3</v>
      </c>
      <c r="BZ66">
        <v>5</v>
      </c>
    </row>
    <row r="67" spans="1:78" ht="16.5">
      <c r="A67" s="125" t="str">
        <f t="shared" si="1"/>
        <v>성원운수</v>
      </c>
      <c r="B67" s="126" t="str">
        <f t="shared" si="2"/>
        <v>이준복</v>
      </c>
      <c r="C67" s="127" t="str">
        <f t="shared" si="3"/>
        <v>A</v>
      </c>
      <c r="D67" s="128">
        <f t="shared" si="4"/>
        <v>0.98237853460126812</v>
      </c>
      <c r="E67" s="129">
        <f t="shared" si="5"/>
        <v>6795</v>
      </c>
      <c r="F67" s="130" t="str">
        <f t="shared" si="6"/>
        <v>535</v>
      </c>
      <c r="G67" s="131" t="str">
        <f t="shared" si="7"/>
        <v>71바6962</v>
      </c>
      <c r="H67" s="132">
        <f t="shared" si="8"/>
        <v>2</v>
      </c>
      <c r="I67" s="133">
        <f t="shared" si="9"/>
        <v>1611.77</v>
      </c>
      <c r="J67" s="134">
        <f t="shared" si="10"/>
        <v>2.2735102092281387E-2</v>
      </c>
      <c r="K67" s="134">
        <f t="shared" si="11"/>
        <v>0.33418082455554721</v>
      </c>
      <c r="L67" s="134">
        <f t="shared" si="12"/>
        <v>0.2202547509880442</v>
      </c>
      <c r="M67" s="135">
        <f t="shared" si="13"/>
        <v>9.4</v>
      </c>
      <c r="N67" s="136">
        <f t="shared" si="14"/>
        <v>0</v>
      </c>
      <c r="O67" s="136">
        <f t="shared" si="15"/>
        <v>1.1167846528971255</v>
      </c>
      <c r="P67" s="218">
        <f t="shared" si="16"/>
        <v>16</v>
      </c>
      <c r="Q67" s="219">
        <f t="shared" si="17"/>
        <v>0</v>
      </c>
      <c r="R67" s="219">
        <f t="shared" si="18"/>
        <v>18</v>
      </c>
      <c r="T67">
        <v>519</v>
      </c>
      <c r="U67">
        <v>6795</v>
      </c>
      <c r="V67" t="s">
        <v>250</v>
      </c>
      <c r="W67">
        <v>1611.77</v>
      </c>
      <c r="X67">
        <v>586.75800000000004</v>
      </c>
      <c r="Y67">
        <v>2.7469999999999999</v>
      </c>
      <c r="Z67">
        <v>9.4</v>
      </c>
      <c r="AA67">
        <v>129.558864</v>
      </c>
      <c r="AB67">
        <v>2.9455339999999999</v>
      </c>
      <c r="AC67">
        <v>43.296087999999997</v>
      </c>
      <c r="AD67" s="1">
        <v>355</v>
      </c>
      <c r="AE67">
        <v>0</v>
      </c>
      <c r="AF67">
        <v>18</v>
      </c>
      <c r="AG67">
        <v>66</v>
      </c>
      <c r="AH67">
        <v>12.440445</v>
      </c>
      <c r="AI67">
        <v>36</v>
      </c>
      <c r="AJ67">
        <v>0</v>
      </c>
      <c r="AK67">
        <v>16</v>
      </c>
      <c r="AL67">
        <v>2060</v>
      </c>
      <c r="AM67">
        <v>0.98237853460126812</v>
      </c>
      <c r="AN67" t="s">
        <v>66</v>
      </c>
      <c r="AO67">
        <v>1496.7180000000001</v>
      </c>
      <c r="AP67" t="s">
        <v>541</v>
      </c>
      <c r="AQ67" t="s">
        <v>117</v>
      </c>
      <c r="AR67" t="s">
        <v>118</v>
      </c>
      <c r="AS67" t="s">
        <v>117</v>
      </c>
      <c r="AT67" t="s">
        <v>118</v>
      </c>
      <c r="AU67" t="s">
        <v>185</v>
      </c>
      <c r="AV67" t="s">
        <v>250</v>
      </c>
      <c r="AW67" t="s">
        <v>66</v>
      </c>
      <c r="AX67">
        <v>6795</v>
      </c>
      <c r="AY67" t="s">
        <v>361</v>
      </c>
      <c r="AZ67">
        <v>1</v>
      </c>
      <c r="BA67" t="s">
        <v>397</v>
      </c>
      <c r="BB67">
        <v>2</v>
      </c>
      <c r="BC67">
        <v>1</v>
      </c>
      <c r="BE67" t="s">
        <v>68</v>
      </c>
      <c r="BF67">
        <v>1</v>
      </c>
      <c r="BG67" t="s">
        <v>301</v>
      </c>
      <c r="BI67" t="s">
        <v>117</v>
      </c>
      <c r="BJ67" t="s">
        <v>250</v>
      </c>
      <c r="BK67" t="s">
        <v>66</v>
      </c>
      <c r="BL67">
        <v>0.98237853460126812</v>
      </c>
      <c r="BM67">
        <v>6795</v>
      </c>
      <c r="BN67" t="s">
        <v>118</v>
      </c>
      <c r="BO67" t="s">
        <v>185</v>
      </c>
      <c r="BP67">
        <v>2</v>
      </c>
      <c r="BQ67">
        <v>1611.77</v>
      </c>
      <c r="BR67">
        <v>2.2735102092281387E-2</v>
      </c>
      <c r="BS67">
        <v>0.33418082455554721</v>
      </c>
      <c r="BT67">
        <v>0.2202547509880442</v>
      </c>
      <c r="BU67">
        <v>9.4</v>
      </c>
      <c r="BV67">
        <v>0</v>
      </c>
      <c r="BW67">
        <v>1.1167846528971255</v>
      </c>
      <c r="BX67">
        <v>16</v>
      </c>
      <c r="BY67">
        <v>0</v>
      </c>
      <c r="BZ67">
        <v>18</v>
      </c>
    </row>
    <row r="68" spans="1:78" ht="16.5">
      <c r="A68" s="108" t="str">
        <f t="shared" si="1"/>
        <v>성원운수</v>
      </c>
      <c r="B68" s="109" t="str">
        <f t="shared" si="2"/>
        <v>이태복</v>
      </c>
      <c r="C68" s="110" t="str">
        <f t="shared" si="3"/>
        <v>B</v>
      </c>
      <c r="D68" s="111">
        <f t="shared" si="4"/>
        <v>0.90865704932704983</v>
      </c>
      <c r="E68" s="112">
        <f t="shared" si="5"/>
        <v>1765</v>
      </c>
      <c r="F68" s="113" t="str">
        <f t="shared" si="6"/>
        <v>535</v>
      </c>
      <c r="G68" s="114" t="str">
        <f t="shared" si="7"/>
        <v>71바6958</v>
      </c>
      <c r="H68" s="115">
        <f t="shared" si="8"/>
        <v>8</v>
      </c>
      <c r="I68" s="116">
        <f t="shared" si="9"/>
        <v>1603.8509999999999</v>
      </c>
      <c r="J68" s="117">
        <f t="shared" si="10"/>
        <v>1.2207121692275747E-2</v>
      </c>
      <c r="K68" s="117">
        <f t="shared" si="11"/>
        <v>0.37297165305190727</v>
      </c>
      <c r="L68" s="117">
        <f t="shared" si="12"/>
        <v>0.20014328014260677</v>
      </c>
      <c r="M68" s="118">
        <f t="shared" si="13"/>
        <v>8.1760000000000002</v>
      </c>
      <c r="N68" s="119">
        <f t="shared" si="14"/>
        <v>0</v>
      </c>
      <c r="O68" s="119">
        <f t="shared" si="15"/>
        <v>3.4292462329730133</v>
      </c>
      <c r="P68" s="220">
        <f t="shared" si="16"/>
        <v>41</v>
      </c>
      <c r="Q68" s="221">
        <f t="shared" si="17"/>
        <v>0</v>
      </c>
      <c r="R68" s="221">
        <f t="shared" si="18"/>
        <v>55</v>
      </c>
      <c r="T68">
        <v>519</v>
      </c>
      <c r="U68">
        <v>1765</v>
      </c>
      <c r="V68" t="s">
        <v>343</v>
      </c>
      <c r="W68">
        <v>1603.8510000000001</v>
      </c>
      <c r="X68">
        <v>592.45699999999999</v>
      </c>
      <c r="Y68">
        <v>2.7069999999999999</v>
      </c>
      <c r="Z68">
        <v>8.1760000000000002</v>
      </c>
      <c r="AA68">
        <v>126.154145</v>
      </c>
      <c r="AB68">
        <v>1.539979</v>
      </c>
      <c r="AC68">
        <v>47.051920000000003</v>
      </c>
      <c r="AD68" s="1">
        <v>321</v>
      </c>
      <c r="AE68">
        <v>0</v>
      </c>
      <c r="AF68">
        <v>55</v>
      </c>
      <c r="AG68">
        <v>80</v>
      </c>
      <c r="AH68">
        <v>12.713422</v>
      </c>
      <c r="AI68">
        <v>13.5</v>
      </c>
      <c r="AJ68">
        <v>0</v>
      </c>
      <c r="AK68">
        <v>41</v>
      </c>
      <c r="AL68">
        <v>7783</v>
      </c>
      <c r="AM68">
        <v>0.90865704932704983</v>
      </c>
      <c r="AN68" t="s">
        <v>68</v>
      </c>
      <c r="AO68">
        <v>259.798</v>
      </c>
      <c r="AP68" t="s">
        <v>542</v>
      </c>
      <c r="AQ68" t="s">
        <v>117</v>
      </c>
      <c r="AR68" t="s">
        <v>118</v>
      </c>
      <c r="AS68" t="s">
        <v>117</v>
      </c>
      <c r="AT68" t="s">
        <v>118</v>
      </c>
      <c r="AU68" t="s">
        <v>180</v>
      </c>
      <c r="AV68" t="s">
        <v>343</v>
      </c>
      <c r="AW68" t="s">
        <v>68</v>
      </c>
      <c r="AX68">
        <v>1765</v>
      </c>
      <c r="AY68" t="s">
        <v>383</v>
      </c>
      <c r="AZ68">
        <v>6</v>
      </c>
      <c r="BA68" t="s">
        <v>396</v>
      </c>
      <c r="BB68">
        <v>8</v>
      </c>
      <c r="BC68">
        <v>1</v>
      </c>
      <c r="BE68" t="s">
        <v>68</v>
      </c>
      <c r="BF68">
        <v>0</v>
      </c>
      <c r="BG68" t="s">
        <v>269</v>
      </c>
      <c r="BI68" t="s">
        <v>117</v>
      </c>
      <c r="BJ68" t="s">
        <v>343</v>
      </c>
      <c r="BK68" t="s">
        <v>68</v>
      </c>
      <c r="BL68">
        <v>0.90865704932704983</v>
      </c>
      <c r="BM68">
        <v>1765</v>
      </c>
      <c r="BN68" t="s">
        <v>118</v>
      </c>
      <c r="BO68" t="s">
        <v>180</v>
      </c>
      <c r="BP68">
        <v>8</v>
      </c>
      <c r="BQ68">
        <v>1603.8509999999999</v>
      </c>
      <c r="BR68">
        <v>1.2207121692275747E-2</v>
      </c>
      <c r="BS68">
        <v>0.37297165305190727</v>
      </c>
      <c r="BT68">
        <v>0.20014328014260674</v>
      </c>
      <c r="BU68">
        <v>8.1760000000000002</v>
      </c>
      <c r="BV68">
        <v>0</v>
      </c>
      <c r="BW68">
        <v>3.4292462329730133</v>
      </c>
      <c r="BX68">
        <v>41</v>
      </c>
      <c r="BY68">
        <v>0</v>
      </c>
      <c r="BZ68">
        <v>55</v>
      </c>
    </row>
    <row r="69" spans="1:78" ht="16.5">
      <c r="A69" s="125" t="str">
        <f t="shared" si="1"/>
        <v>성원운수</v>
      </c>
      <c r="B69" s="126" t="str">
        <f t="shared" si="2"/>
        <v>이한</v>
      </c>
      <c r="C69" s="127" t="str">
        <f t="shared" si="3"/>
        <v>S</v>
      </c>
      <c r="D69" s="128">
        <f t="shared" si="4"/>
        <v>1.0046153846153847</v>
      </c>
      <c r="E69" s="129">
        <f t="shared" si="5"/>
        <v>5070</v>
      </c>
      <c r="F69" s="130" t="str">
        <f t="shared" si="6"/>
        <v>537</v>
      </c>
      <c r="G69" s="131" t="str">
        <f t="shared" si="7"/>
        <v>71바6609</v>
      </c>
      <c r="H69" s="132">
        <f t="shared" si="8"/>
        <v>1</v>
      </c>
      <c r="I69" s="133">
        <f t="shared" si="9"/>
        <v>553.72799999999995</v>
      </c>
      <c r="J69" s="134">
        <f t="shared" si="10"/>
        <v>3.0960360856471057E-2</v>
      </c>
      <c r="K69" s="134">
        <f t="shared" si="11"/>
        <v>0.37627679518292023</v>
      </c>
      <c r="L69" s="134">
        <f t="shared" si="12"/>
        <v>0.15169902912621361</v>
      </c>
      <c r="M69" s="135">
        <f t="shared" si="13"/>
        <v>8.5559999999999992</v>
      </c>
      <c r="N69" s="136">
        <f t="shared" si="14"/>
        <v>0</v>
      </c>
      <c r="O69" s="136">
        <f t="shared" si="15"/>
        <v>3.6118816458622285</v>
      </c>
      <c r="P69" s="218">
        <f t="shared" si="16"/>
        <v>8</v>
      </c>
      <c r="Q69" s="219">
        <f t="shared" si="17"/>
        <v>0</v>
      </c>
      <c r="R69" s="219">
        <f t="shared" si="18"/>
        <v>20</v>
      </c>
      <c r="T69">
        <v>519</v>
      </c>
      <c r="U69">
        <v>5070</v>
      </c>
      <c r="V69" t="s">
        <v>543</v>
      </c>
      <c r="W69">
        <v>553.72799999999995</v>
      </c>
      <c r="X69">
        <v>212.00299999999999</v>
      </c>
      <c r="Y69">
        <v>2.6120000000000001</v>
      </c>
      <c r="Z69">
        <v>8.5559999999999992</v>
      </c>
      <c r="AA69">
        <v>40.705824</v>
      </c>
      <c r="AB69">
        <v>1.260267</v>
      </c>
      <c r="AC69">
        <v>15.316656999999999</v>
      </c>
      <c r="AD69" s="1">
        <v>84</v>
      </c>
      <c r="AE69">
        <v>0</v>
      </c>
      <c r="AF69">
        <v>20</v>
      </c>
      <c r="AG69">
        <v>76</v>
      </c>
      <c r="AH69">
        <v>13.603164</v>
      </c>
      <c r="AI69">
        <v>27.4</v>
      </c>
      <c r="AJ69">
        <v>0</v>
      </c>
      <c r="AK69">
        <v>8</v>
      </c>
      <c r="AL69">
        <v>2386</v>
      </c>
      <c r="AM69">
        <v>1.0046153846153847</v>
      </c>
      <c r="AN69" t="s">
        <v>71</v>
      </c>
      <c r="AO69">
        <v>553.72799999999995</v>
      </c>
      <c r="AP69" t="s">
        <v>544</v>
      </c>
      <c r="AQ69" t="s">
        <v>117</v>
      </c>
      <c r="AR69" t="s">
        <v>120</v>
      </c>
      <c r="AS69" t="s">
        <v>117</v>
      </c>
      <c r="AT69" t="s">
        <v>120</v>
      </c>
      <c r="AU69" t="s">
        <v>545</v>
      </c>
      <c r="AV69" t="s">
        <v>543</v>
      </c>
      <c r="AW69" t="s">
        <v>71</v>
      </c>
      <c r="AX69">
        <v>5070</v>
      </c>
      <c r="AY69" t="s">
        <v>546</v>
      </c>
      <c r="AZ69">
        <v>1</v>
      </c>
      <c r="BA69" t="s">
        <v>547</v>
      </c>
      <c r="BB69">
        <v>1</v>
      </c>
      <c r="BC69">
        <v>1</v>
      </c>
      <c r="BE69" t="s">
        <v>298</v>
      </c>
      <c r="BF69" t="s">
        <v>299</v>
      </c>
      <c r="BG69" t="s">
        <v>298</v>
      </c>
      <c r="BI69" t="s">
        <v>117</v>
      </c>
      <c r="BJ69" t="s">
        <v>543</v>
      </c>
      <c r="BK69" t="s">
        <v>71</v>
      </c>
      <c r="BL69">
        <v>1.0046153846153847</v>
      </c>
      <c r="BM69">
        <v>5070</v>
      </c>
      <c r="BN69" t="s">
        <v>120</v>
      </c>
      <c r="BO69" t="s">
        <v>545</v>
      </c>
      <c r="BP69">
        <v>1</v>
      </c>
      <c r="BQ69">
        <v>553.72799999999995</v>
      </c>
      <c r="BR69">
        <v>3.0960360856471057E-2</v>
      </c>
      <c r="BS69">
        <v>0.37627679518292023</v>
      </c>
      <c r="BT69">
        <v>0.15169902912621361</v>
      </c>
      <c r="BU69">
        <v>8.5559999999999992</v>
      </c>
      <c r="BV69">
        <v>0</v>
      </c>
      <c r="BW69">
        <v>3.6118816458622285</v>
      </c>
      <c r="BX69">
        <v>8</v>
      </c>
      <c r="BY69">
        <v>0</v>
      </c>
      <c r="BZ69">
        <v>20</v>
      </c>
    </row>
    <row r="70" spans="1:78" ht="16.5">
      <c r="A70" s="108" t="str">
        <f t="shared" si="1"/>
        <v>성원운수</v>
      </c>
      <c r="B70" s="109" t="str">
        <f t="shared" si="2"/>
        <v>이훈범</v>
      </c>
      <c r="C70" s="110" t="str">
        <f t="shared" si="3"/>
        <v>A</v>
      </c>
      <c r="D70" s="111">
        <f t="shared" si="4"/>
        <v>0.96068965517241378</v>
      </c>
      <c r="E70" s="112">
        <f t="shared" si="5"/>
        <v>9641</v>
      </c>
      <c r="F70" s="113" t="str">
        <f t="shared" si="6"/>
        <v>536</v>
      </c>
      <c r="G70" s="114" t="str">
        <f t="shared" si="7"/>
        <v>71바5566</v>
      </c>
      <c r="H70" s="115">
        <f t="shared" si="8"/>
        <v>1</v>
      </c>
      <c r="I70" s="116">
        <f t="shared" si="9"/>
        <v>701.58199999999999</v>
      </c>
      <c r="J70" s="117">
        <f t="shared" si="10"/>
        <v>1.2422991702073383E-2</v>
      </c>
      <c r="K70" s="117">
        <f t="shared" si="11"/>
        <v>0.39071890895468808</v>
      </c>
      <c r="L70" s="117">
        <f t="shared" si="12"/>
        <v>0.20667576990287664</v>
      </c>
      <c r="M70" s="118">
        <f t="shared" si="13"/>
        <v>10.000999999999999</v>
      </c>
      <c r="N70" s="119">
        <f t="shared" si="14"/>
        <v>0.28507002745224364</v>
      </c>
      <c r="O70" s="119">
        <f t="shared" si="15"/>
        <v>0.99774509608285278</v>
      </c>
      <c r="P70" s="220">
        <f t="shared" si="16"/>
        <v>8</v>
      </c>
      <c r="Q70" s="221">
        <f t="shared" si="17"/>
        <v>2</v>
      </c>
      <c r="R70" s="221">
        <f t="shared" si="18"/>
        <v>7</v>
      </c>
      <c r="T70">
        <v>519</v>
      </c>
      <c r="U70">
        <v>9641</v>
      </c>
      <c r="V70" t="s">
        <v>251</v>
      </c>
      <c r="W70">
        <v>701.58199999999999</v>
      </c>
      <c r="X70">
        <v>251.83500000000001</v>
      </c>
      <c r="Y70">
        <v>2.786</v>
      </c>
      <c r="Z70">
        <v>10.000999999999999</v>
      </c>
      <c r="AA70">
        <v>54.355505999999998</v>
      </c>
      <c r="AB70">
        <v>0.67525800000000002</v>
      </c>
      <c r="AC70">
        <v>21.237724</v>
      </c>
      <c r="AD70" s="1">
        <v>145</v>
      </c>
      <c r="AE70">
        <v>2</v>
      </c>
      <c r="AF70">
        <v>7</v>
      </c>
      <c r="AG70">
        <v>66</v>
      </c>
      <c r="AH70">
        <v>12.907284000000001</v>
      </c>
      <c r="AI70">
        <v>2.7</v>
      </c>
      <c r="AJ70">
        <v>0</v>
      </c>
      <c r="AK70">
        <v>8</v>
      </c>
      <c r="AL70">
        <v>572</v>
      </c>
      <c r="AM70">
        <v>0.96068965517241378</v>
      </c>
      <c r="AN70" t="s">
        <v>66</v>
      </c>
      <c r="AO70">
        <v>701.58199999999999</v>
      </c>
      <c r="AP70" t="s">
        <v>548</v>
      </c>
      <c r="AQ70" t="s">
        <v>117</v>
      </c>
      <c r="AR70" t="s">
        <v>119</v>
      </c>
      <c r="AS70" t="s">
        <v>117</v>
      </c>
      <c r="AT70" t="s">
        <v>119</v>
      </c>
      <c r="AU70" t="s">
        <v>201</v>
      </c>
      <c r="AV70" t="s">
        <v>251</v>
      </c>
      <c r="AW70" t="s">
        <v>66</v>
      </c>
      <c r="AX70">
        <v>9641</v>
      </c>
      <c r="AY70" t="s">
        <v>378</v>
      </c>
      <c r="AZ70">
        <v>7</v>
      </c>
      <c r="BA70" t="s">
        <v>549</v>
      </c>
      <c r="BB70">
        <v>1</v>
      </c>
      <c r="BC70">
        <v>1</v>
      </c>
      <c r="BE70" t="s">
        <v>68</v>
      </c>
      <c r="BF70">
        <v>1</v>
      </c>
      <c r="BG70" t="s">
        <v>301</v>
      </c>
      <c r="BI70" t="s">
        <v>117</v>
      </c>
      <c r="BJ70" t="s">
        <v>251</v>
      </c>
      <c r="BK70" t="s">
        <v>66</v>
      </c>
      <c r="BL70">
        <v>0.96068965517241378</v>
      </c>
      <c r="BM70">
        <v>9641</v>
      </c>
      <c r="BN70" t="s">
        <v>119</v>
      </c>
      <c r="BO70" t="s">
        <v>201</v>
      </c>
      <c r="BP70">
        <v>1</v>
      </c>
      <c r="BQ70">
        <v>701.58199999999999</v>
      </c>
      <c r="BR70">
        <v>1.2422991702073383E-2</v>
      </c>
      <c r="BS70">
        <v>0.39071890895468808</v>
      </c>
      <c r="BT70">
        <v>0.20667576990287664</v>
      </c>
      <c r="BU70">
        <v>10.000999999999999</v>
      </c>
      <c r="BV70">
        <v>0.28507002745224364</v>
      </c>
      <c r="BW70">
        <v>0.99774509608285278</v>
      </c>
      <c r="BX70">
        <v>8</v>
      </c>
      <c r="BY70">
        <v>2</v>
      </c>
      <c r="BZ70">
        <v>7</v>
      </c>
    </row>
    <row r="71" spans="1:78" ht="16.5">
      <c r="A71" s="125" t="str">
        <f t="shared" ref="A71:A97" si="19">BI71</f>
        <v>성원운수</v>
      </c>
      <c r="B71" s="126" t="str">
        <f t="shared" ref="B71:B97" si="20">IF(BJ71="NULL", E71, BJ71)</f>
        <v>임락모</v>
      </c>
      <c r="C71" s="127" t="str">
        <f t="shared" ref="C71:C97" si="21">BK71</f>
        <v>F</v>
      </c>
      <c r="D71" s="128">
        <f t="shared" ref="D71:D97" si="22">BL71</f>
        <v>0.79876002935341872</v>
      </c>
      <c r="E71" s="129">
        <f t="shared" ref="E71:E97" si="23">U71</f>
        <v>9969</v>
      </c>
      <c r="F71" s="130" t="str">
        <f t="shared" ref="F71:F97" si="24">BN71</f>
        <v>536</v>
      </c>
      <c r="G71" s="131" t="str">
        <f t="shared" ref="G71:G97" si="25">BO71</f>
        <v>71바5559</v>
      </c>
      <c r="H71" s="132">
        <f t="shared" ref="H71:H97" si="26">BP71</f>
        <v>2</v>
      </c>
      <c r="I71" s="133">
        <f t="shared" ref="I71:I97" si="27">BQ71</f>
        <v>1860.9660000000001</v>
      </c>
      <c r="J71" s="134">
        <f t="shared" ref="J71:J97" si="28">AB71/AA71</f>
        <v>1.245247783394743E-2</v>
      </c>
      <c r="K71" s="134">
        <f t="shared" ref="K71:K97" si="29">AC71/AA71</f>
        <v>0.42659086206103253</v>
      </c>
      <c r="L71" s="134">
        <f t="shared" ref="L71:L97" si="30">AD71/I71</f>
        <v>0.17034163977203237</v>
      </c>
      <c r="M71" s="135">
        <f t="shared" ref="M71:M97" si="31">Z71</f>
        <v>5.9370000000000003</v>
      </c>
      <c r="N71" s="136">
        <f t="shared" ref="N71:N97" si="32">BV71</f>
        <v>0.21494213220445724</v>
      </c>
      <c r="O71" s="136">
        <f t="shared" ref="O71:O97" si="33">BW71</f>
        <v>14.777271589056435</v>
      </c>
      <c r="P71" s="218">
        <f t="shared" ref="P71:P97" si="34">AK71</f>
        <v>71</v>
      </c>
      <c r="Q71" s="219">
        <f t="shared" ref="Q71:Q97" si="35">AE71</f>
        <v>4</v>
      </c>
      <c r="R71" s="219">
        <f t="shared" ref="R71:R97" si="36">AF71</f>
        <v>275</v>
      </c>
      <c r="T71">
        <v>519</v>
      </c>
      <c r="U71">
        <v>9969</v>
      </c>
      <c r="V71" t="s">
        <v>306</v>
      </c>
      <c r="W71">
        <v>1860.9659999999999</v>
      </c>
      <c r="X71">
        <v>833.01300000000003</v>
      </c>
      <c r="Y71">
        <v>2.234</v>
      </c>
      <c r="Z71">
        <v>5.9370000000000003</v>
      </c>
      <c r="AA71">
        <v>144.79190600000001</v>
      </c>
      <c r="AB71">
        <v>1.803018</v>
      </c>
      <c r="AC71">
        <v>61.766903999999997</v>
      </c>
      <c r="AD71" s="1">
        <v>317</v>
      </c>
      <c r="AE71">
        <v>4</v>
      </c>
      <c r="AF71">
        <v>275</v>
      </c>
      <c r="AG71">
        <v>71</v>
      </c>
      <c r="AH71">
        <v>12.852693</v>
      </c>
      <c r="AI71">
        <v>49.1</v>
      </c>
      <c r="AJ71">
        <v>0</v>
      </c>
      <c r="AK71">
        <v>71</v>
      </c>
      <c r="AL71">
        <v>10637</v>
      </c>
      <c r="AM71">
        <v>0.79876002935341872</v>
      </c>
      <c r="AN71" t="s">
        <v>70</v>
      </c>
      <c r="AO71">
        <v>1764.383</v>
      </c>
      <c r="AP71" t="s">
        <v>550</v>
      </c>
      <c r="AQ71" t="s">
        <v>117</v>
      </c>
      <c r="AR71" t="s">
        <v>119</v>
      </c>
      <c r="AS71" t="s">
        <v>117</v>
      </c>
      <c r="AT71" t="s">
        <v>119</v>
      </c>
      <c r="AU71" t="s">
        <v>197</v>
      </c>
      <c r="AV71" t="s">
        <v>306</v>
      </c>
      <c r="AW71" t="s">
        <v>70</v>
      </c>
      <c r="AX71">
        <v>9969</v>
      </c>
      <c r="AY71" t="s">
        <v>551</v>
      </c>
      <c r="AZ71">
        <v>1</v>
      </c>
      <c r="BA71" t="s">
        <v>552</v>
      </c>
      <c r="BB71">
        <v>2</v>
      </c>
      <c r="BC71">
        <v>1</v>
      </c>
      <c r="BE71" t="s">
        <v>67</v>
      </c>
      <c r="BF71">
        <v>-1</v>
      </c>
      <c r="BG71" t="s">
        <v>321</v>
      </c>
      <c r="BI71" t="s">
        <v>117</v>
      </c>
      <c r="BJ71" t="s">
        <v>306</v>
      </c>
      <c r="BK71" t="s">
        <v>70</v>
      </c>
      <c r="BL71">
        <v>0.79876002935341872</v>
      </c>
      <c r="BM71">
        <v>9969</v>
      </c>
      <c r="BN71" t="s">
        <v>119</v>
      </c>
      <c r="BO71" t="s">
        <v>197</v>
      </c>
      <c r="BP71">
        <v>2</v>
      </c>
      <c r="BQ71">
        <v>1860.9660000000001</v>
      </c>
      <c r="BR71">
        <v>1.245247783394743E-2</v>
      </c>
      <c r="BS71">
        <v>0.42659086206103253</v>
      </c>
      <c r="BT71">
        <v>0.17034163977203237</v>
      </c>
      <c r="BU71">
        <v>5.9370000000000003</v>
      </c>
      <c r="BV71">
        <v>0.21494213220445724</v>
      </c>
      <c r="BW71">
        <v>14.777271589056435</v>
      </c>
      <c r="BX71">
        <v>71</v>
      </c>
      <c r="BY71">
        <v>4</v>
      </c>
      <c r="BZ71">
        <v>275</v>
      </c>
    </row>
    <row r="72" spans="1:78" ht="16.5">
      <c r="A72" s="108" t="str">
        <f t="shared" si="19"/>
        <v>성원운수</v>
      </c>
      <c r="B72" s="109" t="str">
        <f t="shared" si="20"/>
        <v>임만순</v>
      </c>
      <c r="C72" s="110" t="str">
        <f t="shared" si="21"/>
        <v>C</v>
      </c>
      <c r="D72" s="111">
        <f t="shared" si="22"/>
        <v>0.88015007134349466</v>
      </c>
      <c r="E72" s="112">
        <f t="shared" si="23"/>
        <v>5131</v>
      </c>
      <c r="F72" s="113" t="str">
        <f t="shared" si="24"/>
        <v>539</v>
      </c>
      <c r="G72" s="114" t="str">
        <f t="shared" si="25"/>
        <v>71바6601</v>
      </c>
      <c r="H72" s="115">
        <f t="shared" si="26"/>
        <v>5</v>
      </c>
      <c r="I72" s="116">
        <f t="shared" si="27"/>
        <v>1330.8509999999999</v>
      </c>
      <c r="J72" s="117">
        <f t="shared" si="28"/>
        <v>2.8033702389235832E-2</v>
      </c>
      <c r="K72" s="117">
        <f t="shared" si="29"/>
        <v>0.38025875038717522</v>
      </c>
      <c r="L72" s="117">
        <f t="shared" si="30"/>
        <v>0.41552360106428149</v>
      </c>
      <c r="M72" s="118">
        <f t="shared" si="31"/>
        <v>9.0619999999999994</v>
      </c>
      <c r="N72" s="119">
        <f t="shared" si="32"/>
        <v>0.60111913354688096</v>
      </c>
      <c r="O72" s="119">
        <f t="shared" si="33"/>
        <v>7.513989169336012E-2</v>
      </c>
      <c r="P72" s="220">
        <f t="shared" si="34"/>
        <v>31</v>
      </c>
      <c r="Q72" s="221">
        <f t="shared" si="35"/>
        <v>8</v>
      </c>
      <c r="R72" s="221">
        <f t="shared" si="36"/>
        <v>1</v>
      </c>
      <c r="T72">
        <v>519</v>
      </c>
      <c r="U72">
        <v>5131</v>
      </c>
      <c r="V72" t="s">
        <v>295</v>
      </c>
      <c r="W72">
        <v>1330.8510000000001</v>
      </c>
      <c r="X72">
        <v>372.00799999999998</v>
      </c>
      <c r="Y72">
        <v>3.577</v>
      </c>
      <c r="Z72">
        <v>9.0619999999999994</v>
      </c>
      <c r="AA72">
        <v>120.51715299999999</v>
      </c>
      <c r="AB72">
        <v>3.3785419999999999</v>
      </c>
      <c r="AC72">
        <v>45.827702000000002</v>
      </c>
      <c r="AD72" s="1">
        <v>553</v>
      </c>
      <c r="AE72">
        <v>8</v>
      </c>
      <c r="AF72">
        <v>1</v>
      </c>
      <c r="AG72">
        <v>52</v>
      </c>
      <c r="AH72">
        <v>11.042833999999999</v>
      </c>
      <c r="AI72">
        <v>0</v>
      </c>
      <c r="AJ72">
        <v>0</v>
      </c>
      <c r="AK72">
        <v>31</v>
      </c>
      <c r="AL72">
        <v>13557</v>
      </c>
      <c r="AM72">
        <v>0.88015007134349466</v>
      </c>
      <c r="AN72" t="s">
        <v>69</v>
      </c>
      <c r="AO72">
        <v>536.02099999999996</v>
      </c>
      <c r="AP72" t="s">
        <v>553</v>
      </c>
      <c r="AQ72" t="s">
        <v>117</v>
      </c>
      <c r="AR72" t="s">
        <v>122</v>
      </c>
      <c r="AS72" t="s">
        <v>117</v>
      </c>
      <c r="AT72" t="s">
        <v>122</v>
      </c>
      <c r="AU72" t="s">
        <v>210</v>
      </c>
      <c r="AV72" t="s">
        <v>295</v>
      </c>
      <c r="AW72" t="s">
        <v>69</v>
      </c>
      <c r="AX72">
        <v>5131</v>
      </c>
      <c r="AY72" t="s">
        <v>363</v>
      </c>
      <c r="AZ72">
        <v>6</v>
      </c>
      <c r="BA72" t="s">
        <v>432</v>
      </c>
      <c r="BB72">
        <v>5</v>
      </c>
      <c r="BC72">
        <v>1</v>
      </c>
      <c r="BE72" t="s">
        <v>67</v>
      </c>
      <c r="BF72">
        <v>1</v>
      </c>
      <c r="BG72" t="s">
        <v>301</v>
      </c>
      <c r="BI72" t="s">
        <v>117</v>
      </c>
      <c r="BJ72" t="s">
        <v>295</v>
      </c>
      <c r="BK72" t="s">
        <v>69</v>
      </c>
      <c r="BL72">
        <v>0.88015007134349466</v>
      </c>
      <c r="BM72">
        <v>5131</v>
      </c>
      <c r="BN72" t="s">
        <v>122</v>
      </c>
      <c r="BO72" t="s">
        <v>210</v>
      </c>
      <c r="BP72">
        <v>5</v>
      </c>
      <c r="BQ72">
        <v>1330.8509999999999</v>
      </c>
      <c r="BR72">
        <v>2.8033702389235832E-2</v>
      </c>
      <c r="BS72">
        <v>0.38025875038717522</v>
      </c>
      <c r="BT72">
        <v>0.41552360106428138</v>
      </c>
      <c r="BU72">
        <v>9.0619999999999994</v>
      </c>
      <c r="BV72">
        <v>0.60111913354688096</v>
      </c>
      <c r="BW72">
        <v>7.513989169336012E-2</v>
      </c>
      <c r="BX72">
        <v>31</v>
      </c>
      <c r="BY72">
        <v>8</v>
      </c>
      <c r="BZ72">
        <v>1</v>
      </c>
    </row>
    <row r="73" spans="1:78" ht="16.5">
      <c r="A73" s="125" t="str">
        <f t="shared" si="19"/>
        <v>성원운수</v>
      </c>
      <c r="B73" s="126" t="str">
        <f t="shared" si="20"/>
        <v>임미숙</v>
      </c>
      <c r="C73" s="127" t="str">
        <f t="shared" si="21"/>
        <v>B</v>
      </c>
      <c r="D73" s="128">
        <f t="shared" si="22"/>
        <v>0.92891651012728338</v>
      </c>
      <c r="E73" s="129">
        <f t="shared" si="23"/>
        <v>3339</v>
      </c>
      <c r="F73" s="130" t="str">
        <f t="shared" si="24"/>
        <v>535</v>
      </c>
      <c r="G73" s="131" t="str">
        <f t="shared" si="25"/>
        <v>71바6964</v>
      </c>
      <c r="H73" s="132">
        <f t="shared" si="26"/>
        <v>2</v>
      </c>
      <c r="I73" s="133">
        <f t="shared" si="27"/>
        <v>1892.4949999999999</v>
      </c>
      <c r="J73" s="134">
        <f t="shared" si="28"/>
        <v>1.1971230104090248E-2</v>
      </c>
      <c r="K73" s="134">
        <f t="shared" si="29"/>
        <v>0.34991536007580176</v>
      </c>
      <c r="L73" s="134">
        <f t="shared" si="30"/>
        <v>0.19762271498735798</v>
      </c>
      <c r="M73" s="135">
        <f t="shared" si="31"/>
        <v>6.1340000000000003</v>
      </c>
      <c r="N73" s="136">
        <f t="shared" si="32"/>
        <v>0</v>
      </c>
      <c r="O73" s="136">
        <f t="shared" si="33"/>
        <v>2.007931328748557</v>
      </c>
      <c r="P73" s="218">
        <f t="shared" si="34"/>
        <v>35</v>
      </c>
      <c r="Q73" s="219">
        <f t="shared" si="35"/>
        <v>0</v>
      </c>
      <c r="R73" s="219">
        <f t="shared" si="36"/>
        <v>38</v>
      </c>
      <c r="T73">
        <v>519</v>
      </c>
      <c r="U73">
        <v>3339</v>
      </c>
      <c r="V73" t="s">
        <v>252</v>
      </c>
      <c r="W73">
        <v>1892.4949999999999</v>
      </c>
      <c r="X73">
        <v>639.21400000000006</v>
      </c>
      <c r="Y73">
        <v>2.9609999999999999</v>
      </c>
      <c r="Z73">
        <v>6.1340000000000003</v>
      </c>
      <c r="AA73">
        <v>145.99552299999999</v>
      </c>
      <c r="AB73">
        <v>1.747746</v>
      </c>
      <c r="AC73">
        <v>51.086075999999998</v>
      </c>
      <c r="AD73" s="1">
        <v>374</v>
      </c>
      <c r="AE73">
        <v>0</v>
      </c>
      <c r="AF73">
        <v>38</v>
      </c>
      <c r="AG73">
        <v>62</v>
      </c>
      <c r="AH73">
        <v>12.962692000000001</v>
      </c>
      <c r="AI73">
        <v>0</v>
      </c>
      <c r="AJ73">
        <v>0</v>
      </c>
      <c r="AK73">
        <v>35</v>
      </c>
      <c r="AL73">
        <v>2302</v>
      </c>
      <c r="AM73">
        <v>0.92891651012728338</v>
      </c>
      <c r="AN73" t="s">
        <v>68</v>
      </c>
      <c r="AO73">
        <v>1777.1759999999999</v>
      </c>
      <c r="AP73" t="s">
        <v>554</v>
      </c>
      <c r="AQ73" t="s">
        <v>117</v>
      </c>
      <c r="AR73" t="s">
        <v>118</v>
      </c>
      <c r="AS73" t="s">
        <v>117</v>
      </c>
      <c r="AT73" t="s">
        <v>118</v>
      </c>
      <c r="AU73" t="s">
        <v>187</v>
      </c>
      <c r="AV73" t="s">
        <v>252</v>
      </c>
      <c r="AW73" t="s">
        <v>68</v>
      </c>
      <c r="AX73">
        <v>3339</v>
      </c>
      <c r="AY73" t="s">
        <v>383</v>
      </c>
      <c r="AZ73">
        <v>3</v>
      </c>
      <c r="BA73" t="s">
        <v>384</v>
      </c>
      <c r="BB73">
        <v>2</v>
      </c>
      <c r="BC73">
        <v>1</v>
      </c>
      <c r="BE73" t="s">
        <v>68</v>
      </c>
      <c r="BF73">
        <v>0</v>
      </c>
      <c r="BG73" t="s">
        <v>269</v>
      </c>
      <c r="BI73" t="s">
        <v>117</v>
      </c>
      <c r="BJ73" t="s">
        <v>252</v>
      </c>
      <c r="BK73" t="s">
        <v>68</v>
      </c>
      <c r="BL73">
        <v>0.92891651012728338</v>
      </c>
      <c r="BM73">
        <v>3339</v>
      </c>
      <c r="BN73" t="s">
        <v>118</v>
      </c>
      <c r="BO73" t="s">
        <v>187</v>
      </c>
      <c r="BP73">
        <v>2</v>
      </c>
      <c r="BQ73">
        <v>1892.4949999999999</v>
      </c>
      <c r="BR73">
        <v>1.1971230104090248E-2</v>
      </c>
      <c r="BS73">
        <v>0.34991536007580176</v>
      </c>
      <c r="BT73">
        <v>0.19762271498735798</v>
      </c>
      <c r="BU73">
        <v>6.1340000000000003</v>
      </c>
      <c r="BV73">
        <v>0</v>
      </c>
      <c r="BW73">
        <v>2.007931328748557</v>
      </c>
      <c r="BX73">
        <v>35</v>
      </c>
      <c r="BY73">
        <v>0</v>
      </c>
      <c r="BZ73">
        <v>38</v>
      </c>
    </row>
    <row r="74" spans="1:78" ht="16.5">
      <c r="A74" s="108" t="str">
        <f t="shared" si="19"/>
        <v>성원운수</v>
      </c>
      <c r="B74" s="109" t="str">
        <f t="shared" si="20"/>
        <v>임병규</v>
      </c>
      <c r="C74" s="110" t="str">
        <f t="shared" si="21"/>
        <v>D</v>
      </c>
      <c r="D74" s="111">
        <f t="shared" si="22"/>
        <v>0.83576923076923071</v>
      </c>
      <c r="E74" s="112">
        <f t="shared" si="23"/>
        <v>3809</v>
      </c>
      <c r="F74" s="113" t="str">
        <f t="shared" si="24"/>
        <v>538</v>
      </c>
      <c r="G74" s="114" t="str">
        <f t="shared" si="25"/>
        <v>71바6306</v>
      </c>
      <c r="H74" s="115">
        <f t="shared" si="26"/>
        <v>1</v>
      </c>
      <c r="I74" s="116">
        <f t="shared" si="27"/>
        <v>1280.5</v>
      </c>
      <c r="J74" s="117">
        <f t="shared" si="28"/>
        <v>2.4445516627774652E-2</v>
      </c>
      <c r="K74" s="117">
        <f t="shared" si="29"/>
        <v>0.39739184959539947</v>
      </c>
      <c r="L74" s="117">
        <f t="shared" si="30"/>
        <v>0.3162827020695041</v>
      </c>
      <c r="M74" s="118">
        <f t="shared" si="31"/>
        <v>12.016999999999999</v>
      </c>
      <c r="N74" s="119">
        <f t="shared" si="32"/>
        <v>7.8094494338149162E-2</v>
      </c>
      <c r="O74" s="119">
        <f t="shared" si="33"/>
        <v>8.1218274111675122</v>
      </c>
      <c r="P74" s="220">
        <f t="shared" si="34"/>
        <v>26</v>
      </c>
      <c r="Q74" s="221">
        <f t="shared" si="35"/>
        <v>1</v>
      </c>
      <c r="R74" s="221">
        <f t="shared" si="36"/>
        <v>104</v>
      </c>
      <c r="T74">
        <v>519</v>
      </c>
      <c r="U74">
        <v>3809</v>
      </c>
      <c r="V74" t="s">
        <v>281</v>
      </c>
      <c r="W74">
        <v>1280.5</v>
      </c>
      <c r="X74">
        <v>589.173</v>
      </c>
      <c r="Y74">
        <v>2.173</v>
      </c>
      <c r="Z74">
        <v>12.016999999999999</v>
      </c>
      <c r="AA74">
        <v>101.278285</v>
      </c>
      <c r="AB74">
        <v>2.4758</v>
      </c>
      <c r="AC74">
        <v>40.247165000000003</v>
      </c>
      <c r="AD74" s="1">
        <v>405</v>
      </c>
      <c r="AE74">
        <v>1</v>
      </c>
      <c r="AF74">
        <v>104</v>
      </c>
      <c r="AG74">
        <v>65</v>
      </c>
      <c r="AH74">
        <v>12.643381</v>
      </c>
      <c r="AI74">
        <v>4.5</v>
      </c>
      <c r="AJ74">
        <v>0</v>
      </c>
      <c r="AK74">
        <v>26</v>
      </c>
      <c r="AL74">
        <v>2464</v>
      </c>
      <c r="AM74">
        <v>0.83576923076923071</v>
      </c>
      <c r="AN74" t="s">
        <v>67</v>
      </c>
      <c r="AO74">
        <v>1280.5</v>
      </c>
      <c r="AP74" t="s">
        <v>555</v>
      </c>
      <c r="AQ74" t="s">
        <v>117</v>
      </c>
      <c r="AR74" t="s">
        <v>121</v>
      </c>
      <c r="AS74" t="s">
        <v>117</v>
      </c>
      <c r="AT74" t="s">
        <v>121</v>
      </c>
      <c r="AU74" t="s">
        <v>275</v>
      </c>
      <c r="AV74" t="s">
        <v>281</v>
      </c>
      <c r="AW74" t="s">
        <v>67</v>
      </c>
      <c r="AX74">
        <v>3809</v>
      </c>
      <c r="AY74" t="s">
        <v>408</v>
      </c>
      <c r="AZ74">
        <v>3</v>
      </c>
      <c r="BA74" t="s">
        <v>556</v>
      </c>
      <c r="BB74">
        <v>1</v>
      </c>
      <c r="BC74">
        <v>1</v>
      </c>
      <c r="BE74" t="s">
        <v>68</v>
      </c>
      <c r="BF74">
        <v>-2</v>
      </c>
      <c r="BG74" t="s">
        <v>321</v>
      </c>
      <c r="BI74" t="s">
        <v>117</v>
      </c>
      <c r="BJ74" t="s">
        <v>281</v>
      </c>
      <c r="BK74" t="s">
        <v>67</v>
      </c>
      <c r="BL74">
        <v>0.83576923076923071</v>
      </c>
      <c r="BM74">
        <v>3809</v>
      </c>
      <c r="BN74" t="s">
        <v>121</v>
      </c>
      <c r="BO74" t="s">
        <v>275</v>
      </c>
      <c r="BP74">
        <v>1</v>
      </c>
      <c r="BQ74">
        <v>1280.5</v>
      </c>
      <c r="BR74">
        <v>2.4445516627774652E-2</v>
      </c>
      <c r="BS74">
        <v>0.39739184959539947</v>
      </c>
      <c r="BT74">
        <v>0.3162827020695041</v>
      </c>
      <c r="BU74">
        <v>12.016999999999999</v>
      </c>
      <c r="BV74">
        <v>7.8094494338149162E-2</v>
      </c>
      <c r="BW74">
        <v>8.1218274111675122</v>
      </c>
      <c r="BX74">
        <v>26</v>
      </c>
      <c r="BY74">
        <v>1</v>
      </c>
      <c r="BZ74">
        <v>104</v>
      </c>
    </row>
    <row r="75" spans="1:78" ht="16.5">
      <c r="A75" s="125" t="str">
        <f t="shared" si="19"/>
        <v>성원운수</v>
      </c>
      <c r="B75" s="126" t="str">
        <f t="shared" si="20"/>
        <v>임재국</v>
      </c>
      <c r="C75" s="127" t="str">
        <f t="shared" si="21"/>
        <v>F</v>
      </c>
      <c r="D75" s="128">
        <f t="shared" si="22"/>
        <v>0.73866987974415066</v>
      </c>
      <c r="E75" s="129">
        <f t="shared" si="23"/>
        <v>1131</v>
      </c>
      <c r="F75" s="130" t="str">
        <f t="shared" si="24"/>
        <v>536</v>
      </c>
      <c r="G75" s="131" t="str">
        <f t="shared" si="25"/>
        <v>71바5563</v>
      </c>
      <c r="H75" s="132">
        <f t="shared" si="26"/>
        <v>6</v>
      </c>
      <c r="I75" s="133">
        <f t="shared" si="27"/>
        <v>685.3900000000001</v>
      </c>
      <c r="J75" s="134">
        <f t="shared" si="28"/>
        <v>1.6807112007855372E-2</v>
      </c>
      <c r="K75" s="134">
        <f t="shared" si="29"/>
        <v>0.42576616723295319</v>
      </c>
      <c r="L75" s="134">
        <f t="shared" si="30"/>
        <v>0.1867549862122295</v>
      </c>
      <c r="M75" s="135">
        <f t="shared" si="31"/>
        <v>12.106999999999999</v>
      </c>
      <c r="N75" s="136">
        <f t="shared" si="32"/>
        <v>0</v>
      </c>
      <c r="O75" s="136">
        <f t="shared" si="33"/>
        <v>6.7115073170019981</v>
      </c>
      <c r="P75" s="218">
        <f t="shared" si="34"/>
        <v>16</v>
      </c>
      <c r="Q75" s="219">
        <f t="shared" si="35"/>
        <v>0</v>
      </c>
      <c r="R75" s="219">
        <f t="shared" si="36"/>
        <v>46</v>
      </c>
      <c r="T75">
        <v>519</v>
      </c>
      <c r="U75">
        <v>1131</v>
      </c>
      <c r="V75" t="s">
        <v>455</v>
      </c>
      <c r="W75">
        <v>685.39</v>
      </c>
      <c r="X75">
        <v>335.91800000000001</v>
      </c>
      <c r="Y75">
        <v>2.04</v>
      </c>
      <c r="Z75">
        <v>12.106999999999999</v>
      </c>
      <c r="AA75">
        <v>55.580815999999999</v>
      </c>
      <c r="AB75">
        <v>0.93415300000000001</v>
      </c>
      <c r="AC75">
        <v>23.664431</v>
      </c>
      <c r="AD75" s="1">
        <v>128</v>
      </c>
      <c r="AE75">
        <v>0</v>
      </c>
      <c r="AF75">
        <v>46</v>
      </c>
      <c r="AG75">
        <v>68</v>
      </c>
      <c r="AH75">
        <v>12.331413</v>
      </c>
      <c r="AI75">
        <v>25</v>
      </c>
      <c r="AJ75">
        <v>0</v>
      </c>
      <c r="AK75">
        <v>16</v>
      </c>
      <c r="AL75">
        <v>2016</v>
      </c>
      <c r="AM75">
        <v>0.73866987974415066</v>
      </c>
      <c r="AN75" t="s">
        <v>70</v>
      </c>
      <c r="AO75">
        <v>210.63300000000001</v>
      </c>
      <c r="AP75" t="s">
        <v>557</v>
      </c>
      <c r="AQ75" t="s">
        <v>117</v>
      </c>
      <c r="AR75" t="s">
        <v>119</v>
      </c>
      <c r="AS75" t="s">
        <v>117</v>
      </c>
      <c r="AT75" t="s">
        <v>119</v>
      </c>
      <c r="AU75" t="s">
        <v>199</v>
      </c>
      <c r="AV75" t="s">
        <v>455</v>
      </c>
      <c r="AW75" t="s">
        <v>70</v>
      </c>
      <c r="AX75">
        <v>1131</v>
      </c>
      <c r="AY75" t="s">
        <v>551</v>
      </c>
      <c r="AZ75">
        <v>4</v>
      </c>
      <c r="BA75" t="s">
        <v>558</v>
      </c>
      <c r="BB75">
        <v>6</v>
      </c>
      <c r="BC75">
        <v>1</v>
      </c>
      <c r="BE75" t="s">
        <v>298</v>
      </c>
      <c r="BF75" t="s">
        <v>299</v>
      </c>
      <c r="BG75" t="s">
        <v>298</v>
      </c>
      <c r="BI75" t="s">
        <v>117</v>
      </c>
      <c r="BJ75" t="s">
        <v>455</v>
      </c>
      <c r="BK75" t="s">
        <v>70</v>
      </c>
      <c r="BL75">
        <v>0.73866987974415066</v>
      </c>
      <c r="BM75">
        <v>1131</v>
      </c>
      <c r="BN75" t="s">
        <v>119</v>
      </c>
      <c r="BO75" t="s">
        <v>199</v>
      </c>
      <c r="BP75">
        <v>6</v>
      </c>
      <c r="BQ75">
        <v>685.3900000000001</v>
      </c>
      <c r="BR75">
        <v>1.6807112007855372E-2</v>
      </c>
      <c r="BS75">
        <v>0.42576616723295319</v>
      </c>
      <c r="BT75">
        <v>0.18675498621222952</v>
      </c>
      <c r="BU75">
        <v>12.106999999999999</v>
      </c>
      <c r="BV75">
        <v>0</v>
      </c>
      <c r="BW75">
        <v>6.7115073170019981</v>
      </c>
      <c r="BX75">
        <v>16</v>
      </c>
      <c r="BY75">
        <v>0</v>
      </c>
      <c r="BZ75">
        <v>46</v>
      </c>
    </row>
    <row r="76" spans="1:78" ht="16.5">
      <c r="A76" s="108" t="str">
        <f t="shared" si="19"/>
        <v>성원운수</v>
      </c>
      <c r="B76" s="109" t="str">
        <f t="shared" si="20"/>
        <v>임준수</v>
      </c>
      <c r="C76" s="110" t="str">
        <f t="shared" si="21"/>
        <v>C</v>
      </c>
      <c r="D76" s="111">
        <f t="shared" si="22"/>
        <v>0.88898546418133584</v>
      </c>
      <c r="E76" s="112">
        <f t="shared" si="23"/>
        <v>7416</v>
      </c>
      <c r="F76" s="113" t="str">
        <f t="shared" si="24"/>
        <v>539</v>
      </c>
      <c r="G76" s="114" t="str">
        <f t="shared" si="25"/>
        <v>71바6615</v>
      </c>
      <c r="H76" s="115">
        <f t="shared" si="26"/>
        <v>3</v>
      </c>
      <c r="I76" s="116">
        <f t="shared" si="27"/>
        <v>1480.0809999999999</v>
      </c>
      <c r="J76" s="117">
        <f t="shared" si="28"/>
        <v>3.1078406225214721E-2</v>
      </c>
      <c r="K76" s="117">
        <f t="shared" si="29"/>
        <v>0.41267933056804262</v>
      </c>
      <c r="L76" s="117">
        <f t="shared" si="30"/>
        <v>0.39659991581541826</v>
      </c>
      <c r="M76" s="118">
        <f t="shared" si="31"/>
        <v>9.5389999999999997</v>
      </c>
      <c r="N76" s="119">
        <f t="shared" si="32"/>
        <v>0.9458941774132632</v>
      </c>
      <c r="O76" s="119">
        <f t="shared" si="33"/>
        <v>0.27025547926093235</v>
      </c>
      <c r="P76" s="220">
        <f t="shared" si="34"/>
        <v>58</v>
      </c>
      <c r="Q76" s="221">
        <f t="shared" si="35"/>
        <v>14</v>
      </c>
      <c r="R76" s="221">
        <f t="shared" si="36"/>
        <v>4</v>
      </c>
      <c r="T76">
        <v>519</v>
      </c>
      <c r="U76">
        <v>7416</v>
      </c>
      <c r="V76" t="s">
        <v>296</v>
      </c>
      <c r="W76">
        <v>1480.0809999999999</v>
      </c>
      <c r="X76">
        <v>414.42700000000002</v>
      </c>
      <c r="Y76">
        <v>3.5710000000000002</v>
      </c>
      <c r="Z76">
        <v>9.5389999999999997</v>
      </c>
      <c r="AA76">
        <v>145.38242299999999</v>
      </c>
      <c r="AB76">
        <v>4.5182539999999998</v>
      </c>
      <c r="AC76">
        <v>59.996321000000002</v>
      </c>
      <c r="AD76" s="1">
        <v>587</v>
      </c>
      <c r="AE76">
        <v>14</v>
      </c>
      <c r="AF76">
        <v>4</v>
      </c>
      <c r="AG76">
        <v>52</v>
      </c>
      <c r="AH76">
        <v>10.180604000000001</v>
      </c>
      <c r="AI76">
        <v>0</v>
      </c>
      <c r="AJ76">
        <v>0</v>
      </c>
      <c r="AK76">
        <v>58</v>
      </c>
      <c r="AL76">
        <v>45517</v>
      </c>
      <c r="AM76">
        <v>0.88898546418133584</v>
      </c>
      <c r="AN76" t="s">
        <v>69</v>
      </c>
      <c r="AO76">
        <v>1208.7370000000001</v>
      </c>
      <c r="AP76" t="s">
        <v>559</v>
      </c>
      <c r="AQ76" t="s">
        <v>117</v>
      </c>
      <c r="AR76" t="s">
        <v>122</v>
      </c>
      <c r="AS76" t="s">
        <v>117</v>
      </c>
      <c r="AT76" t="s">
        <v>122</v>
      </c>
      <c r="AU76" t="s">
        <v>212</v>
      </c>
      <c r="AV76" t="s">
        <v>296</v>
      </c>
      <c r="AW76" t="s">
        <v>69</v>
      </c>
      <c r="AX76">
        <v>7416</v>
      </c>
      <c r="AY76" t="s">
        <v>363</v>
      </c>
      <c r="AZ76">
        <v>2</v>
      </c>
      <c r="BA76" t="s">
        <v>364</v>
      </c>
      <c r="BB76">
        <v>3</v>
      </c>
      <c r="BC76">
        <v>1</v>
      </c>
      <c r="BE76" t="s">
        <v>69</v>
      </c>
      <c r="BF76">
        <v>0</v>
      </c>
      <c r="BG76" t="s">
        <v>269</v>
      </c>
      <c r="BI76" t="s">
        <v>117</v>
      </c>
      <c r="BJ76" t="s">
        <v>296</v>
      </c>
      <c r="BK76" t="s">
        <v>69</v>
      </c>
      <c r="BL76">
        <v>0.88898546418133584</v>
      </c>
      <c r="BM76">
        <v>7416</v>
      </c>
      <c r="BN76" t="s">
        <v>122</v>
      </c>
      <c r="BO76" t="s">
        <v>212</v>
      </c>
      <c r="BP76">
        <v>3</v>
      </c>
      <c r="BQ76">
        <v>1480.0809999999999</v>
      </c>
      <c r="BR76">
        <v>3.1078406225214721E-2</v>
      </c>
      <c r="BS76">
        <v>0.41267933056804262</v>
      </c>
      <c r="BT76">
        <v>0.39659991581541826</v>
      </c>
      <c r="BU76">
        <v>9.5389999999999997</v>
      </c>
      <c r="BV76">
        <v>0.9458941774132632</v>
      </c>
      <c r="BW76">
        <v>0.27025547926093235</v>
      </c>
      <c r="BX76">
        <v>58</v>
      </c>
      <c r="BY76">
        <v>14</v>
      </c>
      <c r="BZ76">
        <v>4</v>
      </c>
    </row>
    <row r="77" spans="1:78" ht="16.5">
      <c r="A77" s="125" t="str">
        <f t="shared" si="19"/>
        <v>성원운수</v>
      </c>
      <c r="B77" s="126" t="str">
        <f t="shared" si="20"/>
        <v>장달주</v>
      </c>
      <c r="C77" s="127" t="str">
        <f t="shared" si="21"/>
        <v>A</v>
      </c>
      <c r="D77" s="128">
        <f t="shared" si="22"/>
        <v>0.97241379310344822</v>
      </c>
      <c r="E77" s="129">
        <f t="shared" si="23"/>
        <v>3292</v>
      </c>
      <c r="F77" s="130" t="str">
        <f t="shared" si="24"/>
        <v>536</v>
      </c>
      <c r="G77" s="131" t="str">
        <f t="shared" si="25"/>
        <v>74사1183</v>
      </c>
      <c r="H77" s="132">
        <f t="shared" si="26"/>
        <v>1</v>
      </c>
      <c r="I77" s="133">
        <f t="shared" si="27"/>
        <v>707.40499999999997</v>
      </c>
      <c r="J77" s="134">
        <f t="shared" si="28"/>
        <v>8.2673967729051927E-3</v>
      </c>
      <c r="K77" s="134">
        <f t="shared" si="29"/>
        <v>0.38197963548166053</v>
      </c>
      <c r="L77" s="134">
        <f t="shared" si="30"/>
        <v>0.20356090217060949</v>
      </c>
      <c r="M77" s="135">
        <f t="shared" si="31"/>
        <v>7.38</v>
      </c>
      <c r="N77" s="136">
        <f t="shared" si="32"/>
        <v>0</v>
      </c>
      <c r="O77" s="136">
        <f t="shared" si="33"/>
        <v>1.8377025890402245</v>
      </c>
      <c r="P77" s="218">
        <f t="shared" si="34"/>
        <v>6</v>
      </c>
      <c r="Q77" s="219">
        <f t="shared" si="35"/>
        <v>0</v>
      </c>
      <c r="R77" s="219">
        <f t="shared" si="36"/>
        <v>13</v>
      </c>
      <c r="T77">
        <v>519</v>
      </c>
      <c r="U77">
        <v>3292</v>
      </c>
      <c r="V77" t="s">
        <v>560</v>
      </c>
      <c r="W77">
        <v>707.40499999999997</v>
      </c>
      <c r="X77">
        <v>250.89</v>
      </c>
      <c r="Y77">
        <v>2.82</v>
      </c>
      <c r="Z77">
        <v>7.38</v>
      </c>
      <c r="AA77">
        <v>56.646368000000002</v>
      </c>
      <c r="AB77">
        <v>0.46831800000000001</v>
      </c>
      <c r="AC77">
        <v>21.637758999999999</v>
      </c>
      <c r="AD77" s="1">
        <v>144</v>
      </c>
      <c r="AE77">
        <v>0</v>
      </c>
      <c r="AF77">
        <v>13</v>
      </c>
      <c r="AG77">
        <v>63</v>
      </c>
      <c r="AH77">
        <v>12.488091000000001</v>
      </c>
      <c r="AI77">
        <v>0</v>
      </c>
      <c r="AJ77">
        <v>0</v>
      </c>
      <c r="AK77">
        <v>6</v>
      </c>
      <c r="AL77">
        <v>1200</v>
      </c>
      <c r="AM77">
        <v>0.97241379310344822</v>
      </c>
      <c r="AN77" t="s">
        <v>66</v>
      </c>
      <c r="AO77">
        <v>707.40499999999997</v>
      </c>
      <c r="AP77" t="s">
        <v>561</v>
      </c>
      <c r="AQ77" t="s">
        <v>117</v>
      </c>
      <c r="AR77" t="s">
        <v>119</v>
      </c>
      <c r="AS77" t="s">
        <v>117</v>
      </c>
      <c r="AT77" t="s">
        <v>119</v>
      </c>
      <c r="AU77" t="s">
        <v>202</v>
      </c>
      <c r="AV77" t="s">
        <v>560</v>
      </c>
      <c r="AW77" t="s">
        <v>66</v>
      </c>
      <c r="AX77">
        <v>3292</v>
      </c>
      <c r="AY77" t="s">
        <v>378</v>
      </c>
      <c r="AZ77">
        <v>5</v>
      </c>
      <c r="BA77" t="s">
        <v>409</v>
      </c>
      <c r="BB77">
        <v>1</v>
      </c>
      <c r="BC77">
        <v>1</v>
      </c>
      <c r="BE77" t="s">
        <v>298</v>
      </c>
      <c r="BF77" t="s">
        <v>299</v>
      </c>
      <c r="BG77" t="s">
        <v>298</v>
      </c>
      <c r="BI77" t="s">
        <v>117</v>
      </c>
      <c r="BJ77" t="s">
        <v>560</v>
      </c>
      <c r="BK77" t="s">
        <v>66</v>
      </c>
      <c r="BL77">
        <v>0.97241379310344822</v>
      </c>
      <c r="BM77">
        <v>3292</v>
      </c>
      <c r="BN77" t="s">
        <v>119</v>
      </c>
      <c r="BO77" t="s">
        <v>202</v>
      </c>
      <c r="BP77">
        <v>1</v>
      </c>
      <c r="BQ77">
        <v>707.40499999999997</v>
      </c>
      <c r="BR77">
        <v>8.2673967729051927E-3</v>
      </c>
      <c r="BS77">
        <v>0.38197963548166053</v>
      </c>
      <c r="BT77">
        <v>0.20356090217060949</v>
      </c>
      <c r="BU77">
        <v>7.38</v>
      </c>
      <c r="BV77">
        <v>0</v>
      </c>
      <c r="BW77">
        <v>1.8377025890402245</v>
      </c>
      <c r="BX77">
        <v>6</v>
      </c>
      <c r="BY77">
        <v>0</v>
      </c>
      <c r="BZ77">
        <v>13</v>
      </c>
    </row>
    <row r="78" spans="1:78" ht="16.5">
      <c r="A78" s="108" t="str">
        <f t="shared" si="19"/>
        <v>성원운수</v>
      </c>
      <c r="B78" s="109" t="str">
        <f t="shared" si="20"/>
        <v>정대성</v>
      </c>
      <c r="C78" s="110" t="str">
        <f t="shared" si="21"/>
        <v>A</v>
      </c>
      <c r="D78" s="111">
        <f t="shared" si="22"/>
        <v>0.95588363088767125</v>
      </c>
      <c r="E78" s="112">
        <f t="shared" si="23"/>
        <v>3818</v>
      </c>
      <c r="F78" s="113" t="str">
        <f t="shared" si="24"/>
        <v>535</v>
      </c>
      <c r="G78" s="114" t="str">
        <f t="shared" si="25"/>
        <v>71바6957</v>
      </c>
      <c r="H78" s="115">
        <f t="shared" si="26"/>
        <v>2</v>
      </c>
      <c r="I78" s="116">
        <f t="shared" si="27"/>
        <v>1766.1360000000002</v>
      </c>
      <c r="J78" s="117">
        <f t="shared" si="28"/>
        <v>3.3317661140529177E-2</v>
      </c>
      <c r="K78" s="117">
        <f t="shared" si="29"/>
        <v>0.34146973958500548</v>
      </c>
      <c r="L78" s="117">
        <f t="shared" si="30"/>
        <v>0.27857424343312176</v>
      </c>
      <c r="M78" s="118">
        <f t="shared" si="31"/>
        <v>6.0410000000000004</v>
      </c>
      <c r="N78" s="119">
        <f t="shared" si="32"/>
        <v>5.6620781185593855E-2</v>
      </c>
      <c r="O78" s="119">
        <f t="shared" si="33"/>
        <v>0.79269093659831402</v>
      </c>
      <c r="P78" s="220">
        <f t="shared" si="34"/>
        <v>8</v>
      </c>
      <c r="Q78" s="221">
        <f t="shared" si="35"/>
        <v>1</v>
      </c>
      <c r="R78" s="221">
        <f t="shared" si="36"/>
        <v>14</v>
      </c>
      <c r="T78">
        <v>519</v>
      </c>
      <c r="U78">
        <v>3818</v>
      </c>
      <c r="V78" t="s">
        <v>253</v>
      </c>
      <c r="W78">
        <v>1766.136</v>
      </c>
      <c r="X78">
        <v>582.59</v>
      </c>
      <c r="Y78">
        <v>3.032</v>
      </c>
      <c r="Z78">
        <v>6.0410000000000004</v>
      </c>
      <c r="AA78">
        <v>136.92191600000001</v>
      </c>
      <c r="AB78">
        <v>4.5619180000000004</v>
      </c>
      <c r="AC78">
        <v>46.754691000000001</v>
      </c>
      <c r="AD78" s="1">
        <v>492</v>
      </c>
      <c r="AE78">
        <v>1</v>
      </c>
      <c r="AF78">
        <v>14</v>
      </c>
      <c r="AG78">
        <v>69</v>
      </c>
      <c r="AH78">
        <v>12.898854999999999</v>
      </c>
      <c r="AI78">
        <v>2.2999999999999998</v>
      </c>
      <c r="AJ78">
        <v>0</v>
      </c>
      <c r="AK78">
        <v>8</v>
      </c>
      <c r="AL78">
        <v>1241</v>
      </c>
      <c r="AM78">
        <v>0.95588363088767125</v>
      </c>
      <c r="AN78" t="s">
        <v>66</v>
      </c>
      <c r="AO78">
        <v>1651.0820000000001</v>
      </c>
      <c r="AP78" t="s">
        <v>562</v>
      </c>
      <c r="AQ78" t="s">
        <v>117</v>
      </c>
      <c r="AR78" t="s">
        <v>118</v>
      </c>
      <c r="AS78" t="s">
        <v>117</v>
      </c>
      <c r="AT78" t="s">
        <v>118</v>
      </c>
      <c r="AU78" t="s">
        <v>179</v>
      </c>
      <c r="AV78" t="s">
        <v>253</v>
      </c>
      <c r="AW78" t="s">
        <v>66</v>
      </c>
      <c r="AX78">
        <v>3818</v>
      </c>
      <c r="AY78" t="s">
        <v>361</v>
      </c>
      <c r="AZ78">
        <v>4</v>
      </c>
      <c r="BA78" t="s">
        <v>563</v>
      </c>
      <c r="BB78">
        <v>2</v>
      </c>
      <c r="BC78">
        <v>1</v>
      </c>
      <c r="BE78" t="s">
        <v>66</v>
      </c>
      <c r="BF78">
        <v>0</v>
      </c>
      <c r="BG78" t="s">
        <v>269</v>
      </c>
      <c r="BI78" t="s">
        <v>117</v>
      </c>
      <c r="BJ78" t="s">
        <v>253</v>
      </c>
      <c r="BK78" t="s">
        <v>66</v>
      </c>
      <c r="BL78">
        <v>0.95588363088767125</v>
      </c>
      <c r="BM78">
        <v>3818</v>
      </c>
      <c r="BN78" t="s">
        <v>118</v>
      </c>
      <c r="BO78" t="s">
        <v>179</v>
      </c>
      <c r="BP78">
        <v>2</v>
      </c>
      <c r="BQ78">
        <v>1766.1360000000002</v>
      </c>
      <c r="BR78">
        <v>3.3317661140529177E-2</v>
      </c>
      <c r="BS78">
        <v>0.34146973958500548</v>
      </c>
      <c r="BT78">
        <v>0.27857424343312182</v>
      </c>
      <c r="BU78">
        <v>6.0410000000000004</v>
      </c>
      <c r="BV78">
        <v>5.6620781185593855E-2</v>
      </c>
      <c r="BW78">
        <v>0.79269093659831402</v>
      </c>
      <c r="BX78">
        <v>8</v>
      </c>
      <c r="BY78">
        <v>1</v>
      </c>
      <c r="BZ78">
        <v>14</v>
      </c>
    </row>
    <row r="79" spans="1:78" ht="16.5">
      <c r="A79" s="125" t="str">
        <f t="shared" si="19"/>
        <v>성원운수</v>
      </c>
      <c r="B79" s="126" t="str">
        <f t="shared" si="20"/>
        <v>정연환</v>
      </c>
      <c r="C79" s="127" t="str">
        <f t="shared" si="21"/>
        <v>C</v>
      </c>
      <c r="D79" s="128">
        <f t="shared" si="22"/>
        <v>0.8793333333333333</v>
      </c>
      <c r="E79" s="129">
        <f t="shared" si="23"/>
        <v>7261</v>
      </c>
      <c r="F79" s="130" t="str">
        <f t="shared" si="24"/>
        <v>535</v>
      </c>
      <c r="G79" s="131" t="str">
        <f t="shared" si="25"/>
        <v>71바6958</v>
      </c>
      <c r="H79" s="132">
        <f t="shared" si="26"/>
        <v>1</v>
      </c>
      <c r="I79" s="133">
        <f t="shared" si="27"/>
        <v>1479.2719999999999</v>
      </c>
      <c r="J79" s="134">
        <f t="shared" si="28"/>
        <v>4.4321050363277806E-3</v>
      </c>
      <c r="K79" s="134">
        <f t="shared" si="29"/>
        <v>0.35976282760243833</v>
      </c>
      <c r="L79" s="134">
        <f t="shared" si="30"/>
        <v>0.18184620543077948</v>
      </c>
      <c r="M79" s="135">
        <f t="shared" si="31"/>
        <v>9.1669999999999998</v>
      </c>
      <c r="N79" s="136">
        <f t="shared" si="32"/>
        <v>0</v>
      </c>
      <c r="O79" s="136">
        <f t="shared" si="33"/>
        <v>0.60840737876468964</v>
      </c>
      <c r="P79" s="218">
        <f t="shared" si="34"/>
        <v>5</v>
      </c>
      <c r="Q79" s="219">
        <f t="shared" si="35"/>
        <v>0</v>
      </c>
      <c r="R79" s="219">
        <f t="shared" si="36"/>
        <v>9</v>
      </c>
      <c r="T79">
        <v>519</v>
      </c>
      <c r="U79">
        <v>7261</v>
      </c>
      <c r="V79" t="s">
        <v>254</v>
      </c>
      <c r="W79">
        <v>1479.2719999999999</v>
      </c>
      <c r="X79">
        <v>560.68200000000002</v>
      </c>
      <c r="Y79">
        <v>2.6379999999999999</v>
      </c>
      <c r="Z79">
        <v>9.1669999999999998</v>
      </c>
      <c r="AA79">
        <v>104.72247299999999</v>
      </c>
      <c r="AB79">
        <v>0.46414100000000003</v>
      </c>
      <c r="AC79">
        <v>37.675252999999998</v>
      </c>
      <c r="AD79" s="1">
        <v>269</v>
      </c>
      <c r="AE79">
        <v>0</v>
      </c>
      <c r="AF79">
        <v>9</v>
      </c>
      <c r="AG79">
        <v>62</v>
      </c>
      <c r="AH79">
        <v>14.125640000000001</v>
      </c>
      <c r="AI79">
        <v>7.2</v>
      </c>
      <c r="AJ79">
        <v>0</v>
      </c>
      <c r="AK79">
        <v>5</v>
      </c>
      <c r="AL79">
        <v>235</v>
      </c>
      <c r="AM79">
        <v>0.8793333333333333</v>
      </c>
      <c r="AN79" t="s">
        <v>69</v>
      </c>
      <c r="AO79">
        <v>1479.2719999999999</v>
      </c>
      <c r="AP79" t="s">
        <v>564</v>
      </c>
      <c r="AQ79" t="s">
        <v>117</v>
      </c>
      <c r="AR79" t="s">
        <v>118</v>
      </c>
      <c r="AS79" t="s">
        <v>117</v>
      </c>
      <c r="AT79" t="s">
        <v>118</v>
      </c>
      <c r="AU79" t="s">
        <v>180</v>
      </c>
      <c r="AV79" t="s">
        <v>254</v>
      </c>
      <c r="AW79" t="s">
        <v>69</v>
      </c>
      <c r="AX79">
        <v>7261</v>
      </c>
      <c r="AY79" t="s">
        <v>381</v>
      </c>
      <c r="AZ79">
        <v>6</v>
      </c>
      <c r="BA79" t="s">
        <v>312</v>
      </c>
      <c r="BB79">
        <v>1</v>
      </c>
      <c r="BC79">
        <v>1</v>
      </c>
      <c r="BE79" t="s">
        <v>69</v>
      </c>
      <c r="BF79">
        <v>0</v>
      </c>
      <c r="BG79" t="s">
        <v>269</v>
      </c>
      <c r="BI79" t="s">
        <v>117</v>
      </c>
      <c r="BJ79" t="s">
        <v>254</v>
      </c>
      <c r="BK79" t="s">
        <v>69</v>
      </c>
      <c r="BL79">
        <v>0.8793333333333333</v>
      </c>
      <c r="BM79">
        <v>7261</v>
      </c>
      <c r="BN79" t="s">
        <v>118</v>
      </c>
      <c r="BO79" t="s">
        <v>180</v>
      </c>
      <c r="BP79">
        <v>1</v>
      </c>
      <c r="BQ79">
        <v>1479.2719999999999</v>
      </c>
      <c r="BR79">
        <v>4.4321050363277806E-3</v>
      </c>
      <c r="BS79">
        <v>0.35976282760243833</v>
      </c>
      <c r="BT79">
        <v>0.18184620543077948</v>
      </c>
      <c r="BU79">
        <v>9.1669999999999998</v>
      </c>
      <c r="BV79">
        <v>0</v>
      </c>
      <c r="BW79">
        <v>0.60840737876468964</v>
      </c>
      <c r="BX79">
        <v>5</v>
      </c>
      <c r="BY79">
        <v>0</v>
      </c>
      <c r="BZ79">
        <v>9</v>
      </c>
    </row>
    <row r="80" spans="1:78" ht="16.5">
      <c r="A80" s="108" t="str">
        <f t="shared" si="19"/>
        <v>성원운수</v>
      </c>
      <c r="B80" s="109" t="str">
        <f t="shared" si="20"/>
        <v>정재화</v>
      </c>
      <c r="C80" s="110" t="str">
        <f t="shared" si="21"/>
        <v>D</v>
      </c>
      <c r="D80" s="111">
        <f t="shared" si="22"/>
        <v>0.8460714285714287</v>
      </c>
      <c r="E80" s="112">
        <f t="shared" si="23"/>
        <v>6559</v>
      </c>
      <c r="F80" s="113" t="str">
        <f t="shared" si="24"/>
        <v>536</v>
      </c>
      <c r="G80" s="114" t="str">
        <f t="shared" si="25"/>
        <v>71바5551</v>
      </c>
      <c r="H80" s="115">
        <f t="shared" si="26"/>
        <v>1</v>
      </c>
      <c r="I80" s="116">
        <f t="shared" si="27"/>
        <v>1017.826</v>
      </c>
      <c r="J80" s="117">
        <f t="shared" si="28"/>
        <v>1.0390651240891198E-2</v>
      </c>
      <c r="K80" s="117">
        <f t="shared" si="29"/>
        <v>0.38529236914163145</v>
      </c>
      <c r="L80" s="117">
        <f t="shared" si="30"/>
        <v>0.16309270936289699</v>
      </c>
      <c r="M80" s="118">
        <f t="shared" si="31"/>
        <v>4.7560000000000002</v>
      </c>
      <c r="N80" s="119">
        <f t="shared" si="32"/>
        <v>0</v>
      </c>
      <c r="O80" s="119">
        <f t="shared" si="33"/>
        <v>6.77915478677102</v>
      </c>
      <c r="P80" s="220">
        <f t="shared" si="34"/>
        <v>17</v>
      </c>
      <c r="Q80" s="221">
        <f t="shared" si="35"/>
        <v>0</v>
      </c>
      <c r="R80" s="221">
        <f t="shared" si="36"/>
        <v>69</v>
      </c>
      <c r="T80">
        <v>519</v>
      </c>
      <c r="U80">
        <v>6559</v>
      </c>
      <c r="V80" t="s">
        <v>255</v>
      </c>
      <c r="W80">
        <v>1017.826</v>
      </c>
      <c r="X80">
        <v>429.72199999999998</v>
      </c>
      <c r="Y80">
        <v>2.3690000000000002</v>
      </c>
      <c r="Z80">
        <v>4.7560000000000002</v>
      </c>
      <c r="AA80">
        <v>78.033029999999997</v>
      </c>
      <c r="AB80">
        <v>0.81081400000000003</v>
      </c>
      <c r="AC80">
        <v>30.065531</v>
      </c>
      <c r="AD80" s="1">
        <v>166</v>
      </c>
      <c r="AE80">
        <v>0</v>
      </c>
      <c r="AF80">
        <v>69</v>
      </c>
      <c r="AG80">
        <v>69</v>
      </c>
      <c r="AH80">
        <v>13.043526999999999</v>
      </c>
      <c r="AI80">
        <v>17.2</v>
      </c>
      <c r="AJ80">
        <v>0</v>
      </c>
      <c r="AK80">
        <v>17</v>
      </c>
      <c r="AL80">
        <v>1074</v>
      </c>
      <c r="AM80">
        <v>0.8460714285714287</v>
      </c>
      <c r="AN80" t="s">
        <v>67</v>
      </c>
      <c r="AO80">
        <v>1017.826</v>
      </c>
      <c r="AP80" t="s">
        <v>565</v>
      </c>
      <c r="AQ80" t="s">
        <v>117</v>
      </c>
      <c r="AR80" t="s">
        <v>119</v>
      </c>
      <c r="AS80" t="s">
        <v>117</v>
      </c>
      <c r="AT80" t="s">
        <v>119</v>
      </c>
      <c r="AU80" t="s">
        <v>191</v>
      </c>
      <c r="AV80" t="s">
        <v>255</v>
      </c>
      <c r="AW80" t="s">
        <v>67</v>
      </c>
      <c r="AX80">
        <v>6559</v>
      </c>
      <c r="AY80" t="s">
        <v>360</v>
      </c>
      <c r="AZ80">
        <v>1</v>
      </c>
      <c r="BA80" t="s">
        <v>198</v>
      </c>
      <c r="BB80">
        <v>1</v>
      </c>
      <c r="BC80">
        <v>1</v>
      </c>
      <c r="BE80" t="s">
        <v>69</v>
      </c>
      <c r="BF80">
        <v>-1</v>
      </c>
      <c r="BG80" t="s">
        <v>321</v>
      </c>
      <c r="BI80" t="s">
        <v>117</v>
      </c>
      <c r="BJ80" t="s">
        <v>255</v>
      </c>
      <c r="BK80" t="s">
        <v>67</v>
      </c>
      <c r="BL80">
        <v>0.8460714285714287</v>
      </c>
      <c r="BM80">
        <v>6559</v>
      </c>
      <c r="BN80" t="s">
        <v>119</v>
      </c>
      <c r="BO80" t="s">
        <v>191</v>
      </c>
      <c r="BP80">
        <v>1</v>
      </c>
      <c r="BQ80">
        <v>1017.826</v>
      </c>
      <c r="BR80">
        <v>1.0390651240891198E-2</v>
      </c>
      <c r="BS80">
        <v>0.38529236914163145</v>
      </c>
      <c r="BT80">
        <v>0.16309270936289699</v>
      </c>
      <c r="BU80">
        <v>4.7560000000000002</v>
      </c>
      <c r="BV80">
        <v>0</v>
      </c>
      <c r="BW80">
        <v>6.77915478677102</v>
      </c>
      <c r="BX80">
        <v>17</v>
      </c>
      <c r="BY80">
        <v>0</v>
      </c>
      <c r="BZ80">
        <v>69</v>
      </c>
    </row>
    <row r="81" spans="1:78" ht="16.5">
      <c r="A81" s="125" t="str">
        <f t="shared" si="19"/>
        <v>성원운수</v>
      </c>
      <c r="B81" s="126" t="str">
        <f t="shared" si="20"/>
        <v>정찬배</v>
      </c>
      <c r="C81" s="127" t="str">
        <f t="shared" si="21"/>
        <v>C</v>
      </c>
      <c r="D81" s="128">
        <f t="shared" si="22"/>
        <v>0.88612178622046878</v>
      </c>
      <c r="E81" s="129">
        <f t="shared" si="23"/>
        <v>1997</v>
      </c>
      <c r="F81" s="130" t="str">
        <f t="shared" si="24"/>
        <v>535</v>
      </c>
      <c r="G81" s="131" t="str">
        <f t="shared" si="25"/>
        <v>71바6961</v>
      </c>
      <c r="H81" s="132">
        <f t="shared" si="26"/>
        <v>2</v>
      </c>
      <c r="I81" s="133">
        <f t="shared" si="27"/>
        <v>1772.3679999999999</v>
      </c>
      <c r="J81" s="134">
        <f t="shared" si="28"/>
        <v>8.264535316855906E-3</v>
      </c>
      <c r="K81" s="134">
        <f t="shared" si="29"/>
        <v>0.3438773240175631</v>
      </c>
      <c r="L81" s="134">
        <f t="shared" si="30"/>
        <v>0.17829254421203725</v>
      </c>
      <c r="M81" s="135">
        <f t="shared" si="31"/>
        <v>6.415</v>
      </c>
      <c r="N81" s="136">
        <f t="shared" si="32"/>
        <v>0</v>
      </c>
      <c r="O81" s="136">
        <f t="shared" si="33"/>
        <v>1.9183375010155905</v>
      </c>
      <c r="P81" s="218">
        <f t="shared" si="34"/>
        <v>14</v>
      </c>
      <c r="Q81" s="219">
        <f t="shared" si="35"/>
        <v>0</v>
      </c>
      <c r="R81" s="219">
        <f t="shared" si="36"/>
        <v>34</v>
      </c>
      <c r="T81">
        <v>519</v>
      </c>
      <c r="U81">
        <v>1997</v>
      </c>
      <c r="V81" t="s">
        <v>256</v>
      </c>
      <c r="W81">
        <v>1772.3679999999999</v>
      </c>
      <c r="X81">
        <v>667.14400000000001</v>
      </c>
      <c r="Y81">
        <v>2.657</v>
      </c>
      <c r="Z81">
        <v>6.415</v>
      </c>
      <c r="AA81">
        <v>141.56524899999999</v>
      </c>
      <c r="AB81">
        <v>1.1699710000000001</v>
      </c>
      <c r="AC81">
        <v>48.681078999999997</v>
      </c>
      <c r="AD81" s="1">
        <v>316</v>
      </c>
      <c r="AE81">
        <v>0</v>
      </c>
      <c r="AF81">
        <v>34</v>
      </c>
      <c r="AG81">
        <v>64</v>
      </c>
      <c r="AH81">
        <v>12.519795</v>
      </c>
      <c r="AI81">
        <v>0</v>
      </c>
      <c r="AJ81">
        <v>0</v>
      </c>
      <c r="AK81">
        <v>14</v>
      </c>
      <c r="AL81">
        <v>2469</v>
      </c>
      <c r="AM81">
        <v>0.88612178622046878</v>
      </c>
      <c r="AN81" t="s">
        <v>69</v>
      </c>
      <c r="AO81">
        <v>1657.722</v>
      </c>
      <c r="AP81" t="s">
        <v>566</v>
      </c>
      <c r="AQ81" t="s">
        <v>117</v>
      </c>
      <c r="AR81" t="s">
        <v>118</v>
      </c>
      <c r="AS81" t="s">
        <v>117</v>
      </c>
      <c r="AT81" t="s">
        <v>118</v>
      </c>
      <c r="AU81" t="s">
        <v>184</v>
      </c>
      <c r="AV81" t="s">
        <v>256</v>
      </c>
      <c r="AW81" t="s">
        <v>69</v>
      </c>
      <c r="AX81">
        <v>1997</v>
      </c>
      <c r="AY81" t="s">
        <v>381</v>
      </c>
      <c r="AZ81">
        <v>5</v>
      </c>
      <c r="BA81" t="s">
        <v>315</v>
      </c>
      <c r="BB81">
        <v>2</v>
      </c>
      <c r="BC81">
        <v>1</v>
      </c>
      <c r="BE81" t="s">
        <v>68</v>
      </c>
      <c r="BF81">
        <v>-1</v>
      </c>
      <c r="BG81" t="s">
        <v>321</v>
      </c>
      <c r="BI81" t="s">
        <v>117</v>
      </c>
      <c r="BJ81" t="s">
        <v>256</v>
      </c>
      <c r="BK81" t="s">
        <v>69</v>
      </c>
      <c r="BL81">
        <v>0.88612178622046878</v>
      </c>
      <c r="BM81">
        <v>1997</v>
      </c>
      <c r="BN81" t="s">
        <v>118</v>
      </c>
      <c r="BO81" t="s">
        <v>184</v>
      </c>
      <c r="BP81">
        <v>2</v>
      </c>
      <c r="BQ81">
        <v>1772.3679999999999</v>
      </c>
      <c r="BR81">
        <v>8.264535316855906E-3</v>
      </c>
      <c r="BS81">
        <v>0.3438773240175631</v>
      </c>
      <c r="BT81">
        <v>0.17829254421203725</v>
      </c>
      <c r="BU81">
        <v>6.415</v>
      </c>
      <c r="BV81">
        <v>0</v>
      </c>
      <c r="BW81">
        <v>1.9183375010155905</v>
      </c>
      <c r="BX81">
        <v>14</v>
      </c>
      <c r="BY81">
        <v>0</v>
      </c>
      <c r="BZ81">
        <v>34</v>
      </c>
    </row>
    <row r="82" spans="1:78" ht="16.5">
      <c r="A82" s="108" t="str">
        <f t="shared" si="19"/>
        <v>성원운수</v>
      </c>
      <c r="B82" s="109" t="str">
        <f t="shared" si="20"/>
        <v>정춘호</v>
      </c>
      <c r="C82" s="110" t="str">
        <f t="shared" si="21"/>
        <v>A</v>
      </c>
      <c r="D82" s="111">
        <f t="shared" si="22"/>
        <v>0.96738650967043682</v>
      </c>
      <c r="E82" s="112">
        <f t="shared" si="23"/>
        <v>232</v>
      </c>
      <c r="F82" s="113" t="str">
        <f t="shared" si="24"/>
        <v>535</v>
      </c>
      <c r="G82" s="114" t="str">
        <f t="shared" si="25"/>
        <v>71바6961</v>
      </c>
      <c r="H82" s="115">
        <f t="shared" si="26"/>
        <v>2</v>
      </c>
      <c r="I82" s="116">
        <f t="shared" si="27"/>
        <v>1607.7350000000001</v>
      </c>
      <c r="J82" s="117">
        <f t="shared" si="28"/>
        <v>1.0274620453343852E-2</v>
      </c>
      <c r="K82" s="117">
        <f t="shared" si="29"/>
        <v>0.32749530917966957</v>
      </c>
      <c r="L82" s="117">
        <f t="shared" si="30"/>
        <v>0.28984876238932411</v>
      </c>
      <c r="M82" s="118">
        <f t="shared" si="31"/>
        <v>5.6790000000000003</v>
      </c>
      <c r="N82" s="119">
        <f t="shared" si="32"/>
        <v>6.2199305233760535E-2</v>
      </c>
      <c r="O82" s="119">
        <f t="shared" si="33"/>
        <v>1.1195874942076895</v>
      </c>
      <c r="P82" s="220">
        <f t="shared" si="34"/>
        <v>14</v>
      </c>
      <c r="Q82" s="221">
        <f t="shared" si="35"/>
        <v>1</v>
      </c>
      <c r="R82" s="221">
        <f t="shared" si="36"/>
        <v>18</v>
      </c>
      <c r="T82">
        <v>519</v>
      </c>
      <c r="U82">
        <v>232</v>
      </c>
      <c r="V82" t="s">
        <v>257</v>
      </c>
      <c r="W82">
        <v>1607.7349999999999</v>
      </c>
      <c r="X82">
        <v>552.36500000000001</v>
      </c>
      <c r="Y82">
        <v>2.911</v>
      </c>
      <c r="Z82">
        <v>5.6790000000000003</v>
      </c>
      <c r="AA82">
        <v>120.683582</v>
      </c>
      <c r="AB82">
        <v>1.239978</v>
      </c>
      <c r="AC82">
        <v>39.523307000000003</v>
      </c>
      <c r="AD82" s="1">
        <v>466</v>
      </c>
      <c r="AE82">
        <v>1</v>
      </c>
      <c r="AF82">
        <v>18</v>
      </c>
      <c r="AG82">
        <v>69</v>
      </c>
      <c r="AH82">
        <v>13.321903000000001</v>
      </c>
      <c r="AI82">
        <v>8.1999999999999993</v>
      </c>
      <c r="AJ82">
        <v>0</v>
      </c>
      <c r="AK82">
        <v>14</v>
      </c>
      <c r="AL82">
        <v>1219</v>
      </c>
      <c r="AM82">
        <v>0.96738650967043682</v>
      </c>
      <c r="AN82" t="s">
        <v>66</v>
      </c>
      <c r="AO82">
        <v>1522.413</v>
      </c>
      <c r="AP82" t="s">
        <v>567</v>
      </c>
      <c r="AQ82" t="s">
        <v>117</v>
      </c>
      <c r="AR82" t="s">
        <v>118</v>
      </c>
      <c r="AS82" t="s">
        <v>117</v>
      </c>
      <c r="AT82" t="s">
        <v>118</v>
      </c>
      <c r="AU82" t="s">
        <v>184</v>
      </c>
      <c r="AV82" t="s">
        <v>257</v>
      </c>
      <c r="AW82" t="s">
        <v>66</v>
      </c>
      <c r="AX82">
        <v>232</v>
      </c>
      <c r="AY82" t="s">
        <v>361</v>
      </c>
      <c r="AZ82">
        <v>3</v>
      </c>
      <c r="BA82" t="s">
        <v>568</v>
      </c>
      <c r="BB82">
        <v>2</v>
      </c>
      <c r="BC82">
        <v>1</v>
      </c>
      <c r="BE82" t="s">
        <v>66</v>
      </c>
      <c r="BF82">
        <v>0</v>
      </c>
      <c r="BG82" t="s">
        <v>269</v>
      </c>
      <c r="BI82" t="s">
        <v>117</v>
      </c>
      <c r="BJ82" t="s">
        <v>257</v>
      </c>
      <c r="BK82" t="s">
        <v>66</v>
      </c>
      <c r="BL82">
        <v>0.96738650967043682</v>
      </c>
      <c r="BM82">
        <v>232</v>
      </c>
      <c r="BN82" t="s">
        <v>118</v>
      </c>
      <c r="BO82" t="s">
        <v>184</v>
      </c>
      <c r="BP82">
        <v>2</v>
      </c>
      <c r="BQ82">
        <v>1607.7350000000001</v>
      </c>
      <c r="BR82">
        <v>1.0274620453343852E-2</v>
      </c>
      <c r="BS82">
        <v>0.32749530917966957</v>
      </c>
      <c r="BT82">
        <v>0.28984876238932411</v>
      </c>
      <c r="BU82">
        <v>5.6790000000000003</v>
      </c>
      <c r="BV82">
        <v>6.2199305233760535E-2</v>
      </c>
      <c r="BW82">
        <v>1.1195874942076895</v>
      </c>
      <c r="BX82">
        <v>14</v>
      </c>
      <c r="BY82">
        <v>1</v>
      </c>
      <c r="BZ82">
        <v>18</v>
      </c>
    </row>
    <row r="83" spans="1:78" ht="16.5">
      <c r="A83" s="125" t="str">
        <f t="shared" si="19"/>
        <v>성원운수</v>
      </c>
      <c r="B83" s="126" t="str">
        <f t="shared" si="20"/>
        <v>조강구</v>
      </c>
      <c r="C83" s="127" t="str">
        <f t="shared" si="21"/>
        <v>S</v>
      </c>
      <c r="D83" s="128">
        <f t="shared" si="22"/>
        <v>1.0958620689655172</v>
      </c>
      <c r="E83" s="129">
        <f t="shared" si="23"/>
        <v>5643</v>
      </c>
      <c r="F83" s="130" t="str">
        <f t="shared" si="24"/>
        <v>536</v>
      </c>
      <c r="G83" s="131" t="str">
        <f t="shared" si="25"/>
        <v>71바5556</v>
      </c>
      <c r="H83" s="132">
        <f t="shared" si="26"/>
        <v>1</v>
      </c>
      <c r="I83" s="133">
        <f t="shared" si="27"/>
        <v>1580.181</v>
      </c>
      <c r="J83" s="134">
        <f t="shared" si="28"/>
        <v>1.2399252062435598E-3</v>
      </c>
      <c r="K83" s="134">
        <f t="shared" si="29"/>
        <v>0.35899029316964481</v>
      </c>
      <c r="L83" s="134">
        <f t="shared" si="30"/>
        <v>0.14871714063135805</v>
      </c>
      <c r="M83" s="135">
        <f t="shared" si="31"/>
        <v>5.5730000000000004</v>
      </c>
      <c r="N83" s="136">
        <f t="shared" si="32"/>
        <v>0</v>
      </c>
      <c r="O83" s="136">
        <f t="shared" si="33"/>
        <v>1.0758261237162072</v>
      </c>
      <c r="P83" s="218">
        <f t="shared" si="34"/>
        <v>5</v>
      </c>
      <c r="Q83" s="219">
        <f t="shared" si="35"/>
        <v>0</v>
      </c>
      <c r="R83" s="219">
        <f t="shared" si="36"/>
        <v>17</v>
      </c>
      <c r="T83">
        <v>519</v>
      </c>
      <c r="U83">
        <v>5643</v>
      </c>
      <c r="V83" t="s">
        <v>258</v>
      </c>
      <c r="W83">
        <v>1580.181</v>
      </c>
      <c r="X83">
        <v>497.24099999999999</v>
      </c>
      <c r="Y83">
        <v>3.1779999999999999</v>
      </c>
      <c r="Z83">
        <v>5.5730000000000004</v>
      </c>
      <c r="AA83">
        <v>126.10357399999999</v>
      </c>
      <c r="AB83">
        <v>0.156359</v>
      </c>
      <c r="AC83">
        <v>45.269959</v>
      </c>
      <c r="AD83" s="1">
        <v>235</v>
      </c>
      <c r="AE83">
        <v>0</v>
      </c>
      <c r="AF83">
        <v>17</v>
      </c>
      <c r="AG83">
        <v>60</v>
      </c>
      <c r="AH83">
        <v>12.530818</v>
      </c>
      <c r="AI83">
        <v>0</v>
      </c>
      <c r="AJ83">
        <v>0</v>
      </c>
      <c r="AK83">
        <v>5</v>
      </c>
      <c r="AL83">
        <v>221</v>
      </c>
      <c r="AM83">
        <v>1.0958620689655172</v>
      </c>
      <c r="AN83" t="s">
        <v>71</v>
      </c>
      <c r="AO83">
        <v>1580.181</v>
      </c>
      <c r="AP83" t="s">
        <v>569</v>
      </c>
      <c r="AQ83" t="s">
        <v>117</v>
      </c>
      <c r="AR83" t="s">
        <v>119</v>
      </c>
      <c r="AS83" t="s">
        <v>117</v>
      </c>
      <c r="AT83" t="s">
        <v>119</v>
      </c>
      <c r="AU83" t="s">
        <v>194</v>
      </c>
      <c r="AV83" t="s">
        <v>258</v>
      </c>
      <c r="AW83" t="s">
        <v>71</v>
      </c>
      <c r="AX83">
        <v>5643</v>
      </c>
      <c r="AY83" t="s">
        <v>386</v>
      </c>
      <c r="AZ83">
        <v>1</v>
      </c>
      <c r="BA83" t="s">
        <v>328</v>
      </c>
      <c r="BB83">
        <v>1</v>
      </c>
      <c r="BC83">
        <v>1</v>
      </c>
      <c r="BE83" t="s">
        <v>71</v>
      </c>
      <c r="BF83">
        <v>0</v>
      </c>
      <c r="BG83" t="s">
        <v>269</v>
      </c>
      <c r="BI83" t="s">
        <v>117</v>
      </c>
      <c r="BJ83" t="s">
        <v>258</v>
      </c>
      <c r="BK83" t="s">
        <v>71</v>
      </c>
      <c r="BL83">
        <v>1.0958620689655172</v>
      </c>
      <c r="BM83">
        <v>5643</v>
      </c>
      <c r="BN83" t="s">
        <v>119</v>
      </c>
      <c r="BO83" t="s">
        <v>194</v>
      </c>
      <c r="BP83">
        <v>1</v>
      </c>
      <c r="BQ83">
        <v>1580.181</v>
      </c>
      <c r="BR83">
        <v>1.2399252062435598E-3</v>
      </c>
      <c r="BS83">
        <v>0.35899029316964481</v>
      </c>
      <c r="BT83">
        <v>0.14871714063135805</v>
      </c>
      <c r="BU83">
        <v>5.5730000000000004</v>
      </c>
      <c r="BV83">
        <v>0</v>
      </c>
      <c r="BW83">
        <v>1.0758261237162072</v>
      </c>
      <c r="BX83">
        <v>5</v>
      </c>
      <c r="BY83">
        <v>0</v>
      </c>
      <c r="BZ83">
        <v>17</v>
      </c>
    </row>
    <row r="84" spans="1:78" ht="16.5">
      <c r="A84" s="108" t="str">
        <f t="shared" si="19"/>
        <v>성원운수</v>
      </c>
      <c r="B84" s="109" t="str">
        <f t="shared" si="20"/>
        <v>조남대</v>
      </c>
      <c r="C84" s="110" t="str">
        <f t="shared" si="21"/>
        <v>B</v>
      </c>
      <c r="D84" s="111">
        <f t="shared" si="22"/>
        <v>0.90945501832090003</v>
      </c>
      <c r="E84" s="112">
        <f t="shared" si="23"/>
        <v>2590</v>
      </c>
      <c r="F84" s="113" t="str">
        <f t="shared" si="24"/>
        <v>538</v>
      </c>
      <c r="G84" s="114" t="str">
        <f t="shared" si="25"/>
        <v>71바6306</v>
      </c>
      <c r="H84" s="115">
        <f t="shared" si="26"/>
        <v>7</v>
      </c>
      <c r="I84" s="116">
        <f t="shared" si="27"/>
        <v>1581.8629999999998</v>
      </c>
      <c r="J84" s="117">
        <f t="shared" si="28"/>
        <v>2.5383533589548691E-2</v>
      </c>
      <c r="K84" s="117">
        <f t="shared" si="29"/>
        <v>0.42559662359094202</v>
      </c>
      <c r="L84" s="117">
        <f t="shared" si="30"/>
        <v>0.27436004255741492</v>
      </c>
      <c r="M84" s="118">
        <f t="shared" si="31"/>
        <v>10.837999999999999</v>
      </c>
      <c r="N84" s="119">
        <f t="shared" si="32"/>
        <v>0.12643319933521424</v>
      </c>
      <c r="O84" s="119">
        <f t="shared" si="33"/>
        <v>5.2469777724113911</v>
      </c>
      <c r="P84" s="220">
        <f t="shared" si="34"/>
        <v>104</v>
      </c>
      <c r="Q84" s="221">
        <f t="shared" si="35"/>
        <v>2</v>
      </c>
      <c r="R84" s="221">
        <f t="shared" si="36"/>
        <v>83</v>
      </c>
      <c r="T84">
        <v>519</v>
      </c>
      <c r="U84">
        <v>2590</v>
      </c>
      <c r="V84" t="s">
        <v>344</v>
      </c>
      <c r="W84">
        <v>1581.8630000000001</v>
      </c>
      <c r="X84">
        <v>669.22299999999996</v>
      </c>
      <c r="Y84">
        <v>2.3639999999999999</v>
      </c>
      <c r="Z84">
        <v>10.837999999999999</v>
      </c>
      <c r="AA84">
        <v>139.02107000000001</v>
      </c>
      <c r="AB84">
        <v>3.5288460000000001</v>
      </c>
      <c r="AC84">
        <v>59.166898000000003</v>
      </c>
      <c r="AD84" s="1">
        <v>434</v>
      </c>
      <c r="AE84">
        <v>2</v>
      </c>
      <c r="AF84">
        <v>83</v>
      </c>
      <c r="AG84">
        <v>75</v>
      </c>
      <c r="AH84">
        <v>11.378584</v>
      </c>
      <c r="AI84">
        <v>95.8</v>
      </c>
      <c r="AJ84">
        <v>0</v>
      </c>
      <c r="AK84">
        <v>104</v>
      </c>
      <c r="AL84">
        <v>22182</v>
      </c>
      <c r="AM84">
        <v>0.90945501832090003</v>
      </c>
      <c r="AN84" t="s">
        <v>68</v>
      </c>
      <c r="AO84">
        <v>509.28699999999998</v>
      </c>
      <c r="AP84" t="s">
        <v>570</v>
      </c>
      <c r="AQ84" t="s">
        <v>117</v>
      </c>
      <c r="AR84" t="s">
        <v>121</v>
      </c>
      <c r="AS84" t="s">
        <v>117</v>
      </c>
      <c r="AT84" t="s">
        <v>121</v>
      </c>
      <c r="AU84" t="s">
        <v>275</v>
      </c>
      <c r="AV84" t="s">
        <v>344</v>
      </c>
      <c r="AW84" t="s">
        <v>68</v>
      </c>
      <c r="AX84">
        <v>2590</v>
      </c>
      <c r="AY84" t="s">
        <v>374</v>
      </c>
      <c r="AZ84">
        <v>3</v>
      </c>
      <c r="BA84" t="s">
        <v>437</v>
      </c>
      <c r="BB84">
        <v>7</v>
      </c>
      <c r="BC84">
        <v>1</v>
      </c>
      <c r="BE84" t="s">
        <v>68</v>
      </c>
      <c r="BF84">
        <v>0</v>
      </c>
      <c r="BG84" t="s">
        <v>269</v>
      </c>
      <c r="BI84" t="s">
        <v>117</v>
      </c>
      <c r="BJ84" t="s">
        <v>344</v>
      </c>
      <c r="BK84" t="s">
        <v>68</v>
      </c>
      <c r="BL84">
        <v>0.90945501832090003</v>
      </c>
      <c r="BM84">
        <v>2590</v>
      </c>
      <c r="BN84" t="s">
        <v>121</v>
      </c>
      <c r="BO84" t="s">
        <v>275</v>
      </c>
      <c r="BP84">
        <v>7</v>
      </c>
      <c r="BQ84">
        <v>1581.8629999999998</v>
      </c>
      <c r="BR84">
        <v>2.5383533589548691E-2</v>
      </c>
      <c r="BS84">
        <v>0.42559662359094202</v>
      </c>
      <c r="BT84">
        <v>0.27436004255741486</v>
      </c>
      <c r="BU84">
        <v>10.837999999999999</v>
      </c>
      <c r="BV84">
        <v>0.12643319933521424</v>
      </c>
      <c r="BW84">
        <v>5.2469777724113911</v>
      </c>
      <c r="BX84">
        <v>104</v>
      </c>
      <c r="BY84">
        <v>2</v>
      </c>
      <c r="BZ84">
        <v>83</v>
      </c>
    </row>
    <row r="85" spans="1:78" ht="16.5">
      <c r="A85" s="125" t="str">
        <f t="shared" si="19"/>
        <v>성원운수</v>
      </c>
      <c r="B85" s="126" t="str">
        <f t="shared" si="20"/>
        <v>조성배</v>
      </c>
      <c r="C85" s="127" t="str">
        <f t="shared" si="21"/>
        <v>C</v>
      </c>
      <c r="D85" s="128">
        <f t="shared" si="22"/>
        <v>0.85629296068633876</v>
      </c>
      <c r="E85" s="129">
        <f t="shared" si="23"/>
        <v>7119</v>
      </c>
      <c r="F85" s="130" t="str">
        <f t="shared" si="24"/>
        <v>535</v>
      </c>
      <c r="G85" s="131" t="str">
        <f t="shared" si="25"/>
        <v>71바6958</v>
      </c>
      <c r="H85" s="132">
        <f t="shared" si="26"/>
        <v>6</v>
      </c>
      <c r="I85" s="133">
        <f t="shared" si="27"/>
        <v>978.12599999999998</v>
      </c>
      <c r="J85" s="134">
        <f t="shared" si="28"/>
        <v>9.9789625160217332E-3</v>
      </c>
      <c r="K85" s="134">
        <f t="shared" si="29"/>
        <v>0.38678437553138301</v>
      </c>
      <c r="L85" s="134">
        <f t="shared" si="30"/>
        <v>6.7475969353641557E-2</v>
      </c>
      <c r="M85" s="135">
        <f t="shared" si="31"/>
        <v>9.5280000000000005</v>
      </c>
      <c r="N85" s="136">
        <f t="shared" si="32"/>
        <v>0</v>
      </c>
      <c r="O85" s="136">
        <f t="shared" si="33"/>
        <v>6.9520695697691304</v>
      </c>
      <c r="P85" s="218">
        <f t="shared" si="34"/>
        <v>13</v>
      </c>
      <c r="Q85" s="219">
        <f t="shared" si="35"/>
        <v>0</v>
      </c>
      <c r="R85" s="219">
        <f t="shared" si="36"/>
        <v>68</v>
      </c>
      <c r="T85">
        <v>519</v>
      </c>
      <c r="U85">
        <v>7119</v>
      </c>
      <c r="V85" t="s">
        <v>259</v>
      </c>
      <c r="W85">
        <v>978.12599999999998</v>
      </c>
      <c r="X85">
        <v>382.46800000000002</v>
      </c>
      <c r="Y85">
        <v>2.5569999999999999</v>
      </c>
      <c r="Z85">
        <v>9.5280000000000005</v>
      </c>
      <c r="AA85">
        <v>75.239986000000002</v>
      </c>
      <c r="AB85">
        <v>0.75081699999999996</v>
      </c>
      <c r="AC85">
        <v>29.101651</v>
      </c>
      <c r="AD85" s="1">
        <v>66</v>
      </c>
      <c r="AE85">
        <v>0</v>
      </c>
      <c r="AF85">
        <v>68</v>
      </c>
      <c r="AG85">
        <v>66</v>
      </c>
      <c r="AH85">
        <v>13.000082000000001</v>
      </c>
      <c r="AI85">
        <v>16.8</v>
      </c>
      <c r="AJ85">
        <v>0</v>
      </c>
      <c r="AK85">
        <v>13</v>
      </c>
      <c r="AL85">
        <v>1323</v>
      </c>
      <c r="AM85">
        <v>0.85629296068633876</v>
      </c>
      <c r="AN85" t="s">
        <v>69</v>
      </c>
      <c r="AO85">
        <v>232.09100000000001</v>
      </c>
      <c r="AP85" t="s">
        <v>571</v>
      </c>
      <c r="AQ85" t="s">
        <v>117</v>
      </c>
      <c r="AR85" t="s">
        <v>118</v>
      </c>
      <c r="AS85" t="s">
        <v>117</v>
      </c>
      <c r="AT85" t="s">
        <v>118</v>
      </c>
      <c r="AU85" t="s">
        <v>180</v>
      </c>
      <c r="AV85" t="s">
        <v>259</v>
      </c>
      <c r="AW85" t="s">
        <v>69</v>
      </c>
      <c r="AX85">
        <v>7119</v>
      </c>
      <c r="AY85" t="s">
        <v>381</v>
      </c>
      <c r="AZ85">
        <v>8</v>
      </c>
      <c r="BA85" t="s">
        <v>572</v>
      </c>
      <c r="BB85">
        <v>6</v>
      </c>
      <c r="BC85">
        <v>1</v>
      </c>
      <c r="BE85" t="s">
        <v>67</v>
      </c>
      <c r="BF85">
        <v>1</v>
      </c>
      <c r="BG85" t="s">
        <v>301</v>
      </c>
      <c r="BI85" t="s">
        <v>117</v>
      </c>
      <c r="BJ85" t="s">
        <v>259</v>
      </c>
      <c r="BK85" t="s">
        <v>69</v>
      </c>
      <c r="BL85">
        <v>0.85629296068633876</v>
      </c>
      <c r="BM85">
        <v>7119</v>
      </c>
      <c r="BN85" t="s">
        <v>118</v>
      </c>
      <c r="BO85" t="s">
        <v>180</v>
      </c>
      <c r="BP85">
        <v>6</v>
      </c>
      <c r="BQ85">
        <v>978.12599999999998</v>
      </c>
      <c r="BR85">
        <v>9.9789625160217332E-3</v>
      </c>
      <c r="BS85">
        <v>0.38678437553138301</v>
      </c>
      <c r="BT85">
        <v>6.7475969353641557E-2</v>
      </c>
      <c r="BU85">
        <v>9.5280000000000005</v>
      </c>
      <c r="BV85">
        <v>0</v>
      </c>
      <c r="BW85">
        <v>6.9520695697691304</v>
      </c>
      <c r="BX85">
        <v>13</v>
      </c>
      <c r="BY85">
        <v>0</v>
      </c>
      <c r="BZ85">
        <v>68</v>
      </c>
    </row>
    <row r="86" spans="1:78" ht="16.5">
      <c r="A86" s="108" t="str">
        <f t="shared" si="19"/>
        <v>성원운수</v>
      </c>
      <c r="B86" s="109" t="str">
        <f t="shared" si="20"/>
        <v>조승호</v>
      </c>
      <c r="C86" s="110" t="str">
        <f t="shared" si="21"/>
        <v>B</v>
      </c>
      <c r="D86" s="111">
        <f t="shared" si="22"/>
        <v>0.91466666666666674</v>
      </c>
      <c r="E86" s="112">
        <f t="shared" si="23"/>
        <v>8667</v>
      </c>
      <c r="F86" s="113" t="str">
        <f t="shared" si="24"/>
        <v>535</v>
      </c>
      <c r="G86" s="114" t="str">
        <f t="shared" si="25"/>
        <v>71바6966</v>
      </c>
      <c r="H86" s="115">
        <f t="shared" si="26"/>
        <v>1</v>
      </c>
      <c r="I86" s="116">
        <f t="shared" si="27"/>
        <v>2033.4110000000001</v>
      </c>
      <c r="J86" s="117">
        <f t="shared" si="28"/>
        <v>1.3695781669521104E-2</v>
      </c>
      <c r="K86" s="117">
        <f t="shared" si="29"/>
        <v>0.34654720029052738</v>
      </c>
      <c r="L86" s="117">
        <f t="shared" si="30"/>
        <v>0.1003240368031844</v>
      </c>
      <c r="M86" s="118">
        <f t="shared" si="31"/>
        <v>8.3729999999999993</v>
      </c>
      <c r="N86" s="119">
        <f t="shared" si="32"/>
        <v>0</v>
      </c>
      <c r="O86" s="119">
        <f t="shared" si="33"/>
        <v>0.93439053885318801</v>
      </c>
      <c r="P86" s="220">
        <f t="shared" si="34"/>
        <v>20</v>
      </c>
      <c r="Q86" s="221">
        <f t="shared" si="35"/>
        <v>0</v>
      </c>
      <c r="R86" s="221">
        <f t="shared" si="36"/>
        <v>19</v>
      </c>
      <c r="T86">
        <v>519</v>
      </c>
      <c r="U86">
        <v>8667</v>
      </c>
      <c r="V86" t="s">
        <v>260</v>
      </c>
      <c r="W86">
        <v>2033.4110000000001</v>
      </c>
      <c r="X86">
        <v>740.90800000000002</v>
      </c>
      <c r="Y86">
        <v>2.7440000000000002</v>
      </c>
      <c r="Z86">
        <v>8.3729999999999993</v>
      </c>
      <c r="AA86">
        <v>155.964665</v>
      </c>
      <c r="AB86">
        <v>2.1360579999999998</v>
      </c>
      <c r="AC86">
        <v>54.049118</v>
      </c>
      <c r="AD86" s="1">
        <v>204</v>
      </c>
      <c r="AE86">
        <v>0</v>
      </c>
      <c r="AF86">
        <v>19</v>
      </c>
      <c r="AG86">
        <v>70</v>
      </c>
      <c r="AH86">
        <v>13.037639</v>
      </c>
      <c r="AI86">
        <v>16.399999999999999</v>
      </c>
      <c r="AJ86">
        <v>0</v>
      </c>
      <c r="AK86">
        <v>20</v>
      </c>
      <c r="AL86">
        <v>777</v>
      </c>
      <c r="AM86">
        <v>0.91466666666666674</v>
      </c>
      <c r="AN86" t="s">
        <v>68</v>
      </c>
      <c r="AO86">
        <v>2033.4110000000001</v>
      </c>
      <c r="AP86" t="s">
        <v>573</v>
      </c>
      <c r="AQ86" t="s">
        <v>117</v>
      </c>
      <c r="AR86" t="s">
        <v>118</v>
      </c>
      <c r="AS86" t="s">
        <v>117</v>
      </c>
      <c r="AT86" t="s">
        <v>118</v>
      </c>
      <c r="AU86" t="s">
        <v>188</v>
      </c>
      <c r="AV86" t="s">
        <v>260</v>
      </c>
      <c r="AW86" t="s">
        <v>68</v>
      </c>
      <c r="AX86">
        <v>8667</v>
      </c>
      <c r="AY86" t="s">
        <v>383</v>
      </c>
      <c r="AZ86">
        <v>5</v>
      </c>
      <c r="BA86" t="s">
        <v>400</v>
      </c>
      <c r="BB86">
        <v>1</v>
      </c>
      <c r="BC86">
        <v>1</v>
      </c>
      <c r="BE86" t="s">
        <v>68</v>
      </c>
      <c r="BF86">
        <v>0</v>
      </c>
      <c r="BG86" t="s">
        <v>269</v>
      </c>
      <c r="BI86" t="s">
        <v>117</v>
      </c>
      <c r="BJ86" t="s">
        <v>260</v>
      </c>
      <c r="BK86" t="s">
        <v>68</v>
      </c>
      <c r="BL86">
        <v>0.91466666666666674</v>
      </c>
      <c r="BM86">
        <v>8667</v>
      </c>
      <c r="BN86" t="s">
        <v>118</v>
      </c>
      <c r="BO86" t="s">
        <v>188</v>
      </c>
      <c r="BP86">
        <v>1</v>
      </c>
      <c r="BQ86">
        <v>2033.4110000000001</v>
      </c>
      <c r="BR86">
        <v>1.3695781669521104E-2</v>
      </c>
      <c r="BS86">
        <v>0.34654720029052738</v>
      </c>
      <c r="BT86">
        <v>0.1003240368031844</v>
      </c>
      <c r="BU86">
        <v>8.3729999999999993</v>
      </c>
      <c r="BV86">
        <v>0</v>
      </c>
      <c r="BW86">
        <v>0.93439053885318801</v>
      </c>
      <c r="BX86">
        <v>20</v>
      </c>
      <c r="BY86">
        <v>0</v>
      </c>
      <c r="BZ86">
        <v>19</v>
      </c>
    </row>
    <row r="87" spans="1:78" ht="16.5">
      <c r="A87" s="125" t="str">
        <f t="shared" si="19"/>
        <v>성원운수</v>
      </c>
      <c r="B87" s="126" t="str">
        <f t="shared" si="20"/>
        <v>조우제</v>
      </c>
      <c r="C87" s="127" t="str">
        <f t="shared" si="21"/>
        <v>D</v>
      </c>
      <c r="D87" s="128">
        <f t="shared" si="22"/>
        <v>0.83490567886236156</v>
      </c>
      <c r="E87" s="129">
        <f t="shared" si="23"/>
        <v>8654</v>
      </c>
      <c r="F87" s="130" t="str">
        <f t="shared" si="24"/>
        <v>순환54</v>
      </c>
      <c r="G87" s="131" t="str">
        <f t="shared" si="25"/>
        <v>72바1927</v>
      </c>
      <c r="H87" s="132">
        <f t="shared" si="26"/>
        <v>5</v>
      </c>
      <c r="I87" s="133">
        <f t="shared" si="27"/>
        <v>1439.002</v>
      </c>
      <c r="J87" s="134">
        <f t="shared" si="28"/>
        <v>5.2602837943484505E-2</v>
      </c>
      <c r="K87" s="134">
        <f t="shared" si="29"/>
        <v>0.32680440383500992</v>
      </c>
      <c r="L87" s="134">
        <f t="shared" si="30"/>
        <v>0.16400255176851736</v>
      </c>
      <c r="M87" s="135">
        <f t="shared" si="31"/>
        <v>14.052</v>
      </c>
      <c r="N87" s="136">
        <f t="shared" si="32"/>
        <v>0</v>
      </c>
      <c r="O87" s="136">
        <f t="shared" si="33"/>
        <v>13.690043516270304</v>
      </c>
      <c r="P87" s="218">
        <f t="shared" si="34"/>
        <v>35</v>
      </c>
      <c r="Q87" s="219">
        <f t="shared" si="35"/>
        <v>0</v>
      </c>
      <c r="R87" s="219">
        <f t="shared" si="36"/>
        <v>197</v>
      </c>
      <c r="T87">
        <v>519</v>
      </c>
      <c r="U87">
        <v>8654</v>
      </c>
      <c r="V87" t="s">
        <v>261</v>
      </c>
      <c r="W87">
        <v>1439.002</v>
      </c>
      <c r="X87">
        <v>524.476</v>
      </c>
      <c r="Y87">
        <v>2.7440000000000002</v>
      </c>
      <c r="Z87">
        <v>14.052</v>
      </c>
      <c r="AA87">
        <v>97.379670000000004</v>
      </c>
      <c r="AB87">
        <v>5.1224470000000002</v>
      </c>
      <c r="AC87">
        <v>31.824104999999999</v>
      </c>
      <c r="AD87" s="1">
        <v>236</v>
      </c>
      <c r="AE87">
        <v>0</v>
      </c>
      <c r="AF87">
        <v>197</v>
      </c>
      <c r="AG87">
        <v>77</v>
      </c>
      <c r="AH87">
        <v>14.777232</v>
      </c>
      <c r="AI87">
        <v>239.4</v>
      </c>
      <c r="AJ87">
        <v>0</v>
      </c>
      <c r="AK87">
        <v>35</v>
      </c>
      <c r="AL87">
        <v>6207</v>
      </c>
      <c r="AM87">
        <v>0.83490567886236156</v>
      </c>
      <c r="AN87" t="s">
        <v>67</v>
      </c>
      <c r="AO87">
        <v>696.61699999999996</v>
      </c>
      <c r="AP87" t="s">
        <v>574</v>
      </c>
      <c r="AQ87" t="s">
        <v>117</v>
      </c>
      <c r="AR87" t="s">
        <v>123</v>
      </c>
      <c r="AS87" t="s">
        <v>117</v>
      </c>
      <c r="AT87" t="s">
        <v>123</v>
      </c>
      <c r="AU87" t="s">
        <v>214</v>
      </c>
      <c r="AV87" t="s">
        <v>261</v>
      </c>
      <c r="AW87" t="s">
        <v>67</v>
      </c>
      <c r="AX87">
        <v>8654</v>
      </c>
      <c r="AY87" t="s">
        <v>575</v>
      </c>
      <c r="AZ87">
        <v>1</v>
      </c>
      <c r="BA87" t="s">
        <v>576</v>
      </c>
      <c r="BB87">
        <v>5</v>
      </c>
      <c r="BC87">
        <v>1</v>
      </c>
      <c r="BE87" t="s">
        <v>69</v>
      </c>
      <c r="BF87">
        <v>-1</v>
      </c>
      <c r="BG87" t="s">
        <v>321</v>
      </c>
      <c r="BI87" t="s">
        <v>117</v>
      </c>
      <c r="BJ87" t="s">
        <v>261</v>
      </c>
      <c r="BK87" t="s">
        <v>67</v>
      </c>
      <c r="BL87">
        <v>0.83490567886236156</v>
      </c>
      <c r="BM87">
        <v>8654</v>
      </c>
      <c r="BN87" t="s">
        <v>123</v>
      </c>
      <c r="BO87" t="s">
        <v>214</v>
      </c>
      <c r="BP87">
        <v>5</v>
      </c>
      <c r="BQ87">
        <v>1439.002</v>
      </c>
      <c r="BR87">
        <v>5.2602837943484505E-2</v>
      </c>
      <c r="BS87">
        <v>0.32680440383500992</v>
      </c>
      <c r="BT87">
        <v>0.16400255176851736</v>
      </c>
      <c r="BU87">
        <v>14.052</v>
      </c>
      <c r="BV87">
        <v>0</v>
      </c>
      <c r="BW87">
        <v>13.690043516270304</v>
      </c>
      <c r="BX87">
        <v>35</v>
      </c>
      <c r="BY87">
        <v>0</v>
      </c>
      <c r="BZ87">
        <v>197</v>
      </c>
    </row>
    <row r="88" spans="1:78" ht="16.5">
      <c r="A88" s="108" t="str">
        <f t="shared" si="19"/>
        <v>성원운수</v>
      </c>
      <c r="B88" s="109" t="str">
        <f t="shared" si="20"/>
        <v>차양근</v>
      </c>
      <c r="C88" s="110" t="str">
        <f t="shared" si="21"/>
        <v>S</v>
      </c>
      <c r="D88" s="111">
        <f t="shared" si="22"/>
        <v>1.0708984893945972</v>
      </c>
      <c r="E88" s="112">
        <f t="shared" si="23"/>
        <v>2232</v>
      </c>
      <c r="F88" s="113" t="str">
        <f t="shared" si="24"/>
        <v>538</v>
      </c>
      <c r="G88" s="114" t="str">
        <f t="shared" si="25"/>
        <v>71바6305</v>
      </c>
      <c r="H88" s="115">
        <f t="shared" si="26"/>
        <v>7</v>
      </c>
      <c r="I88" s="116">
        <f t="shared" si="27"/>
        <v>1441.2749999999999</v>
      </c>
      <c r="J88" s="117">
        <f t="shared" si="28"/>
        <v>1.2127865442958423E-2</v>
      </c>
      <c r="K88" s="117">
        <f t="shared" si="29"/>
        <v>0.367143587089234</v>
      </c>
      <c r="L88" s="117">
        <f t="shared" si="30"/>
        <v>8.2565783767844445E-2</v>
      </c>
      <c r="M88" s="118">
        <f t="shared" si="31"/>
        <v>7.8109999999999999</v>
      </c>
      <c r="N88" s="119">
        <f t="shared" si="32"/>
        <v>6.9383011569617181E-2</v>
      </c>
      <c r="O88" s="119">
        <f t="shared" si="33"/>
        <v>6.3832370644047813</v>
      </c>
      <c r="P88" s="220">
        <f t="shared" si="34"/>
        <v>30</v>
      </c>
      <c r="Q88" s="221">
        <f t="shared" si="35"/>
        <v>1</v>
      </c>
      <c r="R88" s="221">
        <f t="shared" si="36"/>
        <v>92</v>
      </c>
      <c r="T88">
        <v>519</v>
      </c>
      <c r="U88">
        <v>2232</v>
      </c>
      <c r="V88" t="s">
        <v>262</v>
      </c>
      <c r="W88">
        <v>1441.2750000000001</v>
      </c>
      <c r="X88">
        <v>523.13400000000001</v>
      </c>
      <c r="Y88">
        <v>2.7549999999999999</v>
      </c>
      <c r="Z88">
        <v>7.8109999999999999</v>
      </c>
      <c r="AA88">
        <v>113.00438699999999</v>
      </c>
      <c r="AB88">
        <v>1.3705020000000001</v>
      </c>
      <c r="AC88">
        <v>41.488835999999999</v>
      </c>
      <c r="AD88" s="1">
        <v>119</v>
      </c>
      <c r="AE88">
        <v>1</v>
      </c>
      <c r="AF88">
        <v>92</v>
      </c>
      <c r="AG88">
        <v>69</v>
      </c>
      <c r="AH88">
        <v>12.754149999999999</v>
      </c>
      <c r="AI88">
        <v>3.5</v>
      </c>
      <c r="AJ88">
        <v>0</v>
      </c>
      <c r="AK88">
        <v>30</v>
      </c>
      <c r="AL88">
        <v>1754</v>
      </c>
      <c r="AM88">
        <v>1.0708984893945972</v>
      </c>
      <c r="AN88" t="s">
        <v>71</v>
      </c>
      <c r="AO88">
        <v>398.87400000000002</v>
      </c>
      <c r="AP88" t="s">
        <v>577</v>
      </c>
      <c r="AQ88" t="s">
        <v>117</v>
      </c>
      <c r="AR88" t="s">
        <v>121</v>
      </c>
      <c r="AS88" t="s">
        <v>117</v>
      </c>
      <c r="AT88" t="s">
        <v>121</v>
      </c>
      <c r="AU88" t="s">
        <v>207</v>
      </c>
      <c r="AV88" t="s">
        <v>262</v>
      </c>
      <c r="AW88" t="s">
        <v>71</v>
      </c>
      <c r="AX88">
        <v>2232</v>
      </c>
      <c r="AY88" t="s">
        <v>379</v>
      </c>
      <c r="AZ88">
        <v>4</v>
      </c>
      <c r="BA88" t="s">
        <v>405</v>
      </c>
      <c r="BB88">
        <v>7</v>
      </c>
      <c r="BC88">
        <v>1</v>
      </c>
      <c r="BE88" t="s">
        <v>71</v>
      </c>
      <c r="BF88">
        <v>0</v>
      </c>
      <c r="BG88" t="s">
        <v>269</v>
      </c>
      <c r="BI88" t="s">
        <v>117</v>
      </c>
      <c r="BJ88" t="s">
        <v>262</v>
      </c>
      <c r="BK88" t="s">
        <v>71</v>
      </c>
      <c r="BL88">
        <v>1.0708984893945972</v>
      </c>
      <c r="BM88">
        <v>2232</v>
      </c>
      <c r="BN88" t="s">
        <v>121</v>
      </c>
      <c r="BO88" t="s">
        <v>207</v>
      </c>
      <c r="BP88">
        <v>7</v>
      </c>
      <c r="BQ88">
        <v>1441.2749999999999</v>
      </c>
      <c r="BR88">
        <v>1.2127865442958423E-2</v>
      </c>
      <c r="BS88">
        <v>0.367143587089234</v>
      </c>
      <c r="BT88">
        <v>8.2565783767844445E-2</v>
      </c>
      <c r="BU88">
        <v>7.8109999999999999</v>
      </c>
      <c r="BV88">
        <v>6.9383011569617181E-2</v>
      </c>
      <c r="BW88">
        <v>6.3832370644047813</v>
      </c>
      <c r="BX88">
        <v>30</v>
      </c>
      <c r="BY88">
        <v>1</v>
      </c>
      <c r="BZ88">
        <v>92</v>
      </c>
    </row>
    <row r="89" spans="1:78" ht="16.5">
      <c r="A89" s="125" t="str">
        <f t="shared" si="19"/>
        <v>성원운수</v>
      </c>
      <c r="B89" s="126" t="str">
        <f t="shared" si="20"/>
        <v>최광진</v>
      </c>
      <c r="C89" s="127" t="str">
        <f t="shared" si="21"/>
        <v>A</v>
      </c>
      <c r="D89" s="128">
        <f t="shared" si="22"/>
        <v>0.9762068965517241</v>
      </c>
      <c r="E89" s="129">
        <f t="shared" si="23"/>
        <v>1495</v>
      </c>
      <c r="F89" s="130" t="str">
        <f t="shared" si="24"/>
        <v>536</v>
      </c>
      <c r="G89" s="131" t="str">
        <f t="shared" si="25"/>
        <v>71바5552</v>
      </c>
      <c r="H89" s="132">
        <f t="shared" si="26"/>
        <v>1</v>
      </c>
      <c r="I89" s="133">
        <f t="shared" si="27"/>
        <v>540.34400000000005</v>
      </c>
      <c r="J89" s="134">
        <f t="shared" si="28"/>
        <v>2.2758265223198158E-3</v>
      </c>
      <c r="K89" s="134">
        <f t="shared" si="29"/>
        <v>0.37224807834181051</v>
      </c>
      <c r="L89" s="134">
        <f t="shared" si="30"/>
        <v>0.23133411308351715</v>
      </c>
      <c r="M89" s="135">
        <f t="shared" si="31"/>
        <v>6.93</v>
      </c>
      <c r="N89" s="136">
        <f t="shared" si="32"/>
        <v>0</v>
      </c>
      <c r="O89" s="136">
        <f t="shared" si="33"/>
        <v>5.9221532949380391</v>
      </c>
      <c r="P89" s="218">
        <f t="shared" si="34"/>
        <v>3</v>
      </c>
      <c r="Q89" s="219">
        <f t="shared" si="35"/>
        <v>0</v>
      </c>
      <c r="R89" s="219">
        <f t="shared" si="36"/>
        <v>32</v>
      </c>
      <c r="T89">
        <v>519</v>
      </c>
      <c r="U89">
        <v>1495</v>
      </c>
      <c r="V89" t="s">
        <v>282</v>
      </c>
      <c r="W89">
        <v>540.34400000000005</v>
      </c>
      <c r="X89">
        <v>190.857</v>
      </c>
      <c r="Y89">
        <v>2.831</v>
      </c>
      <c r="Z89">
        <v>6.93</v>
      </c>
      <c r="AA89">
        <v>42.714151999999999</v>
      </c>
      <c r="AB89">
        <v>9.7210000000000005E-2</v>
      </c>
      <c r="AC89">
        <v>15.900261</v>
      </c>
      <c r="AD89" s="1">
        <v>125</v>
      </c>
      <c r="AE89">
        <v>0</v>
      </c>
      <c r="AF89">
        <v>32</v>
      </c>
      <c r="AG89">
        <v>74</v>
      </c>
      <c r="AH89">
        <v>12.650233</v>
      </c>
      <c r="AI89">
        <v>2.2999999999999998</v>
      </c>
      <c r="AJ89">
        <v>0</v>
      </c>
      <c r="AK89">
        <v>3</v>
      </c>
      <c r="AL89">
        <v>174</v>
      </c>
      <c r="AM89">
        <v>0.9762068965517241</v>
      </c>
      <c r="AN89" t="s">
        <v>66</v>
      </c>
      <c r="AO89">
        <v>540.34400000000005</v>
      </c>
      <c r="AP89" t="s">
        <v>578</v>
      </c>
      <c r="AQ89" t="s">
        <v>117</v>
      </c>
      <c r="AR89" t="s">
        <v>119</v>
      </c>
      <c r="AS89" t="s">
        <v>117</v>
      </c>
      <c r="AT89" t="s">
        <v>119</v>
      </c>
      <c r="AU89" t="s">
        <v>271</v>
      </c>
      <c r="AV89" t="s">
        <v>282</v>
      </c>
      <c r="AW89" t="s">
        <v>66</v>
      </c>
      <c r="AX89">
        <v>1495</v>
      </c>
      <c r="AY89" t="s">
        <v>378</v>
      </c>
      <c r="AZ89">
        <v>4</v>
      </c>
      <c r="BA89" t="s">
        <v>407</v>
      </c>
      <c r="BB89">
        <v>1</v>
      </c>
      <c r="BC89">
        <v>1</v>
      </c>
      <c r="BE89" t="s">
        <v>66</v>
      </c>
      <c r="BF89">
        <v>0</v>
      </c>
      <c r="BG89" t="s">
        <v>269</v>
      </c>
      <c r="BI89" t="s">
        <v>117</v>
      </c>
      <c r="BJ89" t="s">
        <v>282</v>
      </c>
      <c r="BK89" t="s">
        <v>66</v>
      </c>
      <c r="BL89">
        <v>0.9762068965517241</v>
      </c>
      <c r="BM89">
        <v>1495</v>
      </c>
      <c r="BN89" t="s">
        <v>119</v>
      </c>
      <c r="BO89" t="s">
        <v>271</v>
      </c>
      <c r="BP89">
        <v>1</v>
      </c>
      <c r="BQ89">
        <v>540.34400000000005</v>
      </c>
      <c r="BR89">
        <v>2.2758265223198158E-3</v>
      </c>
      <c r="BS89">
        <v>0.37224807834181051</v>
      </c>
      <c r="BT89">
        <v>0.23133411308351715</v>
      </c>
      <c r="BU89">
        <v>6.93</v>
      </c>
      <c r="BV89">
        <v>0</v>
      </c>
      <c r="BW89">
        <v>5.9221532949380391</v>
      </c>
      <c r="BX89">
        <v>3</v>
      </c>
      <c r="BY89">
        <v>0</v>
      </c>
      <c r="BZ89">
        <v>32</v>
      </c>
    </row>
    <row r="90" spans="1:78" ht="16.5">
      <c r="A90" s="108" t="str">
        <f t="shared" si="19"/>
        <v>성원운수</v>
      </c>
      <c r="B90" s="109" t="str">
        <f t="shared" si="20"/>
        <v>최광훈</v>
      </c>
      <c r="C90" s="110" t="str">
        <f t="shared" si="21"/>
        <v>D</v>
      </c>
      <c r="D90" s="111">
        <f t="shared" si="22"/>
        <v>0.84396556488804986</v>
      </c>
      <c r="E90" s="112">
        <f t="shared" si="23"/>
        <v>3585</v>
      </c>
      <c r="F90" s="113" t="str">
        <f t="shared" si="24"/>
        <v>536</v>
      </c>
      <c r="G90" s="114" t="str">
        <f t="shared" si="25"/>
        <v>71바5559</v>
      </c>
      <c r="H90" s="115">
        <f t="shared" si="26"/>
        <v>3</v>
      </c>
      <c r="I90" s="116">
        <f t="shared" si="27"/>
        <v>1909.0650000000001</v>
      </c>
      <c r="J90" s="117">
        <f t="shared" si="28"/>
        <v>2.4723484013447195E-2</v>
      </c>
      <c r="K90" s="117">
        <f t="shared" si="29"/>
        <v>0.38614537187700776</v>
      </c>
      <c r="L90" s="117">
        <f t="shared" si="30"/>
        <v>0.10266806001890978</v>
      </c>
      <c r="M90" s="118">
        <f t="shared" si="31"/>
        <v>4.8689999999999998</v>
      </c>
      <c r="N90" s="119">
        <f t="shared" si="32"/>
        <v>0</v>
      </c>
      <c r="O90" s="119">
        <f t="shared" si="33"/>
        <v>3.0905181332222842</v>
      </c>
      <c r="P90" s="220">
        <f t="shared" si="34"/>
        <v>31</v>
      </c>
      <c r="Q90" s="221">
        <f t="shared" si="35"/>
        <v>0</v>
      </c>
      <c r="R90" s="221">
        <f t="shared" si="36"/>
        <v>59</v>
      </c>
      <c r="T90">
        <v>519</v>
      </c>
      <c r="U90">
        <v>3585</v>
      </c>
      <c r="V90" t="s">
        <v>307</v>
      </c>
      <c r="W90">
        <v>1909.0650000000001</v>
      </c>
      <c r="X90">
        <v>806.95699999999999</v>
      </c>
      <c r="Y90">
        <v>2.3660000000000001</v>
      </c>
      <c r="Z90">
        <v>4.8689999999999998</v>
      </c>
      <c r="AA90">
        <v>153.60856899999999</v>
      </c>
      <c r="AB90">
        <v>3.797739</v>
      </c>
      <c r="AC90">
        <v>59.315238000000001</v>
      </c>
      <c r="AD90" s="1">
        <v>196</v>
      </c>
      <c r="AE90">
        <v>0</v>
      </c>
      <c r="AF90">
        <v>59</v>
      </c>
      <c r="AG90">
        <v>68</v>
      </c>
      <c r="AH90">
        <v>12.428115</v>
      </c>
      <c r="AI90">
        <v>18.399999999999999</v>
      </c>
      <c r="AJ90">
        <v>0</v>
      </c>
      <c r="AK90">
        <v>31</v>
      </c>
      <c r="AL90">
        <v>8456</v>
      </c>
      <c r="AM90">
        <v>0.84396556488804986</v>
      </c>
      <c r="AN90" t="s">
        <v>67</v>
      </c>
      <c r="AO90">
        <v>1730.538</v>
      </c>
      <c r="AP90" t="s">
        <v>579</v>
      </c>
      <c r="AQ90" t="s">
        <v>117</v>
      </c>
      <c r="AR90" t="s">
        <v>119</v>
      </c>
      <c r="AS90" t="s">
        <v>117</v>
      </c>
      <c r="AT90" t="s">
        <v>119</v>
      </c>
      <c r="AU90" t="s">
        <v>197</v>
      </c>
      <c r="AV90" t="s">
        <v>307</v>
      </c>
      <c r="AW90" t="s">
        <v>67</v>
      </c>
      <c r="AX90">
        <v>3585</v>
      </c>
      <c r="AY90" t="s">
        <v>360</v>
      </c>
      <c r="AZ90">
        <v>4</v>
      </c>
      <c r="BA90" t="s">
        <v>580</v>
      </c>
      <c r="BB90">
        <v>3</v>
      </c>
      <c r="BC90">
        <v>1</v>
      </c>
      <c r="BE90" t="s">
        <v>69</v>
      </c>
      <c r="BF90">
        <v>-1</v>
      </c>
      <c r="BG90" t="s">
        <v>321</v>
      </c>
      <c r="BI90" t="s">
        <v>117</v>
      </c>
      <c r="BJ90" t="s">
        <v>307</v>
      </c>
      <c r="BK90" t="s">
        <v>67</v>
      </c>
      <c r="BL90">
        <v>0.84396556488804986</v>
      </c>
      <c r="BM90">
        <v>3585</v>
      </c>
      <c r="BN90" t="s">
        <v>119</v>
      </c>
      <c r="BO90" t="s">
        <v>197</v>
      </c>
      <c r="BP90">
        <v>3</v>
      </c>
      <c r="BQ90">
        <v>1909.0650000000001</v>
      </c>
      <c r="BR90">
        <v>2.4723484013447195E-2</v>
      </c>
      <c r="BS90">
        <v>0.38614537187700776</v>
      </c>
      <c r="BT90">
        <v>0.10266806001890978</v>
      </c>
      <c r="BU90">
        <v>4.8689999999999998</v>
      </c>
      <c r="BV90">
        <v>0</v>
      </c>
      <c r="BW90">
        <v>3.0905181332222842</v>
      </c>
      <c r="BX90">
        <v>31</v>
      </c>
      <c r="BY90">
        <v>0</v>
      </c>
      <c r="BZ90">
        <v>59</v>
      </c>
    </row>
    <row r="91" spans="1:78" ht="16.5">
      <c r="A91" s="125" t="str">
        <f t="shared" si="19"/>
        <v>성원운수</v>
      </c>
      <c r="B91" s="126" t="str">
        <f t="shared" si="20"/>
        <v>최순길</v>
      </c>
      <c r="C91" s="127" t="str">
        <f t="shared" si="21"/>
        <v>A</v>
      </c>
      <c r="D91" s="128">
        <f t="shared" si="22"/>
        <v>0.98227017785845994</v>
      </c>
      <c r="E91" s="129">
        <f t="shared" si="23"/>
        <v>8811</v>
      </c>
      <c r="F91" s="130" t="str">
        <f t="shared" si="24"/>
        <v>536</v>
      </c>
      <c r="G91" s="131" t="str">
        <f t="shared" si="25"/>
        <v>71바5557</v>
      </c>
      <c r="H91" s="132">
        <f t="shared" si="26"/>
        <v>9</v>
      </c>
      <c r="I91" s="133">
        <f t="shared" si="27"/>
        <v>1402.163</v>
      </c>
      <c r="J91" s="134">
        <f t="shared" si="28"/>
        <v>1.2645625051791365E-2</v>
      </c>
      <c r="K91" s="134">
        <f t="shared" si="29"/>
        <v>0.36085582166435504</v>
      </c>
      <c r="L91" s="134">
        <f t="shared" si="30"/>
        <v>0.15119497519189995</v>
      </c>
      <c r="M91" s="135">
        <f t="shared" si="31"/>
        <v>5.1310000000000002</v>
      </c>
      <c r="N91" s="136">
        <f t="shared" si="32"/>
        <v>0</v>
      </c>
      <c r="O91" s="136">
        <f t="shared" si="33"/>
        <v>0.64186546072032991</v>
      </c>
      <c r="P91" s="218">
        <f t="shared" si="34"/>
        <v>8</v>
      </c>
      <c r="Q91" s="219">
        <f t="shared" si="35"/>
        <v>0</v>
      </c>
      <c r="R91" s="219">
        <f t="shared" si="36"/>
        <v>9</v>
      </c>
      <c r="T91">
        <v>519</v>
      </c>
      <c r="U91">
        <v>8811</v>
      </c>
      <c r="V91" t="s">
        <v>441</v>
      </c>
      <c r="W91">
        <v>1402.163</v>
      </c>
      <c r="X91">
        <v>504.411</v>
      </c>
      <c r="Y91">
        <v>2.78</v>
      </c>
      <c r="Z91">
        <v>5.1310000000000002</v>
      </c>
      <c r="AA91">
        <v>109.236356</v>
      </c>
      <c r="AB91">
        <v>1.381362</v>
      </c>
      <c r="AC91">
        <v>39.418574999999997</v>
      </c>
      <c r="AD91" s="1">
        <v>212</v>
      </c>
      <c r="AE91">
        <v>0</v>
      </c>
      <c r="AF91">
        <v>9</v>
      </c>
      <c r="AG91">
        <v>66</v>
      </c>
      <c r="AH91">
        <v>12.836047000000001</v>
      </c>
      <c r="AI91">
        <v>6.9</v>
      </c>
      <c r="AJ91">
        <v>0</v>
      </c>
      <c r="AK91">
        <v>8</v>
      </c>
      <c r="AL91">
        <v>321</v>
      </c>
      <c r="AM91">
        <v>0.98227017785845994</v>
      </c>
      <c r="AN91" t="s">
        <v>66</v>
      </c>
      <c r="AO91">
        <v>322.29300000000001</v>
      </c>
      <c r="AP91" t="s">
        <v>581</v>
      </c>
      <c r="AQ91" t="s">
        <v>117</v>
      </c>
      <c r="AR91" t="s">
        <v>119</v>
      </c>
      <c r="AS91" t="s">
        <v>117</v>
      </c>
      <c r="AT91" t="s">
        <v>119</v>
      </c>
      <c r="AU91" t="s">
        <v>195</v>
      </c>
      <c r="AV91" t="s">
        <v>441</v>
      </c>
      <c r="AW91" t="s">
        <v>66</v>
      </c>
      <c r="AX91">
        <v>8811</v>
      </c>
      <c r="AY91" t="s">
        <v>378</v>
      </c>
      <c r="AZ91">
        <v>2</v>
      </c>
      <c r="BA91" t="s">
        <v>319</v>
      </c>
      <c r="BB91">
        <v>9</v>
      </c>
      <c r="BC91">
        <v>1</v>
      </c>
      <c r="BE91" t="s">
        <v>66</v>
      </c>
      <c r="BF91">
        <v>0</v>
      </c>
      <c r="BG91" t="s">
        <v>269</v>
      </c>
      <c r="BI91" t="s">
        <v>117</v>
      </c>
      <c r="BJ91" t="s">
        <v>441</v>
      </c>
      <c r="BK91" t="s">
        <v>66</v>
      </c>
      <c r="BL91">
        <v>0.98227017785845994</v>
      </c>
      <c r="BM91">
        <v>8811</v>
      </c>
      <c r="BN91" t="s">
        <v>119</v>
      </c>
      <c r="BO91" t="s">
        <v>195</v>
      </c>
      <c r="BP91">
        <v>9</v>
      </c>
      <c r="BQ91">
        <v>1402.163</v>
      </c>
      <c r="BR91">
        <v>1.2645625051791365E-2</v>
      </c>
      <c r="BS91">
        <v>0.36085582166435504</v>
      </c>
      <c r="BT91">
        <v>0.15119497519189995</v>
      </c>
      <c r="BU91">
        <v>5.1310000000000002</v>
      </c>
      <c r="BV91">
        <v>0</v>
      </c>
      <c r="BW91">
        <v>0.64186546072032991</v>
      </c>
      <c r="BX91">
        <v>8</v>
      </c>
      <c r="BY91">
        <v>0</v>
      </c>
      <c r="BZ91">
        <v>9</v>
      </c>
    </row>
    <row r="92" spans="1:78" ht="16.5">
      <c r="A92" s="108" t="str">
        <f t="shared" si="19"/>
        <v>성원운수</v>
      </c>
      <c r="B92" s="109" t="str">
        <f t="shared" si="20"/>
        <v>최한국</v>
      </c>
      <c r="C92" s="110" t="str">
        <f t="shared" si="21"/>
        <v>B</v>
      </c>
      <c r="D92" s="111">
        <f t="shared" si="22"/>
        <v>0.91846153846153844</v>
      </c>
      <c r="E92" s="112">
        <f t="shared" si="23"/>
        <v>5936</v>
      </c>
      <c r="F92" s="113" t="str">
        <f t="shared" si="24"/>
        <v>538</v>
      </c>
      <c r="G92" s="114" t="str">
        <f t="shared" si="25"/>
        <v>71바6307</v>
      </c>
      <c r="H92" s="115">
        <f t="shared" si="26"/>
        <v>1</v>
      </c>
      <c r="I92" s="116">
        <f t="shared" si="27"/>
        <v>1318.268</v>
      </c>
      <c r="J92" s="117">
        <f t="shared" si="28"/>
        <v>2.8386813710318429E-2</v>
      </c>
      <c r="K92" s="117">
        <f t="shared" si="29"/>
        <v>0.42348116958555093</v>
      </c>
      <c r="L92" s="117">
        <f t="shared" si="30"/>
        <v>0.34059842156526593</v>
      </c>
      <c r="M92" s="118">
        <f t="shared" si="31"/>
        <v>11.375999999999999</v>
      </c>
      <c r="N92" s="119">
        <f t="shared" si="32"/>
        <v>0.15171421896002937</v>
      </c>
      <c r="O92" s="119">
        <f t="shared" si="33"/>
        <v>17.750563618323437</v>
      </c>
      <c r="P92" s="220">
        <f t="shared" si="34"/>
        <v>55</v>
      </c>
      <c r="Q92" s="221">
        <f t="shared" si="35"/>
        <v>2</v>
      </c>
      <c r="R92" s="221">
        <f t="shared" si="36"/>
        <v>234</v>
      </c>
      <c r="T92">
        <v>519</v>
      </c>
      <c r="U92">
        <v>5936</v>
      </c>
      <c r="V92" t="s">
        <v>263</v>
      </c>
      <c r="W92">
        <v>1318.268</v>
      </c>
      <c r="X92">
        <v>551.96400000000006</v>
      </c>
      <c r="Y92">
        <v>2.3879999999999999</v>
      </c>
      <c r="Z92">
        <v>11.375999999999999</v>
      </c>
      <c r="AA92">
        <v>108.499391</v>
      </c>
      <c r="AB92">
        <v>3.079952</v>
      </c>
      <c r="AC92">
        <v>45.947448999999999</v>
      </c>
      <c r="AD92" s="1">
        <v>449</v>
      </c>
      <c r="AE92">
        <v>2</v>
      </c>
      <c r="AF92">
        <v>234</v>
      </c>
      <c r="AG92">
        <v>79</v>
      </c>
      <c r="AH92">
        <v>12.150003</v>
      </c>
      <c r="AI92">
        <v>64.3</v>
      </c>
      <c r="AJ92">
        <v>0</v>
      </c>
      <c r="AK92">
        <v>55</v>
      </c>
      <c r="AL92">
        <v>6235</v>
      </c>
      <c r="AM92">
        <v>0.91846153846153844</v>
      </c>
      <c r="AN92" t="s">
        <v>68</v>
      </c>
      <c r="AO92">
        <v>1318.268</v>
      </c>
      <c r="AP92" t="s">
        <v>582</v>
      </c>
      <c r="AQ92" t="s">
        <v>117</v>
      </c>
      <c r="AR92" t="s">
        <v>121</v>
      </c>
      <c r="AS92" t="s">
        <v>117</v>
      </c>
      <c r="AT92" t="s">
        <v>121</v>
      </c>
      <c r="AU92" t="s">
        <v>208</v>
      </c>
      <c r="AV92" t="s">
        <v>263</v>
      </c>
      <c r="AW92" t="s">
        <v>68</v>
      </c>
      <c r="AX92">
        <v>5936</v>
      </c>
      <c r="AY92" t="s">
        <v>374</v>
      </c>
      <c r="AZ92">
        <v>2</v>
      </c>
      <c r="BA92" t="s">
        <v>322</v>
      </c>
      <c r="BB92">
        <v>1</v>
      </c>
      <c r="BC92">
        <v>1</v>
      </c>
      <c r="BE92" t="s">
        <v>68</v>
      </c>
      <c r="BF92">
        <v>0</v>
      </c>
      <c r="BG92" t="s">
        <v>269</v>
      </c>
      <c r="BI92" t="s">
        <v>117</v>
      </c>
      <c r="BJ92" t="s">
        <v>263</v>
      </c>
      <c r="BK92" t="s">
        <v>68</v>
      </c>
      <c r="BL92">
        <v>0.91846153846153844</v>
      </c>
      <c r="BM92">
        <v>5936</v>
      </c>
      <c r="BN92" t="s">
        <v>121</v>
      </c>
      <c r="BO92" t="s">
        <v>208</v>
      </c>
      <c r="BP92">
        <v>1</v>
      </c>
      <c r="BQ92">
        <v>1318.268</v>
      </c>
      <c r="BR92">
        <v>2.8386813710318429E-2</v>
      </c>
      <c r="BS92">
        <v>0.42348116958555093</v>
      </c>
      <c r="BT92">
        <v>0.34059842156526593</v>
      </c>
      <c r="BU92">
        <v>11.375999999999999</v>
      </c>
      <c r="BV92">
        <v>0.15171421896002937</v>
      </c>
      <c r="BW92">
        <v>17.750563618323437</v>
      </c>
      <c r="BX92">
        <v>55</v>
      </c>
      <c r="BY92">
        <v>2</v>
      </c>
      <c r="BZ92">
        <v>234</v>
      </c>
    </row>
    <row r="93" spans="1:78" ht="16.5">
      <c r="A93" s="125" t="str">
        <f t="shared" si="19"/>
        <v>성원운수</v>
      </c>
      <c r="B93" s="126" t="str">
        <f t="shared" si="20"/>
        <v>최현호</v>
      </c>
      <c r="C93" s="127" t="str">
        <f t="shared" si="21"/>
        <v>C</v>
      </c>
      <c r="D93" s="128">
        <f t="shared" si="22"/>
        <v>0.86374999999999991</v>
      </c>
      <c r="E93" s="129">
        <f t="shared" si="23"/>
        <v>9077</v>
      </c>
      <c r="F93" s="130" t="str">
        <f t="shared" si="24"/>
        <v>535</v>
      </c>
      <c r="G93" s="131" t="str">
        <f t="shared" si="25"/>
        <v>71바6959</v>
      </c>
      <c r="H93" s="132">
        <f t="shared" si="26"/>
        <v>1</v>
      </c>
      <c r="I93" s="133">
        <f t="shared" si="27"/>
        <v>1365.2729999999999</v>
      </c>
      <c r="J93" s="134">
        <f t="shared" si="28"/>
        <v>2.4226382351277241E-2</v>
      </c>
      <c r="K93" s="134">
        <f t="shared" si="29"/>
        <v>0.36634438371368311</v>
      </c>
      <c r="L93" s="134">
        <f t="shared" si="30"/>
        <v>0.19263546558087652</v>
      </c>
      <c r="M93" s="135">
        <f t="shared" si="31"/>
        <v>7.6589999999999998</v>
      </c>
      <c r="N93" s="136">
        <f t="shared" si="32"/>
        <v>0</v>
      </c>
      <c r="O93" s="136">
        <f t="shared" si="33"/>
        <v>0.14649084835047643</v>
      </c>
      <c r="P93" s="218">
        <f t="shared" si="34"/>
        <v>16</v>
      </c>
      <c r="Q93" s="219">
        <f t="shared" si="35"/>
        <v>0</v>
      </c>
      <c r="R93" s="219">
        <f t="shared" si="36"/>
        <v>2</v>
      </c>
      <c r="T93">
        <v>519</v>
      </c>
      <c r="U93">
        <v>9077</v>
      </c>
      <c r="V93" t="s">
        <v>264</v>
      </c>
      <c r="W93">
        <v>1365.2729999999999</v>
      </c>
      <c r="X93">
        <v>493.94799999999998</v>
      </c>
      <c r="Y93">
        <v>2.7639999999999998</v>
      </c>
      <c r="Z93">
        <v>7.6589999999999998</v>
      </c>
      <c r="AA93">
        <v>106.162198</v>
      </c>
      <c r="AB93">
        <v>2.5719259999999999</v>
      </c>
      <c r="AC93">
        <v>38.891925000000001</v>
      </c>
      <c r="AD93" s="1">
        <v>263</v>
      </c>
      <c r="AE93">
        <v>0</v>
      </c>
      <c r="AF93">
        <v>2</v>
      </c>
      <c r="AG93">
        <v>56</v>
      </c>
      <c r="AH93">
        <v>12.860255</v>
      </c>
      <c r="AI93">
        <v>0</v>
      </c>
      <c r="AJ93">
        <v>0</v>
      </c>
      <c r="AK93">
        <v>16</v>
      </c>
      <c r="AL93">
        <v>976</v>
      </c>
      <c r="AM93">
        <v>0.86374999999999991</v>
      </c>
      <c r="AN93" t="s">
        <v>69</v>
      </c>
      <c r="AO93">
        <v>1365.2729999999999</v>
      </c>
      <c r="AP93" t="s">
        <v>583</v>
      </c>
      <c r="AQ93" t="s">
        <v>117</v>
      </c>
      <c r="AR93" t="s">
        <v>118</v>
      </c>
      <c r="AS93" t="s">
        <v>117</v>
      </c>
      <c r="AT93" t="s">
        <v>118</v>
      </c>
      <c r="AU93" t="s">
        <v>182</v>
      </c>
      <c r="AV93" t="s">
        <v>264</v>
      </c>
      <c r="AW93" t="s">
        <v>69</v>
      </c>
      <c r="AX93">
        <v>9077</v>
      </c>
      <c r="AY93" t="s">
        <v>381</v>
      </c>
      <c r="AZ93">
        <v>7</v>
      </c>
      <c r="BA93" t="s">
        <v>401</v>
      </c>
      <c r="BB93">
        <v>1</v>
      </c>
      <c r="BC93">
        <v>1</v>
      </c>
      <c r="BE93" t="s">
        <v>67</v>
      </c>
      <c r="BF93">
        <v>1</v>
      </c>
      <c r="BG93" t="s">
        <v>301</v>
      </c>
      <c r="BI93" t="s">
        <v>117</v>
      </c>
      <c r="BJ93" t="s">
        <v>264</v>
      </c>
      <c r="BK93" t="s">
        <v>69</v>
      </c>
      <c r="BL93">
        <v>0.86374999999999991</v>
      </c>
      <c r="BM93">
        <v>9077</v>
      </c>
      <c r="BN93" t="s">
        <v>118</v>
      </c>
      <c r="BO93" t="s">
        <v>182</v>
      </c>
      <c r="BP93">
        <v>1</v>
      </c>
      <c r="BQ93">
        <v>1365.2729999999999</v>
      </c>
      <c r="BR93">
        <v>2.4226382351277241E-2</v>
      </c>
      <c r="BS93">
        <v>0.36634438371368311</v>
      </c>
      <c r="BT93">
        <v>0.19263546558087652</v>
      </c>
      <c r="BU93">
        <v>7.6589999999999998</v>
      </c>
      <c r="BV93">
        <v>0</v>
      </c>
      <c r="BW93">
        <v>0.14649084835047643</v>
      </c>
      <c r="BX93">
        <v>16</v>
      </c>
      <c r="BY93">
        <v>0</v>
      </c>
      <c r="BZ93">
        <v>2</v>
      </c>
    </row>
    <row r="94" spans="1:78" ht="16.5">
      <c r="A94" s="108" t="str">
        <f t="shared" si="19"/>
        <v>성원운수</v>
      </c>
      <c r="B94" s="109" t="str">
        <f t="shared" si="20"/>
        <v>하순기</v>
      </c>
      <c r="C94" s="110" t="str">
        <f t="shared" si="21"/>
        <v>A</v>
      </c>
      <c r="D94" s="111">
        <f t="shared" si="22"/>
        <v>0.96426022577150161</v>
      </c>
      <c r="E94" s="112">
        <f t="shared" si="23"/>
        <v>6041</v>
      </c>
      <c r="F94" s="113" t="str">
        <f t="shared" si="24"/>
        <v>536</v>
      </c>
      <c r="G94" s="114" t="str">
        <f t="shared" si="25"/>
        <v>71바5557</v>
      </c>
      <c r="H94" s="115">
        <f t="shared" si="26"/>
        <v>2</v>
      </c>
      <c r="I94" s="116">
        <f t="shared" si="27"/>
        <v>1271.442</v>
      </c>
      <c r="J94" s="117">
        <f t="shared" si="28"/>
        <v>1.0696278615120923E-2</v>
      </c>
      <c r="K94" s="117">
        <f t="shared" si="29"/>
        <v>0.36882565330628286</v>
      </c>
      <c r="L94" s="117">
        <f t="shared" si="30"/>
        <v>0.17696442307238552</v>
      </c>
      <c r="M94" s="118">
        <f t="shared" si="31"/>
        <v>5.0990000000000002</v>
      </c>
      <c r="N94" s="119">
        <f t="shared" si="32"/>
        <v>0.39325427349419007</v>
      </c>
      <c r="O94" s="119">
        <f t="shared" si="33"/>
        <v>5.3482581195209846</v>
      </c>
      <c r="P94" s="220">
        <f t="shared" si="34"/>
        <v>6</v>
      </c>
      <c r="Q94" s="221">
        <f t="shared" si="35"/>
        <v>5</v>
      </c>
      <c r="R94" s="221">
        <f t="shared" si="36"/>
        <v>68</v>
      </c>
      <c r="T94">
        <v>519</v>
      </c>
      <c r="U94">
        <v>6041</v>
      </c>
      <c r="V94" t="s">
        <v>265</v>
      </c>
      <c r="W94">
        <v>1271.442</v>
      </c>
      <c r="X94">
        <v>470.91300000000001</v>
      </c>
      <c r="Y94">
        <v>2.7</v>
      </c>
      <c r="Z94">
        <v>5.0990000000000002</v>
      </c>
      <c r="AA94">
        <v>98.500238999999993</v>
      </c>
      <c r="AB94">
        <v>1.0535859999999999</v>
      </c>
      <c r="AC94">
        <v>36.329414999999997</v>
      </c>
      <c r="AD94" s="1">
        <v>225</v>
      </c>
      <c r="AE94">
        <v>5</v>
      </c>
      <c r="AF94">
        <v>68</v>
      </c>
      <c r="AG94">
        <v>71</v>
      </c>
      <c r="AH94">
        <v>12.908009</v>
      </c>
      <c r="AI94">
        <v>26.3</v>
      </c>
      <c r="AJ94">
        <v>0</v>
      </c>
      <c r="AK94">
        <v>6</v>
      </c>
      <c r="AL94">
        <v>1650</v>
      </c>
      <c r="AM94">
        <v>0.96426022577150161</v>
      </c>
      <c r="AN94" t="s">
        <v>66</v>
      </c>
      <c r="AO94">
        <v>1177.202</v>
      </c>
      <c r="AP94" t="s">
        <v>584</v>
      </c>
      <c r="AQ94" t="s">
        <v>117</v>
      </c>
      <c r="AR94" t="s">
        <v>119</v>
      </c>
      <c r="AS94" t="s">
        <v>117</v>
      </c>
      <c r="AT94" t="s">
        <v>119</v>
      </c>
      <c r="AU94" t="s">
        <v>195</v>
      </c>
      <c r="AV94" t="s">
        <v>265</v>
      </c>
      <c r="AW94" t="s">
        <v>66</v>
      </c>
      <c r="AX94">
        <v>6041</v>
      </c>
      <c r="AY94" t="s">
        <v>378</v>
      </c>
      <c r="AZ94">
        <v>6</v>
      </c>
      <c r="BA94" t="s">
        <v>411</v>
      </c>
      <c r="BB94">
        <v>2</v>
      </c>
      <c r="BC94">
        <v>1</v>
      </c>
      <c r="BE94" t="s">
        <v>66</v>
      </c>
      <c r="BF94">
        <v>0</v>
      </c>
      <c r="BG94" t="s">
        <v>269</v>
      </c>
      <c r="BI94" t="s">
        <v>117</v>
      </c>
      <c r="BJ94" t="s">
        <v>265</v>
      </c>
      <c r="BK94" t="s">
        <v>66</v>
      </c>
      <c r="BL94">
        <v>0.96426022577150161</v>
      </c>
      <c r="BM94">
        <v>6041</v>
      </c>
      <c r="BN94" t="s">
        <v>119</v>
      </c>
      <c r="BO94" t="s">
        <v>195</v>
      </c>
      <c r="BP94">
        <v>2</v>
      </c>
      <c r="BQ94">
        <v>1271.442</v>
      </c>
      <c r="BR94">
        <v>1.0696278615120923E-2</v>
      </c>
      <c r="BS94">
        <v>0.36882565330628286</v>
      </c>
      <c r="BT94">
        <v>0.17696442307238552</v>
      </c>
      <c r="BU94">
        <v>5.0990000000000002</v>
      </c>
      <c r="BV94">
        <v>0.39325427349419007</v>
      </c>
      <c r="BW94">
        <v>5.3482581195209846</v>
      </c>
      <c r="BX94">
        <v>6</v>
      </c>
      <c r="BY94">
        <v>5</v>
      </c>
      <c r="BZ94">
        <v>68</v>
      </c>
    </row>
    <row r="95" spans="1:78" ht="16.5">
      <c r="A95" s="125" t="str">
        <f t="shared" si="19"/>
        <v>성원운수</v>
      </c>
      <c r="B95" s="126" t="str">
        <f t="shared" si="20"/>
        <v>한용안</v>
      </c>
      <c r="C95" s="127" t="str">
        <f t="shared" si="21"/>
        <v>B</v>
      </c>
      <c r="D95" s="128">
        <f t="shared" si="22"/>
        <v>0.91898061909186568</v>
      </c>
      <c r="E95" s="129">
        <f t="shared" si="23"/>
        <v>3400</v>
      </c>
      <c r="F95" s="130" t="str">
        <f t="shared" si="24"/>
        <v>535</v>
      </c>
      <c r="G95" s="131" t="str">
        <f t="shared" si="25"/>
        <v>71바6955</v>
      </c>
      <c r="H95" s="132">
        <f t="shared" si="26"/>
        <v>3</v>
      </c>
      <c r="I95" s="133">
        <f t="shared" si="27"/>
        <v>1263.4820000000002</v>
      </c>
      <c r="J95" s="134">
        <f t="shared" si="28"/>
        <v>1.608911513679892E-2</v>
      </c>
      <c r="K95" s="134">
        <f t="shared" si="29"/>
        <v>0.36955674641028169</v>
      </c>
      <c r="L95" s="134">
        <f t="shared" si="30"/>
        <v>0.15829271806009107</v>
      </c>
      <c r="M95" s="135">
        <f t="shared" si="31"/>
        <v>8.0259999999999998</v>
      </c>
      <c r="N95" s="136">
        <f t="shared" si="32"/>
        <v>7.9146359030045535E-2</v>
      </c>
      <c r="O95" s="136">
        <f t="shared" si="33"/>
        <v>0.7123172312704098</v>
      </c>
      <c r="P95" s="218">
        <f t="shared" si="34"/>
        <v>31</v>
      </c>
      <c r="Q95" s="219">
        <f t="shared" si="35"/>
        <v>1</v>
      </c>
      <c r="R95" s="219">
        <f t="shared" si="36"/>
        <v>9</v>
      </c>
      <c r="T95">
        <v>519</v>
      </c>
      <c r="U95">
        <v>3400</v>
      </c>
      <c r="V95" t="s">
        <v>266</v>
      </c>
      <c r="W95">
        <v>1263.482</v>
      </c>
      <c r="X95">
        <v>488.32100000000003</v>
      </c>
      <c r="Y95">
        <v>2.5870000000000002</v>
      </c>
      <c r="Z95">
        <v>8.0259999999999998</v>
      </c>
      <c r="AA95">
        <v>99.393035999999995</v>
      </c>
      <c r="AB95">
        <v>1.599146</v>
      </c>
      <c r="AC95">
        <v>36.731366999999999</v>
      </c>
      <c r="AD95" s="1">
        <v>200</v>
      </c>
      <c r="AE95">
        <v>1</v>
      </c>
      <c r="AF95">
        <v>9</v>
      </c>
      <c r="AG95">
        <v>57</v>
      </c>
      <c r="AH95">
        <v>12.711976999999999</v>
      </c>
      <c r="AI95">
        <v>0</v>
      </c>
      <c r="AJ95">
        <v>0</v>
      </c>
      <c r="AK95">
        <v>31</v>
      </c>
      <c r="AL95">
        <v>1768</v>
      </c>
      <c r="AM95">
        <v>0.91898061909186568</v>
      </c>
      <c r="AN95" t="s">
        <v>68</v>
      </c>
      <c r="AO95">
        <v>1092.1690000000001</v>
      </c>
      <c r="AP95" t="s">
        <v>585</v>
      </c>
      <c r="AQ95" t="s">
        <v>117</v>
      </c>
      <c r="AR95" t="s">
        <v>118</v>
      </c>
      <c r="AS95" t="s">
        <v>117</v>
      </c>
      <c r="AT95" t="s">
        <v>118</v>
      </c>
      <c r="AU95" t="s">
        <v>177</v>
      </c>
      <c r="AV95" t="s">
        <v>266</v>
      </c>
      <c r="AW95" t="s">
        <v>68</v>
      </c>
      <c r="AX95">
        <v>3400</v>
      </c>
      <c r="AY95" t="s">
        <v>383</v>
      </c>
      <c r="AZ95">
        <v>4</v>
      </c>
      <c r="BA95" t="s">
        <v>398</v>
      </c>
      <c r="BB95">
        <v>3</v>
      </c>
      <c r="BC95">
        <v>1</v>
      </c>
      <c r="BE95" t="s">
        <v>68</v>
      </c>
      <c r="BF95">
        <v>0</v>
      </c>
      <c r="BG95" t="s">
        <v>269</v>
      </c>
      <c r="BI95" t="s">
        <v>117</v>
      </c>
      <c r="BJ95" t="s">
        <v>266</v>
      </c>
      <c r="BK95" t="s">
        <v>68</v>
      </c>
      <c r="BL95">
        <v>0.91898061909186568</v>
      </c>
      <c r="BM95">
        <v>3400</v>
      </c>
      <c r="BN95" t="s">
        <v>118</v>
      </c>
      <c r="BO95" t="s">
        <v>177</v>
      </c>
      <c r="BP95">
        <v>3</v>
      </c>
      <c r="BQ95">
        <v>1263.4820000000002</v>
      </c>
      <c r="BR95">
        <v>1.608911513679892E-2</v>
      </c>
      <c r="BS95">
        <v>0.36955674641028169</v>
      </c>
      <c r="BT95">
        <v>0.1582927180600911</v>
      </c>
      <c r="BU95">
        <v>8.0259999999999998</v>
      </c>
      <c r="BV95">
        <v>7.9146359030045535E-2</v>
      </c>
      <c r="BW95">
        <v>0.7123172312704098</v>
      </c>
      <c r="BX95">
        <v>31</v>
      </c>
      <c r="BY95">
        <v>1</v>
      </c>
      <c r="BZ95">
        <v>9</v>
      </c>
    </row>
    <row r="96" spans="1:78" ht="16.5">
      <c r="A96" s="108" t="str">
        <f t="shared" si="19"/>
        <v>성원운수</v>
      </c>
      <c r="B96" s="109" t="str">
        <f t="shared" si="20"/>
        <v>함상수</v>
      </c>
      <c r="C96" s="110" t="str">
        <f t="shared" si="21"/>
        <v>C</v>
      </c>
      <c r="D96" s="111">
        <f t="shared" si="22"/>
        <v>0.89339316840324845</v>
      </c>
      <c r="E96" s="112">
        <f t="shared" si="23"/>
        <v>1241</v>
      </c>
      <c r="F96" s="113" t="str">
        <f t="shared" si="24"/>
        <v>535</v>
      </c>
      <c r="G96" s="114" t="str">
        <f t="shared" si="25"/>
        <v>71바6966</v>
      </c>
      <c r="H96" s="115">
        <f t="shared" si="26"/>
        <v>5</v>
      </c>
      <c r="I96" s="116">
        <f t="shared" si="27"/>
        <v>832.68399999999997</v>
      </c>
      <c r="J96" s="117">
        <f t="shared" si="28"/>
        <v>1.8956301943513491E-2</v>
      </c>
      <c r="K96" s="117">
        <f t="shared" si="29"/>
        <v>0.39075860384609878</v>
      </c>
      <c r="L96" s="117">
        <f t="shared" si="30"/>
        <v>0.20896282383233017</v>
      </c>
      <c r="M96" s="118">
        <f t="shared" si="31"/>
        <v>8.9190000000000005</v>
      </c>
      <c r="N96" s="119">
        <f t="shared" si="32"/>
        <v>0.12009357691513227</v>
      </c>
      <c r="O96" s="119">
        <f t="shared" si="33"/>
        <v>1.2009357691513227</v>
      </c>
      <c r="P96" s="220">
        <f t="shared" si="34"/>
        <v>14</v>
      </c>
      <c r="Q96" s="221">
        <f t="shared" si="35"/>
        <v>1</v>
      </c>
      <c r="R96" s="221">
        <f t="shared" si="36"/>
        <v>10</v>
      </c>
      <c r="T96">
        <v>519</v>
      </c>
      <c r="U96">
        <v>1241</v>
      </c>
      <c r="V96" t="s">
        <v>267</v>
      </c>
      <c r="W96">
        <v>832.68399999999997</v>
      </c>
      <c r="X96">
        <v>311.779</v>
      </c>
      <c r="Y96">
        <v>2.6709999999999998</v>
      </c>
      <c r="Z96">
        <v>8.9190000000000005</v>
      </c>
      <c r="AA96">
        <v>67.288599000000005</v>
      </c>
      <c r="AB96">
        <v>1.2755430000000001</v>
      </c>
      <c r="AC96">
        <v>26.293599</v>
      </c>
      <c r="AD96" s="1">
        <v>174</v>
      </c>
      <c r="AE96">
        <v>1</v>
      </c>
      <c r="AF96">
        <v>10</v>
      </c>
      <c r="AG96">
        <v>60</v>
      </c>
      <c r="AH96">
        <v>12.374815</v>
      </c>
      <c r="AI96">
        <v>0</v>
      </c>
      <c r="AJ96">
        <v>0</v>
      </c>
      <c r="AK96">
        <v>14</v>
      </c>
      <c r="AL96">
        <v>6625</v>
      </c>
      <c r="AM96">
        <v>0.89339316840324845</v>
      </c>
      <c r="AN96" t="s">
        <v>69</v>
      </c>
      <c r="AO96">
        <v>230.45500000000001</v>
      </c>
      <c r="AP96" t="s">
        <v>586</v>
      </c>
      <c r="AQ96" t="s">
        <v>117</v>
      </c>
      <c r="AR96" t="s">
        <v>118</v>
      </c>
      <c r="AS96" t="s">
        <v>117</v>
      </c>
      <c r="AT96" t="s">
        <v>118</v>
      </c>
      <c r="AU96" t="s">
        <v>188</v>
      </c>
      <c r="AV96" t="s">
        <v>267</v>
      </c>
      <c r="AW96" t="s">
        <v>69</v>
      </c>
      <c r="AX96">
        <v>1241</v>
      </c>
      <c r="AY96" t="s">
        <v>381</v>
      </c>
      <c r="AZ96">
        <v>2</v>
      </c>
      <c r="BA96" t="s">
        <v>300</v>
      </c>
      <c r="BB96">
        <v>5</v>
      </c>
      <c r="BC96">
        <v>1</v>
      </c>
      <c r="BE96" t="s">
        <v>69</v>
      </c>
      <c r="BF96">
        <v>0</v>
      </c>
      <c r="BG96" t="s">
        <v>269</v>
      </c>
      <c r="BI96" t="s">
        <v>117</v>
      </c>
      <c r="BJ96" t="s">
        <v>267</v>
      </c>
      <c r="BK96" t="s">
        <v>69</v>
      </c>
      <c r="BL96">
        <v>0.89339316840324845</v>
      </c>
      <c r="BM96">
        <v>1241</v>
      </c>
      <c r="BN96" t="s">
        <v>118</v>
      </c>
      <c r="BO96" t="s">
        <v>188</v>
      </c>
      <c r="BP96">
        <v>5</v>
      </c>
      <c r="BQ96">
        <v>832.68399999999997</v>
      </c>
      <c r="BR96">
        <v>1.8956301943513491E-2</v>
      </c>
      <c r="BS96">
        <v>0.39075860384609878</v>
      </c>
      <c r="BT96">
        <v>0.20896282383233017</v>
      </c>
      <c r="BU96">
        <v>8.9190000000000005</v>
      </c>
      <c r="BV96">
        <v>0.12009357691513227</v>
      </c>
      <c r="BW96">
        <v>1.2009357691513227</v>
      </c>
      <c r="BX96">
        <v>14</v>
      </c>
      <c r="BY96">
        <v>1</v>
      </c>
      <c r="BZ96">
        <v>10</v>
      </c>
    </row>
    <row r="97" spans="1:78" ht="16.5">
      <c r="A97" s="125" t="str">
        <f t="shared" si="19"/>
        <v>성원운수</v>
      </c>
      <c r="B97" s="126" t="str">
        <f t="shared" si="20"/>
        <v>홍성진</v>
      </c>
      <c r="C97" s="127" t="str">
        <f t="shared" si="21"/>
        <v>C</v>
      </c>
      <c r="D97" s="128">
        <f t="shared" si="22"/>
        <v>0.87073170731707317</v>
      </c>
      <c r="E97" s="129">
        <f t="shared" si="23"/>
        <v>509</v>
      </c>
      <c r="F97" s="130" t="str">
        <f t="shared" si="24"/>
        <v>539</v>
      </c>
      <c r="G97" s="131" t="str">
        <f t="shared" si="25"/>
        <v>71바6601</v>
      </c>
      <c r="H97" s="132">
        <f t="shared" si="26"/>
        <v>1</v>
      </c>
      <c r="I97" s="133">
        <f t="shared" si="27"/>
        <v>1335.9870000000001</v>
      </c>
      <c r="J97" s="134">
        <f t="shared" si="28"/>
        <v>7.0152869771271165E-2</v>
      </c>
      <c r="K97" s="134">
        <f t="shared" si="29"/>
        <v>0.38137692060402145</v>
      </c>
      <c r="L97" s="134">
        <f t="shared" si="30"/>
        <v>0.42590234785218717</v>
      </c>
      <c r="M97" s="135">
        <f t="shared" si="31"/>
        <v>8.9589999999999996</v>
      </c>
      <c r="N97" s="136">
        <f t="shared" si="32"/>
        <v>0.37425513871018201</v>
      </c>
      <c r="O97" s="136">
        <f t="shared" si="33"/>
        <v>0.67365924967832769</v>
      </c>
      <c r="P97" s="218">
        <f t="shared" si="34"/>
        <v>45</v>
      </c>
      <c r="Q97" s="219">
        <f t="shared" si="35"/>
        <v>5</v>
      </c>
      <c r="R97" s="219">
        <f t="shared" si="36"/>
        <v>9</v>
      </c>
      <c r="T97">
        <v>519</v>
      </c>
      <c r="U97">
        <v>509</v>
      </c>
      <c r="V97" t="s">
        <v>268</v>
      </c>
      <c r="W97">
        <v>1379.9290000000001</v>
      </c>
      <c r="X97">
        <v>385.50700000000001</v>
      </c>
      <c r="Y97">
        <v>3.58</v>
      </c>
      <c r="Z97">
        <v>8.9589999999999996</v>
      </c>
      <c r="AA97">
        <v>132.245766</v>
      </c>
      <c r="AB97">
        <v>9.2774199999999993</v>
      </c>
      <c r="AC97">
        <v>50.435482999999998</v>
      </c>
      <c r="AD97" s="1">
        <v>569</v>
      </c>
      <c r="AE97">
        <v>5</v>
      </c>
      <c r="AF97">
        <v>9</v>
      </c>
      <c r="AG97">
        <v>55</v>
      </c>
      <c r="AH97">
        <v>10.434578999999999</v>
      </c>
      <c r="AI97">
        <v>0</v>
      </c>
      <c r="AJ97">
        <v>0</v>
      </c>
      <c r="AK97">
        <v>45</v>
      </c>
      <c r="AL97">
        <v>29878</v>
      </c>
      <c r="AM97">
        <v>0.87073170731707317</v>
      </c>
      <c r="AN97" t="s">
        <v>69</v>
      </c>
      <c r="AO97">
        <v>1335.9870000000001</v>
      </c>
      <c r="AP97" t="s">
        <v>587</v>
      </c>
      <c r="AQ97" t="s">
        <v>117</v>
      </c>
      <c r="AR97" t="s">
        <v>122</v>
      </c>
      <c r="AS97" t="s">
        <v>117</v>
      </c>
      <c r="AT97" t="s">
        <v>122</v>
      </c>
      <c r="AU97" t="s">
        <v>210</v>
      </c>
      <c r="AV97" t="s">
        <v>268</v>
      </c>
      <c r="AW97" t="s">
        <v>69</v>
      </c>
      <c r="AX97">
        <v>509</v>
      </c>
      <c r="AY97" t="s">
        <v>363</v>
      </c>
      <c r="AZ97">
        <v>8</v>
      </c>
      <c r="BA97" t="s">
        <v>431</v>
      </c>
      <c r="BB97">
        <v>1</v>
      </c>
      <c r="BC97">
        <v>1</v>
      </c>
      <c r="BE97" t="s">
        <v>69</v>
      </c>
      <c r="BF97">
        <v>0</v>
      </c>
      <c r="BG97" t="s">
        <v>269</v>
      </c>
      <c r="BI97" t="s">
        <v>117</v>
      </c>
      <c r="BJ97" t="s">
        <v>268</v>
      </c>
      <c r="BK97" t="s">
        <v>69</v>
      </c>
      <c r="BL97">
        <v>0.87073170731707317</v>
      </c>
      <c r="BM97">
        <v>509</v>
      </c>
      <c r="BN97" t="s">
        <v>122</v>
      </c>
      <c r="BO97" t="s">
        <v>210</v>
      </c>
      <c r="BP97">
        <v>1</v>
      </c>
      <c r="BQ97">
        <v>1335.9870000000001</v>
      </c>
      <c r="BR97">
        <v>7.0152869771271165E-2</v>
      </c>
      <c r="BS97">
        <v>0.38137692060402145</v>
      </c>
      <c r="BT97">
        <v>0.41234005517675182</v>
      </c>
      <c r="BU97">
        <v>8.9589999999999996</v>
      </c>
      <c r="BV97">
        <v>0.37425513871018201</v>
      </c>
      <c r="BW97">
        <v>0.67365924967832769</v>
      </c>
      <c r="BX97">
        <v>45</v>
      </c>
      <c r="BY97">
        <v>5</v>
      </c>
      <c r="BZ97">
        <v>9</v>
      </c>
    </row>
    <row r="98" spans="1:78" ht="16.5">
      <c r="A98" s="108" t="str">
        <f t="shared" ref="A98:A99" si="37">BI98</f>
        <v>성원운수</v>
      </c>
      <c r="B98" s="109" t="str">
        <f t="shared" ref="B98:B99" si="38">IF(BJ98="NULL", E98, BJ98)</f>
        <v>홍성태</v>
      </c>
      <c r="C98" s="110" t="str">
        <f t="shared" ref="C98:C99" si="39">BK98</f>
        <v>F</v>
      </c>
      <c r="D98" s="111">
        <f t="shared" ref="D98:D99" si="40">BL98</f>
        <v>0.79529062368883352</v>
      </c>
      <c r="E98" s="112">
        <f t="shared" ref="E98:E99" si="41">U98</f>
        <v>210</v>
      </c>
      <c r="F98" s="113" t="str">
        <f t="shared" ref="F98:F99" si="42">BN98</f>
        <v>538</v>
      </c>
      <c r="G98" s="114" t="str">
        <f t="shared" ref="G98:G99" si="43">BO98</f>
        <v>71바6307</v>
      </c>
      <c r="H98" s="115">
        <f t="shared" ref="H98:H99" si="44">BP98</f>
        <v>6</v>
      </c>
      <c r="I98" s="116">
        <f t="shared" ref="I98:I99" si="45">BQ98</f>
        <v>1509.1469999999999</v>
      </c>
      <c r="J98" s="117">
        <f t="shared" ref="J98:J99" si="46">AB98/AA98</f>
        <v>2.3216743424314894E-2</v>
      </c>
      <c r="K98" s="117">
        <f t="shared" ref="K98:K99" si="47">AC98/AA98</f>
        <v>0.50622052802774165</v>
      </c>
      <c r="L98" s="117">
        <f t="shared" ref="L98:L99" si="48">AD98/I98</f>
        <v>0.30547057377445669</v>
      </c>
      <c r="M98" s="118">
        <f t="shared" ref="M98:M99" si="49">Z98</f>
        <v>15.798999999999999</v>
      </c>
      <c r="N98" s="119">
        <f t="shared" ref="N98:N99" si="50">BV98</f>
        <v>2.3191909071813415</v>
      </c>
      <c r="O98" s="119">
        <f t="shared" ref="O98:O99" si="51">BW98</f>
        <v>21.005243359328151</v>
      </c>
      <c r="P98" s="220">
        <f t="shared" ref="P98:P99" si="52">AK98</f>
        <v>173</v>
      </c>
      <c r="Q98" s="221">
        <f t="shared" ref="Q98:Q99" si="53">AE98</f>
        <v>35</v>
      </c>
      <c r="R98" s="221">
        <f t="shared" ref="R98:R99" si="54">AF98</f>
        <v>317</v>
      </c>
      <c r="T98">
        <v>519</v>
      </c>
      <c r="U98">
        <v>210</v>
      </c>
      <c r="V98" t="s">
        <v>345</v>
      </c>
      <c r="W98">
        <v>1509.1469999999999</v>
      </c>
      <c r="X98">
        <v>737.06</v>
      </c>
      <c r="Y98">
        <v>2.048</v>
      </c>
      <c r="Z98">
        <v>15.798999999999999</v>
      </c>
      <c r="AA98">
        <v>144.434684</v>
      </c>
      <c r="AB98">
        <v>3.3533029999999999</v>
      </c>
      <c r="AC98">
        <v>73.115802000000002</v>
      </c>
      <c r="AD98" s="1">
        <v>461</v>
      </c>
      <c r="AE98">
        <v>35</v>
      </c>
      <c r="AF98">
        <v>317</v>
      </c>
      <c r="AG98">
        <v>72</v>
      </c>
      <c r="AH98">
        <v>10.448646</v>
      </c>
      <c r="AI98">
        <v>149.6</v>
      </c>
      <c r="AJ98">
        <v>0</v>
      </c>
      <c r="AK98">
        <v>173</v>
      </c>
      <c r="AL98">
        <v>59521</v>
      </c>
      <c r="AM98">
        <v>0.79529062368883352</v>
      </c>
      <c r="AN98" t="s">
        <v>70</v>
      </c>
      <c r="AO98">
        <v>418.47199999999998</v>
      </c>
      <c r="AP98" t="s">
        <v>588</v>
      </c>
      <c r="AQ98" t="s">
        <v>117</v>
      </c>
      <c r="AR98" t="s">
        <v>121</v>
      </c>
      <c r="AS98" t="s">
        <v>117</v>
      </c>
      <c r="AT98" t="s">
        <v>121</v>
      </c>
      <c r="AU98" t="s">
        <v>208</v>
      </c>
      <c r="AV98" t="s">
        <v>345</v>
      </c>
      <c r="AW98" t="s">
        <v>70</v>
      </c>
      <c r="AX98">
        <v>210</v>
      </c>
      <c r="AY98" t="s">
        <v>372</v>
      </c>
      <c r="AZ98">
        <v>1</v>
      </c>
      <c r="BA98" t="s">
        <v>376</v>
      </c>
      <c r="BB98">
        <v>6</v>
      </c>
      <c r="BC98">
        <v>1</v>
      </c>
      <c r="BE98" t="s">
        <v>70</v>
      </c>
      <c r="BF98">
        <v>0</v>
      </c>
      <c r="BG98" t="s">
        <v>269</v>
      </c>
      <c r="BI98" t="s">
        <v>117</v>
      </c>
      <c r="BJ98" t="s">
        <v>345</v>
      </c>
      <c r="BK98" t="s">
        <v>70</v>
      </c>
      <c r="BL98">
        <v>0.79529062368883352</v>
      </c>
      <c r="BM98">
        <v>210</v>
      </c>
      <c r="BN98" t="s">
        <v>121</v>
      </c>
      <c r="BO98" t="s">
        <v>208</v>
      </c>
      <c r="BP98">
        <v>6</v>
      </c>
      <c r="BQ98">
        <v>1509.1469999999999</v>
      </c>
      <c r="BR98">
        <v>2.3216743424314894E-2</v>
      </c>
      <c r="BS98">
        <v>0.50622052802774165</v>
      </c>
      <c r="BT98">
        <v>0.30547057377445669</v>
      </c>
      <c r="BU98">
        <v>15.798999999999999</v>
      </c>
      <c r="BV98">
        <v>2.3191909071813415</v>
      </c>
      <c r="BW98">
        <v>21.005243359328151</v>
      </c>
      <c r="BX98">
        <v>173</v>
      </c>
      <c r="BY98">
        <v>35</v>
      </c>
      <c r="BZ98">
        <v>317</v>
      </c>
    </row>
    <row r="99" spans="1:78" ht="16.5">
      <c r="A99" s="125" t="str">
        <f t="shared" si="37"/>
        <v>성원운수</v>
      </c>
      <c r="B99" s="126" t="str">
        <f t="shared" si="38"/>
        <v>홍진환</v>
      </c>
      <c r="C99" s="127" t="str">
        <f t="shared" si="39"/>
        <v>B</v>
      </c>
      <c r="D99" s="128">
        <f t="shared" si="40"/>
        <v>0.92037204982704468</v>
      </c>
      <c r="E99" s="129">
        <f t="shared" si="41"/>
        <v>7240</v>
      </c>
      <c r="F99" s="130" t="str">
        <f t="shared" si="42"/>
        <v>538</v>
      </c>
      <c r="G99" s="131" t="str">
        <f t="shared" si="43"/>
        <v>71바6301</v>
      </c>
      <c r="H99" s="132">
        <f t="shared" si="44"/>
        <v>4</v>
      </c>
      <c r="I99" s="133">
        <f t="shared" si="45"/>
        <v>1948.2310000000002</v>
      </c>
      <c r="J99" s="134">
        <f t="shared" si="46"/>
        <v>4.5068175695175121E-2</v>
      </c>
      <c r="K99" s="134">
        <f t="shared" si="47"/>
        <v>0.43591736384714763</v>
      </c>
      <c r="L99" s="134">
        <f t="shared" si="48"/>
        <v>0.18580958828804181</v>
      </c>
      <c r="M99" s="135">
        <f t="shared" si="49"/>
        <v>12.294</v>
      </c>
      <c r="N99" s="136">
        <f t="shared" si="50"/>
        <v>0.10265723109836564</v>
      </c>
      <c r="O99" s="136">
        <f t="shared" si="51"/>
        <v>7.3913206390823261</v>
      </c>
      <c r="P99" s="218">
        <f t="shared" si="52"/>
        <v>110</v>
      </c>
      <c r="Q99" s="219">
        <f t="shared" si="53"/>
        <v>2</v>
      </c>
      <c r="R99" s="219">
        <f t="shared" si="54"/>
        <v>144</v>
      </c>
      <c r="T99">
        <v>519</v>
      </c>
      <c r="U99">
        <v>7240</v>
      </c>
      <c r="V99" t="s">
        <v>412</v>
      </c>
      <c r="W99">
        <v>1948.231</v>
      </c>
      <c r="X99">
        <v>836.06100000000004</v>
      </c>
      <c r="Y99">
        <v>2.33</v>
      </c>
      <c r="Z99">
        <v>12.294</v>
      </c>
      <c r="AA99">
        <v>166.84465</v>
      </c>
      <c r="AB99">
        <v>7.5193839999999996</v>
      </c>
      <c r="AC99">
        <v>72.73048</v>
      </c>
      <c r="AD99" s="1">
        <v>362</v>
      </c>
      <c r="AE99">
        <v>2</v>
      </c>
      <c r="AF99">
        <v>144</v>
      </c>
      <c r="AG99">
        <v>69</v>
      </c>
      <c r="AH99">
        <v>11.676916</v>
      </c>
      <c r="AI99">
        <v>8.6</v>
      </c>
      <c r="AJ99">
        <v>0</v>
      </c>
      <c r="AK99">
        <v>110</v>
      </c>
      <c r="AL99">
        <v>25930</v>
      </c>
      <c r="AM99">
        <v>0.92037204982704468</v>
      </c>
      <c r="AN99" t="s">
        <v>68</v>
      </c>
      <c r="AO99">
        <v>1561.1010000000001</v>
      </c>
      <c r="AP99" t="s">
        <v>589</v>
      </c>
      <c r="AQ99" t="s">
        <v>117</v>
      </c>
      <c r="AR99" t="s">
        <v>121</v>
      </c>
      <c r="AS99" t="s">
        <v>117</v>
      </c>
      <c r="AT99" t="s">
        <v>121</v>
      </c>
      <c r="AU99" t="s">
        <v>204</v>
      </c>
      <c r="AV99" t="s">
        <v>412</v>
      </c>
      <c r="AW99" t="s">
        <v>68</v>
      </c>
      <c r="AX99">
        <v>7240</v>
      </c>
      <c r="AY99" t="s">
        <v>374</v>
      </c>
      <c r="AZ99">
        <v>1</v>
      </c>
      <c r="BA99" t="s">
        <v>323</v>
      </c>
      <c r="BB99">
        <v>4</v>
      </c>
      <c r="BC99">
        <v>1</v>
      </c>
      <c r="BE99" t="s">
        <v>66</v>
      </c>
      <c r="BF99">
        <v>-1</v>
      </c>
      <c r="BG99" t="s">
        <v>321</v>
      </c>
      <c r="BI99" t="s">
        <v>117</v>
      </c>
      <c r="BJ99" t="s">
        <v>412</v>
      </c>
      <c r="BK99" t="s">
        <v>68</v>
      </c>
      <c r="BL99">
        <v>0.92037204982704468</v>
      </c>
      <c r="BM99">
        <v>7240</v>
      </c>
      <c r="BN99" t="s">
        <v>121</v>
      </c>
      <c r="BO99" t="s">
        <v>204</v>
      </c>
      <c r="BP99">
        <v>4</v>
      </c>
      <c r="BQ99">
        <v>1948.2310000000002</v>
      </c>
      <c r="BR99">
        <v>4.5068175695175121E-2</v>
      </c>
      <c r="BS99">
        <v>0.43591736384714763</v>
      </c>
      <c r="BT99">
        <v>0.18580958828804181</v>
      </c>
      <c r="BU99">
        <v>12.294</v>
      </c>
      <c r="BV99">
        <v>0.10265723109836564</v>
      </c>
      <c r="BW99">
        <v>7.3913206390823261</v>
      </c>
      <c r="BX99">
        <v>110</v>
      </c>
      <c r="BY99">
        <v>2</v>
      </c>
      <c r="BZ99">
        <v>144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99">
    <cfRule type="containsText" dxfId="47" priority="1" operator="containsText" text="F">
      <formula>NOT(ISERROR(SEARCH("F",C5)))</formula>
    </cfRule>
    <cfRule type="containsText" dxfId="46" priority="2" operator="containsText" text="D">
      <formula>NOT(ISERROR(SEARCH("D",C5)))</formula>
    </cfRule>
    <cfRule type="containsText" dxfId="45" priority="3" operator="containsText" text="C">
      <formula>NOT(ISERROR(SEARCH("C",C5)))</formula>
    </cfRule>
    <cfRule type="containsText" dxfId="44" priority="4" operator="containsText" text="B">
      <formula>NOT(ISERROR(SEARCH("B",C5)))</formula>
    </cfRule>
    <cfRule type="containsText" dxfId="43" priority="5" operator="containsText" text="A">
      <formula>NOT(ISERROR(SEARCH("A",C5)))</formula>
    </cfRule>
    <cfRule type="containsText" dxfId="4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97" t="s">
        <v>448</v>
      </c>
      <c r="B2" s="243"/>
      <c r="C2" s="244"/>
      <c r="D2" s="244"/>
      <c r="E2" s="242"/>
      <c r="F2" s="245"/>
      <c r="G2" s="242"/>
      <c r="H2" s="242"/>
      <c r="I2" s="242"/>
      <c r="J2" s="242"/>
      <c r="K2" s="246"/>
      <c r="L2" s="246"/>
      <c r="M2" s="246"/>
      <c r="N2" s="246"/>
      <c r="O2" s="246"/>
      <c r="P2" s="246"/>
      <c r="Q2" s="246"/>
      <c r="R2" s="246"/>
    </row>
    <row r="3" spans="1:18">
      <c r="A3" s="27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</row>
    <row r="4" spans="1:18" ht="26.25">
      <c r="A4" s="298" t="s">
        <v>449</v>
      </c>
      <c r="B4" s="247"/>
      <c r="C4" s="248"/>
      <c r="D4" s="249"/>
      <c r="E4" s="250"/>
      <c r="F4" s="251"/>
      <c r="G4" s="246"/>
      <c r="H4" s="250"/>
      <c r="I4" s="246"/>
      <c r="J4" s="246"/>
      <c r="K4" s="246"/>
      <c r="L4" s="246"/>
      <c r="M4" s="246"/>
      <c r="N4" s="246"/>
      <c r="O4" s="246"/>
      <c r="P4" s="246"/>
      <c r="Q4" s="246"/>
      <c r="R4" s="246"/>
    </row>
    <row r="5" spans="1:18" ht="26.25">
      <c r="A5" s="281"/>
      <c r="B5" s="246"/>
      <c r="C5" s="246"/>
      <c r="D5" s="246"/>
      <c r="E5" s="246"/>
      <c r="F5" s="246"/>
      <c r="G5" s="246"/>
      <c r="H5" s="246"/>
      <c r="I5" s="246"/>
      <c r="J5" s="246"/>
      <c r="K5" s="252"/>
      <c r="L5" s="246"/>
      <c r="M5" s="246"/>
      <c r="N5" s="246"/>
      <c r="O5" s="246"/>
      <c r="P5" s="246"/>
      <c r="Q5" s="246"/>
      <c r="R5" s="246"/>
    </row>
    <row r="6" spans="1:18" ht="17.25">
      <c r="A6" s="282" t="s">
        <v>450</v>
      </c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</row>
    <row r="7" spans="1:18" ht="17.25">
      <c r="A7" s="282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</row>
    <row r="8" spans="1:18" ht="17.25">
      <c r="A8" s="278" t="s">
        <v>170</v>
      </c>
      <c r="B8" s="253"/>
      <c r="C8" s="253"/>
      <c r="D8" s="253"/>
      <c r="E8" s="253"/>
      <c r="F8" s="253"/>
      <c r="G8" s="253"/>
      <c r="H8" s="253"/>
      <c r="I8" s="253"/>
      <c r="J8" s="253"/>
      <c r="K8" s="253"/>
      <c r="L8" s="253"/>
      <c r="M8" s="253"/>
      <c r="N8" s="253"/>
      <c r="O8" s="253"/>
      <c r="P8" s="253"/>
      <c r="Q8" s="253"/>
      <c r="R8" s="253"/>
    </row>
    <row r="9" spans="1:18">
      <c r="A9" s="279"/>
      <c r="B9" s="253"/>
      <c r="C9" s="253"/>
      <c r="D9" s="253"/>
      <c r="E9" s="253"/>
      <c r="F9" s="253"/>
      <c r="G9" s="253"/>
      <c r="H9" s="253"/>
      <c r="I9" s="253"/>
      <c r="J9" s="253"/>
      <c r="K9" s="253"/>
      <c r="L9" s="253"/>
      <c r="M9" s="253"/>
      <c r="N9" s="253"/>
      <c r="O9" s="253"/>
      <c r="P9" s="253"/>
      <c r="Q9" s="253"/>
      <c r="R9" s="253"/>
    </row>
    <row r="10" spans="1:18">
      <c r="A10" s="279" t="s">
        <v>451</v>
      </c>
      <c r="B10" s="253"/>
      <c r="C10" s="253"/>
      <c r="D10" s="253"/>
      <c r="E10" s="253"/>
      <c r="F10" s="253"/>
      <c r="G10" s="253"/>
      <c r="H10" s="253"/>
      <c r="I10" s="253"/>
      <c r="J10" s="253"/>
      <c r="K10" s="253"/>
      <c r="L10" s="253"/>
      <c r="M10" s="253"/>
      <c r="N10" s="253"/>
      <c r="O10" s="253"/>
      <c r="P10" s="253"/>
      <c r="Q10" s="253"/>
      <c r="R10" s="253"/>
    </row>
    <row r="11" spans="1:18">
      <c r="A11" s="253"/>
      <c r="B11" s="253"/>
      <c r="C11" s="253"/>
      <c r="D11" s="253"/>
      <c r="E11" s="253"/>
      <c r="F11" s="253"/>
      <c r="G11" s="253"/>
      <c r="H11" s="253"/>
      <c r="I11" s="253"/>
      <c r="J11" s="253"/>
      <c r="K11" s="253"/>
      <c r="L11" s="253"/>
      <c r="M11" s="253"/>
      <c r="N11" s="253"/>
      <c r="O11" s="253"/>
      <c r="P11" s="253"/>
      <c r="Q11" s="253"/>
      <c r="R11" s="253"/>
    </row>
    <row r="12" spans="1:18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</row>
    <row r="13" spans="1:18" ht="37.5" customHeight="1">
      <c r="A13" s="299" t="s">
        <v>0</v>
      </c>
      <c r="B13" s="300" t="s">
        <v>74</v>
      </c>
      <c r="C13" s="301" t="s">
        <v>65</v>
      </c>
      <c r="D13" s="301" t="s">
        <v>157</v>
      </c>
      <c r="E13" s="302" t="s">
        <v>143</v>
      </c>
      <c r="F13" s="300" t="s">
        <v>148</v>
      </c>
      <c r="G13" s="302" t="s">
        <v>146</v>
      </c>
      <c r="H13" s="302" t="s">
        <v>150</v>
      </c>
      <c r="I13" s="225" t="s">
        <v>152</v>
      </c>
      <c r="J13" s="302" t="s">
        <v>11</v>
      </c>
      <c r="K13" s="302" t="s">
        <v>12</v>
      </c>
      <c r="L13" s="302" t="s">
        <v>13</v>
      </c>
      <c r="M13" s="302" t="s">
        <v>105</v>
      </c>
      <c r="N13" s="302" t="s">
        <v>6</v>
      </c>
      <c r="O13" s="302" t="s">
        <v>7</v>
      </c>
      <c r="P13" s="302" t="s">
        <v>161</v>
      </c>
      <c r="Q13" s="303" t="s">
        <v>163</v>
      </c>
      <c r="R13" s="303" t="s">
        <v>164</v>
      </c>
    </row>
    <row r="14" spans="1:18" ht="16.5">
      <c r="A14" s="288" t="s">
        <v>117</v>
      </c>
      <c r="B14" s="289" t="s">
        <v>452</v>
      </c>
      <c r="C14" s="290" t="s">
        <v>67</v>
      </c>
      <c r="D14" s="291">
        <v>0.83128755642423724</v>
      </c>
      <c r="E14" s="292">
        <v>9814</v>
      </c>
      <c r="F14" s="226" t="s">
        <v>119</v>
      </c>
      <c r="G14" s="293" t="s">
        <v>453</v>
      </c>
      <c r="H14" s="294">
        <v>2</v>
      </c>
      <c r="I14" s="227">
        <v>529.33899999999994</v>
      </c>
      <c r="J14" s="304">
        <v>7.0049229445748916E-3</v>
      </c>
      <c r="K14" s="304">
        <v>0.41674948958698532</v>
      </c>
      <c r="L14" s="304">
        <v>0.17946911147676628</v>
      </c>
      <c r="M14" s="305">
        <v>11.39</v>
      </c>
      <c r="N14" s="295">
        <v>0</v>
      </c>
      <c r="O14" s="295">
        <v>8.3122535841870722</v>
      </c>
      <c r="P14" s="306">
        <v>5</v>
      </c>
      <c r="Q14" s="307">
        <v>0</v>
      </c>
      <c r="R14" s="307">
        <v>44</v>
      </c>
    </row>
    <row r="15" spans="1:18" ht="16.5">
      <c r="A15" s="288" t="s">
        <v>117</v>
      </c>
      <c r="B15" s="289" t="s">
        <v>293</v>
      </c>
      <c r="C15" s="290" t="s">
        <v>67</v>
      </c>
      <c r="D15" s="291">
        <v>0.84967003395480167</v>
      </c>
      <c r="E15" s="292">
        <v>3495</v>
      </c>
      <c r="F15" s="226" t="s">
        <v>122</v>
      </c>
      <c r="G15" s="293" t="s">
        <v>213</v>
      </c>
      <c r="H15" s="294">
        <v>2</v>
      </c>
      <c r="I15" s="227">
        <v>1382.5049999999999</v>
      </c>
      <c r="J15" s="304">
        <v>2.4222063749195423E-2</v>
      </c>
      <c r="K15" s="304">
        <v>0.43178955325714152</v>
      </c>
      <c r="L15" s="304">
        <v>0.41157174838427346</v>
      </c>
      <c r="M15" s="305">
        <v>9.0589999999999993</v>
      </c>
      <c r="N15" s="295">
        <v>0.43399481376197557</v>
      </c>
      <c r="O15" s="295">
        <v>0.21699740688098779</v>
      </c>
      <c r="P15" s="306">
        <v>82</v>
      </c>
      <c r="Q15" s="307">
        <v>6</v>
      </c>
      <c r="R15" s="307">
        <v>3</v>
      </c>
    </row>
    <row r="16" spans="1:18" ht="16.5">
      <c r="A16" s="288" t="s">
        <v>117</v>
      </c>
      <c r="B16" s="289" t="s">
        <v>222</v>
      </c>
      <c r="C16" s="290" t="s">
        <v>70</v>
      </c>
      <c r="D16" s="291">
        <v>0.74884615384615383</v>
      </c>
      <c r="E16" s="292">
        <v>9344</v>
      </c>
      <c r="F16" s="226" t="s">
        <v>121</v>
      </c>
      <c r="G16" s="293" t="s">
        <v>208</v>
      </c>
      <c r="H16" s="294">
        <v>1</v>
      </c>
      <c r="I16" s="227">
        <v>1589.9459999999999</v>
      </c>
      <c r="J16" s="304">
        <v>4.162898664122372E-2</v>
      </c>
      <c r="K16" s="304">
        <v>0.49383153791725848</v>
      </c>
      <c r="L16" s="304">
        <v>0.21950431020927755</v>
      </c>
      <c r="M16" s="305">
        <v>17.306000000000001</v>
      </c>
      <c r="N16" s="295">
        <v>0.94342826737511842</v>
      </c>
      <c r="O16" s="295">
        <v>20.00067926835251</v>
      </c>
      <c r="P16" s="306">
        <v>147</v>
      </c>
      <c r="Q16" s="307">
        <v>15</v>
      </c>
      <c r="R16" s="307">
        <v>318</v>
      </c>
    </row>
    <row r="17" spans="1:18" ht="16.5">
      <c r="A17" s="288" t="s">
        <v>117</v>
      </c>
      <c r="B17" s="289" t="s">
        <v>224</v>
      </c>
      <c r="C17" s="290" t="s">
        <v>67</v>
      </c>
      <c r="D17" s="291">
        <v>0.84154377930205282</v>
      </c>
      <c r="E17" s="292">
        <v>9091</v>
      </c>
      <c r="F17" s="226" t="s">
        <v>121</v>
      </c>
      <c r="G17" s="293" t="s">
        <v>207</v>
      </c>
      <c r="H17" s="294">
        <v>3</v>
      </c>
      <c r="I17" s="227">
        <v>1537.817</v>
      </c>
      <c r="J17" s="304">
        <v>1.3257444279536977E-2</v>
      </c>
      <c r="K17" s="304">
        <v>0.53282036573633851</v>
      </c>
      <c r="L17" s="304">
        <v>0.3212345812278054</v>
      </c>
      <c r="M17" s="305">
        <v>14.247999999999999</v>
      </c>
      <c r="N17" s="295">
        <v>0.39016345898114013</v>
      </c>
      <c r="O17" s="295">
        <v>6.5677515595158589</v>
      </c>
      <c r="P17" s="306">
        <v>198</v>
      </c>
      <c r="Q17" s="307">
        <v>6</v>
      </c>
      <c r="R17" s="307">
        <v>101</v>
      </c>
    </row>
    <row r="18" spans="1:18" ht="16.5">
      <c r="A18" s="288" t="s">
        <v>117</v>
      </c>
      <c r="B18" s="289" t="s">
        <v>225</v>
      </c>
      <c r="C18" s="290" t="s">
        <v>70</v>
      </c>
      <c r="D18" s="291">
        <v>0.78789315771633028</v>
      </c>
      <c r="E18" s="292">
        <v>4555</v>
      </c>
      <c r="F18" s="226" t="s">
        <v>121</v>
      </c>
      <c r="G18" s="293" t="s">
        <v>205</v>
      </c>
      <c r="H18" s="294">
        <v>2</v>
      </c>
      <c r="I18" s="227">
        <v>1201.595</v>
      </c>
      <c r="J18" s="304">
        <v>8.2695859170829576E-3</v>
      </c>
      <c r="K18" s="304">
        <v>0.52124958247638531</v>
      </c>
      <c r="L18" s="304">
        <v>0.34204536470274927</v>
      </c>
      <c r="M18" s="305">
        <v>12.151999999999999</v>
      </c>
      <c r="N18" s="295">
        <v>8.3222716472688377E-2</v>
      </c>
      <c r="O18" s="295">
        <v>2.163790628289898</v>
      </c>
      <c r="P18" s="306">
        <v>139</v>
      </c>
      <c r="Q18" s="307">
        <v>1</v>
      </c>
      <c r="R18" s="307">
        <v>26</v>
      </c>
    </row>
    <row r="19" spans="1:18" ht="16.5">
      <c r="A19" s="288" t="s">
        <v>117</v>
      </c>
      <c r="B19" s="289" t="s">
        <v>278</v>
      </c>
      <c r="C19" s="290" t="s">
        <v>67</v>
      </c>
      <c r="D19" s="291">
        <v>0.81246327784717931</v>
      </c>
      <c r="E19" s="292">
        <v>1701</v>
      </c>
      <c r="F19" s="226" t="s">
        <v>119</v>
      </c>
      <c r="G19" s="293" t="s">
        <v>273</v>
      </c>
      <c r="H19" s="294">
        <v>2</v>
      </c>
      <c r="I19" s="227">
        <v>758.04499999999996</v>
      </c>
      <c r="J19" s="304">
        <v>7.9354838809426089E-3</v>
      </c>
      <c r="K19" s="304">
        <v>0.38403967083987156</v>
      </c>
      <c r="L19" s="304">
        <v>0.20711171500372672</v>
      </c>
      <c r="M19" s="305">
        <v>5.7229999999999999</v>
      </c>
      <c r="N19" s="295">
        <v>0</v>
      </c>
      <c r="O19" s="295">
        <v>0.6595914490564545</v>
      </c>
      <c r="P19" s="306">
        <v>6</v>
      </c>
      <c r="Q19" s="307">
        <v>0</v>
      </c>
      <c r="R19" s="307">
        <v>5</v>
      </c>
    </row>
    <row r="20" spans="1:18" ht="16.5">
      <c r="A20" s="288" t="s">
        <v>117</v>
      </c>
      <c r="B20" s="289" t="s">
        <v>231</v>
      </c>
      <c r="C20" s="290" t="s">
        <v>67</v>
      </c>
      <c r="D20" s="291">
        <v>0.82766666666666666</v>
      </c>
      <c r="E20" s="292">
        <v>175</v>
      </c>
      <c r="F20" s="226" t="s">
        <v>118</v>
      </c>
      <c r="G20" s="293" t="s">
        <v>188</v>
      </c>
      <c r="H20" s="294">
        <v>1</v>
      </c>
      <c r="I20" s="227">
        <v>1930.722</v>
      </c>
      <c r="J20" s="304">
        <v>4.6275072333480556E-3</v>
      </c>
      <c r="K20" s="304">
        <v>0.38113039851551928</v>
      </c>
      <c r="L20" s="304">
        <v>0.27088312040780599</v>
      </c>
      <c r="M20" s="305">
        <v>11.429</v>
      </c>
      <c r="N20" s="295">
        <v>0.31076457408161301</v>
      </c>
      <c r="O20" s="295">
        <v>8.9085844570062385</v>
      </c>
      <c r="P20" s="306">
        <v>7</v>
      </c>
      <c r="Q20" s="307">
        <v>6</v>
      </c>
      <c r="R20" s="307">
        <v>172</v>
      </c>
    </row>
    <row r="21" spans="1:18" ht="16.5">
      <c r="A21" s="288" t="s">
        <v>117</v>
      </c>
      <c r="B21" s="289" t="s">
        <v>454</v>
      </c>
      <c r="C21" s="290" t="s">
        <v>67</v>
      </c>
      <c r="D21" s="291">
        <v>0.84440993057232427</v>
      </c>
      <c r="E21" s="292">
        <v>7885</v>
      </c>
      <c r="F21" s="226" t="s">
        <v>119</v>
      </c>
      <c r="G21" s="293" t="s">
        <v>202</v>
      </c>
      <c r="H21" s="294">
        <v>2</v>
      </c>
      <c r="I21" s="227">
        <v>820.31</v>
      </c>
      <c r="J21" s="304">
        <v>1.1223948059106956E-2</v>
      </c>
      <c r="K21" s="304">
        <v>0.38822525365075061</v>
      </c>
      <c r="L21" s="304">
        <v>0.14384805744169887</v>
      </c>
      <c r="M21" s="305">
        <v>9.0619999999999994</v>
      </c>
      <c r="N21" s="295">
        <v>0.24381026685033708</v>
      </c>
      <c r="O21" s="295">
        <v>1.7066718679523596</v>
      </c>
      <c r="P21" s="306">
        <v>18</v>
      </c>
      <c r="Q21" s="307">
        <v>2</v>
      </c>
      <c r="R21" s="307">
        <v>14</v>
      </c>
    </row>
    <row r="22" spans="1:18" ht="16.5">
      <c r="A22" s="288" t="s">
        <v>117</v>
      </c>
      <c r="B22" s="289" t="s">
        <v>297</v>
      </c>
      <c r="C22" s="290" t="s">
        <v>67</v>
      </c>
      <c r="D22" s="291">
        <v>0.84488033272670404</v>
      </c>
      <c r="E22" s="292">
        <v>8156</v>
      </c>
      <c r="F22" s="226" t="s">
        <v>119</v>
      </c>
      <c r="G22" s="293" t="s">
        <v>273</v>
      </c>
      <c r="H22" s="294">
        <v>4</v>
      </c>
      <c r="I22" s="227">
        <v>2637.1239999999998</v>
      </c>
      <c r="J22" s="304">
        <v>2.3786700429368934E-2</v>
      </c>
      <c r="K22" s="304">
        <v>0.38598103114753152</v>
      </c>
      <c r="L22" s="304">
        <v>0.17822445967652642</v>
      </c>
      <c r="M22" s="305">
        <v>5.6829999999999998</v>
      </c>
      <c r="N22" s="295">
        <v>0</v>
      </c>
      <c r="O22" s="295">
        <v>3.6403293891375608</v>
      </c>
      <c r="P22" s="306">
        <v>36</v>
      </c>
      <c r="Q22" s="307">
        <v>0</v>
      </c>
      <c r="R22" s="307">
        <v>96</v>
      </c>
    </row>
    <row r="23" spans="1:18" ht="16.5">
      <c r="A23" s="288" t="s">
        <v>117</v>
      </c>
      <c r="B23" s="289" t="s">
        <v>233</v>
      </c>
      <c r="C23" s="290" t="s">
        <v>67</v>
      </c>
      <c r="D23" s="291">
        <v>0.84171082795070684</v>
      </c>
      <c r="E23" s="292">
        <v>7838</v>
      </c>
      <c r="F23" s="226" t="s">
        <v>118</v>
      </c>
      <c r="G23" s="293" t="s">
        <v>179</v>
      </c>
      <c r="H23" s="294">
        <v>2</v>
      </c>
      <c r="I23" s="227">
        <v>1601.1389999999999</v>
      </c>
      <c r="J23" s="304">
        <v>8.8833782367864298E-3</v>
      </c>
      <c r="K23" s="304">
        <v>0.3860883189504915</v>
      </c>
      <c r="L23" s="304">
        <v>0.21234883417367262</v>
      </c>
      <c r="M23" s="305">
        <v>8.1039999999999992</v>
      </c>
      <c r="N23" s="295">
        <v>0</v>
      </c>
      <c r="O23" s="295">
        <v>1.3740218681825875</v>
      </c>
      <c r="P23" s="306">
        <v>24</v>
      </c>
      <c r="Q23" s="307">
        <v>0</v>
      </c>
      <c r="R23" s="307">
        <v>22</v>
      </c>
    </row>
    <row r="24" spans="1:18" ht="16.5">
      <c r="A24" s="288" t="s">
        <v>117</v>
      </c>
      <c r="B24" s="289" t="s">
        <v>341</v>
      </c>
      <c r="C24" s="290" t="s">
        <v>70</v>
      </c>
      <c r="D24" s="291">
        <v>0.69124220312523554</v>
      </c>
      <c r="E24" s="292">
        <v>9850</v>
      </c>
      <c r="F24" s="226" t="s">
        <v>118</v>
      </c>
      <c r="G24" s="293" t="s">
        <v>189</v>
      </c>
      <c r="H24" s="294">
        <v>8</v>
      </c>
      <c r="I24" s="227">
        <v>1705.2249999999999</v>
      </c>
      <c r="J24" s="304">
        <v>1.6168001496115671E-2</v>
      </c>
      <c r="K24" s="304">
        <v>0.41532002280625413</v>
      </c>
      <c r="L24" s="304">
        <v>0.2797284815786773</v>
      </c>
      <c r="M24" s="305">
        <v>13.853</v>
      </c>
      <c r="N24" s="295">
        <v>5.8643287542699644E-2</v>
      </c>
      <c r="O24" s="295">
        <v>4.3396032781597738</v>
      </c>
      <c r="P24" s="306">
        <v>69</v>
      </c>
      <c r="Q24" s="307">
        <v>1</v>
      </c>
      <c r="R24" s="307">
        <v>74</v>
      </c>
    </row>
    <row r="25" spans="1:18" ht="16.5">
      <c r="A25" s="288" t="s">
        <v>117</v>
      </c>
      <c r="B25" s="289" t="s">
        <v>305</v>
      </c>
      <c r="C25" s="290" t="s">
        <v>67</v>
      </c>
      <c r="D25" s="291">
        <v>0.83827586206896554</v>
      </c>
      <c r="E25" s="292">
        <v>8885</v>
      </c>
      <c r="F25" s="226" t="s">
        <v>119</v>
      </c>
      <c r="G25" s="293" t="s">
        <v>273</v>
      </c>
      <c r="H25" s="294">
        <v>1</v>
      </c>
      <c r="I25" s="227">
        <v>718.26900000000001</v>
      </c>
      <c r="J25" s="304">
        <v>7.3197187276283424E-3</v>
      </c>
      <c r="K25" s="304">
        <v>0.39676651850728489</v>
      </c>
      <c r="L25" s="304">
        <v>0.17820621522020302</v>
      </c>
      <c r="M25" s="305">
        <v>5.4740000000000002</v>
      </c>
      <c r="N25" s="295">
        <v>0</v>
      </c>
      <c r="O25" s="295">
        <v>1.8099068733301868</v>
      </c>
      <c r="P25" s="306">
        <v>7</v>
      </c>
      <c r="Q25" s="307">
        <v>0</v>
      </c>
      <c r="R25" s="307">
        <v>13</v>
      </c>
    </row>
    <row r="26" spans="1:18" ht="16.5">
      <c r="A26" s="288" t="s">
        <v>117</v>
      </c>
      <c r="B26" s="289" t="s">
        <v>240</v>
      </c>
      <c r="C26" s="290" t="s">
        <v>70</v>
      </c>
      <c r="D26" s="291">
        <v>0.79661259436393606</v>
      </c>
      <c r="E26" s="292">
        <v>2121</v>
      </c>
      <c r="F26" s="226" t="s">
        <v>118</v>
      </c>
      <c r="G26" s="293" t="s">
        <v>177</v>
      </c>
      <c r="H26" s="294">
        <v>7</v>
      </c>
      <c r="I26" s="227">
        <v>1291.9079999999999</v>
      </c>
      <c r="J26" s="304">
        <v>1.9614855872768584E-2</v>
      </c>
      <c r="K26" s="304">
        <v>0.37918536616136739</v>
      </c>
      <c r="L26" s="304">
        <v>0.22447418856451079</v>
      </c>
      <c r="M26" s="305">
        <v>9.6829999999999998</v>
      </c>
      <c r="N26" s="295">
        <v>0</v>
      </c>
      <c r="O26" s="295">
        <v>0.77404892608452003</v>
      </c>
      <c r="P26" s="306">
        <v>20</v>
      </c>
      <c r="Q26" s="307">
        <v>0</v>
      </c>
      <c r="R26" s="307">
        <v>10</v>
      </c>
    </row>
    <row r="27" spans="1:18" ht="16.5">
      <c r="A27" s="288" t="s">
        <v>117</v>
      </c>
      <c r="B27" s="289" t="s">
        <v>242</v>
      </c>
      <c r="C27" s="290" t="s">
        <v>70</v>
      </c>
      <c r="D27" s="291">
        <v>0.7795382695464701</v>
      </c>
      <c r="E27" s="292">
        <v>337</v>
      </c>
      <c r="F27" s="226" t="s">
        <v>118</v>
      </c>
      <c r="G27" s="293" t="s">
        <v>182</v>
      </c>
      <c r="H27" s="294">
        <v>2</v>
      </c>
      <c r="I27" s="227">
        <v>1458.2939999999999</v>
      </c>
      <c r="J27" s="304">
        <v>4.6152477972757143E-2</v>
      </c>
      <c r="K27" s="304">
        <v>0.36397433608539981</v>
      </c>
      <c r="L27" s="304">
        <v>0.21051996373845053</v>
      </c>
      <c r="M27" s="305">
        <v>9.36</v>
      </c>
      <c r="N27" s="295">
        <v>0</v>
      </c>
      <c r="O27" s="295">
        <v>3.9772501292606295</v>
      </c>
      <c r="P27" s="306">
        <v>11</v>
      </c>
      <c r="Q27" s="307">
        <v>0</v>
      </c>
      <c r="R27" s="307">
        <v>58</v>
      </c>
    </row>
    <row r="28" spans="1:18" ht="16.5">
      <c r="A28" s="288" t="s">
        <v>117</v>
      </c>
      <c r="B28" s="289" t="s">
        <v>245</v>
      </c>
      <c r="C28" s="290" t="s">
        <v>70</v>
      </c>
      <c r="D28" s="291">
        <v>0.77182514803988189</v>
      </c>
      <c r="E28" s="292">
        <v>8686</v>
      </c>
      <c r="F28" s="226" t="s">
        <v>121</v>
      </c>
      <c r="G28" s="293" t="s">
        <v>204</v>
      </c>
      <c r="H28" s="294">
        <v>2</v>
      </c>
      <c r="I28" s="227">
        <v>1638.202</v>
      </c>
      <c r="J28" s="304">
        <v>1.707331027483952E-2</v>
      </c>
      <c r="K28" s="304">
        <v>0.41803190600586365</v>
      </c>
      <c r="L28" s="304">
        <v>0.21609056758568235</v>
      </c>
      <c r="M28" s="305">
        <v>15.635999999999999</v>
      </c>
      <c r="N28" s="295">
        <v>0.2441701328651778</v>
      </c>
      <c r="O28" s="295">
        <v>12.086421576826302</v>
      </c>
      <c r="P28" s="306">
        <v>75</v>
      </c>
      <c r="Q28" s="307">
        <v>4</v>
      </c>
      <c r="R28" s="307">
        <v>198</v>
      </c>
    </row>
    <row r="29" spans="1:18" ht="16.5">
      <c r="A29" s="288" t="s">
        <v>117</v>
      </c>
      <c r="B29" s="289" t="s">
        <v>438</v>
      </c>
      <c r="C29" s="290" t="s">
        <v>67</v>
      </c>
      <c r="D29" s="291">
        <v>0.84051210925865472</v>
      </c>
      <c r="E29" s="292">
        <v>9939</v>
      </c>
      <c r="F29" s="226" t="s">
        <v>118</v>
      </c>
      <c r="G29" s="293" t="s">
        <v>186</v>
      </c>
      <c r="H29" s="294">
        <v>3</v>
      </c>
      <c r="I29" s="227">
        <v>4667.0730000000003</v>
      </c>
      <c r="J29" s="304">
        <v>4.4225761059840621E-2</v>
      </c>
      <c r="K29" s="304">
        <v>0.37681406981205956</v>
      </c>
      <c r="L29" s="304">
        <v>0.14677293455662682</v>
      </c>
      <c r="M29" s="305">
        <v>9.2330000000000005</v>
      </c>
      <c r="N29" s="295">
        <v>0.42853411549380088</v>
      </c>
      <c r="O29" s="295">
        <v>6.9422526709995749</v>
      </c>
      <c r="P29" s="306">
        <v>137</v>
      </c>
      <c r="Q29" s="307">
        <v>20</v>
      </c>
      <c r="R29" s="307">
        <v>324</v>
      </c>
    </row>
    <row r="30" spans="1:18" ht="16.5">
      <c r="A30" s="288" t="s">
        <v>117</v>
      </c>
      <c r="B30" s="289" t="s">
        <v>306</v>
      </c>
      <c r="C30" s="290" t="s">
        <v>70</v>
      </c>
      <c r="D30" s="291">
        <v>0.79876002935341872</v>
      </c>
      <c r="E30" s="292">
        <v>9969</v>
      </c>
      <c r="F30" s="226" t="s">
        <v>119</v>
      </c>
      <c r="G30" s="293" t="s">
        <v>197</v>
      </c>
      <c r="H30" s="294">
        <v>2</v>
      </c>
      <c r="I30" s="227">
        <v>1860.9660000000001</v>
      </c>
      <c r="J30" s="304">
        <v>1.245247783394743E-2</v>
      </c>
      <c r="K30" s="304">
        <v>0.42659086206103253</v>
      </c>
      <c r="L30" s="304">
        <v>0.17034163977203237</v>
      </c>
      <c r="M30" s="305">
        <v>5.9370000000000003</v>
      </c>
      <c r="N30" s="295">
        <v>0.21494213220445724</v>
      </c>
      <c r="O30" s="295">
        <v>14.777271589056435</v>
      </c>
      <c r="P30" s="306">
        <v>71</v>
      </c>
      <c r="Q30" s="307">
        <v>4</v>
      </c>
      <c r="R30" s="307">
        <v>275</v>
      </c>
    </row>
    <row r="31" spans="1:18" ht="16.5">
      <c r="A31" s="288" t="s">
        <v>117</v>
      </c>
      <c r="B31" s="289" t="s">
        <v>281</v>
      </c>
      <c r="C31" s="290" t="s">
        <v>67</v>
      </c>
      <c r="D31" s="291">
        <v>0.83576923076923071</v>
      </c>
      <c r="E31" s="292">
        <v>3809</v>
      </c>
      <c r="F31" s="226" t="s">
        <v>121</v>
      </c>
      <c r="G31" s="293" t="s">
        <v>275</v>
      </c>
      <c r="H31" s="294">
        <v>1</v>
      </c>
      <c r="I31" s="227">
        <v>1280.5</v>
      </c>
      <c r="J31" s="304">
        <v>2.4445516627774652E-2</v>
      </c>
      <c r="K31" s="304">
        <v>0.39739184959539947</v>
      </c>
      <c r="L31" s="304">
        <v>0.3162827020695041</v>
      </c>
      <c r="M31" s="305">
        <v>12.016999999999999</v>
      </c>
      <c r="N31" s="295">
        <v>7.8094494338149162E-2</v>
      </c>
      <c r="O31" s="295">
        <v>8.1218274111675122</v>
      </c>
      <c r="P31" s="306">
        <v>26</v>
      </c>
      <c r="Q31" s="307">
        <v>1</v>
      </c>
      <c r="R31" s="307">
        <v>104</v>
      </c>
    </row>
    <row r="32" spans="1:18" ht="16.5">
      <c r="A32" s="288" t="s">
        <v>117</v>
      </c>
      <c r="B32" s="289" t="s">
        <v>455</v>
      </c>
      <c r="C32" s="290" t="s">
        <v>70</v>
      </c>
      <c r="D32" s="291">
        <v>0.73866987974415066</v>
      </c>
      <c r="E32" s="292">
        <v>1131</v>
      </c>
      <c r="F32" s="226" t="s">
        <v>119</v>
      </c>
      <c r="G32" s="293" t="s">
        <v>199</v>
      </c>
      <c r="H32" s="294">
        <v>6</v>
      </c>
      <c r="I32" s="227">
        <v>685.3900000000001</v>
      </c>
      <c r="J32" s="304">
        <v>1.6807112007855372E-2</v>
      </c>
      <c r="K32" s="304">
        <v>0.42576616723295319</v>
      </c>
      <c r="L32" s="304">
        <v>0.18675498621222952</v>
      </c>
      <c r="M32" s="305">
        <v>12.106999999999999</v>
      </c>
      <c r="N32" s="295">
        <v>0</v>
      </c>
      <c r="O32" s="295">
        <v>6.7115073170019981</v>
      </c>
      <c r="P32" s="306">
        <v>16</v>
      </c>
      <c r="Q32" s="307">
        <v>0</v>
      </c>
      <c r="R32" s="307">
        <v>46</v>
      </c>
    </row>
    <row r="33" spans="1:18" ht="16.5">
      <c r="A33" s="288" t="s">
        <v>117</v>
      </c>
      <c r="B33" s="289" t="s">
        <v>255</v>
      </c>
      <c r="C33" s="290" t="s">
        <v>67</v>
      </c>
      <c r="D33" s="291">
        <v>0.8460714285714287</v>
      </c>
      <c r="E33" s="292">
        <v>6559</v>
      </c>
      <c r="F33" s="226" t="s">
        <v>119</v>
      </c>
      <c r="G33" s="293" t="s">
        <v>191</v>
      </c>
      <c r="H33" s="294">
        <v>1</v>
      </c>
      <c r="I33" s="227">
        <v>1017.826</v>
      </c>
      <c r="J33" s="304">
        <v>1.0390651240891198E-2</v>
      </c>
      <c r="K33" s="304">
        <v>0.38529236914163145</v>
      </c>
      <c r="L33" s="304">
        <v>0.16309270936289699</v>
      </c>
      <c r="M33" s="305">
        <v>4.7560000000000002</v>
      </c>
      <c r="N33" s="295">
        <v>0</v>
      </c>
      <c r="O33" s="295">
        <v>6.77915478677102</v>
      </c>
      <c r="P33" s="306">
        <v>17</v>
      </c>
      <c r="Q33" s="307">
        <v>0</v>
      </c>
      <c r="R33" s="307">
        <v>69</v>
      </c>
    </row>
    <row r="34" spans="1:18" ht="16.5">
      <c r="A34" s="288" t="s">
        <v>117</v>
      </c>
      <c r="B34" s="289" t="s">
        <v>261</v>
      </c>
      <c r="C34" s="290" t="s">
        <v>67</v>
      </c>
      <c r="D34" s="291">
        <v>0.83490567886236156</v>
      </c>
      <c r="E34" s="292">
        <v>8654</v>
      </c>
      <c r="F34" s="226" t="s">
        <v>123</v>
      </c>
      <c r="G34" s="293" t="s">
        <v>214</v>
      </c>
      <c r="H34" s="294">
        <v>5</v>
      </c>
      <c r="I34" s="227">
        <v>1439.002</v>
      </c>
      <c r="J34" s="304">
        <v>5.2602837943484505E-2</v>
      </c>
      <c r="K34" s="304">
        <v>0.32680440383500992</v>
      </c>
      <c r="L34" s="304">
        <v>0.16400255176851736</v>
      </c>
      <c r="M34" s="305">
        <v>14.052</v>
      </c>
      <c r="N34" s="295">
        <v>0</v>
      </c>
      <c r="O34" s="295">
        <v>13.690043516270304</v>
      </c>
      <c r="P34" s="306">
        <v>35</v>
      </c>
      <c r="Q34" s="307">
        <v>0</v>
      </c>
      <c r="R34" s="307">
        <v>197</v>
      </c>
    </row>
    <row r="35" spans="1:18" ht="16.5">
      <c r="A35" s="288" t="s">
        <v>117</v>
      </c>
      <c r="B35" s="289" t="s">
        <v>307</v>
      </c>
      <c r="C35" s="290" t="s">
        <v>67</v>
      </c>
      <c r="D35" s="291">
        <v>0.84396556488804986</v>
      </c>
      <c r="E35" s="292">
        <v>3585</v>
      </c>
      <c r="F35" s="226" t="s">
        <v>119</v>
      </c>
      <c r="G35" s="293" t="s">
        <v>197</v>
      </c>
      <c r="H35" s="294">
        <v>3</v>
      </c>
      <c r="I35" s="227">
        <v>1909.0650000000001</v>
      </c>
      <c r="J35" s="304">
        <v>2.4723484013447195E-2</v>
      </c>
      <c r="K35" s="304">
        <v>0.38614537187700776</v>
      </c>
      <c r="L35" s="304">
        <v>0.10266806001890978</v>
      </c>
      <c r="M35" s="305">
        <v>4.8689999999999998</v>
      </c>
      <c r="N35" s="295">
        <v>0</v>
      </c>
      <c r="O35" s="295">
        <v>3.0905181332222842</v>
      </c>
      <c r="P35" s="306">
        <v>31</v>
      </c>
      <c r="Q35" s="307">
        <v>0</v>
      </c>
      <c r="R35" s="307">
        <v>59</v>
      </c>
    </row>
    <row r="36" spans="1:18" ht="16.5">
      <c r="A36" s="288" t="s">
        <v>117</v>
      </c>
      <c r="B36" s="289" t="s">
        <v>345</v>
      </c>
      <c r="C36" s="290" t="s">
        <v>70</v>
      </c>
      <c r="D36" s="291">
        <v>0.79529062368883352</v>
      </c>
      <c r="E36" s="292">
        <v>210</v>
      </c>
      <c r="F36" s="226" t="s">
        <v>121</v>
      </c>
      <c r="G36" s="293" t="s">
        <v>208</v>
      </c>
      <c r="H36" s="294">
        <v>6</v>
      </c>
      <c r="I36" s="227">
        <v>1509.1469999999999</v>
      </c>
      <c r="J36" s="304">
        <v>2.3216743424314894E-2</v>
      </c>
      <c r="K36" s="304">
        <v>0.50622052802774165</v>
      </c>
      <c r="L36" s="304">
        <v>0.30547057377445669</v>
      </c>
      <c r="M36" s="305">
        <v>15.798999999999999</v>
      </c>
      <c r="N36" s="295">
        <v>2.3191909071813415</v>
      </c>
      <c r="O36" s="295">
        <v>21.005243359328151</v>
      </c>
      <c r="P36" s="306">
        <v>173</v>
      </c>
      <c r="Q36" s="307">
        <v>35</v>
      </c>
      <c r="R36" s="307">
        <v>317</v>
      </c>
    </row>
  </sheetData>
  <phoneticPr fontId="3" type="noConversion"/>
  <conditionalFormatting sqref="C14:D36">
    <cfRule type="containsText" dxfId="29" priority="1" operator="containsText" text="F">
      <formula>NOT(ISERROR(SEARCH("F",C14)))</formula>
    </cfRule>
    <cfRule type="containsText" dxfId="28" priority="2" operator="containsText" text="D">
      <formula>NOT(ISERROR(SEARCH("D",C14)))</formula>
    </cfRule>
    <cfRule type="containsText" dxfId="27" priority="3" operator="containsText" text="C">
      <formula>NOT(ISERROR(SEARCH("C",C14)))</formula>
    </cfRule>
    <cfRule type="containsText" dxfId="26" priority="4" operator="containsText" text="B">
      <formula>NOT(ISERROR(SEARCH("B",C14)))</formula>
    </cfRule>
    <cfRule type="containsText" dxfId="25" priority="5" operator="containsText" text="A">
      <formula>NOT(ISERROR(SEARCH("A",C14)))</formula>
    </cfRule>
    <cfRule type="containsText" dxfId="2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29B8-9EA4-4703-BE24-691EC449D57B}">
  <sheetPr>
    <tabColor rgb="FFFF0000"/>
  </sheetPr>
  <dimension ref="A1:R15"/>
  <sheetViews>
    <sheetView showGridLines="0" zoomScaleNormal="100" zoomScaleSheetLayoutView="85" workbookViewId="0"/>
  </sheetViews>
  <sheetFormatPr defaultRowHeight="13.5"/>
  <cols>
    <col min="1" max="2" width="9.140625" style="276"/>
    <col min="3" max="3" width="9.85546875" style="276" customWidth="1"/>
    <col min="4" max="16384" width="9.140625" style="276"/>
  </cols>
  <sheetData>
    <row r="1" spans="1:18" ht="3.75" customHeight="1">
      <c r="A1" s="271"/>
      <c r="B1" s="272"/>
      <c r="C1" s="273"/>
      <c r="D1" s="274"/>
      <c r="E1" s="274"/>
      <c r="F1" s="275"/>
      <c r="G1" s="274"/>
      <c r="H1" s="274"/>
      <c r="I1" s="274"/>
      <c r="J1" s="274"/>
      <c r="K1" s="274"/>
    </row>
    <row r="2" spans="1:18" ht="41.25">
      <c r="A2" s="277" t="s">
        <v>444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</row>
    <row r="4" spans="1:18" ht="17.25">
      <c r="A4" s="278" t="s">
        <v>445</v>
      </c>
      <c r="B4" s="279"/>
      <c r="C4" s="279"/>
      <c r="D4" s="279"/>
      <c r="E4" s="279"/>
      <c r="F4" s="279"/>
      <c r="G4" s="279"/>
      <c r="H4" s="279"/>
      <c r="I4" s="279"/>
      <c r="J4" s="279"/>
      <c r="K4" s="279"/>
      <c r="R4" s="280"/>
    </row>
    <row r="5" spans="1:18" ht="16.5">
      <c r="R5" s="280"/>
    </row>
    <row r="6" spans="1:18" ht="26.25">
      <c r="A6" s="281"/>
      <c r="R6" s="280"/>
    </row>
    <row r="7" spans="1:18" ht="130.5" customHeight="1">
      <c r="A7" s="281"/>
    </row>
    <row r="8" spans="1:18" ht="26.25">
      <c r="A8" s="281"/>
      <c r="R8" s="280"/>
    </row>
    <row r="9" spans="1:18" ht="26.25">
      <c r="A9" s="281"/>
      <c r="R9" s="280"/>
    </row>
    <row r="10" spans="1:18" ht="40.5" customHeight="1">
      <c r="A10" s="281" t="s">
        <v>446</v>
      </c>
    </row>
    <row r="11" spans="1:18" ht="19.5" customHeight="1">
      <c r="A11" s="281"/>
    </row>
    <row r="12" spans="1:18" ht="17.25">
      <c r="A12" s="282" t="s">
        <v>447</v>
      </c>
      <c r="R12" s="280"/>
    </row>
    <row r="13" spans="1:18" ht="40.5">
      <c r="A13" s="283" t="s">
        <v>0</v>
      </c>
      <c r="B13" s="284" t="s">
        <v>74</v>
      </c>
      <c r="C13" s="285" t="s">
        <v>65</v>
      </c>
      <c r="D13" s="285" t="s">
        <v>157</v>
      </c>
      <c r="E13" s="286" t="s">
        <v>143</v>
      </c>
      <c r="F13" s="284" t="s">
        <v>148</v>
      </c>
      <c r="G13" s="286" t="s">
        <v>146</v>
      </c>
      <c r="H13" s="286" t="s">
        <v>150</v>
      </c>
      <c r="I13" s="287" t="s">
        <v>152</v>
      </c>
      <c r="J13" s="286" t="s">
        <v>6</v>
      </c>
      <c r="K13" s="286" t="s">
        <v>7</v>
      </c>
      <c r="R13" s="280"/>
    </row>
    <row r="14" spans="1:18" ht="16.5">
      <c r="A14" s="288" t="s">
        <v>117</v>
      </c>
      <c r="B14" s="289" t="s">
        <v>222</v>
      </c>
      <c r="C14" s="290" t="s">
        <v>70</v>
      </c>
      <c r="D14" s="291">
        <v>0.74884615384615383</v>
      </c>
      <c r="E14" s="292">
        <v>9344</v>
      </c>
      <c r="F14" s="226" t="s">
        <v>121</v>
      </c>
      <c r="G14" s="293" t="s">
        <v>208</v>
      </c>
      <c r="H14" s="294">
        <v>1</v>
      </c>
      <c r="I14" s="227">
        <v>1589.9459999999999</v>
      </c>
      <c r="J14" s="295">
        <v>0.94342826737511842</v>
      </c>
      <c r="K14" s="296">
        <v>20.00067926835251</v>
      </c>
    </row>
    <row r="15" spans="1:18" ht="16.5">
      <c r="A15" s="288" t="s">
        <v>117</v>
      </c>
      <c r="B15" s="289" t="s">
        <v>345</v>
      </c>
      <c r="C15" s="290" t="s">
        <v>70</v>
      </c>
      <c r="D15" s="291">
        <v>0.79529062368883352</v>
      </c>
      <c r="E15" s="292">
        <v>210</v>
      </c>
      <c r="F15" s="226" t="s">
        <v>121</v>
      </c>
      <c r="G15" s="293" t="s">
        <v>208</v>
      </c>
      <c r="H15" s="294">
        <v>6</v>
      </c>
      <c r="I15" s="227">
        <v>1509.1469999999999</v>
      </c>
      <c r="J15" s="295">
        <v>2.3191909071813415</v>
      </c>
      <c r="K15" s="296">
        <v>21.005243359328151</v>
      </c>
    </row>
  </sheetData>
  <mergeCells count="1">
    <mergeCell ref="A2:K2"/>
  </mergeCells>
  <phoneticPr fontId="3" type="noConversion"/>
  <conditionalFormatting sqref="C14:D15">
    <cfRule type="containsText" dxfId="35" priority="1" operator="containsText" text="F">
      <formula>NOT(ISERROR(SEARCH("F",C14)))</formula>
    </cfRule>
    <cfRule type="containsText" dxfId="34" priority="2" operator="containsText" text="D">
      <formula>NOT(ISERROR(SEARCH("D",C14)))</formula>
    </cfRule>
    <cfRule type="containsText" dxfId="33" priority="3" operator="containsText" text="C">
      <formula>NOT(ISERROR(SEARCH("C",C14)))</formula>
    </cfRule>
    <cfRule type="containsText" dxfId="32" priority="4" operator="containsText" text="B">
      <formula>NOT(ISERROR(SEARCH("B",C14)))</formula>
    </cfRule>
    <cfRule type="containsText" dxfId="31" priority="5" operator="containsText" text="A">
      <formula>NOT(ISERROR(SEARCH("A",C14)))</formula>
    </cfRule>
    <cfRule type="containsText" dxfId="3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2025-02-28T03:09:58Z</dcterms:modified>
</cp:coreProperties>
</file>