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4F26A932-8D92-4E82-8A08-C164A1499235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</sheets>
  <definedNames>
    <definedName name="_xlnm._FilterDatabase" localSheetId="6" hidden="1">'D,F등급 명단'!$A$13:$R$53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명단'!$A$1:$K$17</definedName>
    <definedName name="_xlnm.Print_Area" localSheetId="4">운전자별!$A$1:$R$134</definedName>
    <definedName name="_xlnm.Print_Area" localSheetId="1">종합!$A$1:$L$123</definedName>
    <definedName name="_xlnm.Print_Area" localSheetId="3">차량별!$A$1:$T$56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4" i="7" l="1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26" i="60" l="1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5" i="60"/>
  <c r="F54" i="60" l="1"/>
  <c r="F30" i="60"/>
  <c r="F53" i="60"/>
  <c r="F36" i="60"/>
  <c r="F43" i="60"/>
  <c r="F35" i="60"/>
  <c r="F27" i="60"/>
  <c r="F45" i="60"/>
  <c r="F37" i="60"/>
  <c r="F29" i="60"/>
  <c r="F28" i="60"/>
  <c r="F49" i="60"/>
  <c r="F33" i="60"/>
  <c r="F48" i="60"/>
  <c r="F40" i="60"/>
  <c r="F32" i="60"/>
  <c r="F55" i="60"/>
  <c r="F50" i="60"/>
  <c r="F47" i="60"/>
  <c r="F42" i="60"/>
  <c r="F34" i="60"/>
  <c r="F26" i="60"/>
  <c r="F39" i="60"/>
  <c r="F31" i="60"/>
  <c r="F52" i="60"/>
  <c r="F44" i="60"/>
  <c r="F41" i="60"/>
  <c r="F56" i="60"/>
  <c r="F51" i="60"/>
  <c r="F46" i="60"/>
  <c r="F38" i="60"/>
  <c r="J61" i="12" a="1"/>
  <c r="J61" i="12" l="1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4" i="12" l="1"/>
  <c r="B115" i="12"/>
  <c r="D115" i="12" l="1"/>
  <c r="E115" i="12"/>
  <c r="J115" i="12"/>
  <c r="H115" i="12"/>
  <c r="F115" i="12"/>
  <c r="G115" i="12"/>
  <c r="I115" i="12"/>
  <c r="F114" i="12"/>
  <c r="G114" i="12"/>
  <c r="J114" i="12"/>
  <c r="E114" i="12"/>
  <c r="H114" i="12"/>
  <c r="I114" i="12"/>
  <c r="D114" i="12"/>
  <c r="J10" i="12"/>
  <c r="J36" i="12" s="1"/>
  <c r="N30" i="12"/>
  <c r="F61" i="12" a="1"/>
  <c r="E61" i="12" a="1"/>
  <c r="H61" i="12" a="1"/>
  <c r="I61" i="12" a="1"/>
  <c r="D61" i="12" a="1"/>
  <c r="G61" i="12" a="1"/>
  <c r="F61" i="12" l="1"/>
  <c r="E61" i="12"/>
  <c r="D61" i="12"/>
  <c r="I61" i="12"/>
  <c r="H61" i="12"/>
  <c r="G61" i="12"/>
  <c r="N61" i="12" a="1"/>
  <c r="N61" i="12" l="1"/>
  <c r="K61" i="12" s="1" a="1"/>
  <c r="K6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<sst xmlns="http://schemas.openxmlformats.org/spreadsheetml/2006/main" count="4235" uniqueCount="680">
  <si>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</si>
  <si>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</si>
  <si>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</si>
  <si>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</si>
  <si>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</si>
  <si>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</si>
  <si>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</si>
  <si>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</si>
  <si>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</si>
  <si>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</si>
  <si>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</si>
  <si>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</si>
  <si>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</si>
  <si>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</si>
  <si>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</si>
  <si>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</si>
  <si>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</si>
  <si>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</si>
  <si>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</si>
  <si>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</si>
  <si>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</si>
  <si>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</si>
  <si>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</si>
  <si>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</si>
  <si>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</si>
  <si>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</si>
  <si>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</si>
  <si>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</si>
  <si>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</si>
  <si>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</si>
  <si>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</si>
  <si>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</si>
  <si>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</si>
  <si>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</si>
  <si>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</si>
  <si>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</si>
  <si>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</si>
  <si>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</si>
  <si>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</si>
  <si>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</si>
  <si>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</si>
  <si>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</si>
  <si>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</si>
  <si>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</si>
  <si>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</si>
  <si>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</si>
  <si>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</si>
  <si>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</si>
  <si>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</si>
  <si>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</si>
  <si>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</si>
  <si>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</si>
  <si>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</si>
  <si>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</si>
  <si>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</si>
  <si>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</si>
  <si>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</si>
  <si>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</si>
  <si>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</si>
  <si>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</si>
  <si>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</si>
  <si>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</si>
  <si>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</si>
  <si>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</si>
  <si>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</si>
  <si>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</si>
  <si>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</si>
  <si>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</si>
  <si>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</si>
  <si>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</si>
  <si>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</si>
  <si>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</si>
  <si>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</si>
  <si>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</si>
  <si>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</si>
  <si>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</si>
  <si>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</si>
  <si>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</si>
  <si>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</si>
  <si>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</si>
  <si>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</si>
  <si>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</si>
  <si>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</si>
  <si>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</si>
  <si>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</si>
  <si>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</si>
  <si>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</si>
  <si>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</si>
  <si>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</si>
  <si>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</si>
  <si>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</si>
  <si>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</si>
  <si>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</si>
  <si>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</si>
  <si>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</si>
  <si>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</si>
  <si>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</si>
  <si>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</si>
  <si>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</si>
  <si>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</si>
  <si>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</si>
  <si>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</si>
  <si>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</si>
  <si>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</si>
  <si>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</si>
  <si>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</si>
  <si>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</si>
  <si>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</si>
  <si>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</si>
  <si>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</si>
  <si>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</si>
  <si>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</si>
  <si>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</si>
  <si>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</si>
  <si>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</si>
  <si>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</si>
  <si>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송도버스</t>
  </si>
  <si>
    <t>16-1</t>
  </si>
  <si>
    <t>8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</si>
  <si>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</si>
  <si>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</si>
  <si>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</si>
  <si>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</si>
  <si>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</si>
  <si>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</si>
  <si>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</si>
  <si>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</si>
  <si>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</si>
  <si>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</si>
  <si>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</si>
  <si>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</si>
  <si>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</si>
  <si>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</si>
  <si>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</si>
  <si>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</si>
  <si>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</si>
  <si>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</si>
  <si>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</si>
  <si>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</si>
  <si>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</si>
  <si>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</si>
  <si>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</si>
  <si>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</si>
  <si>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</si>
  <si>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</si>
  <si>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</si>
  <si>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</si>
  <si>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</si>
  <si>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</si>
  <si>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</si>
  <si>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</si>
  <si>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</si>
  <si>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</si>
  <si>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</si>
  <si>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</si>
  <si>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</si>
  <si>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</si>
  <si>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</si>
  <si>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</si>
  <si>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</si>
  <si>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</si>
  <si>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최대주행거리</t>
  </si>
  <si>
    <t>[TIP!!] 특별관리 운행사원 관리하려면?</t>
  </si>
  <si>
    <t>이영수</t>
  </si>
  <si>
    <t>송도버스</t>
    <phoneticPr fontId="3" type="noConversion"/>
  </si>
  <si>
    <t>A</t>
    <phoneticPr fontId="3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</si>
  <si>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</si>
  <si>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</si>
  <si>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</si>
  <si>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</si>
  <si>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</si>
  <si>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</si>
  <si>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</si>
  <si>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</si>
  <si>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</si>
  <si>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</si>
  <si>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</si>
  <si>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</si>
  <si>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</si>
  <si>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</si>
  <si>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</si>
  <si>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</si>
  <si>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</si>
  <si>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</si>
  <si>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</si>
  <si>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</si>
  <si>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88</t>
  </si>
  <si>
    <t>70바2217</t>
  </si>
  <si>
    <t>70바2221</t>
  </si>
  <si>
    <t>70바2222</t>
  </si>
  <si>
    <t>70바2223</t>
  </si>
  <si>
    <t>70바2232</t>
  </si>
  <si>
    <t>70바2234</t>
  </si>
  <si>
    <t>70바2235</t>
  </si>
  <si>
    <t>송도버스8C6</t>
  </si>
  <si>
    <t>70바2238</t>
  </si>
  <si>
    <t>70바2240</t>
  </si>
  <si>
    <t>70바2241</t>
  </si>
  <si>
    <t>70바2242</t>
  </si>
  <si>
    <t>70바2246</t>
  </si>
  <si>
    <t>70바2247</t>
  </si>
  <si>
    <t>70바2251</t>
  </si>
  <si>
    <t>송도버스8C7</t>
  </si>
  <si>
    <t>70바2255</t>
  </si>
  <si>
    <t>70바2256</t>
  </si>
  <si>
    <t>70바2264</t>
  </si>
  <si>
    <t>70바2265</t>
  </si>
  <si>
    <t>송도버스8C2</t>
  </si>
  <si>
    <t>70바2276</t>
  </si>
  <si>
    <t>70바2282</t>
  </si>
  <si>
    <t>70바2287</t>
  </si>
  <si>
    <t>70바2289</t>
  </si>
  <si>
    <t>70바2291</t>
  </si>
  <si>
    <t>송도버스8B2</t>
  </si>
  <si>
    <t>70바2293</t>
  </si>
  <si>
    <t>70바2295</t>
  </si>
  <si>
    <t>70바2296</t>
  </si>
  <si>
    <t>70바2307</t>
  </si>
  <si>
    <t>70바2308</t>
  </si>
  <si>
    <t>70바2309</t>
  </si>
  <si>
    <t>송도버스8C5</t>
  </si>
  <si>
    <t>70바2313</t>
  </si>
  <si>
    <t>70바2319</t>
  </si>
  <si>
    <t>송도버스8C4</t>
  </si>
  <si>
    <t>강지훈</t>
  </si>
  <si>
    <t>경득환</t>
  </si>
  <si>
    <t>곽창환</t>
  </si>
  <si>
    <t>권복수</t>
  </si>
  <si>
    <t>권오선</t>
  </si>
  <si>
    <t>길기덕</t>
  </si>
  <si>
    <t>김광식</t>
  </si>
  <si>
    <t>김성태</t>
  </si>
  <si>
    <t>김영민</t>
  </si>
  <si>
    <t>김옥구</t>
  </si>
  <si>
    <t>김용남</t>
  </si>
  <si>
    <t>김장권</t>
  </si>
  <si>
    <t>김정식</t>
  </si>
  <si>
    <t>김정웅</t>
  </si>
  <si>
    <t>김종만</t>
  </si>
  <si>
    <t>김종진</t>
  </si>
  <si>
    <t>김준수</t>
  </si>
  <si>
    <t>김철희</t>
  </si>
  <si>
    <t>김충규</t>
  </si>
  <si>
    <t>김태연</t>
  </si>
  <si>
    <t>김택문</t>
  </si>
  <si>
    <t>김평환</t>
  </si>
  <si>
    <t>김학길</t>
  </si>
  <si>
    <t>김형규</t>
  </si>
  <si>
    <t>김환석</t>
  </si>
  <si>
    <t>나경구</t>
  </si>
  <si>
    <t>남기경</t>
  </si>
  <si>
    <t>노진환</t>
  </si>
  <si>
    <t>박규준</t>
  </si>
  <si>
    <t>박명식</t>
  </si>
  <si>
    <t>박삼규</t>
  </si>
  <si>
    <t>박영식</t>
  </si>
  <si>
    <t>박요섭</t>
  </si>
  <si>
    <t>박정구</t>
  </si>
  <si>
    <t>박종대</t>
  </si>
  <si>
    <t>박종수</t>
  </si>
  <si>
    <t>박찬두</t>
  </si>
  <si>
    <t>박해숙</t>
  </si>
  <si>
    <t>박환우</t>
  </si>
  <si>
    <t>박훈</t>
  </si>
  <si>
    <t>서대원</t>
  </si>
  <si>
    <t>서현국</t>
  </si>
  <si>
    <t>석승우</t>
  </si>
  <si>
    <t>송상봉</t>
  </si>
  <si>
    <t>송일용</t>
  </si>
  <si>
    <t>신정은</t>
  </si>
  <si>
    <t>신철순</t>
  </si>
  <si>
    <t>양현세</t>
  </si>
  <si>
    <t>여종수</t>
  </si>
  <si>
    <t>오병찬</t>
  </si>
  <si>
    <t>오승근</t>
  </si>
  <si>
    <t>유영욱</t>
  </si>
  <si>
    <t>유주현</t>
  </si>
  <si>
    <t>윤석훈</t>
  </si>
  <si>
    <t>이경섭</t>
  </si>
  <si>
    <t>이만규</t>
  </si>
  <si>
    <t>이상용</t>
  </si>
  <si>
    <t>이인호</t>
  </si>
  <si>
    <t>이재원</t>
  </si>
  <si>
    <t>이종수</t>
  </si>
  <si>
    <t>임병옥</t>
  </si>
  <si>
    <t>임상준</t>
  </si>
  <si>
    <t>임숙주</t>
  </si>
  <si>
    <t>임하수</t>
  </si>
  <si>
    <t>장수봉</t>
  </si>
  <si>
    <t>장태순</t>
  </si>
  <si>
    <t>전금석</t>
  </si>
  <si>
    <t>정길환</t>
  </si>
  <si>
    <t>정웅태</t>
  </si>
  <si>
    <t>정태교</t>
  </si>
  <si>
    <t>조남흥</t>
  </si>
  <si>
    <t>조정근</t>
  </si>
  <si>
    <t>조태진</t>
  </si>
  <si>
    <t>주병화</t>
  </si>
  <si>
    <t>차명진</t>
  </si>
  <si>
    <t>차진만</t>
  </si>
  <si>
    <t>최덕기</t>
  </si>
  <si>
    <t>최상균</t>
  </si>
  <si>
    <t>최송식</t>
  </si>
  <si>
    <t>최창열</t>
  </si>
  <si>
    <t>추경도</t>
  </si>
  <si>
    <t>하경화</t>
  </si>
  <si>
    <t>한상해</t>
  </si>
  <si>
    <t>허원강</t>
  </si>
  <si>
    <t>홍광표</t>
  </si>
  <si>
    <t>홍병국</t>
  </si>
  <si>
    <t>황오현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</si>
  <si>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</si>
  <si>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</si>
  <si>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</si>
  <si>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이종협</t>
  </si>
  <si>
    <t>=</t>
  </si>
  <si>
    <t>▽</t>
  </si>
  <si>
    <t>▲</t>
  </si>
  <si>
    <t>박정혁</t>
  </si>
  <si>
    <t>우관석</t>
  </si>
  <si>
    <t>장지희</t>
  </si>
  <si>
    <t>조성연</t>
  </si>
  <si>
    <t>개선율(유카전)</t>
  </si>
  <si>
    <t>인천전체</t>
  </si>
  <si>
    <t>0%(0명)</t>
  </si>
  <si>
    <t>16-116-1</t>
  </si>
  <si>
    <t>송도버스16-1D1</t>
  </si>
  <si>
    <t>송도버스16-1C1</t>
  </si>
  <si>
    <t>송도버스16-1F1</t>
  </si>
  <si>
    <t>송도버스16-1F2</t>
  </si>
  <si>
    <t>송도버스16-1F3</t>
  </si>
  <si>
    <t>송도버스16-1D2</t>
  </si>
  <si>
    <t>송도버스16-1F7</t>
  </si>
  <si>
    <t>송도버스16-1F5</t>
  </si>
  <si>
    <t>송도버스16-1B2</t>
  </si>
  <si>
    <t>송도버스16-1C2</t>
  </si>
  <si>
    <t>송도버스16-1B1</t>
  </si>
  <si>
    <t>송도버스16-1C3</t>
  </si>
  <si>
    <t>송도버스16-1F4</t>
  </si>
  <si>
    <t>송도버스8C11</t>
  </si>
  <si>
    <t>송도버스8C8</t>
  </si>
  <si>
    <t>송도버스8C1</t>
  </si>
  <si>
    <t>송도버스8C9</t>
  </si>
  <si>
    <t>송도버스8C10</t>
  </si>
  <si>
    <t>송도버스8B4</t>
  </si>
  <si>
    <t>송도버스8D3</t>
  </si>
  <si>
    <t>송도버스8B1</t>
  </si>
  <si>
    <t>송도버스8C13</t>
  </si>
  <si>
    <t>송도버스8C3</t>
  </si>
  <si>
    <t>송도버스8B3</t>
  </si>
  <si>
    <t>송도버스8D1</t>
  </si>
  <si>
    <t>송도버스8D2</t>
  </si>
  <si>
    <t>강성아</t>
  </si>
  <si>
    <t>김동균</t>
  </si>
  <si>
    <t>순위</t>
  </si>
  <si>
    <t>장도현</t>
  </si>
  <si>
    <t>김현식B</t>
  </si>
  <si>
    <t>조완기</t>
  </si>
  <si>
    <t>송도버스16-1B3</t>
  </si>
  <si>
    <t>송도버스16-1A1</t>
  </si>
  <si>
    <t>배성호</t>
  </si>
  <si>
    <t>지종학</t>
  </si>
  <si>
    <t>C</t>
    <phoneticPr fontId="3" type="noConversion"/>
  </si>
  <si>
    <t>이강욱</t>
  </si>
  <si>
    <t>최백순</t>
  </si>
  <si>
    <t>박청일</t>
  </si>
  <si>
    <t>이영복</t>
  </si>
  <si>
    <t>김상국</t>
  </si>
  <si>
    <t>이태열</t>
  </si>
  <si>
    <t>송도버스16-1C4</t>
  </si>
  <si>
    <t>송도버스16-1F6</t>
  </si>
  <si>
    <t>송도버스16-1C5</t>
  </si>
  <si>
    <t>송도버스16-1A2</t>
  </si>
  <si>
    <t>송도버스8D4</t>
  </si>
  <si>
    <t>송도버스8D10</t>
  </si>
  <si>
    <t>송도버스8D13</t>
  </si>
  <si>
    <t>송도버스8D12</t>
  </si>
  <si>
    <t>송도버스8S1</t>
  </si>
  <si>
    <t>송도버스8D6</t>
  </si>
  <si>
    <t>송도버스8D11</t>
  </si>
  <si>
    <t>송도버스16-1D3</t>
  </si>
  <si>
    <t>송도버스8C12</t>
  </si>
  <si>
    <t>송도버스8D9</t>
  </si>
  <si>
    <t>송도버스8C14</t>
  </si>
  <si>
    <t>송도버스8D5</t>
  </si>
  <si>
    <t>송도버스8C15</t>
  </si>
  <si>
    <t>유원민</t>
  </si>
  <si>
    <t>유태선</t>
  </si>
  <si>
    <t>이봉택</t>
  </si>
  <si>
    <t>이치열</t>
  </si>
  <si>
    <t>장경환</t>
  </si>
  <si>
    <t>주일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</si>
  <si>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</si>
  <si>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</si>
  <si>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</si>
  <si>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</si>
  <si>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</si>
  <si>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</si>
  <si>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</si>
  <si>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16-116-1C</t>
  </si>
  <si>
    <t>송도버스16-1C7</t>
  </si>
  <si>
    <t>88D</t>
  </si>
  <si>
    <t>16-116-1D</t>
  </si>
  <si>
    <t>88C</t>
  </si>
  <si>
    <t>송도버스8C16</t>
  </si>
  <si>
    <t>16-116-1A</t>
  </si>
  <si>
    <t>송도버스16-1A3</t>
  </si>
  <si>
    <t>88F</t>
  </si>
  <si>
    <t>88B</t>
  </si>
  <si>
    <t>송도버스8B8</t>
  </si>
  <si>
    <t>16-116-1S</t>
  </si>
  <si>
    <t>16-116-1F</t>
  </si>
  <si>
    <t>송도버스16-1C8</t>
  </si>
  <si>
    <t>송도버스8B9</t>
  </si>
  <si>
    <t>16-116-1B</t>
  </si>
  <si>
    <t>송도버스8D16</t>
  </si>
  <si>
    <t>송도버스8D17</t>
  </si>
  <si>
    <t>송도버스16-1S2</t>
  </si>
  <si>
    <t>송도버스8B7</t>
  </si>
  <si>
    <t>88S</t>
  </si>
  <si>
    <t>송도버스8D20</t>
  </si>
  <si>
    <t>송도버스8D15</t>
  </si>
  <si>
    <t>송도버스8B10</t>
  </si>
  <si>
    <t>송도버스16-1D6</t>
  </si>
  <si>
    <t>송도버스16-1C9</t>
  </si>
  <si>
    <t>송도버스8B5</t>
  </si>
  <si>
    <t>송도버스8D23</t>
  </si>
  <si>
    <t>88A</t>
  </si>
  <si>
    <t>송도버스8F1</t>
  </si>
  <si>
    <t>송도버스8F2</t>
  </si>
  <si>
    <t>송도버스16-1C6</t>
  </si>
  <si>
    <t>송도버스8D21</t>
  </si>
  <si>
    <t>NEW</t>
  </si>
  <si>
    <t>new</t>
  </si>
  <si>
    <t>송도버스8B11</t>
  </si>
  <si>
    <t>송도버스16-1F8</t>
  </si>
  <si>
    <t>송도버스8F6</t>
  </si>
  <si>
    <t>송도버스8A1</t>
  </si>
  <si>
    <t>송도버스8S2</t>
  </si>
  <si>
    <t>송도버스8D18</t>
  </si>
  <si>
    <t>송도버스8B6</t>
  </si>
  <si>
    <t>송도버스16-1B4</t>
  </si>
  <si>
    <t>송도버스8D14</t>
  </si>
  <si>
    <t>송도버스8B12</t>
  </si>
  <si>
    <t>송도버스16-1S1</t>
  </si>
  <si>
    <t>송도버스16-1D5</t>
  </si>
  <si>
    <t>송도버스8D19</t>
  </si>
  <si>
    <t>송도버스8D22</t>
  </si>
  <si>
    <t>송도버스8F3</t>
  </si>
  <si>
    <t>송도버스16-1D7</t>
  </si>
  <si>
    <t>송도버스8F5</t>
  </si>
  <si>
    <t>송도버스16-1D4</t>
  </si>
  <si>
    <t>송도버스16-1C10</t>
  </si>
  <si>
    <t>송도버스16-1C11</t>
  </si>
  <si>
    <t>송도버스16-1D8</t>
  </si>
  <si>
    <t>방태성</t>
  </si>
  <si>
    <t>정재진</t>
  </si>
  <si>
    <t>김이준</t>
  </si>
  <si>
    <t>전동한</t>
  </si>
  <si>
    <t>송도버스8S3</t>
  </si>
  <si>
    <t>김교환</t>
  </si>
  <si>
    <t>송도버스16-1B9</t>
  </si>
  <si>
    <t>박병일</t>
  </si>
  <si>
    <t>송도버스16-1B7</t>
  </si>
  <si>
    <t>송도버스8B13</t>
  </si>
  <si>
    <t>송도버스16-1B5</t>
  </si>
  <si>
    <t>송도버스16-1B8</t>
  </si>
  <si>
    <t>송도버스16-1B6</t>
  </si>
  <si>
    <t>대비</t>
  </si>
  <si>
    <t>5%(1명)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</si>
  <si>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</si>
  <si>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</si>
  <si>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</si>
  <si>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</si>
  <si>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</si>
  <si>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</si>
  <si>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</si>
  <si>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</si>
  <si>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</si>
  <si>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</si>
  <si>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</si>
  <si>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</si>
  <si>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</si>
  <si>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18위/(32개사)</t>
  </si>
  <si>
    <t>9%(12명)</t>
  </si>
  <si>
    <t>18%(24명)</t>
  </si>
  <si>
    <t>28%(36명)</t>
  </si>
  <si>
    <t>송도버스8C18</t>
  </si>
  <si>
    <t>송도버스8A4</t>
  </si>
  <si>
    <t>송도버스16-1A4</t>
  </si>
  <si>
    <t>송도버스8C22</t>
  </si>
  <si>
    <t>송도버스8C24</t>
  </si>
  <si>
    <t>노윤성</t>
  </si>
  <si>
    <t>문태수</t>
  </si>
  <si>
    <t>송도버스8A2</t>
  </si>
  <si>
    <t>송도버스8C20</t>
  </si>
  <si>
    <t>송도버스8A5</t>
  </si>
  <si>
    <t>송도버스8C21</t>
  </si>
  <si>
    <t>송도버스8A3</t>
  </si>
  <si>
    <t>송도버스8C25</t>
  </si>
  <si>
    <t>이경국</t>
  </si>
  <si>
    <t>이승완</t>
  </si>
  <si>
    <t>이승환</t>
  </si>
  <si>
    <t>송도버스8C19</t>
  </si>
  <si>
    <t>송도버스8C23</t>
  </si>
  <si>
    <t>조의호</t>
  </si>
  <si>
    <t>송도버스16-1C12</t>
  </si>
  <si>
    <t>최선철</t>
  </si>
  <si>
    <t>25'02</t>
    <phoneticPr fontId="3" type="noConversion"/>
  </si>
  <si>
    <t>분석기간: 25.02.01~25.02.28</t>
    <phoneticPr fontId="3" type="noConversion"/>
  </si>
  <si>
    <t>이창신</t>
  </si>
  <si>
    <t>황인철</t>
  </si>
  <si>
    <t>주형선</t>
  </si>
  <si>
    <t>70바2281</t>
  </si>
  <si>
    <t>[25년 3월] 급감속관리 명단</t>
    <phoneticPr fontId="3" type="noConversion"/>
  </si>
  <si>
    <t>-</t>
  </si>
  <si>
    <t>[25년 03월] 특별관리 운행사원 명단</t>
    <phoneticPr fontId="3" type="noConversion"/>
  </si>
  <si>
    <t>사원님, 3월에는 꼭 "C등급" 이상 달성 바랍니다.</t>
    <phoneticPr fontId="3" type="noConversion"/>
  </si>
  <si>
    <t>[25.02월 D,F 등급 운행사원]</t>
    <phoneticPr fontId="3" type="noConversion"/>
  </si>
  <si>
    <t>3월 한달간, 연비등급관리 대장에 서명할 수 있도록 적극 활용하십시오.</t>
  </si>
  <si>
    <t>52146222079.514</t>
  </si>
  <si>
    <t>52180552419.108</t>
  </si>
  <si>
    <t>52172652622.813</t>
  </si>
  <si>
    <t>52192102005.714</t>
  </si>
  <si>
    <t>52194102008.964</t>
  </si>
  <si>
    <t>52138552658.326</t>
  </si>
  <si>
    <t>52168822306.806</t>
  </si>
  <si>
    <t>52199972247.435</t>
  </si>
  <si>
    <t>5218751287.557</t>
  </si>
  <si>
    <t>52171851877.118</t>
  </si>
  <si>
    <t>5218568351.681</t>
  </si>
  <si>
    <t>52145012485.824</t>
  </si>
  <si>
    <t>송도버스16-1F11</t>
  </si>
  <si>
    <t>52151542534.162</t>
  </si>
  <si>
    <t>52179831495.77</t>
  </si>
  <si>
    <t>52179172240.626</t>
  </si>
  <si>
    <t>5215513453.373</t>
  </si>
  <si>
    <t>52170961998.764</t>
  </si>
  <si>
    <t>5219490318.901</t>
  </si>
  <si>
    <t>52157202639.729</t>
  </si>
  <si>
    <t>52124042848.239</t>
  </si>
  <si>
    <t>5219292532.129</t>
  </si>
  <si>
    <t>5211778418.088</t>
  </si>
  <si>
    <t>52194152430.602</t>
  </si>
  <si>
    <t>52172531729.264</t>
  </si>
  <si>
    <t>5213625666.038</t>
  </si>
  <si>
    <t>52165181460.701</t>
  </si>
  <si>
    <t>52150102682.618</t>
  </si>
  <si>
    <t>5215392727.388</t>
  </si>
  <si>
    <t>5218333160.783</t>
  </si>
  <si>
    <t>52171452886.014</t>
  </si>
  <si>
    <t>52176412663.695</t>
  </si>
  <si>
    <t>52131212722.988</t>
  </si>
  <si>
    <t>52135752049.265</t>
  </si>
  <si>
    <t>송도버스16-1A7</t>
  </si>
  <si>
    <t>5215317350.715</t>
  </si>
  <si>
    <t>52130742218.884</t>
  </si>
  <si>
    <t>5212955305.704</t>
  </si>
  <si>
    <t>5213069759.268</t>
  </si>
  <si>
    <t>52125332731.756</t>
  </si>
  <si>
    <t>5212710316.435</t>
  </si>
  <si>
    <t>52128312599.912</t>
  </si>
  <si>
    <t>52140602330.225</t>
  </si>
  <si>
    <t>송도버스8D7</t>
  </si>
  <si>
    <t>5216722435.06</t>
  </si>
  <si>
    <t>52131111844.972</t>
  </si>
  <si>
    <t>52151431433.175</t>
  </si>
  <si>
    <t>52122422337.989</t>
  </si>
  <si>
    <t>52155352791.145</t>
  </si>
  <si>
    <t>52183312597.021</t>
  </si>
  <si>
    <t>52160632078.926</t>
  </si>
  <si>
    <t>52171492357.119</t>
  </si>
  <si>
    <t>52127132611.052</t>
  </si>
  <si>
    <t>52157722265.39</t>
  </si>
  <si>
    <t>5215252465.745</t>
  </si>
  <si>
    <t>52158502677.313</t>
  </si>
  <si>
    <t>5216992666.453</t>
  </si>
  <si>
    <t>5213375427.948</t>
  </si>
  <si>
    <t>송도버스8F11</t>
  </si>
  <si>
    <t>52150792332.99</t>
  </si>
  <si>
    <t>52178972567.589</t>
  </si>
  <si>
    <t>5219391937.905</t>
  </si>
  <si>
    <t>52191892673.054</t>
  </si>
  <si>
    <t>52149202376.419</t>
  </si>
  <si>
    <t>52150272626.342</t>
  </si>
  <si>
    <t>52125982709.603</t>
  </si>
  <si>
    <t>52178001926.091</t>
  </si>
  <si>
    <t>5219933447.06</t>
  </si>
  <si>
    <t>5213323307.21</t>
  </si>
  <si>
    <t>52181991832.986</t>
  </si>
  <si>
    <t>5217248283.415</t>
  </si>
  <si>
    <t>5218628316.151</t>
  </si>
  <si>
    <t>5216459342.155</t>
  </si>
  <si>
    <t>52158862192.51</t>
  </si>
  <si>
    <t>송도버스8B14</t>
  </si>
  <si>
    <t>521541300.797</t>
  </si>
  <si>
    <t>5212740319.159</t>
  </si>
  <si>
    <t>52137481569.148</t>
  </si>
  <si>
    <t>5218511180.031</t>
  </si>
  <si>
    <t>5214408249.088</t>
  </si>
  <si>
    <t>송도버스8F12</t>
  </si>
  <si>
    <t>52161852210.377</t>
  </si>
  <si>
    <t>5217119304.529</t>
  </si>
  <si>
    <t>5218444403.804</t>
  </si>
  <si>
    <t>52120372077.959</t>
  </si>
  <si>
    <t>송도버스8F10</t>
  </si>
  <si>
    <t>52151522353.636</t>
  </si>
  <si>
    <t>52172902545.996</t>
  </si>
  <si>
    <t>52180042418.043</t>
  </si>
  <si>
    <t>52189492306.256</t>
  </si>
  <si>
    <t>52110471162.92</t>
  </si>
  <si>
    <t>5214520858.954</t>
  </si>
  <si>
    <t>5216210424.357</t>
  </si>
  <si>
    <t>5217691337.073</t>
  </si>
  <si>
    <t>52165112708.452</t>
  </si>
  <si>
    <t>송도버스16-1A6</t>
  </si>
  <si>
    <t>52185912449.417</t>
  </si>
  <si>
    <t>송도버스16-1F10</t>
  </si>
  <si>
    <t>52155652097.82</t>
  </si>
  <si>
    <t>52150621990.127</t>
  </si>
  <si>
    <t>5213049326.571</t>
  </si>
  <si>
    <t>5219199934.806</t>
  </si>
  <si>
    <t>송도버스8F7</t>
  </si>
  <si>
    <t>5214311874.157</t>
  </si>
  <si>
    <t>5213021482.366</t>
  </si>
  <si>
    <t>52185322332.131</t>
  </si>
  <si>
    <t>52168022881.156</t>
  </si>
  <si>
    <t>5211635288.46</t>
  </si>
  <si>
    <t>521303431.885</t>
  </si>
  <si>
    <t>52184971713.989</t>
  </si>
  <si>
    <t>5217309276.873</t>
  </si>
  <si>
    <t>52132342520.504</t>
  </si>
  <si>
    <t>5211194980.145</t>
  </si>
  <si>
    <t>52190092124.249</t>
  </si>
  <si>
    <t>송도버스8B15</t>
  </si>
  <si>
    <t>52199242622.524</t>
  </si>
  <si>
    <t>52152512422.047</t>
  </si>
  <si>
    <t>송도버스8F13</t>
  </si>
  <si>
    <t>521411274.078</t>
  </si>
  <si>
    <t>5211213384.819</t>
  </si>
  <si>
    <t>송도버스8F8</t>
  </si>
  <si>
    <t>좌경자</t>
  </si>
  <si>
    <t>52156033490.96</t>
  </si>
  <si>
    <t>52153642381.224</t>
  </si>
  <si>
    <t>송도버스16-1A5</t>
  </si>
  <si>
    <t>5217447230.934</t>
  </si>
  <si>
    <t>5218287608.883</t>
  </si>
  <si>
    <t>5215125595.829</t>
  </si>
  <si>
    <t>송도버스8F9</t>
  </si>
  <si>
    <t>5211462892.911</t>
  </si>
  <si>
    <t>52167163054.151</t>
  </si>
  <si>
    <t>송도버스16-1F9</t>
  </si>
  <si>
    <t>5219772871.335</t>
  </si>
  <si>
    <t>5219411293.823</t>
  </si>
  <si>
    <t>521232190.983</t>
  </si>
  <si>
    <t>5212703881.721</t>
  </si>
  <si>
    <t>5218548824.428</t>
  </si>
  <si>
    <t>최종섭</t>
  </si>
  <si>
    <t>5218204.807</t>
  </si>
  <si>
    <t>52129002957.06</t>
  </si>
  <si>
    <t>52172871801.568</t>
  </si>
  <si>
    <t>52176012414.254</t>
  </si>
  <si>
    <t>52187954033.872</t>
  </si>
  <si>
    <t>52182622389.921</t>
  </si>
  <si>
    <t>5215696159.395</t>
  </si>
  <si>
    <t>52167922686.505</t>
  </si>
  <si>
    <t>5211587302.421</t>
  </si>
  <si>
    <t>52121892354.584</t>
  </si>
  <si>
    <t>저상</t>
  </si>
  <si>
    <t>HE</t>
  </si>
  <si>
    <t>3%(1명)</t>
  </si>
  <si>
    <t>22%(7명)</t>
  </si>
  <si>
    <t>20%(4명)</t>
  </si>
  <si>
    <t>50%(16명)</t>
  </si>
  <si>
    <t>25%(5명)</t>
  </si>
  <si>
    <t>30%(6명)</t>
  </si>
  <si>
    <t>4%(5명)</t>
  </si>
  <si>
    <t>23%(30명)</t>
  </si>
  <si>
    <t>18%(23명)</t>
  </si>
  <si>
    <t>유카후(25년2월)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</si>
</sst>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9" fontId="30" fillId="0" borderId="0" xfId="2" applyFont="1" applyFill="1" applyBorder="1">
      <alignment vertical="center"/>
    </xf>
    <xf numFmtId="185" fontId="12" fillId="0" borderId="0" xfId="0" applyNumberFormat="1" applyFont="1">
      <alignment vertical="center"/>
    </xf>
    <xf numFmtId="0" fontId="4" fillId="7" borderId="0" xfId="568" applyFill="1">
      <alignment vertical="center"/>
    </xf>
    <xf numFmtId="0" fontId="34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59" fillId="2" borderId="0" xfId="568" applyFont="1" applyFill="1">
      <alignment vertical="center"/>
    </xf>
    <xf numFmtId="0" fontId="4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7" fillId="18" borderId="43" xfId="4" applyNumberFormat="1" applyFont="1" applyFill="1" applyBorder="1" applyAlignment="1">
      <alignment horizontal="center" vertical="center" wrapText="1"/>
    </xf>
    <xf numFmtId="9" fontId="77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7" fillId="18" borderId="47" xfId="563" applyNumberFormat="1" applyFont="1" applyFill="1" applyBorder="1" applyAlignment="1">
      <alignment horizontal="center" vertical="center" wrapText="1"/>
    </xf>
    <xf numFmtId="178" fontId="77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184" fontId="9" fillId="0" borderId="0" xfId="1" applyNumberFormat="1" applyFont="1" applyFill="1" applyBorder="1">
      <alignment vertical="center"/>
    </xf>
    <xf numFmtId="0" fontId="54" fillId="0" borderId="0" xfId="568" applyFont="1" applyAlignment="1">
      <alignment horizontal="right"/>
    </xf>
    <xf numFmtId="180" fontId="61" fillId="13" borderId="0" xfId="0" applyNumberFormat="1" applyFont="1" applyFill="1" applyAlignment="1">
      <alignment horizontal="center" vertical="center"/>
    </xf>
    <xf numFmtId="180" fontId="61" fillId="6" borderId="0" xfId="0" applyNumberFormat="1" applyFont="1" applyFill="1" applyAlignment="1">
      <alignment horizontal="center"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83" fillId="0" borderId="0" xfId="563" applyFont="1" applyFill="1" applyBorder="1" applyAlignment="1">
      <alignment horizontal="center" vertical="center"/>
    </xf>
    <xf numFmtId="0" fontId="85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7" fillId="0" borderId="0" xfId="563" applyFont="1" applyFill="1" applyBorder="1" applyAlignment="1">
      <alignment horizontal="center"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7" fillId="19" borderId="0" xfId="562" applyNumberFormat="1" applyFont="1" applyFill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85" fontId="91" fillId="16" borderId="0" xfId="562" applyNumberFormat="1" applyFont="1" applyFill="1">
      <alignment vertical="center"/>
    </xf>
    <xf numFmtId="195" fontId="91" fillId="16" borderId="0" xfId="562" applyNumberFormat="1" applyFont="1" applyFill="1" applyAlignment="1">
      <alignment horizontal="left" vertical="center"/>
    </xf>
    <xf numFmtId="10" fontId="91" fillId="16" borderId="0" xfId="563" applyNumberFormat="1" applyFont="1" applyFill="1" applyBorder="1">
      <alignment vertical="center"/>
    </xf>
    <xf numFmtId="179" fontId="91" fillId="16" borderId="0" xfId="4" applyNumberFormat="1" applyFont="1" applyFill="1" applyBorder="1">
      <alignment vertical="center"/>
    </xf>
    <xf numFmtId="181" fontId="91" fillId="16" borderId="0" xfId="4" applyNumberFormat="1" applyFont="1" applyFill="1" applyBorder="1">
      <alignment vertical="center"/>
    </xf>
    <xf numFmtId="177" fontId="92" fillId="16" borderId="0" xfId="4" applyNumberFormat="1" applyFont="1" applyFill="1" applyBorder="1">
      <alignment vertical="center"/>
    </xf>
    <xf numFmtId="185" fontId="91" fillId="0" borderId="0" xfId="562" applyNumberFormat="1" applyFont="1">
      <alignment vertical="center"/>
    </xf>
    <xf numFmtId="195" fontId="91" fillId="0" borderId="0" xfId="562" applyNumberFormat="1" applyFont="1" applyAlignment="1">
      <alignment horizontal="left" vertical="center"/>
    </xf>
    <xf numFmtId="10" fontId="91" fillId="0" borderId="0" xfId="563" applyNumberFormat="1" applyFont="1" applyFill="1" applyBorder="1">
      <alignment vertical="center"/>
    </xf>
    <xf numFmtId="179" fontId="91" fillId="0" borderId="0" xfId="4" applyNumberFormat="1" applyFont="1" applyFill="1" applyBorder="1">
      <alignment vertical="center"/>
    </xf>
    <xf numFmtId="181" fontId="91" fillId="0" borderId="0" xfId="4" applyNumberFormat="1" applyFont="1" applyFill="1" applyBorder="1">
      <alignment vertical="center"/>
    </xf>
    <xf numFmtId="177" fontId="92" fillId="0" borderId="0" xfId="4" applyNumberFormat="1" applyFont="1" applyFill="1" applyBorder="1">
      <alignment vertical="center"/>
    </xf>
    <xf numFmtId="49" fontId="61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191" fontId="76" fillId="16" borderId="0" xfId="562" applyNumberFormat="1" applyFont="1" applyFill="1" applyAlignment="1">
      <alignment horizontal="right" vertical="center"/>
    </xf>
    <xf numFmtId="0" fontId="20" fillId="0" borderId="0" xfId="568" applyFont="1">
      <alignment vertical="center"/>
    </xf>
    <xf numFmtId="0" fontId="93" fillId="0" borderId="0" xfId="568" applyFont="1">
      <alignment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2">
    <cellStyle name="나쁨 2" xfId="570" xr:uid="{CDCFB460-EE1E-428D-8D7C-24988E6F167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A358C945-86D1-43D4-A972-1F4299EA5ABC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4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318-435E-9F94-06044EA98C1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A0E-404E-BF81-A082D202108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C58-4A1D-A965-1B9540C6A5B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6D-4B6B-9A7F-A4C0110FE22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F1F-47DA-9A7C-13C2A581C22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FB0-4FFB-ABA1-44D81B06198C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0BD0-4A68-9062-3D7E7F3F2E9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D6A-4B8D-A530-498799E289EE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1281-4AE7-8F1A-15048304D3EF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76ED-4159-9B55-2F6210B864E7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36D-4B31-9CE0-5E266634BD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1.8094563791853695</c:v>
                </c:pt>
                <c:pt idx="1">
                  <c:v>2.1864809343698557</c:v>
                </c:pt>
                <c:pt idx="2">
                  <c:v>2.1173347981424948</c:v>
                </c:pt>
                <c:pt idx="3">
                  <c:v>2.0718807292445893</c:v>
                </c:pt>
                <c:pt idx="4">
                  <c:v>2.0353488708410286</c:v>
                </c:pt>
                <c:pt idx="5">
                  <c:v>1.9669250709233395</c:v>
                </c:pt>
                <c:pt idx="6">
                  <c:v>1.9282859997365682</c:v>
                </c:pt>
                <c:pt idx="7">
                  <c:v>1.9072682262962852</c:v>
                </c:pt>
                <c:pt idx="8">
                  <c:v>1.928437775696352</c:v>
                </c:pt>
                <c:pt idx="9">
                  <c:v>1.990713332719974</c:v>
                </c:pt>
                <c:pt idx="10">
                  <c:v>1.9962384691948249</c:v>
                </c:pt>
                <c:pt idx="11">
                  <c:v>1.9855185627033156</c:v>
                </c:pt>
                <c:pt idx="12">
                  <c:v>2.0025875871012784</c:v>
                </c:pt>
                <c:pt idx="13">
                  <c:v>1.9779970365926764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3.7593984962406013E-2</c:v>
                </c:pt>
                <c:pt idx="1">
                  <c:v>9.0225563909774431E-2</c:v>
                </c:pt>
                <c:pt idx="2">
                  <c:v>0.18045112781954886</c:v>
                </c:pt>
                <c:pt idx="3">
                  <c:v>0.2781954887218045</c:v>
                </c:pt>
                <c:pt idx="4">
                  <c:v>0.23308270676691728</c:v>
                </c:pt>
                <c:pt idx="5">
                  <c:v>0.18045112781954886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종합!$M$75:$N$75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종합!$M$82:$N$82</c:f>
              <c:numCache>
                <c:formatCode>0%</c:formatCode>
                <c:ptCount val="2"/>
                <c:pt idx="0">
                  <c:v>3.125E-2</c:v>
                </c:pt>
                <c:pt idx="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종합!$M$75:$N$75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종합!$M$81:$N$81</c:f>
              <c:numCache>
                <c:formatCode>0%</c:formatCode>
                <c:ptCount val="2"/>
                <c:pt idx="0">
                  <c:v>0.21875</c:v>
                </c:pt>
                <c:pt idx="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종합!$M$75:$N$75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종합!$M$80:$N$80</c:f>
              <c:numCache>
                <c:formatCode>0%</c:formatCode>
                <c:ptCount val="2"/>
                <c:pt idx="0">
                  <c:v>0.5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종합!$M$75:$N$75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종합!$M$79:$N$79</c:f>
              <c:numCache>
                <c:formatCode>0%</c:formatCode>
                <c:ptCount val="2"/>
                <c:pt idx="0">
                  <c:v>0.21875</c:v>
                </c:pt>
                <c:pt idx="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종합!$M$75:$N$75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종합!$M$78:$N$78</c:f>
              <c:numCache>
                <c:formatCode>0%</c:formatCode>
                <c:ptCount val="2"/>
                <c:pt idx="0">
                  <c:v>0</c:v>
                </c:pt>
                <c:pt idx="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종합!$M$75:$N$75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종합!$M$77:$N$77</c:f>
              <c:numCache>
                <c:formatCode>0%</c:formatCode>
                <c:ptCount val="2"/>
                <c:pt idx="0">
                  <c:v>3.125E-2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종합!$M$75:$N$75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26</xdr:row>
      <xdr:rowOff>33618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470647</xdr:colOff>
      <xdr:row>13</xdr:row>
      <xdr:rowOff>190500</xdr:rowOff>
    </xdr:from>
    <xdr:to>
      <xdr:col>6</xdr:col>
      <xdr:colOff>616324</xdr:colOff>
      <xdr:row>14</xdr:row>
      <xdr:rowOff>67235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DE56B87-CB91-4466-8022-E57CF9AE344A}"/>
            </a:ext>
          </a:extLst>
        </xdr:cNvPr>
        <xdr:cNvCxnSpPr/>
      </xdr:nvCxnSpPr>
      <xdr:spPr>
        <a:xfrm>
          <a:off x="4997823" y="4415118"/>
          <a:ext cx="145677" cy="1680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188259</xdr:colOff>
      <xdr:row>12</xdr:row>
      <xdr:rowOff>76200</xdr:rowOff>
    </xdr:from>
    <xdr:to>
      <xdr:col>7</xdr:col>
      <xdr:colOff>188262</xdr:colOff>
      <xdr:row>13</xdr:row>
      <xdr:rowOff>266700</xdr:rowOff>
    </xdr:to>
    <xdr:sp macro="" textlink="$K$24">
      <xdr:nvSpPr>
        <xdr:cNvPr id="16" name="TextBox 15">
          <a:extLst>
            <a:ext uri="{FF2B5EF4-FFF2-40B4-BE49-F238E27FC236}">
              <a16:creationId xmlns:a16="http://schemas.microsoft.com/office/drawing/2014/main" id="{13D3F62A-500E-456F-8A89-DB60B61100CC}"/>
            </a:ext>
          </a:extLst>
        </xdr:cNvPr>
        <xdr:cNvSpPr txBox="1"/>
      </xdr:nvSpPr>
      <xdr:spPr>
        <a:xfrm>
          <a:off x="4715435" y="4009465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00D4A5-9AE3-4D4F-B5EB-CD8846E002E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53" t="s">
        <v>509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16" t="s">
        <v>38</v>
      </c>
      <c r="D4" s="316"/>
      <c r="E4" s="61" t="s">
        <v>111</v>
      </c>
      <c r="F4" s="61" t="s">
        <v>64</v>
      </c>
      <c r="G4" s="92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508</v>
      </c>
      <c r="C5" s="317" t="s">
        <v>164</v>
      </c>
      <c r="D5" s="317"/>
      <c r="E5" s="62">
        <v>2</v>
      </c>
      <c r="F5" s="63">
        <v>51</v>
      </c>
      <c r="G5" s="234" t="s">
        <v>362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5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187" t="s">
        <v>91</v>
      </c>
      <c r="I10" s="188" t="s">
        <v>92</v>
      </c>
      <c r="J10" s="189" t="str">
        <f>C5</f>
        <v>송도버스</v>
      </c>
      <c r="K10" s="190" t="s">
        <v>93</v>
      </c>
      <c r="X10" s="305"/>
      <c r="Z10" s="39"/>
      <c r="AA10" s="39"/>
      <c r="AB10" s="39"/>
    </row>
    <row r="11" spans="1:28" ht="23.25" customHeight="1" thickTop="1">
      <c r="G11" s="6"/>
      <c r="H11" s="235" t="s">
        <v>480</v>
      </c>
      <c r="I11" s="236">
        <v>2.0099999999999998</v>
      </c>
      <c r="J11" s="237">
        <v>1.8094563791853695</v>
      </c>
      <c r="K11" s="238"/>
      <c r="M11" s="2"/>
      <c r="Y11" s="306"/>
      <c r="Z11" s="250"/>
      <c r="AA11" s="219"/>
      <c r="AB11" s="39"/>
    </row>
    <row r="12" spans="1:28" ht="23.25" customHeight="1">
      <c r="G12" s="6"/>
      <c r="H12" s="239" t="s">
        <v>481</v>
      </c>
      <c r="I12" s="236">
        <v>2.3662575846193561</v>
      </c>
      <c r="J12" s="237">
        <v>2.1864809343698557</v>
      </c>
      <c r="K12" s="240">
        <v>0.20836343971675375</v>
      </c>
      <c r="M12" s="219"/>
      <c r="Y12" s="306"/>
      <c r="Z12" s="250"/>
      <c r="AA12" s="219"/>
      <c r="AB12" s="39"/>
    </row>
    <row r="13" spans="1:28" ht="23.25" customHeight="1">
      <c r="G13" s="6"/>
      <c r="H13" s="239" t="s">
        <v>470</v>
      </c>
      <c r="I13" s="236">
        <v>2.37</v>
      </c>
      <c r="J13" s="237">
        <v>2.1173347981424948</v>
      </c>
      <c r="K13" s="241">
        <v>-3.1624394770809583E-2</v>
      </c>
      <c r="M13" s="219"/>
      <c r="Y13" s="306"/>
      <c r="Z13" s="250"/>
      <c r="AA13" s="219"/>
      <c r="AB13" s="39"/>
    </row>
    <row r="14" spans="1:28" ht="23.25" customHeight="1">
      <c r="G14" s="6"/>
      <c r="H14" s="239" t="s">
        <v>471</v>
      </c>
      <c r="I14" s="236">
        <v>2.33</v>
      </c>
      <c r="J14" s="237">
        <v>2.0718807292445893</v>
      </c>
      <c r="K14" s="241">
        <v>-2.1467586957802598E-2</v>
      </c>
      <c r="M14" s="219"/>
      <c r="Y14" s="306"/>
      <c r="Z14" s="250"/>
      <c r="AA14" s="219"/>
      <c r="AB14" s="39"/>
    </row>
    <row r="15" spans="1:28" ht="23.25" customHeight="1">
      <c r="G15" s="6"/>
      <c r="H15" s="239" t="s">
        <v>472</v>
      </c>
      <c r="I15" s="236">
        <v>2.2850259626150282</v>
      </c>
      <c r="J15" s="237">
        <v>2.0353488708410286</v>
      </c>
      <c r="K15" s="241">
        <v>-1.7632220758614925E-2</v>
      </c>
      <c r="M15" s="219"/>
      <c r="Y15" s="306"/>
      <c r="Z15" s="250"/>
      <c r="AA15" s="219"/>
      <c r="AB15" s="39"/>
    </row>
    <row r="16" spans="1:28" ht="23.25" customHeight="1">
      <c r="G16" s="6"/>
      <c r="H16" s="239" t="s">
        <v>473</v>
      </c>
      <c r="I16" s="236">
        <v>2.0664933427553414</v>
      </c>
      <c r="J16" s="237">
        <v>1.9669250709233395</v>
      </c>
      <c r="K16" s="241">
        <v>-3.3617725638069862E-2</v>
      </c>
      <c r="M16" s="219"/>
      <c r="Y16" s="306"/>
      <c r="Z16" s="250"/>
      <c r="AA16" s="219"/>
      <c r="AB16" s="39"/>
    </row>
    <row r="17" spans="2:28" ht="23.25" customHeight="1">
      <c r="G17" s="6"/>
      <c r="H17" s="239" t="s">
        <v>474</v>
      </c>
      <c r="I17" s="236">
        <v>2.13</v>
      </c>
      <c r="J17" s="237">
        <v>1.9282859997365682</v>
      </c>
      <c r="K17" s="241">
        <v>-1.9644404231744739E-2</v>
      </c>
      <c r="M17" s="219"/>
      <c r="Y17" s="306"/>
      <c r="Z17" s="250"/>
      <c r="AA17" s="219"/>
      <c r="AB17" s="39"/>
    </row>
    <row r="18" spans="2:28" ht="23.25" customHeight="1">
      <c r="G18" s="6"/>
      <c r="H18" s="239" t="s">
        <v>475</v>
      </c>
      <c r="I18" s="236">
        <v>2.08</v>
      </c>
      <c r="J18" s="237">
        <v>1.9072682262962852</v>
      </c>
      <c r="K18" s="241">
        <v>-1.089971790655242E-2</v>
      </c>
      <c r="M18" s="219"/>
      <c r="Y18" s="306"/>
      <c r="Z18" s="250"/>
      <c r="AA18" s="219"/>
      <c r="AB18" s="39"/>
    </row>
    <row r="19" spans="2:28" ht="23.25" customHeight="1">
      <c r="G19" s="6"/>
      <c r="H19" s="239" t="s">
        <v>476</v>
      </c>
      <c r="I19" s="236">
        <v>2.13</v>
      </c>
      <c r="J19" s="237">
        <v>1.928437775696352</v>
      </c>
      <c r="K19" s="241">
        <v>1.109940862443648E-2</v>
      </c>
      <c r="M19" s="219"/>
      <c r="Y19" s="306"/>
      <c r="Z19" s="250"/>
      <c r="AA19" s="219"/>
      <c r="AB19" s="39"/>
    </row>
    <row r="20" spans="2:28" ht="23.25" customHeight="1">
      <c r="G20" s="6"/>
      <c r="H20" s="239" t="s">
        <v>477</v>
      </c>
      <c r="I20" s="236">
        <v>2.25</v>
      </c>
      <c r="J20" s="237">
        <v>1.990713332719974</v>
      </c>
      <c r="K20" s="241">
        <v>3.229326753938655E-2</v>
      </c>
      <c r="M20" s="219"/>
      <c r="Y20" s="306"/>
      <c r="Z20" s="250"/>
      <c r="AA20" s="219"/>
      <c r="AB20" s="39"/>
    </row>
    <row r="21" spans="2:28" ht="23.25" customHeight="1">
      <c r="G21" s="6"/>
      <c r="H21" s="239" t="s">
        <v>478</v>
      </c>
      <c r="I21" s="236">
        <v>2.17</v>
      </c>
      <c r="J21" s="237">
        <v>1.9962384691948249</v>
      </c>
      <c r="K21" s="241">
        <v>2.7754556037968836E-3</v>
      </c>
      <c r="M21" s="219"/>
      <c r="Y21" s="306"/>
      <c r="Z21" s="250"/>
      <c r="AA21" s="219"/>
      <c r="AB21" s="39"/>
    </row>
    <row r="22" spans="2:28" ht="23.25" customHeight="1">
      <c r="G22" s="6"/>
      <c r="H22" s="239" t="s">
        <v>479</v>
      </c>
      <c r="I22" s="236">
        <v>2.25</v>
      </c>
      <c r="J22" s="237">
        <v>1.9855185627033156</v>
      </c>
      <c r="K22" s="241">
        <v>-5.3700530557519999E-3</v>
      </c>
      <c r="M22" s="219"/>
      <c r="Y22" s="306"/>
      <c r="Z22" s="250"/>
      <c r="AA22" s="219"/>
      <c r="AB22" s="39"/>
    </row>
    <row r="23" spans="2:28" ht="23.25" customHeight="1">
      <c r="G23" s="6"/>
      <c r="H23" s="239" t="s">
        <v>482</v>
      </c>
      <c r="I23" s="236">
        <v>2.27</v>
      </c>
      <c r="J23" s="237">
        <v>2.0025875871012784</v>
      </c>
      <c r="K23" s="241">
        <v>8.5967589115474308E-3</v>
      </c>
      <c r="M23" s="219"/>
      <c r="Y23" s="306"/>
      <c r="Z23" s="250"/>
      <c r="AA23" s="219"/>
      <c r="AB23" s="39"/>
    </row>
    <row r="24" spans="2:28" ht="23.25" customHeight="1">
      <c r="G24" s="6"/>
      <c r="H24" s="239" t="s">
        <v>679</v>
      </c>
      <c r="I24" s="236">
        <v>2.2599999999999998</v>
      </c>
      <c r="J24" s="237">
        <v>1.9779970365926764</v>
      </c>
      <c r="K24" s="241">
        <v>-1.2279388260963087E-2</v>
      </c>
      <c r="M24" s="219"/>
      <c r="Y24" s="306"/>
      <c r="Z24" s="250"/>
      <c r="AA24" s="219"/>
      <c r="AB24" s="39"/>
    </row>
    <row r="25" spans="2:28" ht="23.25" customHeight="1">
      <c r="G25" s="6"/>
      <c r="H25" s="242" t="s">
        <v>322</v>
      </c>
      <c r="I25" s="243">
        <v>0.12437810945273631</v>
      </c>
      <c r="J25" s="244">
        <v>9.3144360563798267E-2</v>
      </c>
      <c r="K25" s="245">
        <v>-3.123374888893804E-2</v>
      </c>
      <c r="M25" s="219"/>
      <c r="Y25" s="306"/>
      <c r="Z25" s="250"/>
      <c r="AA25" s="219"/>
      <c r="AB25" s="39"/>
    </row>
    <row r="26" spans="2:28" ht="23.25" customHeight="1">
      <c r="H26" s="246" t="s">
        <v>354</v>
      </c>
      <c r="I26" s="247"/>
      <c r="J26" s="248" t="s">
        <v>483</v>
      </c>
      <c r="K26" s="249"/>
      <c r="M26" s="219"/>
      <c r="X26" s="2"/>
      <c r="Y26" s="2"/>
      <c r="AB26" s="39"/>
    </row>
    <row r="27" spans="2:28" ht="9" customHeight="1">
      <c r="M27" s="219"/>
      <c r="X27" s="2"/>
      <c r="Y27" s="2"/>
      <c r="AB27" s="219"/>
    </row>
    <row r="28" spans="2:28" ht="16.5" customHeight="1">
      <c r="B28" s="51" t="s">
        <v>124</v>
      </c>
      <c r="C28" s="51"/>
      <c r="D28" s="50"/>
      <c r="E28" s="50"/>
      <c r="F28" s="50"/>
      <c r="G28" s="50"/>
      <c r="H28" s="50"/>
      <c r="I28" s="50"/>
      <c r="J28" s="50"/>
      <c r="K28" s="50"/>
      <c r="M28" s="219"/>
      <c r="X28" s="2"/>
      <c r="Y28" s="2"/>
      <c r="AB28" s="219"/>
    </row>
    <row r="29" spans="2:28" ht="27.75" customHeight="1">
      <c r="B29" s="55" t="s">
        <v>62</v>
      </c>
      <c r="C29" s="55" t="s">
        <v>100</v>
      </c>
      <c r="D29" s="55" t="s">
        <v>102</v>
      </c>
      <c r="E29" s="55" t="s">
        <v>103</v>
      </c>
      <c r="F29" s="55" t="s">
        <v>104</v>
      </c>
      <c r="G29" s="55" t="s">
        <v>105</v>
      </c>
      <c r="H29" s="55" t="s">
        <v>6</v>
      </c>
      <c r="I29" s="55" t="s">
        <v>7</v>
      </c>
      <c r="J29" s="55" t="s">
        <v>106</v>
      </c>
      <c r="K29" s="55" t="s">
        <v>72</v>
      </c>
      <c r="M29" s="219"/>
      <c r="X29" s="2"/>
      <c r="Y29" s="2"/>
      <c r="AB29" s="219"/>
    </row>
    <row r="30" spans="2:28" ht="23.25" customHeight="1">
      <c r="B30" s="74" t="s">
        <v>323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219"/>
      <c r="N30" s="307" t="str">
        <f>C5</f>
        <v>송도버스</v>
      </c>
      <c r="Y30" s="2"/>
    </row>
    <row r="31" spans="2:28" ht="22.5" customHeight="1">
      <c r="B31" s="220" t="s">
        <v>116</v>
      </c>
      <c r="C31" s="67">
        <v>2</v>
      </c>
      <c r="D31" s="68">
        <v>2.6296006061312476E-2</v>
      </c>
      <c r="E31" s="68">
        <v>0.37512368125079287</v>
      </c>
      <c r="F31" s="68">
        <v>0.21028626075193632</v>
      </c>
      <c r="G31" s="69">
        <v>14.007173076923076</v>
      </c>
      <c r="H31" s="70">
        <v>0.7980534606991847</v>
      </c>
      <c r="I31" s="70">
        <v>31.835889171966361</v>
      </c>
      <c r="J31" s="71">
        <v>1.9779970365926764</v>
      </c>
      <c r="K31" s="72" t="s">
        <v>69</v>
      </c>
      <c r="M31" s="219"/>
      <c r="N31" s="39" t="s">
        <v>69</v>
      </c>
      <c r="O31" s="39">
        <v>130</v>
      </c>
      <c r="Y31" s="2"/>
    </row>
    <row r="32" spans="2:28" ht="22.5" customHeight="1">
      <c r="B32" s="52" t="s">
        <v>468</v>
      </c>
      <c r="C32" s="52"/>
      <c r="D32" s="65">
        <v>5.6445887940135275E-3</v>
      </c>
      <c r="E32" s="65">
        <v>7.7461691207860728E-3</v>
      </c>
      <c r="F32" s="65">
        <v>9.428398964640694E-2</v>
      </c>
      <c r="G32" s="65">
        <v>9.1979134966525766E-2</v>
      </c>
      <c r="H32" s="65">
        <v>0.34129475123708741</v>
      </c>
      <c r="I32" s="65">
        <v>0.73536562182747667</v>
      </c>
      <c r="J32" s="65">
        <v>-0.12458109752547675</v>
      </c>
      <c r="K32" s="66" t="s">
        <v>483</v>
      </c>
      <c r="M32" s="2" t="s">
        <v>71</v>
      </c>
      <c r="N32" s="308">
        <v>3.7593984962406013E-2</v>
      </c>
      <c r="O32" s="39">
        <v>5</v>
      </c>
      <c r="X32" s="2"/>
      <c r="Y32" s="2"/>
    </row>
    <row r="33" spans="2:28" ht="22.5" customHeight="1">
      <c r="M33" s="2" t="s">
        <v>66</v>
      </c>
      <c r="N33" s="308">
        <v>9.0225563909774431E-2</v>
      </c>
      <c r="O33" s="39">
        <v>12</v>
      </c>
      <c r="X33" s="2"/>
      <c r="Y33" s="2"/>
    </row>
    <row r="34" spans="2:28" ht="17.25" customHeight="1">
      <c r="B34" s="51" t="s">
        <v>125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68</v>
      </c>
      <c r="N34" s="308">
        <v>0.18045112781954886</v>
      </c>
      <c r="O34" s="39">
        <v>24</v>
      </c>
      <c r="X34" s="2"/>
      <c r="Y34" s="2"/>
    </row>
    <row r="35" spans="2:28" ht="22.5" customHeight="1">
      <c r="B35" s="59"/>
      <c r="C35" s="59"/>
      <c r="M35" s="2" t="s">
        <v>69</v>
      </c>
      <c r="N35" s="308">
        <v>0.2781954887218045</v>
      </c>
      <c r="O35" s="39">
        <v>36</v>
      </c>
      <c r="X35" s="2"/>
      <c r="Y35" s="2"/>
    </row>
    <row r="36" spans="2:28" ht="22.5" customHeight="1" thickBot="1">
      <c r="H36" s="191" t="s">
        <v>91</v>
      </c>
      <c r="I36" s="192" t="s">
        <v>92</v>
      </c>
      <c r="J36" s="193" t="str">
        <f>J10</f>
        <v>송도버스</v>
      </c>
      <c r="K36" s="194" t="s">
        <v>115</v>
      </c>
      <c r="M36" s="2" t="s">
        <v>67</v>
      </c>
      <c r="N36" s="308">
        <v>0.23308270676691728</v>
      </c>
      <c r="O36" s="39">
        <v>30</v>
      </c>
      <c r="X36" s="2"/>
      <c r="Y36" s="2"/>
    </row>
    <row r="37" spans="2:28" ht="22.5" customHeight="1" thickTop="1">
      <c r="H37" s="199" t="s">
        <v>109</v>
      </c>
      <c r="I37" s="200" t="s">
        <v>69</v>
      </c>
      <c r="J37" s="201" t="s">
        <v>69</v>
      </c>
      <c r="K37" s="202"/>
      <c r="M37" s="2" t="s">
        <v>70</v>
      </c>
      <c r="N37" s="308">
        <v>0.18045112781954886</v>
      </c>
      <c r="O37" s="39">
        <v>23</v>
      </c>
      <c r="X37" s="2"/>
      <c r="Z37" s="39"/>
      <c r="AA37" s="39"/>
      <c r="AB37" s="39"/>
    </row>
    <row r="38" spans="2:28" ht="21" customHeight="1">
      <c r="H38" s="195" t="s">
        <v>94</v>
      </c>
      <c r="I38" s="196">
        <v>0.11328494793310193</v>
      </c>
      <c r="J38" s="197" t="s">
        <v>676</v>
      </c>
      <c r="K38" s="198">
        <v>-7.5690962970695913E-2</v>
      </c>
      <c r="M38" s="2"/>
      <c r="X38" s="2"/>
      <c r="Z38" s="39"/>
      <c r="AA38" s="39"/>
      <c r="AB38" s="39"/>
    </row>
    <row r="39" spans="2:28" ht="21" customHeight="1">
      <c r="H39" s="179" t="s">
        <v>95</v>
      </c>
      <c r="I39" s="171">
        <v>0.11076049226885452</v>
      </c>
      <c r="J39" s="180" t="s">
        <v>484</v>
      </c>
      <c r="K39" s="181">
        <v>-2.0534928359080093E-2</v>
      </c>
      <c r="L39" s="4"/>
      <c r="M39" s="2"/>
      <c r="X39" s="2"/>
      <c r="Z39" s="39"/>
      <c r="AA39" s="39"/>
      <c r="AB39" s="39"/>
    </row>
    <row r="40" spans="2:28" ht="21" customHeight="1">
      <c r="H40" s="178" t="s">
        <v>96</v>
      </c>
      <c r="I40" s="171">
        <v>0.16503628905017356</v>
      </c>
      <c r="J40" s="180" t="s">
        <v>485</v>
      </c>
      <c r="K40" s="181">
        <v>1.54148387693753E-2</v>
      </c>
      <c r="L40" s="4"/>
      <c r="M40" s="2"/>
      <c r="X40" s="2"/>
      <c r="Z40" s="39"/>
      <c r="AA40" s="39"/>
      <c r="AB40" s="39"/>
    </row>
    <row r="41" spans="2:28" ht="21" customHeight="1">
      <c r="H41" s="178" t="s">
        <v>99</v>
      </c>
      <c r="I41" s="171">
        <v>0.22278321236983276</v>
      </c>
      <c r="J41" s="180" t="s">
        <v>486</v>
      </c>
      <c r="K41" s="181">
        <v>5.541227635197174E-2</v>
      </c>
      <c r="L41" s="4"/>
      <c r="M41" s="2"/>
      <c r="X41" s="2"/>
      <c r="Z41" s="39"/>
      <c r="AA41" s="39"/>
      <c r="AB41" s="39"/>
    </row>
    <row r="42" spans="2:28" ht="21" customHeight="1">
      <c r="H42" s="182" t="s">
        <v>97</v>
      </c>
      <c r="I42" s="171">
        <v>0.21931208583149259</v>
      </c>
      <c r="J42" s="180" t="s">
        <v>677</v>
      </c>
      <c r="K42" s="181">
        <v>1.3770620935424693E-2</v>
      </c>
      <c r="L42" s="4"/>
      <c r="M42" s="2"/>
      <c r="X42" s="2"/>
      <c r="Z42" s="39"/>
      <c r="AA42" s="39"/>
      <c r="AB42" s="39"/>
    </row>
    <row r="43" spans="2:28" ht="21" customHeight="1">
      <c r="H43" s="183" t="s">
        <v>98</v>
      </c>
      <c r="I43" s="184">
        <v>0.16882297254654466</v>
      </c>
      <c r="J43" s="185" t="s">
        <v>678</v>
      </c>
      <c r="K43" s="186">
        <v>1.1628155273004204E-2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1" t="s">
        <v>126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39"/>
    </row>
    <row r="46" spans="2:28" ht="30.75" customHeight="1">
      <c r="B46" s="55" t="s">
        <v>62</v>
      </c>
      <c r="C46" s="55" t="s">
        <v>101</v>
      </c>
      <c r="D46" s="55" t="s">
        <v>102</v>
      </c>
      <c r="E46" s="55" t="s">
        <v>103</v>
      </c>
      <c r="F46" s="55" t="s">
        <v>104</v>
      </c>
      <c r="G46" s="55" t="s">
        <v>105</v>
      </c>
      <c r="H46" s="55" t="s">
        <v>6</v>
      </c>
      <c r="I46" s="55" t="s">
        <v>7</v>
      </c>
      <c r="J46" s="55" t="s">
        <v>106</v>
      </c>
      <c r="K46" s="55" t="s">
        <v>72</v>
      </c>
      <c r="L46" s="4"/>
      <c r="M46" s="2"/>
      <c r="N46" s="39" t="s">
        <v>119</v>
      </c>
      <c r="X46" s="2"/>
      <c r="Z46" s="39"/>
      <c r="AA46" s="39"/>
      <c r="AB46" s="39"/>
    </row>
    <row r="47" spans="2:28" ht="22.5" customHeight="1">
      <c r="B47" s="285" t="s">
        <v>116</v>
      </c>
      <c r="C47" s="286">
        <v>2401</v>
      </c>
      <c r="D47" s="287">
        <v>4.1766808348811919E-2</v>
      </c>
      <c r="E47" s="287">
        <v>0.42461929765650197</v>
      </c>
      <c r="F47" s="287">
        <v>0.20088566674542882</v>
      </c>
      <c r="G47" s="288">
        <v>15.209259259259261</v>
      </c>
      <c r="H47" s="289">
        <v>2.6181550899179609</v>
      </c>
      <c r="I47" s="289">
        <v>48.267172410737871</v>
      </c>
      <c r="J47" s="290">
        <v>1.8374338094753773</v>
      </c>
      <c r="K47" s="81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91" t="s">
        <v>116</v>
      </c>
      <c r="C48" s="292">
        <v>2402</v>
      </c>
      <c r="D48" s="293">
        <v>4.4536502303360516E-2</v>
      </c>
      <c r="E48" s="293">
        <v>0.33857159506042267</v>
      </c>
      <c r="F48" s="293">
        <v>0.1823840893143773</v>
      </c>
      <c r="G48" s="294">
        <v>10.960228070175434</v>
      </c>
      <c r="H48" s="295">
        <v>0.17484915342109264</v>
      </c>
      <c r="I48" s="295">
        <v>14.908788381414796</v>
      </c>
      <c r="J48" s="296">
        <v>2.1634671164093122</v>
      </c>
      <c r="K48" s="72" t="s">
        <v>165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291" t="s">
        <v>116</v>
      </c>
      <c r="C49" s="292">
        <v>2403</v>
      </c>
      <c r="D49" s="293">
        <v>1.7744729756250573E-2</v>
      </c>
      <c r="E49" s="293">
        <v>0.348754506094135</v>
      </c>
      <c r="F49" s="293">
        <v>0.19196288360838792</v>
      </c>
      <c r="G49" s="294">
        <v>11.776934426229511</v>
      </c>
      <c r="H49" s="295">
        <v>0.17606186335137766</v>
      </c>
      <c r="I49" s="295">
        <v>19.928493144251544</v>
      </c>
      <c r="J49" s="296">
        <v>2.1170612036187832</v>
      </c>
      <c r="K49" s="72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91" t="s">
        <v>116</v>
      </c>
      <c r="C50" s="292">
        <v>2404</v>
      </c>
      <c r="D50" s="293">
        <v>1.7329068772259273E-2</v>
      </c>
      <c r="E50" s="293">
        <v>0.34899401728350155</v>
      </c>
      <c r="F50" s="293">
        <v>0.20065665338515842</v>
      </c>
      <c r="G50" s="294">
        <v>12.143616666666665</v>
      </c>
      <c r="H50" s="295">
        <v>0.15435127183473724</v>
      </c>
      <c r="I50" s="295">
        <v>20.678968066470478</v>
      </c>
      <c r="J50" s="296">
        <v>2.0718807292445893</v>
      </c>
      <c r="K50" s="72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91" t="s">
        <v>116</v>
      </c>
      <c r="C51" s="292">
        <v>2405</v>
      </c>
      <c r="D51" s="293">
        <v>1.7942244840920423E-2</v>
      </c>
      <c r="E51" s="293">
        <v>0.34550236017067637</v>
      </c>
      <c r="F51" s="293">
        <v>0.19690668349014642</v>
      </c>
      <c r="G51" s="294">
        <v>12.517333333333333</v>
      </c>
      <c r="H51" s="295">
        <v>0.16141656204788482</v>
      </c>
      <c r="I51" s="295">
        <v>20.758976962168227</v>
      </c>
      <c r="J51" s="296">
        <v>2.0418294398155967</v>
      </c>
      <c r="K51" s="72" t="s">
        <v>68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91" t="s">
        <v>116</v>
      </c>
      <c r="C52" s="292">
        <v>2406</v>
      </c>
      <c r="D52" s="293">
        <v>1.9465988645741762E-2</v>
      </c>
      <c r="E52" s="293">
        <v>0.34404001527323214</v>
      </c>
      <c r="F52" s="293">
        <v>0.18633428270888416</v>
      </c>
      <c r="G52" s="294">
        <v>13.593633333333331</v>
      </c>
      <c r="H52" s="295">
        <v>8.7344195019789461E-2</v>
      </c>
      <c r="I52" s="295">
        <v>21.699264449539015</v>
      </c>
      <c r="J52" s="296">
        <v>1.9669250709233395</v>
      </c>
      <c r="K52" s="72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91" t="s">
        <v>116</v>
      </c>
      <c r="C53" s="292">
        <v>2407</v>
      </c>
      <c r="D53" s="293">
        <v>2.0083470267237898E-2</v>
      </c>
      <c r="E53" s="293">
        <v>0.34483569744134962</v>
      </c>
      <c r="F53" s="293">
        <v>0.17908731405120215</v>
      </c>
      <c r="G53" s="294">
        <v>13.978736842105263</v>
      </c>
      <c r="H53" s="295">
        <v>5.2547381294976672E-2</v>
      </c>
      <c r="I53" s="295">
        <v>20.243294784097596</v>
      </c>
      <c r="J53" s="296">
        <v>1.9292363832087516</v>
      </c>
      <c r="K53" s="72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91" t="s">
        <v>116</v>
      </c>
      <c r="C54" s="292">
        <v>2408</v>
      </c>
      <c r="D54" s="293">
        <v>2.3395773363620878E-2</v>
      </c>
      <c r="E54" s="293">
        <v>0.34639993612813241</v>
      </c>
      <c r="F54" s="293">
        <v>0.16804329126519482</v>
      </c>
      <c r="G54" s="294">
        <v>14.80953703703703</v>
      </c>
      <c r="H54" s="295">
        <v>5.0308859739632235E-2</v>
      </c>
      <c r="I54" s="295">
        <v>21.290397448883745</v>
      </c>
      <c r="J54" s="296">
        <v>1.9072682262962852</v>
      </c>
      <c r="K54" s="72" t="s">
        <v>67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91" t="s">
        <v>116</v>
      </c>
      <c r="C55" s="292">
        <v>2409</v>
      </c>
      <c r="D55" s="293">
        <v>2.1284207329449474E-2</v>
      </c>
      <c r="E55" s="293">
        <v>0.34740779484714723</v>
      </c>
      <c r="F55" s="293">
        <v>0.17778093367510542</v>
      </c>
      <c r="G55" s="294">
        <v>14.398333333333333</v>
      </c>
      <c r="H55" s="295">
        <v>8.0525844717520292E-2</v>
      </c>
      <c r="I55" s="295">
        <v>21.345388288496693</v>
      </c>
      <c r="J55" s="296">
        <v>1.928437775696352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91" t="s">
        <v>116</v>
      </c>
      <c r="C56" s="292">
        <v>2410</v>
      </c>
      <c r="D56" s="293">
        <v>2.2340662095655332E-2</v>
      </c>
      <c r="E56" s="293">
        <v>0.35015554147835426</v>
      </c>
      <c r="F56" s="293">
        <v>0.20048326651488757</v>
      </c>
      <c r="G56" s="294">
        <v>13.650666666666666</v>
      </c>
      <c r="H56" s="295">
        <v>0.16990389105445966</v>
      </c>
      <c r="I56" s="295">
        <v>27.248461212710527</v>
      </c>
      <c r="J56" s="296">
        <v>1.990713332719974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91" t="s">
        <v>116</v>
      </c>
      <c r="C57" s="292">
        <v>2411</v>
      </c>
      <c r="D57" s="293">
        <v>2.3667184349015279E-2</v>
      </c>
      <c r="E57" s="293">
        <v>0.35511033932383235</v>
      </c>
      <c r="F57" s="293">
        <v>0.20930567211951023</v>
      </c>
      <c r="G57" s="294">
        <v>13.811188679245282</v>
      </c>
      <c r="H57" s="295">
        <v>0.38557409924656377</v>
      </c>
      <c r="I57" s="295">
        <v>31.261161585067555</v>
      </c>
      <c r="J57" s="296">
        <v>1.9962384691948249</v>
      </c>
      <c r="K57" s="72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91" t="s">
        <v>116</v>
      </c>
      <c r="C58" s="292">
        <v>2412</v>
      </c>
      <c r="D58" s="293">
        <v>2.4864838779261145E-2</v>
      </c>
      <c r="E58" s="293">
        <v>0.36554368576588359</v>
      </c>
      <c r="F58" s="293">
        <v>0.20836737681290929</v>
      </c>
      <c r="G58" s="294">
        <v>13.766283018867925</v>
      </c>
      <c r="H58" s="295">
        <v>0.48996059652029272</v>
      </c>
      <c r="I58" s="295">
        <v>28.715796771143793</v>
      </c>
      <c r="J58" s="296">
        <v>1.9886600617016958</v>
      </c>
      <c r="K58" s="72" t="s">
        <v>69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291" t="s">
        <v>116</v>
      </c>
      <c r="C59" s="292">
        <v>2501</v>
      </c>
      <c r="D59" s="293">
        <v>2.6854227458134282E-2</v>
      </c>
      <c r="E59" s="293">
        <v>0.36924950161409886</v>
      </c>
      <c r="F59" s="293">
        <v>0.21040768308305902</v>
      </c>
      <c r="G59" s="294">
        <v>13.736615384615382</v>
      </c>
      <c r="H59" s="295">
        <v>0.7875559305183385</v>
      </c>
      <c r="I59" s="295">
        <v>29.590293746336709</v>
      </c>
      <c r="J59" s="296">
        <v>2.0025875871012784</v>
      </c>
      <c r="K59" s="72" t="s">
        <v>69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91" t="s">
        <v>116</v>
      </c>
      <c r="C60" s="292">
        <v>2502</v>
      </c>
      <c r="D60" s="293">
        <v>2.6296006061312476E-2</v>
      </c>
      <c r="E60" s="293">
        <v>0.37512368125079287</v>
      </c>
      <c r="F60" s="293">
        <v>0.21028626075193632</v>
      </c>
      <c r="G60" s="294">
        <v>14.007173076923076</v>
      </c>
      <c r="H60" s="295">
        <v>0.7980534606991847</v>
      </c>
      <c r="I60" s="295">
        <v>31.835889171966361</v>
      </c>
      <c r="J60" s="296">
        <v>1.9779970365926764</v>
      </c>
      <c r="K60" s="72" t="s">
        <v>69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2" t="s">
        <v>107</v>
      </c>
      <c r="C61" s="52"/>
      <c r="D61" s="65" cm="1">
        <f t="array" aca="1" ref="D61" ca="1">(INDIRECT(ADDRESS(ROW()-1,COLUMN()))/INDIRECT(ADDRESS(ROW()-2,COLUMN())))-1</f>
        <v>-2.0787095726066629E-2</v>
      </c>
      <c r="E61" s="65" cm="1">
        <f t="array" aca="1" ref="E61" ca="1">(INDIRECT(ADDRESS(ROW()-1,COLUMN()))/INDIRECT(ADDRESS(ROW()-2,COLUMN())))-1</f>
        <v>1.5908429425134596E-2</v>
      </c>
      <c r="F61" s="65" cm="1">
        <f t="array" aca="1" ref="F61" ca="1">(INDIRECT(ADDRESS(ROW()-1,COLUMN()))/INDIRECT(ADDRESS(ROW()-2,COLUMN())))-1</f>
        <v>-5.7708126121402969E-4</v>
      </c>
      <c r="G61" s="65" cm="1">
        <f t="array" aca="1" ref="G61" ca="1">(INDIRECT(ADDRESS(ROW()-1,COLUMN()))/INDIRECT(ADDRESS(ROW()-2,COLUMN())))-1</f>
        <v>1.9696095779948131E-2</v>
      </c>
      <c r="H61" s="65" cm="1">
        <f t="array" aca="1" ref="H61" ca="1">(INDIRECT(ADDRESS(ROW()-1,COLUMN()))/INDIRECT(ADDRESS(ROW()-2,COLUMN())))-1</f>
        <v>1.332925037328736E-2</v>
      </c>
      <c r="I61" s="65" cm="1">
        <f t="array" aca="1" ref="I61" ca="1">(INDIRECT(ADDRESS(ROW()-1,COLUMN()))/INDIRECT(ADDRESS(ROW()-2,COLUMN())))-1</f>
        <v>7.5889595584283764E-2</v>
      </c>
      <c r="J61" s="65" cm="1">
        <f t="array" aca="1" ref="J61" ca="1">(INDIRECT(ADDRESS(ROW()-1,COLUMN()))/INDIRECT(ADDRESS(ROW()-2,COLUMN())))-1</f>
        <v>-1.2279388260963087E-2</v>
      </c>
      <c r="K61" s="73" t="str" cm="1">
        <f t="array" aca="1" ref="K61" ca="1">_xlfn.IFS(N61=0,"등급유지",N61&gt;0,N61&amp;"등급 상승",N61&lt;0,N61&amp;"등급 하락")</f>
        <v>등급유지</v>
      </c>
      <c r="M61" s="309"/>
      <c r="N61" s="39" cm="1">
        <f t="array" aca="1" ref="N61" ca="1">(INDIRECT(ADDRESS(ROW()-1,COLUMN()))-INDIRECT(ADDRESS(ROW()-2,COLUMN())))</f>
        <v>0</v>
      </c>
      <c r="O61" s="39" t="s">
        <v>120</v>
      </c>
      <c r="X61" s="310"/>
      <c r="Z61" s="251"/>
      <c r="AA61" s="39"/>
      <c r="AB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9"/>
      <c r="X62" s="310"/>
      <c r="Z62" s="251"/>
      <c r="AA62" s="39"/>
      <c r="AB62" s="39"/>
    </row>
    <row r="63" spans="2:28" ht="18" customHeight="1">
      <c r="B63" s="51" t="s">
        <v>127</v>
      </c>
      <c r="C63" s="51"/>
      <c r="D63" s="50"/>
      <c r="E63" s="50"/>
      <c r="F63" s="50"/>
      <c r="G63" s="50"/>
      <c r="H63" s="50"/>
      <c r="I63" s="50"/>
      <c r="J63" s="50"/>
      <c r="K63" s="50"/>
      <c r="M63" s="309"/>
      <c r="X63" s="310"/>
      <c r="Z63" s="251"/>
      <c r="AA63" s="39"/>
      <c r="AB63" s="3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9"/>
      <c r="X64" s="310"/>
      <c r="Z64" s="251"/>
      <c r="AA64" s="39"/>
      <c r="AB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9"/>
      <c r="N65" s="310"/>
      <c r="P65" s="251"/>
      <c r="AA65" s="252"/>
    </row>
    <row r="66" spans="2:27" ht="25.5" customHeight="1">
      <c r="B66" s="47"/>
      <c r="C66" s="47"/>
      <c r="D66" s="48"/>
      <c r="M66" s="309"/>
      <c r="N66" s="310"/>
      <c r="P66" s="251"/>
      <c r="AA66" s="252"/>
    </row>
    <row r="67" spans="2:27" ht="25.5" customHeight="1">
      <c r="B67" s="47"/>
      <c r="C67" s="47"/>
      <c r="D67" s="48"/>
      <c r="M67" s="309"/>
      <c r="N67" s="310"/>
      <c r="P67" s="251"/>
      <c r="AA67" s="252"/>
    </row>
    <row r="68" spans="2:27" ht="25.5" customHeight="1">
      <c r="B68" s="47"/>
      <c r="C68" s="47"/>
      <c r="D68" s="48"/>
      <c r="M68" s="309"/>
      <c r="N68" s="310"/>
      <c r="P68" s="251"/>
      <c r="AA68" s="252"/>
    </row>
    <row r="69" spans="2:27" ht="25.5" customHeight="1">
      <c r="B69" s="47"/>
      <c r="C69" s="47"/>
      <c r="D69" s="48"/>
      <c r="M69" s="309"/>
      <c r="N69" s="310"/>
      <c r="P69" s="251"/>
      <c r="AA69" s="252"/>
    </row>
    <row r="70" spans="2:27" ht="25.5" customHeight="1">
      <c r="B70" s="47"/>
      <c r="C70" s="47"/>
      <c r="D70" s="48"/>
      <c r="M70" s="309"/>
      <c r="N70" s="310"/>
      <c r="P70" s="251"/>
      <c r="AA70" s="252"/>
    </row>
    <row r="71" spans="2:27" ht="25.5" customHeight="1">
      <c r="B71" s="47"/>
      <c r="C71" s="47"/>
      <c r="D71" s="48"/>
      <c r="M71" s="309"/>
      <c r="N71" s="310"/>
      <c r="P71" s="251"/>
      <c r="AA71" s="252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09"/>
      <c r="N72" s="310"/>
      <c r="P72" s="251"/>
      <c r="AA72" s="252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09"/>
      <c r="N73" s="310"/>
      <c r="P73" s="251"/>
      <c r="AA73" s="252"/>
    </row>
    <row r="74" spans="2:27" ht="25.5" customHeight="1" thickBot="1">
      <c r="B74" s="203" t="s">
        <v>91</v>
      </c>
      <c r="C74" s="204" t="s">
        <v>118</v>
      </c>
      <c r="D74" s="204" t="s">
        <v>117</v>
      </c>
      <c r="E74" s="204" t="s">
        <v>156</v>
      </c>
      <c r="F74" s="204" t="s">
        <v>156</v>
      </c>
      <c r="G74" s="204" t="s">
        <v>156</v>
      </c>
      <c r="H74" s="204" t="s">
        <v>156</v>
      </c>
      <c r="I74" s="204" t="s">
        <v>156</v>
      </c>
      <c r="J74" s="204" t="s">
        <v>156</v>
      </c>
      <c r="K74" s="205" t="s">
        <v>156</v>
      </c>
      <c r="M74" s="311">
        <v>1</v>
      </c>
      <c r="N74" s="312">
        <v>2</v>
      </c>
      <c r="O74" s="312"/>
      <c r="P74" s="311"/>
      <c r="Q74" s="312"/>
      <c r="R74" s="312"/>
      <c r="S74" s="311"/>
      <c r="T74" s="312"/>
      <c r="U74" s="313"/>
      <c r="AA74" s="252"/>
    </row>
    <row r="75" spans="2:27" ht="25.5" customHeight="1" thickTop="1">
      <c r="B75" s="208" t="s">
        <v>109</v>
      </c>
      <c r="C75" s="209" t="s">
        <v>69</v>
      </c>
      <c r="D75" s="210" t="s">
        <v>69</v>
      </c>
      <c r="E75" s="210" t="s">
        <v>156</v>
      </c>
      <c r="F75" s="210" t="s">
        <v>156</v>
      </c>
      <c r="G75" s="210" t="s">
        <v>156</v>
      </c>
      <c r="H75" s="210" t="s">
        <v>156</v>
      </c>
      <c r="I75" s="210" t="s">
        <v>156</v>
      </c>
      <c r="J75" s="210" t="s">
        <v>156</v>
      </c>
      <c r="K75" s="210" t="s">
        <v>156</v>
      </c>
      <c r="M75" s="311" t="s">
        <v>118</v>
      </c>
      <c r="N75" s="311" t="s">
        <v>117</v>
      </c>
      <c r="O75" s="311"/>
      <c r="P75" s="311"/>
      <c r="Q75" s="311"/>
      <c r="R75" s="311"/>
      <c r="S75" s="311"/>
      <c r="T75" s="311"/>
      <c r="U75" s="309"/>
      <c r="AA75" s="252"/>
    </row>
    <row r="76" spans="2:27" ht="25.5" customHeight="1">
      <c r="B76" s="206" t="s">
        <v>94</v>
      </c>
      <c r="C76" s="196" t="s">
        <v>670</v>
      </c>
      <c r="D76" s="196" t="s">
        <v>324</v>
      </c>
      <c r="E76" s="196" t="s">
        <v>156</v>
      </c>
      <c r="F76" s="196" t="s">
        <v>156</v>
      </c>
      <c r="G76" s="196" t="s">
        <v>156</v>
      </c>
      <c r="H76" s="196" t="s">
        <v>156</v>
      </c>
      <c r="I76" s="196" t="s">
        <v>156</v>
      </c>
      <c r="J76" s="196" t="s">
        <v>156</v>
      </c>
      <c r="K76" s="207" t="s">
        <v>156</v>
      </c>
      <c r="M76" s="309"/>
      <c r="N76" s="310"/>
      <c r="P76" s="251"/>
      <c r="AA76" s="252"/>
    </row>
    <row r="77" spans="2:27" ht="25.5" customHeight="1">
      <c r="B77" s="170" t="s">
        <v>95</v>
      </c>
      <c r="C77" s="172" t="s">
        <v>324</v>
      </c>
      <c r="D77" s="172" t="s">
        <v>469</v>
      </c>
      <c r="E77" s="172" t="s">
        <v>156</v>
      </c>
      <c r="F77" s="172" t="s">
        <v>156</v>
      </c>
      <c r="G77" s="172" t="s">
        <v>156</v>
      </c>
      <c r="H77" s="172" t="s">
        <v>156</v>
      </c>
      <c r="I77" s="172" t="s">
        <v>156</v>
      </c>
      <c r="J77" s="172" t="s">
        <v>156</v>
      </c>
      <c r="K77" s="173" t="s">
        <v>156</v>
      </c>
      <c r="M77" s="314">
        <v>3.125E-2</v>
      </c>
      <c r="N77" s="314">
        <v>0</v>
      </c>
      <c r="O77" s="314"/>
      <c r="P77" s="314"/>
      <c r="Q77" s="314"/>
      <c r="R77" s="314"/>
      <c r="S77" s="314"/>
      <c r="T77" s="314"/>
      <c r="AA77" s="252"/>
    </row>
    <row r="78" spans="2:27" ht="25.5" customHeight="1">
      <c r="B78" s="169" t="s">
        <v>96</v>
      </c>
      <c r="C78" s="172" t="s">
        <v>671</v>
      </c>
      <c r="D78" s="172" t="s">
        <v>672</v>
      </c>
      <c r="E78" s="172" t="s">
        <v>156</v>
      </c>
      <c r="F78" s="172" t="s">
        <v>156</v>
      </c>
      <c r="G78" s="172" t="s">
        <v>156</v>
      </c>
      <c r="H78" s="172" t="s">
        <v>156</v>
      </c>
      <c r="I78" s="172" t="s">
        <v>156</v>
      </c>
      <c r="J78" s="172" t="s">
        <v>156</v>
      </c>
      <c r="K78" s="173" t="s">
        <v>156</v>
      </c>
      <c r="M78" s="314">
        <v>0</v>
      </c>
      <c r="N78" s="314">
        <v>0.05</v>
      </c>
      <c r="O78" s="314"/>
      <c r="P78" s="314"/>
      <c r="Q78" s="314"/>
      <c r="R78" s="314"/>
      <c r="S78" s="314"/>
      <c r="T78" s="314"/>
      <c r="AA78" s="252"/>
    </row>
    <row r="79" spans="2:27" ht="25.5" customHeight="1">
      <c r="B79" s="169" t="s">
        <v>99</v>
      </c>
      <c r="C79" s="172" t="s">
        <v>673</v>
      </c>
      <c r="D79" s="172" t="s">
        <v>674</v>
      </c>
      <c r="E79" s="172" t="s">
        <v>156</v>
      </c>
      <c r="F79" s="172" t="s">
        <v>156</v>
      </c>
      <c r="G79" s="172" t="s">
        <v>156</v>
      </c>
      <c r="H79" s="172" t="s">
        <v>156</v>
      </c>
      <c r="I79" s="172" t="s">
        <v>156</v>
      </c>
      <c r="J79" s="172" t="s">
        <v>156</v>
      </c>
      <c r="K79" s="173" t="s">
        <v>156</v>
      </c>
      <c r="M79" s="314">
        <v>0.21875</v>
      </c>
      <c r="N79" s="314">
        <v>0.2</v>
      </c>
      <c r="O79" s="314"/>
      <c r="P79" s="314"/>
      <c r="Q79" s="314"/>
      <c r="R79" s="314"/>
      <c r="S79" s="314"/>
      <c r="T79" s="314"/>
      <c r="AA79" s="252"/>
    </row>
    <row r="80" spans="2:27" ht="25.5" customHeight="1">
      <c r="B80" s="174" t="s">
        <v>97</v>
      </c>
      <c r="C80" s="172" t="s">
        <v>671</v>
      </c>
      <c r="D80" s="172" t="s">
        <v>672</v>
      </c>
      <c r="E80" s="172" t="s">
        <v>156</v>
      </c>
      <c r="F80" s="172" t="s">
        <v>156</v>
      </c>
      <c r="G80" s="172" t="s">
        <v>156</v>
      </c>
      <c r="H80" s="172" t="s">
        <v>156</v>
      </c>
      <c r="I80" s="172" t="s">
        <v>156</v>
      </c>
      <c r="J80" s="172" t="s">
        <v>156</v>
      </c>
      <c r="K80" s="173" t="s">
        <v>156</v>
      </c>
      <c r="M80" s="314">
        <v>0.5</v>
      </c>
      <c r="N80" s="314">
        <v>0.25</v>
      </c>
      <c r="O80" s="314"/>
      <c r="P80" s="314"/>
      <c r="Q80" s="314"/>
      <c r="R80" s="314"/>
      <c r="S80" s="314"/>
      <c r="T80" s="314"/>
      <c r="AA80" s="252"/>
    </row>
    <row r="81" spans="2:27" ht="25.5" customHeight="1">
      <c r="B81" s="175" t="s">
        <v>98</v>
      </c>
      <c r="C81" s="176" t="s">
        <v>670</v>
      </c>
      <c r="D81" s="176" t="s">
        <v>675</v>
      </c>
      <c r="E81" s="176" t="s">
        <v>156</v>
      </c>
      <c r="F81" s="176" t="s">
        <v>156</v>
      </c>
      <c r="G81" s="176" t="s">
        <v>156</v>
      </c>
      <c r="H81" s="176" t="s">
        <v>156</v>
      </c>
      <c r="I81" s="176" t="s">
        <v>156</v>
      </c>
      <c r="J81" s="176" t="s">
        <v>156</v>
      </c>
      <c r="K81" s="177" t="s">
        <v>156</v>
      </c>
      <c r="M81" s="314">
        <v>0.21875</v>
      </c>
      <c r="N81" s="314">
        <v>0.2</v>
      </c>
      <c r="O81" s="314"/>
      <c r="P81" s="314"/>
      <c r="Q81" s="314"/>
      <c r="R81" s="314"/>
      <c r="S81" s="314"/>
      <c r="T81" s="314"/>
      <c r="AA81" s="252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14">
        <v>3.125E-2</v>
      </c>
      <c r="N82" s="314">
        <v>0.3</v>
      </c>
      <c r="O82" s="314"/>
      <c r="P82" s="314"/>
      <c r="Q82" s="314"/>
      <c r="R82" s="314"/>
      <c r="S82" s="314"/>
      <c r="T82" s="314"/>
      <c r="AA82" s="252"/>
    </row>
    <row r="83" spans="2:27" ht="17.25" customHeight="1">
      <c r="B83" s="51" t="s">
        <v>128</v>
      </c>
      <c r="C83" s="51"/>
      <c r="D83" s="50"/>
      <c r="E83" s="50"/>
      <c r="F83" s="50"/>
      <c r="G83" s="50"/>
      <c r="H83" s="50"/>
      <c r="I83" s="50"/>
      <c r="J83" s="50"/>
      <c r="K83" s="50"/>
      <c r="M83" s="309"/>
      <c r="N83" s="310"/>
      <c r="P83" s="251"/>
      <c r="AA83" s="252"/>
    </row>
    <row r="84" spans="2:27" ht="30.75" customHeight="1">
      <c r="B84" s="55" t="s">
        <v>75</v>
      </c>
      <c r="C84" s="55" t="s">
        <v>101</v>
      </c>
      <c r="D84" s="55" t="s">
        <v>102</v>
      </c>
      <c r="E84" s="55" t="s">
        <v>103</v>
      </c>
      <c r="F84" s="55" t="s">
        <v>104</v>
      </c>
      <c r="G84" s="55" t="s">
        <v>105</v>
      </c>
      <c r="H84" s="55" t="s">
        <v>6</v>
      </c>
      <c r="I84" s="55" t="s">
        <v>7</v>
      </c>
      <c r="J84" s="55" t="s">
        <v>106</v>
      </c>
      <c r="K84" s="55" t="s">
        <v>108</v>
      </c>
      <c r="M84" s="309"/>
      <c r="N84" s="310"/>
      <c r="P84" s="251"/>
      <c r="AA84" s="252"/>
    </row>
    <row r="85" spans="2:27" ht="20.25" customHeight="1">
      <c r="B85" s="85" t="s">
        <v>118</v>
      </c>
      <c r="C85" s="64">
        <v>2401</v>
      </c>
      <c r="D85" s="86">
        <v>3.7953908378146758E-2</v>
      </c>
      <c r="E85" s="86">
        <v>0.44084813422683605</v>
      </c>
      <c r="F85" s="86">
        <v>0.21194822273428926</v>
      </c>
      <c r="G85" s="87">
        <v>15.677857142857146</v>
      </c>
      <c r="H85" s="88">
        <v>3.2106268733597867</v>
      </c>
      <c r="I85" s="88">
        <v>47.674807799401776</v>
      </c>
      <c r="J85" s="89">
        <v>1.7264003977086162</v>
      </c>
      <c r="K85" s="72"/>
      <c r="M85" s="309"/>
      <c r="N85" s="310"/>
      <c r="P85" s="251"/>
      <c r="AA85" s="252"/>
    </row>
    <row r="86" spans="2:27" ht="20.25" customHeight="1">
      <c r="B86" s="85" t="s">
        <v>118</v>
      </c>
      <c r="C86" s="64">
        <v>2402</v>
      </c>
      <c r="D86" s="86">
        <v>4.7338238662998369E-2</v>
      </c>
      <c r="E86" s="86">
        <v>0.35147955642461581</v>
      </c>
      <c r="F86" s="86">
        <v>0.19268522290292797</v>
      </c>
      <c r="G86" s="87">
        <v>11.421567567567569</v>
      </c>
      <c r="H86" s="88">
        <v>0.25179433373135346</v>
      </c>
      <c r="I86" s="88">
        <v>15.124081393472384</v>
      </c>
      <c r="J86" s="89">
        <v>2.0313859264743401</v>
      </c>
      <c r="K86" s="72"/>
      <c r="M86" s="309"/>
      <c r="N86" s="310"/>
      <c r="P86" s="251"/>
      <c r="AA86" s="252"/>
    </row>
    <row r="87" spans="2:27" ht="20.25" customHeight="1">
      <c r="B87" s="85" t="s">
        <v>118</v>
      </c>
      <c r="C87" s="64">
        <v>2403</v>
      </c>
      <c r="D87" s="86">
        <v>1.7541044141641884E-2</v>
      </c>
      <c r="E87" s="86">
        <v>0.36526443034866579</v>
      </c>
      <c r="F87" s="86">
        <v>0.20533129334870179</v>
      </c>
      <c r="G87" s="87">
        <v>12.580175000000001</v>
      </c>
      <c r="H87" s="88">
        <v>0.26214613339254178</v>
      </c>
      <c r="I87" s="88">
        <v>22.173828826713617</v>
      </c>
      <c r="J87" s="89">
        <v>1.9711647690327549</v>
      </c>
      <c r="K87" s="72"/>
      <c r="M87" s="309"/>
      <c r="N87" s="310"/>
      <c r="P87" s="251"/>
      <c r="AA87" s="252"/>
    </row>
    <row r="88" spans="2:27" ht="20.25" customHeight="1">
      <c r="B88" s="85" t="s">
        <v>118</v>
      </c>
      <c r="C88" s="64">
        <v>2404</v>
      </c>
      <c r="D88" s="86">
        <v>1.7990079109725037E-2</v>
      </c>
      <c r="E88" s="86">
        <v>0.36335272405362845</v>
      </c>
      <c r="F88" s="86">
        <v>0.2120314140150141</v>
      </c>
      <c r="G88" s="87">
        <v>12.926333333333332</v>
      </c>
      <c r="H88" s="88">
        <v>0.21665509876579497</v>
      </c>
      <c r="I88" s="88">
        <v>24.066236395053338</v>
      </c>
      <c r="J88" s="89">
        <v>1.9217669582198307</v>
      </c>
      <c r="K88" s="72"/>
      <c r="M88" s="309"/>
      <c r="N88" s="310"/>
      <c r="P88" s="251"/>
      <c r="AA88" s="252"/>
    </row>
    <row r="89" spans="2:27" ht="20.25" customHeight="1">
      <c r="B89" s="85" t="s">
        <v>118</v>
      </c>
      <c r="C89" s="64">
        <v>2405</v>
      </c>
      <c r="D89" s="86">
        <v>1.9270951125821018E-2</v>
      </c>
      <c r="E89" s="86">
        <v>0.35804234879495966</v>
      </c>
      <c r="F89" s="86">
        <v>0.20537678165452505</v>
      </c>
      <c r="G89" s="87">
        <v>13.203461538461537</v>
      </c>
      <c r="H89" s="88">
        <v>0.22067193783133673</v>
      </c>
      <c r="I89" s="88">
        <v>24.146155723755214</v>
      </c>
      <c r="J89" s="89">
        <v>1.9092856625459849</v>
      </c>
      <c r="K89" s="72"/>
      <c r="M89" s="309"/>
      <c r="N89" s="310"/>
      <c r="P89" s="251"/>
      <c r="AA89" s="252"/>
    </row>
    <row r="90" spans="2:27" ht="20.25" customHeight="1">
      <c r="B90" s="85" t="s">
        <v>118</v>
      </c>
      <c r="C90" s="64">
        <v>2406</v>
      </c>
      <c r="D90" s="86">
        <v>2.1533464590711551E-2</v>
      </c>
      <c r="E90" s="86">
        <v>0.35636792515988003</v>
      </c>
      <c r="F90" s="86">
        <v>0.19462913025485734</v>
      </c>
      <c r="G90" s="87">
        <v>14.148000000000001</v>
      </c>
      <c r="H90" s="88">
        <v>0.1219431670108688</v>
      </c>
      <c r="I90" s="88">
        <v>23.132961594077905</v>
      </c>
      <c r="J90" s="89">
        <v>1.8500309360050977</v>
      </c>
      <c r="K90" s="72"/>
      <c r="M90" s="309"/>
      <c r="N90" s="310"/>
      <c r="P90" s="251"/>
      <c r="AA90" s="252"/>
    </row>
    <row r="91" spans="2:27" ht="20.25" customHeight="1">
      <c r="B91" s="85" t="s">
        <v>118</v>
      </c>
      <c r="C91" s="64">
        <v>2407</v>
      </c>
      <c r="D91" s="86">
        <v>2.1987490380637027E-2</v>
      </c>
      <c r="E91" s="86">
        <v>0.35971973310166372</v>
      </c>
      <c r="F91" s="86">
        <v>0.18461015641219816</v>
      </c>
      <c r="G91" s="87">
        <v>14.394666666666669</v>
      </c>
      <c r="H91" s="88">
        <v>5.823664240132434E-2</v>
      </c>
      <c r="I91" s="88">
        <v>21.418765113948616</v>
      </c>
      <c r="J91" s="89">
        <v>1.8088769113991305</v>
      </c>
      <c r="K91" s="72"/>
      <c r="M91" s="309"/>
      <c r="N91" s="310"/>
      <c r="P91" s="251"/>
      <c r="AA91" s="252"/>
    </row>
    <row r="92" spans="2:27" ht="20.25" customHeight="1">
      <c r="B92" s="85" t="s">
        <v>118</v>
      </c>
      <c r="C92" s="64">
        <v>2408</v>
      </c>
      <c r="D92" s="86">
        <v>2.3293508430671191E-2</v>
      </c>
      <c r="E92" s="86">
        <v>0.36805761718118557</v>
      </c>
      <c r="F92" s="86">
        <v>0.17056053087409762</v>
      </c>
      <c r="G92" s="87">
        <v>15.310878787878785</v>
      </c>
      <c r="H92" s="88">
        <v>5.7275238415018748E-2</v>
      </c>
      <c r="I92" s="88">
        <v>23.164841948808629</v>
      </c>
      <c r="J92" s="89">
        <v>1.7830704712129504</v>
      </c>
      <c r="K92" s="72"/>
      <c r="M92" s="309"/>
      <c r="N92" s="310"/>
      <c r="P92" s="251"/>
      <c r="AA92" s="252"/>
    </row>
    <row r="93" spans="2:27" ht="20.25" customHeight="1">
      <c r="B93" s="85" t="s">
        <v>118</v>
      </c>
      <c r="C93" s="64">
        <v>2409</v>
      </c>
      <c r="D93" s="86">
        <v>2.3688207351938193E-2</v>
      </c>
      <c r="E93" s="86">
        <v>0.36695929488712214</v>
      </c>
      <c r="F93" s="86">
        <v>0.18334958802041315</v>
      </c>
      <c r="G93" s="87">
        <v>14.951090909090912</v>
      </c>
      <c r="H93" s="88">
        <v>0.11769649427647334</v>
      </c>
      <c r="I93" s="88">
        <v>24.273658671695763</v>
      </c>
      <c r="J93" s="89">
        <v>1.8107650446215457</v>
      </c>
      <c r="K93" s="72"/>
      <c r="M93" s="309"/>
      <c r="N93" s="310"/>
      <c r="P93" s="251"/>
      <c r="AA93" s="252"/>
    </row>
    <row r="94" spans="2:27" ht="20.25" customHeight="1">
      <c r="B94" s="85" t="s">
        <v>118</v>
      </c>
      <c r="C94" s="64">
        <v>2410</v>
      </c>
      <c r="D94" s="86">
        <v>2.5100953900632494E-2</v>
      </c>
      <c r="E94" s="86">
        <v>0.3649123111477815</v>
      </c>
      <c r="F94" s="86">
        <v>0.2084811225042148</v>
      </c>
      <c r="G94" s="87">
        <v>14.410727272727271</v>
      </c>
      <c r="H94" s="88">
        <v>0.24885496442040045</v>
      </c>
      <c r="I94" s="88">
        <v>32.00601805173325</v>
      </c>
      <c r="J94" s="89">
        <v>1.8507430928428206</v>
      </c>
      <c r="K94" s="72"/>
      <c r="M94" s="309"/>
      <c r="N94" s="310"/>
      <c r="P94" s="251"/>
      <c r="AA94" s="252"/>
    </row>
    <row r="95" spans="2:27" ht="20.25" customHeight="1">
      <c r="B95" s="85" t="s">
        <v>118</v>
      </c>
      <c r="C95" s="64">
        <v>2411</v>
      </c>
      <c r="D95" s="86">
        <v>2.5683788907943816E-2</v>
      </c>
      <c r="E95" s="86">
        <v>0.37122502362433801</v>
      </c>
      <c r="F95" s="86">
        <v>0.21595387856735779</v>
      </c>
      <c r="G95" s="87">
        <v>14.470121212121212</v>
      </c>
      <c r="H95" s="88">
        <v>0.56230400203547437</v>
      </c>
      <c r="I95" s="88">
        <v>36.800114564307492</v>
      </c>
      <c r="J95" s="89">
        <v>1.8584706250417959</v>
      </c>
      <c r="K95" s="72"/>
      <c r="M95" s="309"/>
      <c r="N95" s="310"/>
      <c r="P95" s="251"/>
      <c r="AA95" s="252"/>
    </row>
    <row r="96" spans="2:27" ht="20.25" customHeight="1">
      <c r="B96" s="85" t="s">
        <v>118</v>
      </c>
      <c r="C96" s="64">
        <v>2412</v>
      </c>
      <c r="D96" s="86">
        <v>2.49531909039429E-2</v>
      </c>
      <c r="E96" s="86">
        <v>0.38413218383961439</v>
      </c>
      <c r="F96" s="86">
        <v>0.21435909089578439</v>
      </c>
      <c r="G96" s="87">
        <v>14.216062500000003</v>
      </c>
      <c r="H96" s="88">
        <v>0.71719763537901848</v>
      </c>
      <c r="I96" s="88">
        <v>32.594470497682629</v>
      </c>
      <c r="J96" s="89">
        <v>1.8812050830219194</v>
      </c>
      <c r="K96" s="72"/>
      <c r="M96" s="309"/>
      <c r="N96" s="310"/>
      <c r="P96" s="251"/>
      <c r="AA96" s="252"/>
    </row>
    <row r="97" spans="2:27" ht="20.25" customHeight="1">
      <c r="B97" s="85" t="s">
        <v>118</v>
      </c>
      <c r="C97" s="64">
        <v>2501</v>
      </c>
      <c r="D97" s="86">
        <v>2.5317976294953793E-2</v>
      </c>
      <c r="E97" s="86">
        <v>0.38955771145602541</v>
      </c>
      <c r="F97" s="86">
        <v>0.21835169087654313</v>
      </c>
      <c r="G97" s="87">
        <v>14.497848484848484</v>
      </c>
      <c r="H97" s="88">
        <v>1.0895264564015215</v>
      </c>
      <c r="I97" s="88">
        <v>34.308404317444008</v>
      </c>
      <c r="J97" s="89">
        <v>1.8884745811292354</v>
      </c>
      <c r="K97" s="72"/>
      <c r="M97" s="309"/>
      <c r="N97" s="310"/>
      <c r="P97" s="251"/>
      <c r="AA97" s="252"/>
    </row>
    <row r="98" spans="2:27" ht="20.25" customHeight="1">
      <c r="B98" s="85" t="s">
        <v>118</v>
      </c>
      <c r="C98" s="64">
        <v>2502</v>
      </c>
      <c r="D98" s="86">
        <v>2.4657897005476437E-2</v>
      </c>
      <c r="E98" s="86">
        <v>0.3946659759955139</v>
      </c>
      <c r="F98" s="86">
        <v>0.21764180299951913</v>
      </c>
      <c r="G98" s="87">
        <v>14.843718750000003</v>
      </c>
      <c r="H98" s="88">
        <v>0.99921631219291429</v>
      </c>
      <c r="I98" s="88">
        <v>36.837737536286205</v>
      </c>
      <c r="J98" s="89">
        <v>1.8624438227063154</v>
      </c>
      <c r="K98" s="72" t="s">
        <v>69</v>
      </c>
      <c r="M98" s="309"/>
      <c r="N98" s="310"/>
      <c r="P98" s="251"/>
      <c r="AA98" s="252"/>
    </row>
    <row r="99" spans="2:27" ht="20.25" customHeight="1">
      <c r="B99" s="85" t="s">
        <v>117</v>
      </c>
      <c r="C99" s="64">
        <v>2401</v>
      </c>
      <c r="D99" s="86">
        <v>4.9640163813918829E-2</v>
      </c>
      <c r="E99" s="86">
        <v>0.39110795456163489</v>
      </c>
      <c r="F99" s="86">
        <v>0.18186659537150454</v>
      </c>
      <c r="G99" s="87">
        <v>14.346052631578949</v>
      </c>
      <c r="H99" s="88">
        <v>1.599560187649175</v>
      </c>
      <c r="I99" s="88">
        <v>49.285583059572772</v>
      </c>
      <c r="J99" s="89">
        <v>2.0658605757195008</v>
      </c>
      <c r="K99" s="72"/>
      <c r="M99" s="309"/>
      <c r="N99" s="310"/>
      <c r="P99" s="251"/>
      <c r="AA99" s="252"/>
    </row>
    <row r="100" spans="2:27" ht="20.25" customHeight="1">
      <c r="B100" s="85" t="s">
        <v>117</v>
      </c>
      <c r="C100" s="64">
        <v>2402</v>
      </c>
      <c r="D100" s="86">
        <v>3.912061655448261E-2</v>
      </c>
      <c r="E100" s="86">
        <v>0.31361990973895421</v>
      </c>
      <c r="F100" s="86">
        <v>0.16574134068295551</v>
      </c>
      <c r="G100" s="87">
        <v>10.10675</v>
      </c>
      <c r="H100" s="88">
        <v>5.0534748283544637E-2</v>
      </c>
      <c r="I100" s="88">
        <v>14.560956033549843</v>
      </c>
      <c r="J100" s="89">
        <v>2.4174118526131556</v>
      </c>
      <c r="K100" s="72"/>
      <c r="M100" s="309"/>
      <c r="N100" s="310"/>
      <c r="P100" s="251"/>
      <c r="AA100" s="252"/>
    </row>
    <row r="101" spans="2:27" ht="20.25" customHeight="1">
      <c r="B101" s="85" t="s">
        <v>117</v>
      </c>
      <c r="C101" s="64">
        <v>2403</v>
      </c>
      <c r="D101" s="86">
        <v>1.8112159171587254E-2</v>
      </c>
      <c r="E101" s="86">
        <v>0.31897217793242771</v>
      </c>
      <c r="F101" s="86">
        <v>0.17136730617633</v>
      </c>
      <c r="G101" s="87">
        <v>10.246952380952381</v>
      </c>
      <c r="H101" s="88">
        <v>4.3439114366623573E-2</v>
      </c>
      <c r="I101" s="88">
        <v>16.469294495540417</v>
      </c>
      <c r="J101" s="89">
        <v>2.3895382774271963</v>
      </c>
      <c r="K101" s="72"/>
      <c r="M101" s="309"/>
      <c r="N101" s="310"/>
      <c r="P101" s="251"/>
      <c r="AA101" s="252"/>
    </row>
    <row r="102" spans="2:27" ht="20.25" customHeight="1">
      <c r="B102" s="85" t="s">
        <v>117</v>
      </c>
      <c r="C102" s="64">
        <v>2404</v>
      </c>
      <c r="D102" s="86">
        <v>1.6178128314403788E-2</v>
      </c>
      <c r="E102" s="86">
        <v>0.32399287039133379</v>
      </c>
      <c r="F102" s="86">
        <v>0.18359436355432535</v>
      </c>
      <c r="G102" s="87">
        <v>10.69</v>
      </c>
      <c r="H102" s="88">
        <v>6.0894715933457536E-2</v>
      </c>
      <c r="I102" s="88">
        <v>15.598021237102692</v>
      </c>
      <c r="J102" s="89">
        <v>2.3468614980163216</v>
      </c>
      <c r="K102" s="72"/>
      <c r="M102" s="309"/>
      <c r="N102" s="310"/>
      <c r="P102" s="251"/>
      <c r="AA102" s="252"/>
    </row>
    <row r="103" spans="2:27" ht="20.25" customHeight="1">
      <c r="B103" s="85" t="s">
        <v>117</v>
      </c>
      <c r="C103" s="64">
        <v>2405</v>
      </c>
      <c r="D103" s="86">
        <v>1.5620540297539388E-2</v>
      </c>
      <c r="E103" s="86">
        <v>0.32359070904521853</v>
      </c>
      <c r="F103" s="86">
        <v>0.1840817610342376</v>
      </c>
      <c r="G103" s="87">
        <v>11.24309523809524</v>
      </c>
      <c r="H103" s="88">
        <v>7.1695571243493475E-2</v>
      </c>
      <c r="I103" s="88">
        <v>15.630310904395195</v>
      </c>
      <c r="J103" s="89">
        <v>2.2816607053320821</v>
      </c>
      <c r="K103" s="72"/>
      <c r="M103" s="309"/>
      <c r="N103" s="310"/>
      <c r="P103" s="251"/>
      <c r="AA103" s="252"/>
    </row>
    <row r="104" spans="2:27" ht="20.25" customHeight="1">
      <c r="B104" s="85" t="s">
        <v>117</v>
      </c>
      <c r="C104" s="64">
        <v>2406</v>
      </c>
      <c r="D104" s="86">
        <v>1.6442156710712683E-2</v>
      </c>
      <c r="E104" s="86">
        <v>0.32600956239270257</v>
      </c>
      <c r="F104" s="86">
        <v>0.17574059951974744</v>
      </c>
      <c r="G104" s="87">
        <v>12.564095238095236</v>
      </c>
      <c r="H104" s="88">
        <v>4.3156457281167959E-2</v>
      </c>
      <c r="I104" s="88">
        <v>19.868232202805526</v>
      </c>
      <c r="J104" s="89">
        <v>2.1395808006249997</v>
      </c>
      <c r="K104" s="72"/>
      <c r="M104" s="309"/>
      <c r="N104" s="310"/>
      <c r="P104" s="251"/>
      <c r="AA104" s="252"/>
    </row>
    <row r="105" spans="2:27" ht="20.25" customHeight="1">
      <c r="B105" s="85" t="s">
        <v>117</v>
      </c>
      <c r="C105" s="64">
        <v>2407</v>
      </c>
      <c r="D105" s="86">
        <v>1.7687147077365944E-2</v>
      </c>
      <c r="E105" s="86">
        <v>0.32610324836652471</v>
      </c>
      <c r="F105" s="86">
        <v>0.17307218230354438</v>
      </c>
      <c r="G105" s="87">
        <v>13.265714285714287</v>
      </c>
      <c r="H105" s="88">
        <v>4.6350996740677185E-2</v>
      </c>
      <c r="I105" s="88">
        <v>18.963046600761523</v>
      </c>
      <c r="J105" s="89">
        <v>2.0799702640065849</v>
      </c>
      <c r="K105" s="72"/>
      <c r="M105" s="309"/>
      <c r="N105" s="310"/>
      <c r="P105" s="251"/>
      <c r="AA105" s="252"/>
    </row>
    <row r="106" spans="2:27" ht="20.25" customHeight="1">
      <c r="B106" s="85" t="s">
        <v>117</v>
      </c>
      <c r="C106" s="64">
        <v>2408</v>
      </c>
      <c r="D106" s="86">
        <v>2.3494563807839503E-2</v>
      </c>
      <c r="E106" s="86">
        <v>0.32547808275901358</v>
      </c>
      <c r="F106" s="86">
        <v>0.165931484360651</v>
      </c>
      <c r="G106" s="87">
        <v>14.021714285714284</v>
      </c>
      <c r="H106" s="88">
        <v>4.4464502875741718E-2</v>
      </c>
      <c r="I106" s="88">
        <v>19.71785551718779</v>
      </c>
      <c r="J106" s="89">
        <v>2.0256368146017429</v>
      </c>
      <c r="K106" s="72"/>
      <c r="M106" s="309"/>
      <c r="N106" s="310"/>
      <c r="P106" s="251"/>
      <c r="AA106" s="252"/>
    </row>
    <row r="107" spans="2:27" ht="20.25" customHeight="1">
      <c r="B107" s="85" t="s">
        <v>117</v>
      </c>
      <c r="C107" s="64">
        <v>2409</v>
      </c>
      <c r="D107" s="86">
        <v>1.8665702571645269E-2</v>
      </c>
      <c r="E107" s="86">
        <v>0.32611174850856034</v>
      </c>
      <c r="F107" s="86">
        <v>0.1725204895093895</v>
      </c>
      <c r="G107" s="87">
        <v>13.529714285714284</v>
      </c>
      <c r="H107" s="88">
        <v>4.541249156551054E-2</v>
      </c>
      <c r="I107" s="88">
        <v>18.579189868241372</v>
      </c>
      <c r="J107" s="89">
        <v>2.0545640507731711</v>
      </c>
      <c r="K107" s="72"/>
    </row>
    <row r="108" spans="2:27" ht="20.25" customHeight="1">
      <c r="B108" s="85" t="s">
        <v>117</v>
      </c>
      <c r="C108" s="64">
        <v>2410</v>
      </c>
      <c r="D108" s="86">
        <v>1.8441987532478644E-2</v>
      </c>
      <c r="E108" s="86">
        <v>0.32931287461207742</v>
      </c>
      <c r="F108" s="86">
        <v>0.19074226639481584</v>
      </c>
      <c r="G108" s="87">
        <v>12.456285714285714</v>
      </c>
      <c r="H108" s="88">
        <v>7.3745318536561313E-2</v>
      </c>
      <c r="I108" s="88">
        <v>21.453988068656418</v>
      </c>
      <c r="J108" s="89">
        <v>2.1917379221069102</v>
      </c>
      <c r="K108" s="72"/>
    </row>
    <row r="109" spans="2:27" ht="20.25" customHeight="1">
      <c r="B109" s="85" t="s">
        <v>117</v>
      </c>
      <c r="C109" s="64">
        <v>2411</v>
      </c>
      <c r="D109" s="86">
        <v>2.1054567420665461E-2</v>
      </c>
      <c r="E109" s="86">
        <v>0.33423292098610735</v>
      </c>
      <c r="F109" s="86">
        <v>0.2019031060224272</v>
      </c>
      <c r="G109" s="87">
        <v>12.723949999999999</v>
      </c>
      <c r="H109" s="88">
        <v>0.18879098232793251</v>
      </c>
      <c r="I109" s="88">
        <v>25.093713889345935</v>
      </c>
      <c r="J109" s="89">
        <v>2.1758340864394383</v>
      </c>
      <c r="K109" s="72"/>
    </row>
    <row r="110" spans="2:27" ht="20.25" customHeight="1">
      <c r="B110" s="85" t="s">
        <v>117</v>
      </c>
      <c r="C110" s="64">
        <v>2412</v>
      </c>
      <c r="D110" s="86">
        <v>2.4737490028728548E-2</v>
      </c>
      <c r="E110" s="86">
        <v>0.33875064584190162</v>
      </c>
      <c r="F110" s="86">
        <v>0.20102265362940783</v>
      </c>
      <c r="G110" s="87">
        <v>13.080904761904762</v>
      </c>
      <c r="H110" s="88">
        <v>0.21141039796758454</v>
      </c>
      <c r="I110" s="88">
        <v>23.961266690683377</v>
      </c>
      <c r="J110" s="89">
        <v>2.1383874120095632</v>
      </c>
      <c r="K110" s="72"/>
    </row>
    <row r="111" spans="2:27" ht="20.25" customHeight="1">
      <c r="B111" s="85" t="s">
        <v>117</v>
      </c>
      <c r="C111" s="64">
        <v>2501</v>
      </c>
      <c r="D111" s="86">
        <v>2.9401346425576885E-2</v>
      </c>
      <c r="E111" s="86">
        <v>0.33557829750182105</v>
      </c>
      <c r="F111" s="86">
        <v>0.19927586712514736</v>
      </c>
      <c r="G111" s="87">
        <v>12.414473684210524</v>
      </c>
      <c r="H111" s="88">
        <v>0.36440927630652559</v>
      </c>
      <c r="I111" s="88">
        <v>22.978877958235042</v>
      </c>
      <c r="J111" s="89">
        <v>2.1878409520792315</v>
      </c>
      <c r="K111" s="72"/>
    </row>
    <row r="112" spans="2:27" ht="20.25" customHeight="1">
      <c r="B112" s="85" t="s">
        <v>117</v>
      </c>
      <c r="C112" s="64">
        <v>2502</v>
      </c>
      <c r="D112" s="86">
        <v>2.9131350140354548E-2</v>
      </c>
      <c r="E112" s="86">
        <v>0.34129862577116116</v>
      </c>
      <c r="F112" s="86">
        <v>0.19958504514440442</v>
      </c>
      <c r="G112" s="87">
        <v>12.668699999999999</v>
      </c>
      <c r="H112" s="88">
        <v>0.50539155031892025</v>
      </c>
      <c r="I112" s="88">
        <v>24.558946700409297</v>
      </c>
      <c r="J112" s="89">
        <v>2.1742552269244761</v>
      </c>
      <c r="K112" s="72" t="s">
        <v>69</v>
      </c>
    </row>
    <row r="113" spans="2:11" ht="20.25" customHeight="1">
      <c r="B113" s="83" t="s">
        <v>122</v>
      </c>
      <c r="C113" s="82"/>
      <c r="D113" s="83"/>
      <c r="E113" s="83"/>
      <c r="F113" s="83"/>
      <c r="G113" s="83"/>
      <c r="H113" s="83"/>
      <c r="I113" s="83"/>
      <c r="J113" s="83"/>
      <c r="K113" s="82"/>
    </row>
    <row r="114" spans="2:11" ht="20.25" customHeight="1">
      <c r="B114" s="41" t="str">
        <f>C74</f>
        <v>8</v>
      </c>
      <c r="C114" s="53"/>
      <c r="D114" s="84">
        <f>(SUMIFS(D$85:D$112,$B$85:$B$112,$B114,$C$85:$C$112,MAX($C$85:$C$112))/SUMIFS(D$85:D$112,$B$85:$B$112,$B114,$C$85:$C$112,MAX($C$85:$C$112)-1))-1</f>
        <v>-2.6071565980923972E-2</v>
      </c>
      <c r="E114" s="84">
        <f t="shared" ref="E114:J115" si="0">(SUMIFS(E$85:E$112,$B$85:$B$112,$B114,$C$85:$C$112,MAX($C$85:$C$112))/SUMIFS(E$85:E$112,$B$85:$B$112,$B114,$C$85:$C$112,MAX($C$85:$C$112)-1))-1</f>
        <v>1.3112985288869394E-2</v>
      </c>
      <c r="F114" s="84">
        <f t="shared" si="0"/>
        <v>-3.2511215011629124E-3</v>
      </c>
      <c r="G114" s="84">
        <f t="shared" si="0"/>
        <v>2.3856661594510609E-2</v>
      </c>
      <c r="H114" s="84">
        <f t="shared" si="0"/>
        <v>-8.2889354065694532E-2</v>
      </c>
      <c r="I114" s="84">
        <f t="shared" si="0"/>
        <v>7.3723429263545359E-2</v>
      </c>
      <c r="J114" s="84">
        <f t="shared" si="0"/>
        <v>-1.3784013130510142E-2</v>
      </c>
      <c r="K114" s="54"/>
    </row>
    <row r="115" spans="2:11" ht="20.25" customHeight="1">
      <c r="B115" s="41" t="str">
        <f>D74</f>
        <v>16-1</v>
      </c>
      <c r="C115" s="53"/>
      <c r="D115" s="84">
        <f>(SUMIFS(D$85:D$112,$B$85:$B$112,$B115,$C$85:$C$112,MAX($C$85:$C$112))/SUMIFS(D$85:D$112,$B$85:$B$112,$B115,$C$85:$C$112,MAX($C$85:$C$112)-1))-1</f>
        <v>-9.1831265587027922E-3</v>
      </c>
      <c r="E115" s="84">
        <f t="shared" si="0"/>
        <v>1.7046180613956574E-2</v>
      </c>
      <c r="F115" s="84">
        <f t="shared" si="0"/>
        <v>1.5515075845229376E-3</v>
      </c>
      <c r="G115" s="84">
        <f t="shared" si="0"/>
        <v>2.0478219395866581E-2</v>
      </c>
      <c r="H115" s="84">
        <f t="shared" si="0"/>
        <v>0.38687893854218558</v>
      </c>
      <c r="I115" s="84">
        <f t="shared" si="0"/>
        <v>6.876178832778912E-2</v>
      </c>
      <c r="J115" s="84">
        <f t="shared" si="0"/>
        <v>-6.2096493540099162E-3</v>
      </c>
      <c r="K115" s="54"/>
    </row>
    <row r="116" spans="2:11" ht="20.25" customHeight="1" thickBot="1"/>
    <row r="117" spans="2:11" ht="17.25" thickTop="1">
      <c r="B117" s="25" t="s">
        <v>51</v>
      </c>
      <c r="C117" s="25"/>
      <c r="D117" s="25"/>
      <c r="E117" s="25"/>
      <c r="F117" s="168" t="s">
        <v>77</v>
      </c>
      <c r="G117" s="42"/>
      <c r="H117" s="25"/>
      <c r="I117" s="25"/>
    </row>
    <row r="118" spans="2:11">
      <c r="B118" s="26" t="s">
        <v>33</v>
      </c>
      <c r="C118" s="26" t="s">
        <v>52</v>
      </c>
      <c r="D118" s="26"/>
      <c r="E118" s="26"/>
      <c r="F118" s="90" t="s">
        <v>78</v>
      </c>
      <c r="G118" s="43"/>
      <c r="H118" s="45" t="s">
        <v>81</v>
      </c>
      <c r="I118" s="45"/>
    </row>
    <row r="119" spans="2:11">
      <c r="B119" s="26" t="s">
        <v>34</v>
      </c>
      <c r="C119" s="26" t="s">
        <v>53</v>
      </c>
      <c r="D119" s="26"/>
      <c r="E119" s="26"/>
      <c r="F119" s="90" t="s">
        <v>79</v>
      </c>
      <c r="G119" s="43"/>
      <c r="H119" s="45" t="s">
        <v>82</v>
      </c>
      <c r="I119" s="45"/>
    </row>
    <row r="120" spans="2:11">
      <c r="B120" s="26" t="s">
        <v>4</v>
      </c>
      <c r="C120" s="26" t="s">
        <v>54</v>
      </c>
      <c r="D120" s="26"/>
      <c r="E120" s="26"/>
      <c r="F120" s="90" t="s">
        <v>80</v>
      </c>
      <c r="G120" s="43"/>
      <c r="H120" s="45" t="s">
        <v>83</v>
      </c>
      <c r="I120" s="45"/>
    </row>
    <row r="121" spans="2:11">
      <c r="B121" s="26" t="s">
        <v>5</v>
      </c>
      <c r="C121" s="26" t="s">
        <v>55</v>
      </c>
      <c r="D121" s="26"/>
      <c r="E121" s="26"/>
      <c r="F121" s="90" t="s">
        <v>87</v>
      </c>
      <c r="G121" s="43"/>
      <c r="H121" s="45" t="s">
        <v>84</v>
      </c>
      <c r="I121" s="45"/>
    </row>
    <row r="122" spans="2:11">
      <c r="B122" s="26" t="s">
        <v>56</v>
      </c>
      <c r="C122" s="26" t="s">
        <v>57</v>
      </c>
      <c r="D122" s="26"/>
      <c r="E122" s="26"/>
      <c r="F122" s="90" t="s">
        <v>88</v>
      </c>
      <c r="G122" s="43"/>
      <c r="H122" s="45" t="s">
        <v>85</v>
      </c>
      <c r="I122" s="45"/>
    </row>
    <row r="123" spans="2:11" ht="17.25" thickBot="1">
      <c r="B123" s="27" t="s">
        <v>58</v>
      </c>
      <c r="C123" s="27" t="s">
        <v>59</v>
      </c>
      <c r="D123" s="27"/>
      <c r="E123" s="27"/>
      <c r="F123" s="91" t="s">
        <v>89</v>
      </c>
      <c r="G123" s="44"/>
      <c r="H123" s="46" t="s">
        <v>86</v>
      </c>
      <c r="I123" s="46"/>
    </row>
    <row r="124" spans="2:11" ht="17.25" thickTop="1"/>
    <row r="125" spans="2:11" ht="6.75" customHeight="1"/>
  </sheetData>
  <mergeCells count="3">
    <mergeCell ref="O9:P9"/>
    <mergeCell ref="C4:D4"/>
    <mergeCell ref="C5:D5"/>
  </mergeCells>
  <phoneticPr fontId="3" type="noConversion"/>
  <conditionalFormatting sqref="B85:K86 B93:K98 B101:K112">
    <cfRule type="expression" dxfId="47" priority="15">
      <formula>$B85&lt;&gt;$B86</formula>
    </cfRule>
  </conditionalFormatting>
  <conditionalFormatting sqref="B87:K92 B99:K100">
    <cfRule type="expression" dxfId="46" priority="83">
      <formula>$B87&lt;&gt;$B90</formula>
    </cfRule>
  </conditionalFormatting>
  <conditionalFormatting sqref="C75:K75">
    <cfRule type="containsText" dxfId="45" priority="16" operator="containsText" text="F">
      <formula>NOT(ISERROR(SEARCH("F",C75)))</formula>
    </cfRule>
    <cfRule type="containsText" dxfId="44" priority="17" operator="containsText" text="D">
      <formula>NOT(ISERROR(SEARCH("D",C75)))</formula>
    </cfRule>
    <cfRule type="containsText" dxfId="43" priority="18" operator="containsText" text="S">
      <formula>NOT(ISERROR(SEARCH("S",C75)))</formula>
    </cfRule>
    <cfRule type="containsText" dxfId="42" priority="19" operator="containsText" text="A">
      <formula>NOT(ISERROR(SEARCH("A",C75)))</formula>
    </cfRule>
  </conditionalFormatting>
  <conditionalFormatting sqref="D62:K62 D64:K65 D66:D71 D72:K73 D82:K82 D113:K113 K114:K115">
    <cfRule type="containsText" dxfId="41" priority="74" operator="containsText" text="악화">
      <formula>NOT(ISERROR(SEARCH("악화",D62)))</formula>
    </cfRule>
  </conditionalFormatting>
  <conditionalFormatting sqref="D62:K62 D64:K65 D72:K73 D82:K82 D113:K113 K114:K115 D66:D71">
    <cfRule type="containsText" dxfId="40" priority="73" operator="containsText" text="개선">
      <formula>NOT(ISERROR(SEARCH("개선",D62)))</formula>
    </cfRule>
  </conditionalFormatting>
  <conditionalFormatting sqref="G4:G5">
    <cfRule type="containsText" dxfId="39" priority="24" operator="containsText" text="S">
      <formula>NOT(ISERROR(SEARCH("S",G4)))</formula>
    </cfRule>
    <cfRule type="containsText" dxfId="38" priority="25" operator="containsText" text="A">
      <formula>NOT(ISERROR(SEARCH("A",G4)))</formula>
    </cfRule>
  </conditionalFormatting>
  <conditionalFormatting sqref="G5">
    <cfRule type="containsText" dxfId="37" priority="20" operator="containsText" text="F">
      <formula>NOT(ISERROR(SEARCH("F",G5)))</formula>
    </cfRule>
    <cfRule type="containsText" dxfId="36" priority="21" operator="containsText" text="D">
      <formula>NOT(ISERROR(SEARCH("D",G5)))</formula>
    </cfRule>
  </conditionalFormatting>
  <conditionalFormatting sqref="J26">
    <cfRule type="containsText" dxfId="35" priority="5" operator="containsText" text="D">
      <formula>NOT(ISERROR(SEARCH("D",J26)))</formula>
    </cfRule>
    <cfRule type="containsText" dxfId="34" priority="6" operator="containsText" text="F">
      <formula>NOT(ISERROR(SEARCH("F",J26)))</formula>
    </cfRule>
    <cfRule type="containsText" dxfId="33" priority="7" operator="containsText" text="S">
      <formula>NOT(ISERROR(SEARCH("S",J26)))</formula>
    </cfRule>
    <cfRule type="containsText" dxfId="32" priority="8" operator="containsText" text="A">
      <formula>NOT(ISERROR(SEARCH("A",J26)))</formula>
    </cfRule>
  </conditionalFormatting>
  <conditionalFormatting sqref="K1:K25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conditionalFormatting sqref="K28:K32 K34:K74 K76:K1048576">
    <cfRule type="containsText" dxfId="27" priority="26" operator="containsText" text="D">
      <formula>NOT(ISERROR(SEARCH("D",K28)))</formula>
    </cfRule>
    <cfRule type="containsText" dxfId="26" priority="27" operator="containsText" text="F">
      <formula>NOT(ISERROR(SEARCH("F",K28)))</formula>
    </cfRule>
    <cfRule type="containsText" dxfId="25" priority="28" operator="containsText" text="S">
      <formula>NOT(ISERROR(SEARCH("S",K28)))</formula>
    </cfRule>
    <cfRule type="containsText" dxfId="24" priority="29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D114:J115</xm:sqref>
        </x14:conditionalFormatting>
        <x14:conditionalFormatting xmlns:xm="http://schemas.microsoft.com/office/excel/2006/main">
          <x14:cfRule type="iconSet" priority="9" id="{2929F4F8-A1FA-40D3-96CE-1546292D5B8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13" width="9.28515625" style="167" customWidth="1"/>
    <col min="14" max="16" width="10.42578125" style="167" customWidth="1"/>
    <col min="17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0" t="s">
        <v>150</v>
      </c>
      <c r="B3" s="40"/>
      <c r="C3" s="19"/>
      <c r="D3" s="19"/>
      <c r="E3" s="102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4" t="s">
        <v>38</v>
      </c>
      <c r="B4" s="134" t="s">
        <v>138</v>
      </c>
      <c r="C4" s="134" t="s">
        <v>1</v>
      </c>
      <c r="D4" s="134" t="s">
        <v>10</v>
      </c>
      <c r="E4" s="135" t="s">
        <v>137</v>
      </c>
      <c r="F4" s="122" t="s">
        <v>45</v>
      </c>
      <c r="G4" s="145" t="s">
        <v>140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121" t="s">
        <v>6</v>
      </c>
      <c r="O4" s="121" t="s">
        <v>7</v>
      </c>
      <c r="P4" s="121" t="s">
        <v>26</v>
      </c>
      <c r="Q4" s="121" t="s">
        <v>14</v>
      </c>
      <c r="R4" s="121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121</v>
      </c>
      <c r="BB4" t="s">
        <v>129</v>
      </c>
      <c r="BC4" t="s">
        <v>130</v>
      </c>
      <c r="BD4" t="s">
        <v>113</v>
      </c>
      <c r="BE4" t="s">
        <v>131</v>
      </c>
      <c r="BF4" t="s">
        <v>132</v>
      </c>
      <c r="BG4" t="s">
        <v>90</v>
      </c>
      <c r="BH4" t="s">
        <v>131</v>
      </c>
      <c r="BI4" t="s">
        <v>132</v>
      </c>
      <c r="BJ4" t="s">
        <v>90</v>
      </c>
      <c r="BL4" t="s">
        <v>133</v>
      </c>
      <c r="BM4" t="s">
        <v>134</v>
      </c>
      <c r="BN4" t="s">
        <v>135</v>
      </c>
    </row>
    <row r="5" spans="1:66">
      <c r="A5" s="139" t="str">
        <f>W5</f>
        <v>송도버스</v>
      </c>
      <c r="B5" s="139" t="str">
        <f>X5</f>
        <v>16-1</v>
      </c>
      <c r="C5" s="140" t="str">
        <f>Y5</f>
        <v>70바2215</v>
      </c>
      <c r="D5" s="128" t="str">
        <f>Z5</f>
        <v>대형</v>
      </c>
      <c r="E5" s="124" t="str">
        <f>AZ5</f>
        <v>C</v>
      </c>
      <c r="F5" s="147">
        <f>G5/H5</f>
        <v>0.8667999999999999</v>
      </c>
      <c r="G5" s="148">
        <f>AE5</f>
        <v>2.1669999999999998</v>
      </c>
      <c r="H5" s="149">
        <f>AF5</f>
        <v>2.5</v>
      </c>
      <c r="I5" s="150">
        <f>AC5</f>
        <v>6457.241</v>
      </c>
      <c r="J5" s="151">
        <f>AI5/AH5</f>
        <v>3.86555317425578E-2</v>
      </c>
      <c r="K5" s="151">
        <f>AJ5/AH5</f>
        <v>0.34530724898749782</v>
      </c>
      <c r="L5" s="151">
        <f>AK5/AC5</f>
        <v>0.1861476131988879</v>
      </c>
      <c r="M5" s="152">
        <f>AG5</f>
        <v>13.818</v>
      </c>
      <c r="N5" s="153">
        <f>IF(AW5=0,AT5,"속도계이상")</f>
        <v>3.1E-2</v>
      </c>
      <c r="O5" s="153">
        <f>IF(AW5=0,AU5,"속도계이상")</f>
        <v>42.433</v>
      </c>
      <c r="P5" s="154">
        <f>AQ5/60</f>
        <v>0</v>
      </c>
      <c r="Q5" s="155">
        <f>AN5</f>
        <v>79</v>
      </c>
      <c r="R5" s="156">
        <f>AC5/(AH5-AI5-AJ5)</f>
        <v>30.690665728937137</v>
      </c>
      <c r="S5" s="141">
        <f>IF(AW5=0,AL5,"속도계이상")</f>
        <v>2</v>
      </c>
      <c r="T5" s="141">
        <f>IF(AW5=0,AM5,"속도계이상")</f>
        <v>2740</v>
      </c>
      <c r="U5" t="s">
        <v>116</v>
      </c>
      <c r="V5" s="5" t="s">
        <v>117</v>
      </c>
      <c r="W5" t="s">
        <v>116</v>
      </c>
      <c r="X5" s="5" t="s">
        <v>117</v>
      </c>
      <c r="Y5" t="s">
        <v>166</v>
      </c>
      <c r="Z5" t="s">
        <v>136</v>
      </c>
      <c r="AA5" t="s">
        <v>48</v>
      </c>
      <c r="AB5">
        <v>521</v>
      </c>
      <c r="AC5" s="1">
        <v>6457.241</v>
      </c>
      <c r="AD5" s="1">
        <v>2979.45</v>
      </c>
      <c r="AE5" s="28">
        <v>2.1669999999999998</v>
      </c>
      <c r="AF5">
        <v>2.5</v>
      </c>
      <c r="AG5">
        <v>13.818</v>
      </c>
      <c r="AH5">
        <v>341.53383500000001</v>
      </c>
      <c r="AI5">
        <v>13.202171999999999</v>
      </c>
      <c r="AJ5">
        <v>117.93410900000001</v>
      </c>
      <c r="AK5">
        <v>1202</v>
      </c>
      <c r="AL5">
        <v>2</v>
      </c>
      <c r="AM5">
        <v>2740</v>
      </c>
      <c r="AN5">
        <v>79</v>
      </c>
      <c r="AO5">
        <v>18.906592</v>
      </c>
      <c r="AP5">
        <v>16077.8</v>
      </c>
      <c r="AQ5">
        <v>0</v>
      </c>
      <c r="AR5">
        <v>73</v>
      </c>
      <c r="AS5">
        <v>38579</v>
      </c>
      <c r="AT5">
        <v>3.1E-2</v>
      </c>
      <c r="AU5">
        <v>42.433</v>
      </c>
      <c r="AV5">
        <v>60724</v>
      </c>
      <c r="AW5">
        <v>0</v>
      </c>
      <c r="AX5" s="29">
        <v>0.49</v>
      </c>
      <c r="AY5">
        <v>0.8667999999999999</v>
      </c>
      <c r="AZ5" t="s">
        <v>69</v>
      </c>
      <c r="BA5" t="s">
        <v>325</v>
      </c>
      <c r="BB5">
        <v>4</v>
      </c>
      <c r="BC5" t="s">
        <v>369</v>
      </c>
      <c r="BD5">
        <v>10</v>
      </c>
      <c r="BE5">
        <v>123270.75900000001</v>
      </c>
      <c r="BF5">
        <v>5.2382584908072155E-2</v>
      </c>
      <c r="BG5">
        <v>4.5405224598316939E-2</v>
      </c>
      <c r="BH5">
        <v>302611.30600000004</v>
      </c>
      <c r="BI5">
        <v>2.1338399696143536E-2</v>
      </c>
      <c r="BJ5">
        <v>1.8496124856617214E-2</v>
      </c>
      <c r="BK5">
        <v>1</v>
      </c>
      <c r="BL5" t="s">
        <v>68</v>
      </c>
      <c r="BM5">
        <v>-1</v>
      </c>
      <c r="BN5" t="s">
        <v>316</v>
      </c>
    </row>
    <row r="6" spans="1:66">
      <c r="A6" s="136" t="str">
        <f t="shared" ref="A6:A7" si="0">W6</f>
        <v>송도버스</v>
      </c>
      <c r="B6" s="136" t="str">
        <f t="shared" ref="B6:B56" si="1">X6</f>
        <v>16-1</v>
      </c>
      <c r="C6" s="137" t="str">
        <f t="shared" ref="C6:C7" si="2">Y6</f>
        <v>70바2231</v>
      </c>
      <c r="D6" s="112" t="str">
        <f t="shared" ref="D6:D7" si="3">Z6</f>
        <v>대형</v>
      </c>
      <c r="E6" s="108" t="str">
        <f>AZ6</f>
        <v>F</v>
      </c>
      <c r="F6" s="157">
        <f>G6/H6</f>
        <v>0.76360000000000006</v>
      </c>
      <c r="G6" s="158">
        <f>AE6</f>
        <v>1.909</v>
      </c>
      <c r="H6" s="159">
        <f>AF6</f>
        <v>2.5</v>
      </c>
      <c r="I6" s="160">
        <f t="shared" ref="I6:I7" si="4">AC6</f>
        <v>6049.9340000000002</v>
      </c>
      <c r="J6" s="161">
        <f t="shared" ref="J6:J7" si="5">AI6/AH6</f>
        <v>4.1469213110231148E-2</v>
      </c>
      <c r="K6" s="161">
        <f t="shared" ref="K6:K7" si="6">AJ6/AH6</f>
        <v>0.36105341828716181</v>
      </c>
      <c r="L6" s="161">
        <f t="shared" ref="L6:L7" si="7">AK6/AC6</f>
        <v>0.22710991557924431</v>
      </c>
      <c r="M6" s="162">
        <f t="shared" ref="M6:M7" si="8">AG6</f>
        <v>14.93</v>
      </c>
      <c r="N6" s="163">
        <f t="shared" ref="N6:N7" si="9">IF(AW6=0,AT6,"속도계이상")</f>
        <v>3.2890000000000001</v>
      </c>
      <c r="O6" s="163">
        <f t="shared" ref="O6:O7" si="10">IF(AW6=0,AU6,"속도계이상")</f>
        <v>34.082999999999998</v>
      </c>
      <c r="P6" s="164">
        <f t="shared" ref="P6:P7" si="11">AQ6/60</f>
        <v>0</v>
      </c>
      <c r="Q6" s="165">
        <f t="shared" ref="Q6:Q7" si="12">AN6</f>
        <v>78</v>
      </c>
      <c r="R6" s="166">
        <f t="shared" ref="R6:R7" si="13">AC6/(AH6-AI6-AJ6)</f>
        <v>31.710641568470102</v>
      </c>
      <c r="S6" s="138">
        <f t="shared" ref="S6:S7" si="14">IF(AW6=0,AL6,"속도계이상")</f>
        <v>199</v>
      </c>
      <c r="T6" s="138">
        <f t="shared" ref="T6:T7" si="15">IF(AW6=0,AM6,"속도계이상")</f>
        <v>2062</v>
      </c>
      <c r="U6" t="s">
        <v>116</v>
      </c>
      <c r="V6" s="5" t="s">
        <v>117</v>
      </c>
      <c r="W6" t="s">
        <v>116</v>
      </c>
      <c r="X6" s="5" t="s">
        <v>117</v>
      </c>
      <c r="Y6" t="s">
        <v>170</v>
      </c>
      <c r="Z6" t="s">
        <v>136</v>
      </c>
      <c r="AA6" t="s">
        <v>48</v>
      </c>
      <c r="AB6">
        <v>521</v>
      </c>
      <c r="AC6" s="1">
        <v>6049.9340000000002</v>
      </c>
      <c r="AD6" s="1">
        <v>3169.0010000000002</v>
      </c>
      <c r="AE6" s="28">
        <v>1.909</v>
      </c>
      <c r="AF6">
        <v>2.5</v>
      </c>
      <c r="AG6">
        <v>14.93</v>
      </c>
      <c r="AH6">
        <v>319.31855000000002</v>
      </c>
      <c r="AI6">
        <v>13.241889</v>
      </c>
      <c r="AJ6">
        <v>115.291054</v>
      </c>
      <c r="AK6">
        <v>1374</v>
      </c>
      <c r="AL6">
        <v>199</v>
      </c>
      <c r="AM6">
        <v>2062</v>
      </c>
      <c r="AN6">
        <v>78</v>
      </c>
      <c r="AO6">
        <v>18.946390000000001</v>
      </c>
      <c r="AP6">
        <v>19035.8</v>
      </c>
      <c r="AQ6">
        <v>0</v>
      </c>
      <c r="AR6">
        <v>56</v>
      </c>
      <c r="AS6">
        <v>42129</v>
      </c>
      <c r="AT6">
        <v>3.2890000000000001</v>
      </c>
      <c r="AU6">
        <v>34.082999999999998</v>
      </c>
      <c r="AV6">
        <v>55096</v>
      </c>
      <c r="AW6">
        <v>0</v>
      </c>
      <c r="AX6" s="29">
        <v>0.44</v>
      </c>
      <c r="AY6">
        <v>0.76360000000000006</v>
      </c>
      <c r="AZ6" t="s">
        <v>70</v>
      </c>
      <c r="BA6" t="s">
        <v>325</v>
      </c>
      <c r="BB6">
        <v>3</v>
      </c>
      <c r="BC6" t="s">
        <v>330</v>
      </c>
      <c r="BD6">
        <v>9</v>
      </c>
      <c r="BE6">
        <v>123270.75900000001</v>
      </c>
      <c r="BF6">
        <v>4.9078419319215839E-2</v>
      </c>
      <c r="BG6">
        <v>3.7476280992153214E-2</v>
      </c>
      <c r="BH6">
        <v>302611.30600000004</v>
      </c>
      <c r="BI6">
        <v>1.9992425530855742E-2</v>
      </c>
      <c r="BJ6">
        <v>1.5266216135361447E-2</v>
      </c>
      <c r="BK6">
        <v>1</v>
      </c>
      <c r="BL6" t="s">
        <v>70</v>
      </c>
      <c r="BM6">
        <v>0</v>
      </c>
      <c r="BN6" t="s">
        <v>315</v>
      </c>
    </row>
    <row r="7" spans="1:66">
      <c r="A7" s="139" t="str">
        <f t="shared" si="0"/>
        <v>송도버스</v>
      </c>
      <c r="B7" s="139" t="str">
        <f t="shared" si="1"/>
        <v>16-1</v>
      </c>
      <c r="C7" s="140" t="str">
        <f t="shared" si="2"/>
        <v>70바2233</v>
      </c>
      <c r="D7" s="128" t="str">
        <f t="shared" si="3"/>
        <v>대형</v>
      </c>
      <c r="E7" s="124" t="str">
        <f t="shared" ref="E7:E26" si="16">AZ7</f>
        <v>D</v>
      </c>
      <c r="F7" s="147">
        <f t="shared" ref="F7:F26" si="17">G7/H7</f>
        <v>0.82959999999999989</v>
      </c>
      <c r="G7" s="148">
        <f t="shared" ref="G7:G26" si="18">AE7</f>
        <v>2.0739999999999998</v>
      </c>
      <c r="H7" s="149">
        <f t="shared" ref="H7:H26" si="19">AF7</f>
        <v>2.5</v>
      </c>
      <c r="I7" s="150">
        <f t="shared" si="4"/>
        <v>6318.3879999999999</v>
      </c>
      <c r="J7" s="151">
        <f t="shared" si="5"/>
        <v>2.4633478950057724E-2</v>
      </c>
      <c r="K7" s="151">
        <f t="shared" si="6"/>
        <v>0.35048739423211928</v>
      </c>
      <c r="L7" s="151">
        <f t="shared" si="7"/>
        <v>0.19356202879595238</v>
      </c>
      <c r="M7" s="152">
        <f t="shared" si="8"/>
        <v>13.055999999999999</v>
      </c>
      <c r="N7" s="153">
        <f t="shared" si="9"/>
        <v>6.3E-2</v>
      </c>
      <c r="O7" s="153">
        <f t="shared" si="10"/>
        <v>38.332999999999998</v>
      </c>
      <c r="P7" s="154">
        <f t="shared" si="11"/>
        <v>0.41666666666666669</v>
      </c>
      <c r="Q7" s="155">
        <f t="shared" si="12"/>
        <v>90</v>
      </c>
      <c r="R7" s="156">
        <f t="shared" si="13"/>
        <v>30.805535819516354</v>
      </c>
      <c r="S7" s="141">
        <f t="shared" si="14"/>
        <v>4</v>
      </c>
      <c r="T7" s="141">
        <f t="shared" si="15"/>
        <v>2422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171</v>
      </c>
      <c r="Z7" s="4" t="s">
        <v>136</v>
      </c>
      <c r="AA7" s="4" t="s">
        <v>48</v>
      </c>
      <c r="AB7" s="4">
        <v>521</v>
      </c>
      <c r="AC7" s="4">
        <v>6318.3879999999999</v>
      </c>
      <c r="AD7" s="4">
        <v>3046.817</v>
      </c>
      <c r="AE7" s="4">
        <v>2.0739999999999998</v>
      </c>
      <c r="AF7" s="4">
        <v>2.5</v>
      </c>
      <c r="AG7" s="4">
        <v>13.055999999999999</v>
      </c>
      <c r="AH7" s="4">
        <v>328.23244399999999</v>
      </c>
      <c r="AI7" s="4">
        <v>8.0855069999999998</v>
      </c>
      <c r="AJ7" s="4">
        <v>115.04133400000001</v>
      </c>
      <c r="AK7" s="4">
        <v>1223</v>
      </c>
      <c r="AL7" s="4">
        <v>4</v>
      </c>
      <c r="AM7" s="4">
        <v>2422</v>
      </c>
      <c r="AN7" s="4">
        <v>90</v>
      </c>
      <c r="AO7" s="4">
        <v>19.249735999999999</v>
      </c>
      <c r="AP7" s="4">
        <v>18209.099999999999</v>
      </c>
      <c r="AQ7" s="4">
        <v>25</v>
      </c>
      <c r="AR7" s="4">
        <v>98</v>
      </c>
      <c r="AS7" s="4">
        <v>45083</v>
      </c>
      <c r="AT7" s="4">
        <v>6.3E-2</v>
      </c>
      <c r="AU7" s="4">
        <v>38.332999999999998</v>
      </c>
      <c r="AV7" s="4">
        <v>57909</v>
      </c>
      <c r="AW7" s="4">
        <v>0</v>
      </c>
      <c r="AX7" s="30">
        <v>0.45</v>
      </c>
      <c r="AY7">
        <v>0.82959999999999989</v>
      </c>
      <c r="AZ7" t="s">
        <v>67</v>
      </c>
      <c r="BA7" t="s">
        <v>325</v>
      </c>
      <c r="BB7">
        <v>3</v>
      </c>
      <c r="BC7" t="s">
        <v>380</v>
      </c>
      <c r="BD7">
        <v>12</v>
      </c>
      <c r="BE7">
        <v>123270.75900000001</v>
      </c>
      <c r="BF7">
        <v>5.1256178279879008E-2</v>
      </c>
      <c r="BG7">
        <v>4.252212550098762E-2</v>
      </c>
      <c r="BH7">
        <v>302611.30600000004</v>
      </c>
      <c r="BI7">
        <v>2.0879550349648862E-2</v>
      </c>
      <c r="BJ7">
        <v>1.7321674970068694E-2</v>
      </c>
      <c r="BK7">
        <v>1</v>
      </c>
      <c r="BL7" t="s">
        <v>70</v>
      </c>
      <c r="BM7">
        <v>1</v>
      </c>
      <c r="BN7" t="s">
        <v>317</v>
      </c>
    </row>
    <row r="8" spans="1:66">
      <c r="A8" s="136" t="str">
        <f t="shared" ref="A8:A26" si="20">W8</f>
        <v>송도버스</v>
      </c>
      <c r="B8" s="136" t="str">
        <f t="shared" si="1"/>
        <v>16-1</v>
      </c>
      <c r="C8" s="137" t="str">
        <f t="shared" ref="C8:C26" si="21">Y8</f>
        <v>70바2236</v>
      </c>
      <c r="D8" s="112" t="str">
        <f t="shared" ref="D8:D26" si="22">Z8</f>
        <v>대형</v>
      </c>
      <c r="E8" s="108" t="str">
        <f t="shared" si="16"/>
        <v>F</v>
      </c>
      <c r="F8" s="157">
        <f t="shared" si="17"/>
        <v>0.78559999999999997</v>
      </c>
      <c r="G8" s="158">
        <f t="shared" si="18"/>
        <v>1.964</v>
      </c>
      <c r="H8" s="159">
        <f t="shared" si="19"/>
        <v>2.5</v>
      </c>
      <c r="I8" s="160">
        <f t="shared" ref="I8:I26" si="23">AC8</f>
        <v>7579.43</v>
      </c>
      <c r="J8" s="161">
        <f t="shared" ref="J8:J26" si="24">AI8/AH8</f>
        <v>1.8740328053102884E-2</v>
      </c>
      <c r="K8" s="161">
        <f t="shared" ref="K8:K26" si="25">AJ8/AH8</f>
        <v>0.33067062251666018</v>
      </c>
      <c r="L8" s="161">
        <f t="shared" ref="L8:L26" si="26">AK8/AC8</f>
        <v>0.14407415861087178</v>
      </c>
      <c r="M8" s="162">
        <f t="shared" ref="M8:M26" si="27">AG8</f>
        <v>10.542999999999999</v>
      </c>
      <c r="N8" s="163">
        <f t="shared" ref="N8:N26" si="28">IF(AW8=0,AT8,"속도계이상")</f>
        <v>2.5999999999999999E-2</v>
      </c>
      <c r="O8" s="163">
        <f t="shared" ref="O8:O26" si="29">IF(AW8=0,AU8,"속도계이상")</f>
        <v>14.473000000000001</v>
      </c>
      <c r="P8" s="164">
        <f t="shared" ref="P8:P26" si="30">AQ8/60</f>
        <v>0</v>
      </c>
      <c r="Q8" s="165">
        <f t="shared" ref="Q8:Q26" si="31">AN8</f>
        <v>79</v>
      </c>
      <c r="R8" s="166">
        <f t="shared" ref="R8:R26" si="32">AC8/(AH8-AI8-AJ8)</f>
        <v>29.454086709209783</v>
      </c>
      <c r="S8" s="138">
        <f t="shared" ref="S8:S26" si="33">IF(AW8=0,AL8,"속도계이상")</f>
        <v>2</v>
      </c>
      <c r="T8" s="138">
        <f t="shared" ref="T8:T26" si="34">IF(AW8=0,AM8,"속도계이상")</f>
        <v>1097</v>
      </c>
      <c r="U8" t="s">
        <v>116</v>
      </c>
      <c r="V8" s="5" t="s">
        <v>117</v>
      </c>
      <c r="W8" t="s">
        <v>116</v>
      </c>
      <c r="X8" s="5" t="s">
        <v>117</v>
      </c>
      <c r="Y8" t="s">
        <v>172</v>
      </c>
      <c r="Z8" t="s">
        <v>136</v>
      </c>
      <c r="AA8" t="s">
        <v>48</v>
      </c>
      <c r="AB8">
        <v>521</v>
      </c>
      <c r="AC8" s="1">
        <v>7579.43</v>
      </c>
      <c r="AD8" s="1">
        <v>3858.5039999999999</v>
      </c>
      <c r="AE8" s="28">
        <v>1.964</v>
      </c>
      <c r="AF8">
        <v>2.5</v>
      </c>
      <c r="AG8">
        <v>10.542999999999999</v>
      </c>
      <c r="AH8">
        <v>395.534378</v>
      </c>
      <c r="AI8">
        <v>7.4124439999999998</v>
      </c>
      <c r="AJ8">
        <v>130.79159899999999</v>
      </c>
      <c r="AK8">
        <v>1092</v>
      </c>
      <c r="AL8">
        <v>2</v>
      </c>
      <c r="AM8">
        <v>1097</v>
      </c>
      <c r="AN8">
        <v>79</v>
      </c>
      <c r="AO8">
        <v>19.162506</v>
      </c>
      <c r="AP8">
        <v>20332.2</v>
      </c>
      <c r="AQ8">
        <v>0</v>
      </c>
      <c r="AR8">
        <v>54</v>
      </c>
      <c r="AS8">
        <v>26431</v>
      </c>
      <c r="AT8">
        <v>2.5999999999999999E-2</v>
      </c>
      <c r="AU8">
        <v>14.473000000000001</v>
      </c>
      <c r="AV8">
        <v>69863</v>
      </c>
      <c r="AW8">
        <v>0</v>
      </c>
      <c r="AX8" s="29">
        <v>0.39</v>
      </c>
      <c r="AY8">
        <v>0.78559999999999997</v>
      </c>
      <c r="AZ8" t="s">
        <v>70</v>
      </c>
      <c r="BA8" t="s">
        <v>325</v>
      </c>
      <c r="BB8">
        <v>2</v>
      </c>
      <c r="BC8" t="s">
        <v>329</v>
      </c>
      <c r="BD8">
        <v>14</v>
      </c>
      <c r="BE8">
        <v>123270.75900000001</v>
      </c>
      <c r="BF8">
        <v>6.1486033358486902E-2</v>
      </c>
      <c r="BG8">
        <v>4.830342780642731E-2</v>
      </c>
      <c r="BH8">
        <v>302611.30600000004</v>
      </c>
      <c r="BI8">
        <v>2.5046750897007131E-2</v>
      </c>
      <c r="BJ8">
        <v>1.9676727504688803E-2</v>
      </c>
      <c r="BK8">
        <v>1</v>
      </c>
      <c r="BL8" t="s">
        <v>67</v>
      </c>
      <c r="BM8">
        <v>-1</v>
      </c>
      <c r="BN8" t="s">
        <v>316</v>
      </c>
    </row>
    <row r="9" spans="1:66">
      <c r="A9" s="139" t="str">
        <f t="shared" si="20"/>
        <v>송도버스</v>
      </c>
      <c r="B9" s="139" t="str">
        <f t="shared" si="1"/>
        <v>16-1</v>
      </c>
      <c r="C9" s="140" t="str">
        <f t="shared" si="21"/>
        <v>70바2240</v>
      </c>
      <c r="D9" s="128" t="str">
        <f t="shared" si="22"/>
        <v>대형</v>
      </c>
      <c r="E9" s="124" t="str">
        <f t="shared" si="16"/>
        <v>D</v>
      </c>
      <c r="F9" s="147">
        <f t="shared" si="17"/>
        <v>0.84440000000000004</v>
      </c>
      <c r="G9" s="148">
        <f t="shared" si="18"/>
        <v>2.1110000000000002</v>
      </c>
      <c r="H9" s="149">
        <f t="shared" si="19"/>
        <v>2.5</v>
      </c>
      <c r="I9" s="150">
        <f t="shared" si="23"/>
        <v>6216.4309999999996</v>
      </c>
      <c r="J9" s="151">
        <f t="shared" si="24"/>
        <v>3.3173851083667653E-2</v>
      </c>
      <c r="K9" s="151">
        <f t="shared" si="25"/>
        <v>0.3388692966781422</v>
      </c>
      <c r="L9" s="151">
        <f t="shared" si="26"/>
        <v>0.20140173678433818</v>
      </c>
      <c r="M9" s="152">
        <f t="shared" si="27"/>
        <v>12.723000000000001</v>
      </c>
      <c r="N9" s="153">
        <f t="shared" si="28"/>
        <v>0.37</v>
      </c>
      <c r="O9" s="153">
        <f t="shared" si="29"/>
        <v>15.62</v>
      </c>
      <c r="P9" s="154">
        <f t="shared" si="30"/>
        <v>0.18166666666666667</v>
      </c>
      <c r="Q9" s="155">
        <f t="shared" si="31"/>
        <v>86</v>
      </c>
      <c r="R9" s="156">
        <f t="shared" si="32"/>
        <v>31.545381418443149</v>
      </c>
      <c r="S9" s="141">
        <f t="shared" si="33"/>
        <v>23</v>
      </c>
      <c r="T9" s="141">
        <f t="shared" si="34"/>
        <v>971</v>
      </c>
      <c r="U9" t="s">
        <v>116</v>
      </c>
      <c r="V9" s="5" t="s">
        <v>117</v>
      </c>
      <c r="W9" t="s">
        <v>116</v>
      </c>
      <c r="X9" s="5" t="s">
        <v>117</v>
      </c>
      <c r="Y9" t="s">
        <v>196</v>
      </c>
      <c r="Z9" t="s">
        <v>136</v>
      </c>
      <c r="AA9" t="s">
        <v>48</v>
      </c>
      <c r="AB9">
        <v>521</v>
      </c>
      <c r="AC9" s="1">
        <v>6216.4309999999996</v>
      </c>
      <c r="AD9" s="1">
        <v>2944.471</v>
      </c>
      <c r="AE9" s="28">
        <v>2.1110000000000002</v>
      </c>
      <c r="AF9">
        <v>2.5</v>
      </c>
      <c r="AG9">
        <v>12.723000000000001</v>
      </c>
      <c r="AH9">
        <v>313.81632400000001</v>
      </c>
      <c r="AI9">
        <v>10.410496</v>
      </c>
      <c r="AJ9">
        <v>106.34271699999999</v>
      </c>
      <c r="AK9">
        <v>1252</v>
      </c>
      <c r="AL9">
        <v>23</v>
      </c>
      <c r="AM9">
        <v>971</v>
      </c>
      <c r="AN9">
        <v>86</v>
      </c>
      <c r="AO9">
        <v>19.809138000000001</v>
      </c>
      <c r="AP9">
        <v>12273.7</v>
      </c>
      <c r="AQ9">
        <v>10.9</v>
      </c>
      <c r="AR9">
        <v>64</v>
      </c>
      <c r="AS9">
        <v>37780</v>
      </c>
      <c r="AT9">
        <v>0.37</v>
      </c>
      <c r="AU9">
        <v>15.62</v>
      </c>
      <c r="AV9">
        <v>53368</v>
      </c>
      <c r="AW9">
        <v>0</v>
      </c>
      <c r="AX9" s="29">
        <v>0.44</v>
      </c>
      <c r="AY9">
        <v>0.84440000000000004</v>
      </c>
      <c r="AZ9" t="s">
        <v>67</v>
      </c>
      <c r="BA9" t="s">
        <v>325</v>
      </c>
      <c r="BB9">
        <v>1</v>
      </c>
      <c r="BC9" t="s">
        <v>326</v>
      </c>
      <c r="BD9">
        <v>12</v>
      </c>
      <c r="BE9">
        <v>123270.75900000001</v>
      </c>
      <c r="BF9">
        <v>5.0429080265499131E-2</v>
      </c>
      <c r="BG9">
        <v>4.2582315376187466E-2</v>
      </c>
      <c r="BH9">
        <v>302611.30600000004</v>
      </c>
      <c r="BI9">
        <v>2.0542626388189208E-2</v>
      </c>
      <c r="BJ9">
        <v>1.7346193722186969E-2</v>
      </c>
      <c r="BK9">
        <v>1</v>
      </c>
      <c r="BL9" t="s">
        <v>68</v>
      </c>
      <c r="BM9">
        <v>-2</v>
      </c>
      <c r="BN9" t="s">
        <v>316</v>
      </c>
    </row>
    <row r="10" spans="1:66">
      <c r="A10" s="136" t="str">
        <f t="shared" si="20"/>
        <v>송도버스</v>
      </c>
      <c r="B10" s="136" t="str">
        <f t="shared" si="1"/>
        <v>16-1</v>
      </c>
      <c r="C10" s="137" t="str">
        <f t="shared" si="21"/>
        <v>70바2242</v>
      </c>
      <c r="D10" s="112" t="str">
        <f t="shared" si="22"/>
        <v>대형</v>
      </c>
      <c r="E10" s="108" t="str">
        <f t="shared" si="16"/>
        <v>F</v>
      </c>
      <c r="F10" s="157">
        <f t="shared" si="17"/>
        <v>0.72538461538461529</v>
      </c>
      <c r="G10" s="158">
        <f t="shared" si="18"/>
        <v>1.8859999999999999</v>
      </c>
      <c r="H10" s="159">
        <f t="shared" si="19"/>
        <v>2.6</v>
      </c>
      <c r="I10" s="160">
        <f t="shared" si="23"/>
        <v>6418.25</v>
      </c>
      <c r="J10" s="161">
        <f t="shared" si="24"/>
        <v>2.6822835481040103E-2</v>
      </c>
      <c r="K10" s="161">
        <f t="shared" si="25"/>
        <v>0.34106616324703198</v>
      </c>
      <c r="L10" s="161">
        <f t="shared" si="26"/>
        <v>0.21953024578350797</v>
      </c>
      <c r="M10" s="162">
        <f t="shared" si="27"/>
        <v>13.856</v>
      </c>
      <c r="N10" s="163">
        <f t="shared" si="28"/>
        <v>1.994</v>
      </c>
      <c r="O10" s="163">
        <f t="shared" si="29"/>
        <v>34.106000000000002</v>
      </c>
      <c r="P10" s="164">
        <f t="shared" si="30"/>
        <v>0</v>
      </c>
      <c r="Q10" s="165">
        <f t="shared" si="31"/>
        <v>77</v>
      </c>
      <c r="R10" s="166">
        <f t="shared" si="32"/>
        <v>31.207169609271123</v>
      </c>
      <c r="S10" s="138">
        <f t="shared" si="33"/>
        <v>128</v>
      </c>
      <c r="T10" s="138">
        <f t="shared" si="34"/>
        <v>2189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198</v>
      </c>
      <c r="Z10" s="4" t="s">
        <v>136</v>
      </c>
      <c r="AA10" s="4" t="s">
        <v>48</v>
      </c>
      <c r="AB10" s="4">
        <v>521</v>
      </c>
      <c r="AC10" s="4">
        <v>6418.25</v>
      </c>
      <c r="AD10" s="4">
        <v>3403.8620000000001</v>
      </c>
      <c r="AE10" s="4">
        <v>1.8859999999999999</v>
      </c>
      <c r="AF10" s="4">
        <v>2.6</v>
      </c>
      <c r="AG10" s="4">
        <v>13.856</v>
      </c>
      <c r="AH10" s="4">
        <v>325.36355099999997</v>
      </c>
      <c r="AI10" s="4">
        <v>8.7271730000000005</v>
      </c>
      <c r="AJ10" s="4">
        <v>110.97049800000001</v>
      </c>
      <c r="AK10" s="4">
        <v>1409</v>
      </c>
      <c r="AL10" s="4">
        <v>128</v>
      </c>
      <c r="AM10" s="4">
        <v>2189</v>
      </c>
      <c r="AN10" s="4">
        <v>77</v>
      </c>
      <c r="AO10" s="4">
        <v>19.726395</v>
      </c>
      <c r="AP10" s="4">
        <v>17864.400000000001</v>
      </c>
      <c r="AQ10" s="4">
        <v>0</v>
      </c>
      <c r="AR10" s="4">
        <v>44</v>
      </c>
      <c r="AS10" s="4">
        <v>14711</v>
      </c>
      <c r="AT10" s="4">
        <v>1.994</v>
      </c>
      <c r="AU10" s="4">
        <v>34.106000000000002</v>
      </c>
      <c r="AV10" s="4">
        <v>59806</v>
      </c>
      <c r="AW10" s="4">
        <v>0</v>
      </c>
      <c r="AX10" s="30">
        <v>0.42</v>
      </c>
      <c r="AY10">
        <v>0.72538461538461529</v>
      </c>
      <c r="AZ10" t="s">
        <v>70</v>
      </c>
      <c r="BA10" t="s">
        <v>325</v>
      </c>
      <c r="BB10">
        <v>5</v>
      </c>
      <c r="BC10" t="s">
        <v>333</v>
      </c>
      <c r="BD10">
        <v>10</v>
      </c>
      <c r="BE10">
        <v>123270.75900000001</v>
      </c>
      <c r="BF10">
        <v>5.2066281185143018E-2</v>
      </c>
      <c r="BG10">
        <v>3.7768079351992202E-2</v>
      </c>
      <c r="BH10">
        <v>302611.30600000004</v>
      </c>
      <c r="BI10">
        <v>2.120955123864407E-2</v>
      </c>
      <c r="BJ10">
        <v>1.5385082167724119E-2</v>
      </c>
      <c r="BK10">
        <v>1</v>
      </c>
      <c r="BL10" t="s">
        <v>70</v>
      </c>
      <c r="BM10">
        <v>0</v>
      </c>
      <c r="BN10" t="s">
        <v>315</v>
      </c>
    </row>
    <row r="11" spans="1:66">
      <c r="A11" s="139" t="str">
        <f t="shared" si="20"/>
        <v>송도버스</v>
      </c>
      <c r="B11" s="139" t="str">
        <f t="shared" si="1"/>
        <v>16-1</v>
      </c>
      <c r="C11" s="140" t="str">
        <f t="shared" si="21"/>
        <v>70바2243</v>
      </c>
      <c r="D11" s="128" t="str">
        <f t="shared" si="22"/>
        <v>대형</v>
      </c>
      <c r="E11" s="124" t="str">
        <f t="shared" si="16"/>
        <v>D</v>
      </c>
      <c r="F11" s="147">
        <f t="shared" si="17"/>
        <v>0.84192307692307689</v>
      </c>
      <c r="G11" s="148">
        <f t="shared" si="18"/>
        <v>2.1890000000000001</v>
      </c>
      <c r="H11" s="149">
        <f t="shared" si="19"/>
        <v>2.6</v>
      </c>
      <c r="I11" s="150">
        <f t="shared" si="23"/>
        <v>6182.3370000000004</v>
      </c>
      <c r="J11" s="151">
        <f t="shared" si="24"/>
        <v>4.0391286861622619E-2</v>
      </c>
      <c r="K11" s="151">
        <f t="shared" si="25"/>
        <v>0.32753308054693486</v>
      </c>
      <c r="L11" s="151">
        <f t="shared" si="26"/>
        <v>0.16919168269215992</v>
      </c>
      <c r="M11" s="152">
        <f t="shared" si="27"/>
        <v>11.552</v>
      </c>
      <c r="N11" s="153">
        <f t="shared" si="28"/>
        <v>0</v>
      </c>
      <c r="O11" s="153">
        <f t="shared" si="29"/>
        <v>14.784000000000001</v>
      </c>
      <c r="P11" s="154">
        <f t="shared" si="30"/>
        <v>0.49166666666666664</v>
      </c>
      <c r="Q11" s="155">
        <f t="shared" si="31"/>
        <v>87</v>
      </c>
      <c r="R11" s="156">
        <f t="shared" si="32"/>
        <v>30.07248830618763</v>
      </c>
      <c r="S11" s="141">
        <f t="shared" si="33"/>
        <v>0</v>
      </c>
      <c r="T11" s="141">
        <f t="shared" si="34"/>
        <v>914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173</v>
      </c>
      <c r="Z11" t="s">
        <v>136</v>
      </c>
      <c r="AA11" t="s">
        <v>48</v>
      </c>
      <c r="AB11">
        <v>521</v>
      </c>
      <c r="AC11" s="1">
        <v>6182.3370000000004</v>
      </c>
      <c r="AD11" s="1">
        <v>2824.681</v>
      </c>
      <c r="AE11" s="28">
        <v>2.1890000000000001</v>
      </c>
      <c r="AF11">
        <v>2.6</v>
      </c>
      <c r="AG11">
        <v>11.552</v>
      </c>
      <c r="AH11">
        <v>325.24772100000001</v>
      </c>
      <c r="AI11">
        <v>13.137174</v>
      </c>
      <c r="AJ11">
        <v>106.529388</v>
      </c>
      <c r="AK11">
        <v>1046</v>
      </c>
      <c r="AL11">
        <v>0</v>
      </c>
      <c r="AM11">
        <v>914</v>
      </c>
      <c r="AN11">
        <v>87</v>
      </c>
      <c r="AO11">
        <v>19.008087</v>
      </c>
      <c r="AP11">
        <v>16045.6</v>
      </c>
      <c r="AQ11">
        <v>29.5</v>
      </c>
      <c r="AR11">
        <v>60</v>
      </c>
      <c r="AS11">
        <v>26083</v>
      </c>
      <c r="AT11">
        <v>0</v>
      </c>
      <c r="AU11">
        <v>14.784000000000001</v>
      </c>
      <c r="AV11">
        <v>56711</v>
      </c>
      <c r="AW11">
        <v>0</v>
      </c>
      <c r="AX11" s="29">
        <v>0.45</v>
      </c>
      <c r="AY11">
        <v>0.84192307692307689</v>
      </c>
      <c r="AZ11" t="s">
        <v>67</v>
      </c>
      <c r="BA11" t="s">
        <v>325</v>
      </c>
      <c r="BB11">
        <v>2</v>
      </c>
      <c r="BC11" t="s">
        <v>331</v>
      </c>
      <c r="BD11">
        <v>13</v>
      </c>
      <c r="BE11">
        <v>123270.75900000001</v>
      </c>
      <c r="BF11">
        <v>5.0152502103114331E-2</v>
      </c>
      <c r="BG11">
        <v>4.2224548886045099E-2</v>
      </c>
      <c r="BH11">
        <v>302611.30600000004</v>
      </c>
      <c r="BI11">
        <v>2.0429960406039817E-2</v>
      </c>
      <c r="BJ11">
        <v>1.7200455126469675E-2</v>
      </c>
      <c r="BK11">
        <v>1</v>
      </c>
      <c r="BL11" t="s">
        <v>67</v>
      </c>
      <c r="BM11">
        <v>0</v>
      </c>
      <c r="BN11" t="s">
        <v>315</v>
      </c>
    </row>
    <row r="12" spans="1:66" s="2" customFormat="1">
      <c r="A12" s="136" t="str">
        <f t="shared" si="20"/>
        <v>송도버스</v>
      </c>
      <c r="B12" s="136" t="str">
        <f t="shared" si="1"/>
        <v>16-1</v>
      </c>
      <c r="C12" s="137" t="str">
        <f t="shared" si="21"/>
        <v>70바2248</v>
      </c>
      <c r="D12" s="112" t="str">
        <f t="shared" si="22"/>
        <v>대형</v>
      </c>
      <c r="E12" s="108" t="str">
        <f t="shared" si="16"/>
        <v>F</v>
      </c>
      <c r="F12" s="157">
        <f t="shared" si="17"/>
        <v>0.74269230769230765</v>
      </c>
      <c r="G12" s="158">
        <f t="shared" si="18"/>
        <v>1.931</v>
      </c>
      <c r="H12" s="159">
        <f t="shared" si="19"/>
        <v>2.6</v>
      </c>
      <c r="I12" s="160">
        <f t="shared" si="23"/>
        <v>6858.3</v>
      </c>
      <c r="J12" s="161">
        <f t="shared" si="24"/>
        <v>2.3506250598363993E-2</v>
      </c>
      <c r="K12" s="161">
        <f t="shared" si="25"/>
        <v>0.33276751894519135</v>
      </c>
      <c r="L12" s="161">
        <f t="shared" si="26"/>
        <v>0.24597932432235392</v>
      </c>
      <c r="M12" s="162">
        <f t="shared" si="27"/>
        <v>13.715999999999999</v>
      </c>
      <c r="N12" s="163">
        <f t="shared" si="28"/>
        <v>2.9000000000000001E-2</v>
      </c>
      <c r="O12" s="163">
        <f t="shared" si="29"/>
        <v>11.096</v>
      </c>
      <c r="P12" s="164">
        <f t="shared" si="30"/>
        <v>0</v>
      </c>
      <c r="Q12" s="165">
        <f t="shared" si="31"/>
        <v>78</v>
      </c>
      <c r="R12" s="166">
        <f t="shared" si="32"/>
        <v>30.30216752553515</v>
      </c>
      <c r="S12" s="138">
        <f t="shared" si="33"/>
        <v>2</v>
      </c>
      <c r="T12" s="138">
        <f t="shared" si="34"/>
        <v>761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174</v>
      </c>
      <c r="Z12" t="s">
        <v>136</v>
      </c>
      <c r="AA12" t="s">
        <v>48</v>
      </c>
      <c r="AB12">
        <v>521</v>
      </c>
      <c r="AC12" s="1">
        <v>6858.3</v>
      </c>
      <c r="AD12" s="1">
        <v>3551.9029999999998</v>
      </c>
      <c r="AE12" s="28">
        <v>1.931</v>
      </c>
      <c r="AF12">
        <v>2.6</v>
      </c>
      <c r="AG12">
        <v>13.715999999999999</v>
      </c>
      <c r="AH12">
        <v>351.59409900000003</v>
      </c>
      <c r="AI12">
        <v>8.264659</v>
      </c>
      <c r="AJ12">
        <v>116.99909599999999</v>
      </c>
      <c r="AK12">
        <v>1687</v>
      </c>
      <c r="AL12">
        <v>2</v>
      </c>
      <c r="AM12">
        <v>761</v>
      </c>
      <c r="AN12">
        <v>78</v>
      </c>
      <c r="AO12">
        <v>19.5063</v>
      </c>
      <c r="AP12">
        <v>15158.2</v>
      </c>
      <c r="AQ12">
        <v>0</v>
      </c>
      <c r="AR12">
        <v>38</v>
      </c>
      <c r="AS12">
        <v>17372</v>
      </c>
      <c r="AT12">
        <v>2.9000000000000001E-2</v>
      </c>
      <c r="AU12">
        <v>11.096</v>
      </c>
      <c r="AV12">
        <v>64305</v>
      </c>
      <c r="AW12">
        <v>0</v>
      </c>
      <c r="AX12" s="29">
        <v>0.44</v>
      </c>
      <c r="AY12" s="2">
        <v>0.74269230769230765</v>
      </c>
      <c r="AZ12" s="2" t="s">
        <v>70</v>
      </c>
      <c r="BA12" s="2" t="s">
        <v>325</v>
      </c>
      <c r="BB12" s="2">
        <v>4</v>
      </c>
      <c r="BC12" s="2" t="s">
        <v>338</v>
      </c>
      <c r="BD12" s="2">
        <v>9</v>
      </c>
      <c r="BE12" s="2">
        <v>123270.75900000001</v>
      </c>
      <c r="BF12" s="2">
        <v>5.5636065321865991E-2</v>
      </c>
      <c r="BG12" s="2">
        <v>4.1320477744816626E-2</v>
      </c>
      <c r="BH12" s="2">
        <v>302611.30600000004</v>
      </c>
      <c r="BI12" s="2">
        <v>2.2663726913098214E-2</v>
      </c>
      <c r="BJ12" s="2">
        <v>1.6832175641997172E-2</v>
      </c>
      <c r="BK12" s="2">
        <v>1</v>
      </c>
      <c r="BL12" s="2" t="s">
        <v>70</v>
      </c>
      <c r="BM12" s="2">
        <v>0</v>
      </c>
      <c r="BN12" s="2" t="s">
        <v>315</v>
      </c>
    </row>
    <row r="13" spans="1:66">
      <c r="A13" s="139" t="str">
        <f t="shared" si="20"/>
        <v>송도버스</v>
      </c>
      <c r="B13" s="139" t="str">
        <f t="shared" si="1"/>
        <v>16-1</v>
      </c>
      <c r="C13" s="140" t="str">
        <f t="shared" si="21"/>
        <v>70바2249</v>
      </c>
      <c r="D13" s="128" t="str">
        <f t="shared" si="22"/>
        <v>대형</v>
      </c>
      <c r="E13" s="124" t="str">
        <f t="shared" si="16"/>
        <v>C</v>
      </c>
      <c r="F13" s="147">
        <f t="shared" si="17"/>
        <v>0.87884615384615383</v>
      </c>
      <c r="G13" s="148">
        <f t="shared" si="18"/>
        <v>2.2850000000000001</v>
      </c>
      <c r="H13" s="149">
        <f t="shared" si="19"/>
        <v>2.6</v>
      </c>
      <c r="I13" s="150">
        <f t="shared" si="23"/>
        <v>6909.1130000000003</v>
      </c>
      <c r="J13" s="151">
        <f t="shared" si="24"/>
        <v>3.5152226925013436E-2</v>
      </c>
      <c r="K13" s="151">
        <f t="shared" si="25"/>
        <v>0.32598434512837643</v>
      </c>
      <c r="L13" s="151">
        <f t="shared" si="26"/>
        <v>0.18685466571468726</v>
      </c>
      <c r="M13" s="152">
        <f t="shared" si="27"/>
        <v>11.787000000000001</v>
      </c>
      <c r="N13" s="153">
        <f t="shared" si="28"/>
        <v>0.246</v>
      </c>
      <c r="O13" s="153">
        <f t="shared" si="29"/>
        <v>25.72</v>
      </c>
      <c r="P13" s="154">
        <f t="shared" si="30"/>
        <v>2.6666666666666668E-2</v>
      </c>
      <c r="Q13" s="155">
        <f t="shared" si="31"/>
        <v>85</v>
      </c>
      <c r="R13" s="156">
        <f t="shared" si="32"/>
        <v>29.807561835161813</v>
      </c>
      <c r="S13" s="141">
        <f t="shared" si="33"/>
        <v>17</v>
      </c>
      <c r="T13" s="141">
        <f t="shared" si="34"/>
        <v>1777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175</v>
      </c>
      <c r="Z13" s="4" t="s">
        <v>136</v>
      </c>
      <c r="AA13" s="4" t="s">
        <v>48</v>
      </c>
      <c r="AB13" s="4">
        <v>521</v>
      </c>
      <c r="AC13" s="4">
        <v>6909.1130000000003</v>
      </c>
      <c r="AD13" s="4">
        <v>3024.1210000000001</v>
      </c>
      <c r="AE13" s="4">
        <v>2.2850000000000001</v>
      </c>
      <c r="AF13" s="4">
        <v>2.6</v>
      </c>
      <c r="AG13" s="4">
        <v>11.787000000000001</v>
      </c>
      <c r="AH13" s="4">
        <v>362.81715600000001</v>
      </c>
      <c r="AI13" s="4">
        <v>12.753831</v>
      </c>
      <c r="AJ13" s="4">
        <v>118.272713</v>
      </c>
      <c r="AK13" s="4">
        <v>1291</v>
      </c>
      <c r="AL13" s="4">
        <v>17</v>
      </c>
      <c r="AM13" s="4">
        <v>1777</v>
      </c>
      <c r="AN13" s="4">
        <v>85</v>
      </c>
      <c r="AO13" s="4">
        <v>19.042960999999998</v>
      </c>
      <c r="AP13" s="4">
        <v>12604.7</v>
      </c>
      <c r="AQ13" s="4">
        <v>1.6</v>
      </c>
      <c r="AR13" s="4">
        <v>70</v>
      </c>
      <c r="AS13" s="4">
        <v>23868</v>
      </c>
      <c r="AT13" s="4">
        <v>0.246</v>
      </c>
      <c r="AU13" s="4">
        <v>25.72</v>
      </c>
      <c r="AV13" s="4">
        <v>63470</v>
      </c>
      <c r="AW13" s="4">
        <v>0</v>
      </c>
      <c r="AX13" s="30">
        <v>0.48</v>
      </c>
      <c r="AY13">
        <v>0.87884615384615383</v>
      </c>
      <c r="AZ13" t="s">
        <v>69</v>
      </c>
      <c r="BA13" t="s">
        <v>325</v>
      </c>
      <c r="BB13">
        <v>3</v>
      </c>
      <c r="BC13" t="s">
        <v>337</v>
      </c>
      <c r="BD13">
        <v>13</v>
      </c>
      <c r="BE13">
        <v>123270.75900000001</v>
      </c>
      <c r="BF13">
        <v>5.6048271755996894E-2</v>
      </c>
      <c r="BG13">
        <v>4.9257808062481888E-2</v>
      </c>
      <c r="BH13">
        <v>302611.30600000004</v>
      </c>
      <c r="BI13">
        <v>2.2831641987626196E-2</v>
      </c>
      <c r="BJ13">
        <v>2.0065500746817636E-2</v>
      </c>
      <c r="BK13">
        <v>1</v>
      </c>
      <c r="BL13" t="s">
        <v>68</v>
      </c>
      <c r="BM13">
        <v>-1</v>
      </c>
      <c r="BN13" t="s">
        <v>316</v>
      </c>
    </row>
    <row r="14" spans="1:66">
      <c r="A14" s="136" t="str">
        <f t="shared" si="20"/>
        <v>송도버스</v>
      </c>
      <c r="B14" s="136" t="str">
        <f t="shared" si="1"/>
        <v>16-1</v>
      </c>
      <c r="C14" s="137" t="str">
        <f t="shared" si="21"/>
        <v>70바2276</v>
      </c>
      <c r="D14" s="112" t="str">
        <f t="shared" si="22"/>
        <v>대형</v>
      </c>
      <c r="E14" s="108" t="str">
        <f t="shared" si="16"/>
        <v>A</v>
      </c>
      <c r="F14" s="157">
        <f t="shared" si="17"/>
        <v>0.98439999999999994</v>
      </c>
      <c r="G14" s="158">
        <f t="shared" si="18"/>
        <v>2.4609999999999999</v>
      </c>
      <c r="H14" s="159">
        <f t="shared" si="19"/>
        <v>2.5</v>
      </c>
      <c r="I14" s="160">
        <f t="shared" si="23"/>
        <v>7170.99</v>
      </c>
      <c r="J14" s="161">
        <f t="shared" si="24"/>
        <v>2.2445755050107836E-2</v>
      </c>
      <c r="K14" s="161">
        <f t="shared" si="25"/>
        <v>0.33932171868060151</v>
      </c>
      <c r="L14" s="161">
        <f t="shared" si="26"/>
        <v>0.22465517313509015</v>
      </c>
      <c r="M14" s="162">
        <f t="shared" si="27"/>
        <v>10.246</v>
      </c>
      <c r="N14" s="163">
        <f t="shared" si="28"/>
        <v>2.2029999999999998</v>
      </c>
      <c r="O14" s="163">
        <f t="shared" si="29"/>
        <v>24.640999999999998</v>
      </c>
      <c r="P14" s="164">
        <f t="shared" si="30"/>
        <v>0</v>
      </c>
      <c r="Q14" s="165">
        <f t="shared" si="31"/>
        <v>82</v>
      </c>
      <c r="R14" s="166">
        <f t="shared" si="32"/>
        <v>30.098902546144462</v>
      </c>
      <c r="S14" s="138">
        <f t="shared" si="33"/>
        <v>158</v>
      </c>
      <c r="T14" s="138">
        <f t="shared" si="34"/>
        <v>1767</v>
      </c>
      <c r="U14" t="s">
        <v>116</v>
      </c>
      <c r="V14" s="5" t="s">
        <v>117</v>
      </c>
      <c r="W14" t="s">
        <v>116</v>
      </c>
      <c r="X14" s="5" t="s">
        <v>117</v>
      </c>
      <c r="Y14" t="s">
        <v>208</v>
      </c>
      <c r="Z14" t="s">
        <v>136</v>
      </c>
      <c r="AA14" t="s">
        <v>48</v>
      </c>
      <c r="AB14">
        <v>521</v>
      </c>
      <c r="AC14" s="1">
        <v>7170.99</v>
      </c>
      <c r="AD14" s="1">
        <v>2914.3719999999998</v>
      </c>
      <c r="AE14" s="28">
        <v>2.4609999999999999</v>
      </c>
      <c r="AF14">
        <v>2.5</v>
      </c>
      <c r="AG14">
        <v>10.246</v>
      </c>
      <c r="AH14">
        <v>373.29272200000003</v>
      </c>
      <c r="AI14">
        <v>8.3788370000000008</v>
      </c>
      <c r="AJ14">
        <v>126.66632799999999</v>
      </c>
      <c r="AK14">
        <v>1611</v>
      </c>
      <c r="AL14">
        <v>158</v>
      </c>
      <c r="AM14">
        <v>1767</v>
      </c>
      <c r="AN14">
        <v>82</v>
      </c>
      <c r="AO14">
        <v>19.210097999999999</v>
      </c>
      <c r="AP14">
        <v>12697.8</v>
      </c>
      <c r="AQ14">
        <v>0</v>
      </c>
      <c r="AR14">
        <v>98</v>
      </c>
      <c r="AS14">
        <v>38643</v>
      </c>
      <c r="AT14">
        <v>2.2029999999999998</v>
      </c>
      <c r="AU14">
        <v>24.640999999999998</v>
      </c>
      <c r="AV14">
        <v>65275</v>
      </c>
      <c r="AW14">
        <v>0</v>
      </c>
      <c r="AX14" s="29">
        <v>0.47</v>
      </c>
      <c r="AY14">
        <v>0.98439999999999994</v>
      </c>
      <c r="AZ14" t="s">
        <v>66</v>
      </c>
      <c r="BA14" t="s">
        <v>325</v>
      </c>
      <c r="BB14">
        <v>1</v>
      </c>
      <c r="BC14" t="s">
        <v>359</v>
      </c>
      <c r="BD14">
        <v>11</v>
      </c>
      <c r="BE14">
        <v>123270.75900000001</v>
      </c>
      <c r="BF14">
        <v>5.8172676619927352E-2</v>
      </c>
      <c r="BG14">
        <v>5.7265182864656483E-2</v>
      </c>
      <c r="BH14">
        <v>302611.30600000004</v>
      </c>
      <c r="BI14">
        <v>2.3697032654820895E-2</v>
      </c>
      <c r="BJ14">
        <v>2.3327358945405687E-2</v>
      </c>
      <c r="BK14">
        <v>1</v>
      </c>
      <c r="BL14" t="s">
        <v>71</v>
      </c>
      <c r="BM14">
        <v>-1</v>
      </c>
      <c r="BN14" t="s">
        <v>316</v>
      </c>
    </row>
    <row r="15" spans="1:66">
      <c r="A15" s="139" t="str">
        <f t="shared" si="20"/>
        <v>송도버스</v>
      </c>
      <c r="B15" s="139" t="str">
        <f t="shared" si="1"/>
        <v>16-1</v>
      </c>
      <c r="C15" s="140" t="str">
        <f t="shared" si="21"/>
        <v>70바2279</v>
      </c>
      <c r="D15" s="128" t="str">
        <f t="shared" si="22"/>
        <v>대형</v>
      </c>
      <c r="E15" s="124" t="str">
        <f t="shared" si="16"/>
        <v>B</v>
      </c>
      <c r="F15" s="147">
        <f t="shared" si="17"/>
        <v>0.92846153846153845</v>
      </c>
      <c r="G15" s="148">
        <f t="shared" si="18"/>
        <v>2.4140000000000001</v>
      </c>
      <c r="H15" s="149">
        <f t="shared" si="19"/>
        <v>2.6</v>
      </c>
      <c r="I15" s="150">
        <f t="shared" si="23"/>
        <v>6807.0150000000003</v>
      </c>
      <c r="J15" s="151">
        <f t="shared" si="24"/>
        <v>2.1197925870732357E-2</v>
      </c>
      <c r="K15" s="151">
        <f t="shared" si="25"/>
        <v>0.35229043287197082</v>
      </c>
      <c r="L15" s="151">
        <f t="shared" si="26"/>
        <v>0.22315214525015736</v>
      </c>
      <c r="M15" s="152">
        <f t="shared" si="27"/>
        <v>13.882</v>
      </c>
      <c r="N15" s="153">
        <f t="shared" si="28"/>
        <v>0.14699999999999999</v>
      </c>
      <c r="O15" s="153">
        <f t="shared" si="29"/>
        <v>22.609000000000002</v>
      </c>
      <c r="P15" s="154">
        <f t="shared" si="30"/>
        <v>0.16333333333333336</v>
      </c>
      <c r="Q15" s="155">
        <f t="shared" si="31"/>
        <v>86</v>
      </c>
      <c r="R15" s="156">
        <f t="shared" si="32"/>
        <v>30.550409725555873</v>
      </c>
      <c r="S15" s="141">
        <f t="shared" si="33"/>
        <v>10</v>
      </c>
      <c r="T15" s="141">
        <f t="shared" si="34"/>
        <v>1539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176</v>
      </c>
      <c r="Z15" t="s">
        <v>136</v>
      </c>
      <c r="AA15" t="s">
        <v>48</v>
      </c>
      <c r="AB15">
        <v>521</v>
      </c>
      <c r="AC15" s="1">
        <v>6807.0150000000003</v>
      </c>
      <c r="AD15" s="1">
        <v>2819.6610000000001</v>
      </c>
      <c r="AE15" s="28">
        <v>2.4140000000000001</v>
      </c>
      <c r="AF15">
        <v>2.6</v>
      </c>
      <c r="AG15">
        <v>13.882</v>
      </c>
      <c r="AH15">
        <v>355.63993599999998</v>
      </c>
      <c r="AI15">
        <v>7.5388289999999998</v>
      </c>
      <c r="AJ15">
        <v>125.28854699999999</v>
      </c>
      <c r="AK15">
        <v>1519</v>
      </c>
      <c r="AL15">
        <v>10</v>
      </c>
      <c r="AM15">
        <v>1539</v>
      </c>
      <c r="AN15">
        <v>86</v>
      </c>
      <c r="AO15">
        <v>19.140187000000001</v>
      </c>
      <c r="AP15">
        <v>12386.6</v>
      </c>
      <c r="AQ15">
        <v>9.8000000000000007</v>
      </c>
      <c r="AR15">
        <v>44</v>
      </c>
      <c r="AS15">
        <v>23954</v>
      </c>
      <c r="AT15">
        <v>0.14699999999999999</v>
      </c>
      <c r="AU15">
        <v>22.609000000000002</v>
      </c>
      <c r="AV15">
        <v>58270</v>
      </c>
      <c r="AW15">
        <v>0</v>
      </c>
      <c r="AX15" s="29">
        <v>0.55000000000000004</v>
      </c>
      <c r="AY15">
        <v>0.92846153846153845</v>
      </c>
      <c r="AZ15" t="s">
        <v>68</v>
      </c>
      <c r="BA15" t="s">
        <v>325</v>
      </c>
      <c r="BB15">
        <v>2</v>
      </c>
      <c r="BC15" t="s">
        <v>334</v>
      </c>
      <c r="BD15">
        <v>17</v>
      </c>
      <c r="BE15">
        <v>123270.75900000001</v>
      </c>
      <c r="BF15">
        <v>5.5220029918044068E-2</v>
      </c>
      <c r="BG15">
        <v>5.1269673931599376E-2</v>
      </c>
      <c r="BH15">
        <v>302611.30600000004</v>
      </c>
      <c r="BI15">
        <v>2.2494252081909985E-2</v>
      </c>
      <c r="BJ15">
        <v>2.0885047894511809E-2</v>
      </c>
      <c r="BK15">
        <v>1</v>
      </c>
      <c r="BL15" t="s">
        <v>68</v>
      </c>
      <c r="BM15">
        <v>0</v>
      </c>
      <c r="BN15" t="s">
        <v>315</v>
      </c>
    </row>
    <row r="16" spans="1:66">
      <c r="A16" s="136" t="str">
        <f t="shared" si="20"/>
        <v>송도버스</v>
      </c>
      <c r="B16" s="136" t="str">
        <f t="shared" si="1"/>
        <v>16-1</v>
      </c>
      <c r="C16" s="137" t="str">
        <f t="shared" si="21"/>
        <v>70바2280</v>
      </c>
      <c r="D16" s="112" t="str">
        <f t="shared" si="22"/>
        <v>대형</v>
      </c>
      <c r="E16" s="108" t="str">
        <f t="shared" si="16"/>
        <v>C</v>
      </c>
      <c r="F16" s="157">
        <f t="shared" si="17"/>
        <v>0.85461538461538455</v>
      </c>
      <c r="G16" s="158">
        <f t="shared" si="18"/>
        <v>2.222</v>
      </c>
      <c r="H16" s="159">
        <f t="shared" si="19"/>
        <v>2.6</v>
      </c>
      <c r="I16" s="160">
        <f t="shared" si="23"/>
        <v>7360.8040000000001</v>
      </c>
      <c r="J16" s="161">
        <f t="shared" si="24"/>
        <v>4.7080387898680041E-2</v>
      </c>
      <c r="K16" s="161">
        <f t="shared" si="25"/>
        <v>0.34810397079989347</v>
      </c>
      <c r="L16" s="161">
        <f t="shared" si="26"/>
        <v>0.22877935616815773</v>
      </c>
      <c r="M16" s="162">
        <f t="shared" si="27"/>
        <v>13.542</v>
      </c>
      <c r="N16" s="163">
        <f t="shared" si="28"/>
        <v>4.1000000000000002E-2</v>
      </c>
      <c r="O16" s="163">
        <f t="shared" si="29"/>
        <v>45.892000000000003</v>
      </c>
      <c r="P16" s="164">
        <f t="shared" si="30"/>
        <v>0.05</v>
      </c>
      <c r="Q16" s="165">
        <f t="shared" si="31"/>
        <v>87</v>
      </c>
      <c r="R16" s="166">
        <f t="shared" si="32"/>
        <v>31.043502336759484</v>
      </c>
      <c r="S16" s="138">
        <f t="shared" si="33"/>
        <v>3</v>
      </c>
      <c r="T16" s="138">
        <f t="shared" si="34"/>
        <v>3378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177</v>
      </c>
      <c r="Z16" s="4" t="s">
        <v>136</v>
      </c>
      <c r="AA16" s="4" t="s">
        <v>48</v>
      </c>
      <c r="AB16" s="4">
        <v>521</v>
      </c>
      <c r="AC16" s="4">
        <v>7360.8040000000001</v>
      </c>
      <c r="AD16" s="4">
        <v>3313.1990000000001</v>
      </c>
      <c r="AE16" s="4">
        <v>2.222</v>
      </c>
      <c r="AF16" s="4">
        <v>2.6</v>
      </c>
      <c r="AG16" s="4">
        <v>13.542</v>
      </c>
      <c r="AH16" s="4">
        <v>392.04103500000002</v>
      </c>
      <c r="AI16" s="4">
        <v>18.457443999999999</v>
      </c>
      <c r="AJ16" s="4">
        <v>136.47104100000001</v>
      </c>
      <c r="AK16" s="4">
        <v>1684</v>
      </c>
      <c r="AL16" s="4">
        <v>3</v>
      </c>
      <c r="AM16" s="4">
        <v>3378</v>
      </c>
      <c r="AN16" s="4">
        <v>87</v>
      </c>
      <c r="AO16" s="4">
        <v>18.775594999999999</v>
      </c>
      <c r="AP16" s="4">
        <v>14989.3</v>
      </c>
      <c r="AQ16" s="4">
        <v>3</v>
      </c>
      <c r="AR16" s="4">
        <v>63</v>
      </c>
      <c r="AS16" s="4">
        <v>40736</v>
      </c>
      <c r="AT16" s="4">
        <v>4.1000000000000002E-2</v>
      </c>
      <c r="AU16" s="4">
        <v>45.892000000000003</v>
      </c>
      <c r="AV16" s="4">
        <v>69181</v>
      </c>
      <c r="AW16" s="4">
        <v>0</v>
      </c>
      <c r="AX16" s="30">
        <v>0.49</v>
      </c>
      <c r="AY16">
        <v>0.85461538461538455</v>
      </c>
      <c r="AZ16" t="s">
        <v>69</v>
      </c>
      <c r="BA16" t="s">
        <v>325</v>
      </c>
      <c r="BB16">
        <v>5</v>
      </c>
      <c r="BC16" t="s">
        <v>371</v>
      </c>
      <c r="BD16">
        <v>11</v>
      </c>
      <c r="BE16">
        <v>123270.75900000001</v>
      </c>
      <c r="BF16">
        <v>5.9712490291391813E-2</v>
      </c>
      <c r="BG16">
        <v>5.1031212856720229E-2</v>
      </c>
      <c r="BH16">
        <v>302611.30600000004</v>
      </c>
      <c r="BI16">
        <v>2.4324286152084481E-2</v>
      </c>
      <c r="BJ16">
        <v>2.0787909165358352E-2</v>
      </c>
      <c r="BK16">
        <v>1</v>
      </c>
      <c r="BL16" t="s">
        <v>69</v>
      </c>
      <c r="BM16">
        <v>0</v>
      </c>
      <c r="BN16" t="s">
        <v>315</v>
      </c>
    </row>
    <row r="17" spans="1:66">
      <c r="A17" s="139" t="str">
        <f t="shared" si="20"/>
        <v>송도버스</v>
      </c>
      <c r="B17" s="139" t="str">
        <f t="shared" si="1"/>
        <v>16-1</v>
      </c>
      <c r="C17" s="140" t="str">
        <f t="shared" si="21"/>
        <v>70바2281</v>
      </c>
      <c r="D17" s="128" t="str">
        <f t="shared" si="22"/>
        <v>대형</v>
      </c>
      <c r="E17" s="124" t="str">
        <f t="shared" si="16"/>
        <v>F</v>
      </c>
      <c r="F17" s="147">
        <f t="shared" si="17"/>
        <v>0.70923076923076922</v>
      </c>
      <c r="G17" s="148">
        <f t="shared" si="18"/>
        <v>1.8440000000000001</v>
      </c>
      <c r="H17" s="149">
        <f t="shared" si="19"/>
        <v>2.6</v>
      </c>
      <c r="I17" s="150">
        <f t="shared" si="23"/>
        <v>820.54899999999998</v>
      </c>
      <c r="J17" s="151">
        <f t="shared" si="24"/>
        <v>2.0666728132583943E-2</v>
      </c>
      <c r="K17" s="151">
        <f t="shared" si="25"/>
        <v>0.47269671306900091</v>
      </c>
      <c r="L17" s="151">
        <f t="shared" si="26"/>
        <v>0.23642707504365981</v>
      </c>
      <c r="M17" s="152">
        <f t="shared" si="27"/>
        <v>18.256</v>
      </c>
      <c r="N17" s="153">
        <f t="shared" si="28"/>
        <v>0.24399999999999999</v>
      </c>
      <c r="O17" s="153">
        <f t="shared" si="29"/>
        <v>56.304000000000002</v>
      </c>
      <c r="P17" s="154">
        <f t="shared" si="30"/>
        <v>0</v>
      </c>
      <c r="Q17" s="155">
        <f t="shared" si="31"/>
        <v>75</v>
      </c>
      <c r="R17" s="156">
        <f t="shared" si="32"/>
        <v>31.676999906692579</v>
      </c>
      <c r="S17" s="141">
        <f t="shared" si="33"/>
        <v>2</v>
      </c>
      <c r="T17" s="141">
        <f t="shared" si="34"/>
        <v>462</v>
      </c>
      <c r="U17" t="s">
        <v>116</v>
      </c>
      <c r="V17" s="5" t="s">
        <v>117</v>
      </c>
      <c r="W17" t="s">
        <v>116</v>
      </c>
      <c r="X17" s="5" t="s">
        <v>117</v>
      </c>
      <c r="Y17" t="s">
        <v>513</v>
      </c>
      <c r="Z17" t="s">
        <v>136</v>
      </c>
      <c r="AA17" t="s">
        <v>48</v>
      </c>
      <c r="AB17">
        <v>521</v>
      </c>
      <c r="AC17" s="1">
        <v>820.54899999999998</v>
      </c>
      <c r="AD17" s="1">
        <v>445.03500000000003</v>
      </c>
      <c r="AE17" s="28">
        <v>1.8440000000000001</v>
      </c>
      <c r="AF17">
        <v>2.6</v>
      </c>
      <c r="AG17">
        <v>18.256</v>
      </c>
      <c r="AH17">
        <v>51.128605999999998</v>
      </c>
      <c r="AI17">
        <v>1.0566610000000001</v>
      </c>
      <c r="AJ17">
        <v>24.168323999999998</v>
      </c>
      <c r="AK17">
        <v>194</v>
      </c>
      <c r="AL17">
        <v>2</v>
      </c>
      <c r="AM17">
        <v>462</v>
      </c>
      <c r="AN17">
        <v>75</v>
      </c>
      <c r="AO17">
        <v>16.048725999999998</v>
      </c>
      <c r="AP17">
        <v>2494.8000000000002</v>
      </c>
      <c r="AQ17">
        <v>0</v>
      </c>
      <c r="AR17">
        <v>17</v>
      </c>
      <c r="AS17">
        <v>35927</v>
      </c>
      <c r="AT17">
        <v>0.24399999999999999</v>
      </c>
      <c r="AU17">
        <v>56.304000000000002</v>
      </c>
      <c r="AV17">
        <v>2072</v>
      </c>
      <c r="AW17">
        <v>0</v>
      </c>
      <c r="AX17" s="29">
        <v>0.49</v>
      </c>
      <c r="AY17">
        <v>0.70923076923076922</v>
      </c>
      <c r="AZ17" t="s">
        <v>70</v>
      </c>
      <c r="BA17" t="s">
        <v>325</v>
      </c>
      <c r="BB17">
        <v>6</v>
      </c>
      <c r="BC17" t="s">
        <v>370</v>
      </c>
      <c r="BD17">
        <v>3</v>
      </c>
      <c r="BE17">
        <v>123270.75900000001</v>
      </c>
      <c r="BF17">
        <v>6.6564772266876357E-3</v>
      </c>
      <c r="BG17">
        <v>4.7209784638507692E-3</v>
      </c>
      <c r="BH17">
        <v>302611.30600000004</v>
      </c>
      <c r="BI17">
        <v>2.7115609487505395E-3</v>
      </c>
      <c r="BJ17">
        <v>1.9231224574984595E-3</v>
      </c>
      <c r="BK17">
        <v>1</v>
      </c>
      <c r="BL17" t="s">
        <v>432</v>
      </c>
      <c r="BM17" t="s">
        <v>433</v>
      </c>
      <c r="BN17" t="s">
        <v>432</v>
      </c>
    </row>
    <row r="18" spans="1:66">
      <c r="A18" s="136" t="str">
        <f t="shared" si="20"/>
        <v>송도버스</v>
      </c>
      <c r="B18" s="136" t="str">
        <f t="shared" si="1"/>
        <v>16-1</v>
      </c>
      <c r="C18" s="137" t="str">
        <f t="shared" si="21"/>
        <v>70바2294</v>
      </c>
      <c r="D18" s="112" t="str">
        <f t="shared" si="22"/>
        <v>대형</v>
      </c>
      <c r="E18" s="108" t="str">
        <f t="shared" si="16"/>
        <v>B</v>
      </c>
      <c r="F18" s="157">
        <f t="shared" si="17"/>
        <v>0.92038461538461525</v>
      </c>
      <c r="G18" s="158">
        <f t="shared" si="18"/>
        <v>2.3929999999999998</v>
      </c>
      <c r="H18" s="159">
        <f t="shared" si="19"/>
        <v>2.6</v>
      </c>
      <c r="I18" s="160">
        <f t="shared" si="23"/>
        <v>5971.1490000000003</v>
      </c>
      <c r="J18" s="161">
        <f t="shared" si="24"/>
        <v>2.0295561035476493E-2</v>
      </c>
      <c r="K18" s="161">
        <f t="shared" si="25"/>
        <v>0.34410714885432936</v>
      </c>
      <c r="L18" s="161">
        <f t="shared" si="26"/>
        <v>0.18874089392175608</v>
      </c>
      <c r="M18" s="162">
        <f t="shared" si="27"/>
        <v>10.686</v>
      </c>
      <c r="N18" s="163">
        <f t="shared" si="28"/>
        <v>8.4000000000000005E-2</v>
      </c>
      <c r="O18" s="163">
        <f t="shared" si="29"/>
        <v>26.343</v>
      </c>
      <c r="P18" s="164">
        <f t="shared" si="30"/>
        <v>2.5000000000000001E-2</v>
      </c>
      <c r="Q18" s="165">
        <f t="shared" si="31"/>
        <v>84</v>
      </c>
      <c r="R18" s="166">
        <f t="shared" si="32"/>
        <v>31.347121778418813</v>
      </c>
      <c r="S18" s="138">
        <f t="shared" si="33"/>
        <v>5</v>
      </c>
      <c r="T18" s="138">
        <f t="shared" si="34"/>
        <v>1573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180</v>
      </c>
      <c r="Z18" t="s">
        <v>136</v>
      </c>
      <c r="AA18" t="s">
        <v>48</v>
      </c>
      <c r="AB18">
        <v>521</v>
      </c>
      <c r="AC18" s="1">
        <v>5971.1490000000003</v>
      </c>
      <c r="AD18" s="1">
        <v>2495.1309999999999</v>
      </c>
      <c r="AE18" s="28">
        <v>2.3929999999999998</v>
      </c>
      <c r="AF18">
        <v>2.6</v>
      </c>
      <c r="AG18">
        <v>10.686</v>
      </c>
      <c r="AH18">
        <v>299.69410499999998</v>
      </c>
      <c r="AI18">
        <v>6.0824600000000002</v>
      </c>
      <c r="AJ18">
        <v>103.126884</v>
      </c>
      <c r="AK18">
        <v>1127</v>
      </c>
      <c r="AL18">
        <v>5</v>
      </c>
      <c r="AM18">
        <v>1573</v>
      </c>
      <c r="AN18">
        <v>84</v>
      </c>
      <c r="AO18">
        <v>19.924144999999999</v>
      </c>
      <c r="AP18">
        <v>14868.8</v>
      </c>
      <c r="AQ18">
        <v>1.5</v>
      </c>
      <c r="AR18">
        <v>32</v>
      </c>
      <c r="AS18">
        <v>33069</v>
      </c>
      <c r="AT18">
        <v>8.4000000000000005E-2</v>
      </c>
      <c r="AU18">
        <v>26.343</v>
      </c>
      <c r="AV18">
        <v>56197</v>
      </c>
      <c r="AW18">
        <v>0</v>
      </c>
      <c r="AX18" s="29">
        <v>0.45</v>
      </c>
      <c r="AY18">
        <v>0.92038461538461525</v>
      </c>
      <c r="AZ18" t="s">
        <v>68</v>
      </c>
      <c r="BA18" t="s">
        <v>325</v>
      </c>
      <c r="BB18">
        <v>4</v>
      </c>
      <c r="BC18" t="s">
        <v>441</v>
      </c>
      <c r="BD18">
        <v>17</v>
      </c>
      <c r="BE18">
        <v>123270.75900000001</v>
      </c>
      <c r="BF18">
        <v>4.8439297757548488E-2</v>
      </c>
      <c r="BG18">
        <v>4.4582784436082122E-2</v>
      </c>
      <c r="BH18">
        <v>302611.30600000004</v>
      </c>
      <c r="BI18">
        <v>1.9732075046792863E-2</v>
      </c>
      <c r="BJ18">
        <v>1.8161098302682813E-2</v>
      </c>
      <c r="BK18">
        <v>1</v>
      </c>
      <c r="BL18" t="s">
        <v>68</v>
      </c>
      <c r="BM18">
        <v>0</v>
      </c>
      <c r="BN18" t="s">
        <v>315</v>
      </c>
    </row>
    <row r="19" spans="1:66">
      <c r="A19" s="139" t="str">
        <f t="shared" si="20"/>
        <v>송도버스</v>
      </c>
      <c r="B19" s="139" t="str">
        <f t="shared" si="1"/>
        <v>16-1</v>
      </c>
      <c r="C19" s="140" t="str">
        <f t="shared" si="21"/>
        <v>70바2299</v>
      </c>
      <c r="D19" s="128" t="str">
        <f t="shared" si="22"/>
        <v>대형</v>
      </c>
      <c r="E19" s="124" t="str">
        <f t="shared" si="16"/>
        <v>C</v>
      </c>
      <c r="F19" s="147">
        <f t="shared" si="17"/>
        <v>0.89359999999999995</v>
      </c>
      <c r="G19" s="148">
        <f t="shared" si="18"/>
        <v>2.234</v>
      </c>
      <c r="H19" s="149">
        <f t="shared" si="19"/>
        <v>2.5</v>
      </c>
      <c r="I19" s="150">
        <f t="shared" si="23"/>
        <v>7200.4459999999999</v>
      </c>
      <c r="J19" s="151">
        <f t="shared" si="24"/>
        <v>2.1757858937886013E-2</v>
      </c>
      <c r="K19" s="151">
        <f t="shared" si="25"/>
        <v>0.334990991737807</v>
      </c>
      <c r="L19" s="151">
        <f t="shared" si="26"/>
        <v>0.1670729840901522</v>
      </c>
      <c r="M19" s="152">
        <f t="shared" si="27"/>
        <v>14.06</v>
      </c>
      <c r="N19" s="153">
        <f t="shared" si="28"/>
        <v>4.2000000000000003E-2</v>
      </c>
      <c r="O19" s="153">
        <f t="shared" si="29"/>
        <v>17.221</v>
      </c>
      <c r="P19" s="154">
        <f t="shared" si="30"/>
        <v>0.13333333333333333</v>
      </c>
      <c r="Q19" s="155">
        <f t="shared" si="31"/>
        <v>82</v>
      </c>
      <c r="R19" s="156">
        <f t="shared" si="32"/>
        <v>29.589619089017297</v>
      </c>
      <c r="S19" s="141">
        <f t="shared" si="33"/>
        <v>3</v>
      </c>
      <c r="T19" s="141">
        <f t="shared" si="34"/>
        <v>1240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181</v>
      </c>
      <c r="Z19" s="4" t="s">
        <v>136</v>
      </c>
      <c r="AA19" s="4" t="s">
        <v>48</v>
      </c>
      <c r="AB19" s="4">
        <v>521</v>
      </c>
      <c r="AC19" s="4">
        <v>7200.4459999999999</v>
      </c>
      <c r="AD19" s="4">
        <v>3223.7710000000002</v>
      </c>
      <c r="AE19" s="4">
        <v>2.234</v>
      </c>
      <c r="AF19" s="4">
        <v>2.5</v>
      </c>
      <c r="AG19" s="4">
        <v>14.06</v>
      </c>
      <c r="AH19" s="4">
        <v>378.30270999999999</v>
      </c>
      <c r="AI19" s="4">
        <v>8.2310569999999998</v>
      </c>
      <c r="AJ19" s="4">
        <v>126.72799999999999</v>
      </c>
      <c r="AK19" s="4">
        <v>1203</v>
      </c>
      <c r="AL19" s="4">
        <v>3</v>
      </c>
      <c r="AM19" s="4">
        <v>1240</v>
      </c>
      <c r="AN19" s="4">
        <v>82</v>
      </c>
      <c r="AO19" s="4">
        <v>19.033556000000001</v>
      </c>
      <c r="AP19" s="4">
        <v>14286.3</v>
      </c>
      <c r="AQ19" s="4">
        <v>8</v>
      </c>
      <c r="AR19" s="4">
        <v>62</v>
      </c>
      <c r="AS19" s="4">
        <v>38422</v>
      </c>
      <c r="AT19" s="4">
        <v>4.2000000000000003E-2</v>
      </c>
      <c r="AU19" s="4">
        <v>17.221</v>
      </c>
      <c r="AV19" s="4">
        <v>63564</v>
      </c>
      <c r="AW19" s="4">
        <v>0</v>
      </c>
      <c r="AX19" s="30">
        <v>0.53</v>
      </c>
      <c r="AY19">
        <v>0.89359999999999995</v>
      </c>
      <c r="AZ19" t="s">
        <v>69</v>
      </c>
      <c r="BA19" t="s">
        <v>325</v>
      </c>
      <c r="BB19">
        <v>1</v>
      </c>
      <c r="BC19" t="s">
        <v>327</v>
      </c>
      <c r="BD19">
        <v>15</v>
      </c>
      <c r="BE19">
        <v>123270.75900000001</v>
      </c>
      <c r="BF19">
        <v>5.8411630287763534E-2</v>
      </c>
      <c r="BG19">
        <v>5.2196632825145493E-2</v>
      </c>
      <c r="BH19">
        <v>302611.30600000004</v>
      </c>
      <c r="BI19">
        <v>2.3794372045041829E-2</v>
      </c>
      <c r="BJ19">
        <v>2.1262650859449377E-2</v>
      </c>
      <c r="BK19">
        <v>1</v>
      </c>
      <c r="BL19" t="s">
        <v>69</v>
      </c>
      <c r="BM19">
        <v>0</v>
      </c>
      <c r="BN19" t="s">
        <v>315</v>
      </c>
    </row>
    <row r="20" spans="1:66">
      <c r="A20" s="136" t="str">
        <f t="shared" si="20"/>
        <v>송도버스</v>
      </c>
      <c r="B20" s="136" t="str">
        <f t="shared" si="1"/>
        <v>16-1</v>
      </c>
      <c r="C20" s="137" t="str">
        <f t="shared" si="21"/>
        <v>70바2313</v>
      </c>
      <c r="D20" s="112" t="str">
        <f t="shared" si="22"/>
        <v>저상</v>
      </c>
      <c r="E20" s="108" t="str">
        <f t="shared" si="16"/>
        <v>B</v>
      </c>
      <c r="F20" s="157">
        <f t="shared" si="17"/>
        <v>0.93423076923076909</v>
      </c>
      <c r="G20" s="158">
        <f t="shared" si="18"/>
        <v>2.4289999999999998</v>
      </c>
      <c r="H20" s="159">
        <f t="shared" si="19"/>
        <v>2.6</v>
      </c>
      <c r="I20" s="160">
        <f t="shared" si="23"/>
        <v>5866.5559999999996</v>
      </c>
      <c r="J20" s="161">
        <f t="shared" si="24"/>
        <v>1.6727481744628389E-2</v>
      </c>
      <c r="K20" s="161">
        <f t="shared" si="25"/>
        <v>0.32655679405956795</v>
      </c>
      <c r="L20" s="161">
        <f t="shared" si="26"/>
        <v>0.20523114413294616</v>
      </c>
      <c r="M20" s="162">
        <f t="shared" si="27"/>
        <v>9.5190000000000001</v>
      </c>
      <c r="N20" s="163">
        <f t="shared" si="28"/>
        <v>1.7000000000000001E-2</v>
      </c>
      <c r="O20" s="163">
        <f t="shared" si="29"/>
        <v>22.943999999999999</v>
      </c>
      <c r="P20" s="164">
        <f t="shared" si="30"/>
        <v>2.8333333333333332E-2</v>
      </c>
      <c r="Q20" s="165">
        <f t="shared" si="31"/>
        <v>84</v>
      </c>
      <c r="R20" s="166">
        <f t="shared" si="32"/>
        <v>29.07997930669292</v>
      </c>
      <c r="S20" s="138">
        <f t="shared" si="33"/>
        <v>1</v>
      </c>
      <c r="T20" s="138">
        <f t="shared" si="34"/>
        <v>1346</v>
      </c>
      <c r="U20" t="s">
        <v>116</v>
      </c>
      <c r="V20" s="5" t="s">
        <v>117</v>
      </c>
      <c r="W20" t="s">
        <v>116</v>
      </c>
      <c r="X20" s="5" t="s">
        <v>117</v>
      </c>
      <c r="Y20" t="s">
        <v>221</v>
      </c>
      <c r="Z20" t="s">
        <v>668</v>
      </c>
      <c r="AA20" t="s">
        <v>669</v>
      </c>
      <c r="AB20">
        <v>521</v>
      </c>
      <c r="AC20" s="1">
        <v>5866.5559999999996</v>
      </c>
      <c r="AD20" s="1">
        <v>2414.8339999999998</v>
      </c>
      <c r="AE20" s="28">
        <v>2.4289999999999998</v>
      </c>
      <c r="AF20">
        <v>2.6</v>
      </c>
      <c r="AG20">
        <v>9.5190000000000001</v>
      </c>
      <c r="AH20">
        <v>307.19328100000001</v>
      </c>
      <c r="AI20">
        <v>5.1385699999999996</v>
      </c>
      <c r="AJ20">
        <v>100.316053</v>
      </c>
      <c r="AK20">
        <v>1204</v>
      </c>
      <c r="AL20">
        <v>1</v>
      </c>
      <c r="AM20">
        <v>1346</v>
      </c>
      <c r="AN20">
        <v>84</v>
      </c>
      <c r="AO20">
        <v>19.097279</v>
      </c>
      <c r="AP20">
        <v>9968.7999999999993</v>
      </c>
      <c r="AQ20">
        <v>1.7</v>
      </c>
      <c r="AR20">
        <v>47</v>
      </c>
      <c r="AS20">
        <v>19554</v>
      </c>
      <c r="AT20">
        <v>1.7000000000000001E-2</v>
      </c>
      <c r="AU20">
        <v>22.943999999999999</v>
      </c>
      <c r="AV20">
        <v>52787</v>
      </c>
      <c r="AW20">
        <v>0</v>
      </c>
      <c r="AX20" s="29">
        <v>0.46</v>
      </c>
      <c r="AY20">
        <v>0.93423076923076909</v>
      </c>
      <c r="AZ20" t="s">
        <v>68</v>
      </c>
      <c r="BA20" t="s">
        <v>325</v>
      </c>
      <c r="BB20">
        <v>1</v>
      </c>
      <c r="BC20" t="s">
        <v>336</v>
      </c>
      <c r="BD20">
        <v>11</v>
      </c>
      <c r="BE20">
        <v>123270.75900000001</v>
      </c>
      <c r="BF20">
        <v>4.7590815920911134E-2</v>
      </c>
      <c r="BG20">
        <v>4.446080456611274E-2</v>
      </c>
      <c r="BH20">
        <v>302611.30600000004</v>
      </c>
      <c r="BI20">
        <v>1.9386440240934021E-2</v>
      </c>
      <c r="BJ20">
        <v>1.8111408978934127E-2</v>
      </c>
      <c r="BK20">
        <v>1</v>
      </c>
      <c r="BL20" t="s">
        <v>68</v>
      </c>
      <c r="BM20">
        <v>0</v>
      </c>
      <c r="BN20" t="s">
        <v>315</v>
      </c>
    </row>
    <row r="21" spans="1:66">
      <c r="A21" s="139" t="str">
        <f t="shared" si="20"/>
        <v>송도버스</v>
      </c>
      <c r="B21" s="139" t="str">
        <f t="shared" si="1"/>
        <v>16-1</v>
      </c>
      <c r="C21" s="140" t="str">
        <f t="shared" si="21"/>
        <v>70바2314</v>
      </c>
      <c r="D21" s="128" t="str">
        <f t="shared" si="22"/>
        <v>저상</v>
      </c>
      <c r="E21" s="124" t="str">
        <f t="shared" si="16"/>
        <v>F</v>
      </c>
      <c r="F21" s="147">
        <f t="shared" si="17"/>
        <v>0.78692307692307684</v>
      </c>
      <c r="G21" s="148">
        <f t="shared" si="18"/>
        <v>2.0459999999999998</v>
      </c>
      <c r="H21" s="149">
        <f t="shared" si="19"/>
        <v>2.6</v>
      </c>
      <c r="I21" s="150">
        <f t="shared" si="23"/>
        <v>2513.9740000000002</v>
      </c>
      <c r="J21" s="151">
        <f t="shared" si="24"/>
        <v>2.620057092259219E-2</v>
      </c>
      <c r="K21" s="151">
        <f t="shared" si="25"/>
        <v>0.34590656156827476</v>
      </c>
      <c r="L21" s="151">
        <f t="shared" si="26"/>
        <v>0.19331942176012956</v>
      </c>
      <c r="M21" s="152">
        <f t="shared" si="27"/>
        <v>12.010999999999999</v>
      </c>
      <c r="N21" s="153">
        <f t="shared" si="28"/>
        <v>0</v>
      </c>
      <c r="O21" s="153">
        <f t="shared" si="29"/>
        <v>32.26</v>
      </c>
      <c r="P21" s="154">
        <f t="shared" si="30"/>
        <v>0</v>
      </c>
      <c r="Q21" s="155">
        <f t="shared" si="31"/>
        <v>82</v>
      </c>
      <c r="R21" s="156">
        <f t="shared" si="32"/>
        <v>30.144571454512686</v>
      </c>
      <c r="S21" s="141">
        <f t="shared" si="33"/>
        <v>0</v>
      </c>
      <c r="T21" s="141">
        <f t="shared" si="34"/>
        <v>811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182</v>
      </c>
      <c r="Z21" t="s">
        <v>668</v>
      </c>
      <c r="AA21" t="s">
        <v>669</v>
      </c>
      <c r="AB21">
        <v>521</v>
      </c>
      <c r="AC21" s="1">
        <v>2513.9740000000002</v>
      </c>
      <c r="AD21" s="1">
        <v>1228.9090000000001</v>
      </c>
      <c r="AE21" s="28">
        <v>2.0459999999999998</v>
      </c>
      <c r="AF21">
        <v>2.6</v>
      </c>
      <c r="AG21">
        <v>12.010999999999999</v>
      </c>
      <c r="AH21">
        <v>132.820808</v>
      </c>
      <c r="AI21">
        <v>3.479981</v>
      </c>
      <c r="AJ21">
        <v>45.943589000000003</v>
      </c>
      <c r="AK21">
        <v>486</v>
      </c>
      <c r="AL21">
        <v>0</v>
      </c>
      <c r="AM21">
        <v>811</v>
      </c>
      <c r="AN21">
        <v>82</v>
      </c>
      <c r="AO21">
        <v>18.927561000000001</v>
      </c>
      <c r="AP21">
        <v>5462.3</v>
      </c>
      <c r="AQ21">
        <v>0</v>
      </c>
      <c r="AR21">
        <v>23</v>
      </c>
      <c r="AS21">
        <v>16152</v>
      </c>
      <c r="AT21">
        <v>0</v>
      </c>
      <c r="AU21">
        <v>32.26</v>
      </c>
      <c r="AV21">
        <v>23736</v>
      </c>
      <c r="AW21">
        <v>0</v>
      </c>
      <c r="AX21" s="29">
        <v>0.43</v>
      </c>
      <c r="AY21">
        <v>0.78692307692307684</v>
      </c>
      <c r="AZ21" t="s">
        <v>70</v>
      </c>
      <c r="BA21" t="s">
        <v>325</v>
      </c>
      <c r="BB21">
        <v>1</v>
      </c>
      <c r="BC21" t="s">
        <v>328</v>
      </c>
      <c r="BD21">
        <v>12</v>
      </c>
      <c r="BE21">
        <v>123270.75900000001</v>
      </c>
      <c r="BF21">
        <v>2.0393920021211195E-2</v>
      </c>
      <c r="BG21">
        <v>1.6048446293614654E-2</v>
      </c>
      <c r="BH21">
        <v>302611.30600000004</v>
      </c>
      <c r="BI21">
        <v>8.3076010385415011E-3</v>
      </c>
      <c r="BJ21">
        <v>6.5374429710984266E-3</v>
      </c>
      <c r="BK21">
        <v>1</v>
      </c>
      <c r="BL21" t="s">
        <v>70</v>
      </c>
      <c r="BM21">
        <v>0</v>
      </c>
      <c r="BN21" t="s">
        <v>315</v>
      </c>
    </row>
    <row r="22" spans="1:66">
      <c r="A22" s="136" t="str">
        <f t="shared" si="20"/>
        <v>송도버스</v>
      </c>
      <c r="B22" s="136" t="str">
        <f t="shared" si="1"/>
        <v>16-1</v>
      </c>
      <c r="C22" s="137" t="str">
        <f t="shared" si="21"/>
        <v>70바2315</v>
      </c>
      <c r="D22" s="112" t="str">
        <f t="shared" si="22"/>
        <v>대형</v>
      </c>
      <c r="E22" s="108" t="str">
        <f t="shared" si="16"/>
        <v>C</v>
      </c>
      <c r="F22" s="157">
        <f t="shared" si="17"/>
        <v>0.88230769230769224</v>
      </c>
      <c r="G22" s="158">
        <f t="shared" si="18"/>
        <v>2.294</v>
      </c>
      <c r="H22" s="159">
        <f t="shared" si="19"/>
        <v>2.6</v>
      </c>
      <c r="I22" s="160">
        <f t="shared" si="23"/>
        <v>6756.5950000000003</v>
      </c>
      <c r="J22" s="161">
        <f t="shared" si="24"/>
        <v>1.7853425362925147E-2</v>
      </c>
      <c r="K22" s="161">
        <f t="shared" si="25"/>
        <v>0.34005759646485623</v>
      </c>
      <c r="L22" s="161">
        <f t="shared" si="26"/>
        <v>0.15836379122916203</v>
      </c>
      <c r="M22" s="162">
        <f t="shared" si="27"/>
        <v>11.925000000000001</v>
      </c>
      <c r="N22" s="163">
        <f t="shared" si="28"/>
        <v>0.03</v>
      </c>
      <c r="O22" s="163">
        <f t="shared" si="29"/>
        <v>19.477</v>
      </c>
      <c r="P22" s="164">
        <f t="shared" si="30"/>
        <v>0</v>
      </c>
      <c r="Q22" s="165">
        <f t="shared" si="31"/>
        <v>83</v>
      </c>
      <c r="R22" s="166">
        <f t="shared" si="32"/>
        <v>30.788603644108207</v>
      </c>
      <c r="S22" s="138">
        <f t="shared" si="33"/>
        <v>2</v>
      </c>
      <c r="T22" s="138">
        <f t="shared" si="34"/>
        <v>1316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183</v>
      </c>
      <c r="Z22" s="4" t="s">
        <v>136</v>
      </c>
      <c r="AA22" s="4" t="s">
        <v>48</v>
      </c>
      <c r="AB22" s="4">
        <v>521</v>
      </c>
      <c r="AC22" s="4">
        <v>6756.5950000000003</v>
      </c>
      <c r="AD22" s="4">
        <v>2945.4369999999999</v>
      </c>
      <c r="AE22" s="4">
        <v>2.294</v>
      </c>
      <c r="AF22" s="4">
        <v>2.6</v>
      </c>
      <c r="AG22" s="4">
        <v>11.925000000000001</v>
      </c>
      <c r="AH22" s="4">
        <v>341.77687900000001</v>
      </c>
      <c r="AI22" s="4">
        <v>6.1018879999999998</v>
      </c>
      <c r="AJ22" s="4">
        <v>116.22382399999999</v>
      </c>
      <c r="AK22" s="4">
        <v>1070</v>
      </c>
      <c r="AL22" s="4">
        <v>2</v>
      </c>
      <c r="AM22" s="4">
        <v>1316</v>
      </c>
      <c r="AN22" s="4">
        <v>83</v>
      </c>
      <c r="AO22" s="4">
        <v>19.769023000000001</v>
      </c>
      <c r="AP22" s="4">
        <v>16355.8</v>
      </c>
      <c r="AQ22" s="4">
        <v>0</v>
      </c>
      <c r="AR22" s="4">
        <v>48</v>
      </c>
      <c r="AS22" s="4">
        <v>29173</v>
      </c>
      <c r="AT22" s="4">
        <v>0.03</v>
      </c>
      <c r="AU22" s="4">
        <v>19.477</v>
      </c>
      <c r="AV22" s="4">
        <v>63287</v>
      </c>
      <c r="AW22" s="4">
        <v>0</v>
      </c>
      <c r="AX22" s="30">
        <v>0.47</v>
      </c>
      <c r="AY22">
        <v>0.88230769230769224</v>
      </c>
      <c r="AZ22" t="s">
        <v>69</v>
      </c>
      <c r="BA22" t="s">
        <v>325</v>
      </c>
      <c r="BB22">
        <v>2</v>
      </c>
      <c r="BC22" t="s">
        <v>335</v>
      </c>
      <c r="BD22">
        <v>14</v>
      </c>
      <c r="BE22">
        <v>123270.75900000001</v>
      </c>
      <c r="BF22">
        <v>5.481101158791437E-2</v>
      </c>
      <c r="BG22">
        <v>4.8360177147182902E-2</v>
      </c>
      <c r="BH22">
        <v>302611.30600000004</v>
      </c>
      <c r="BI22">
        <v>2.2327635703075811E-2</v>
      </c>
      <c r="BJ22">
        <v>1.9699844731867658E-2</v>
      </c>
      <c r="BK22">
        <v>1</v>
      </c>
      <c r="BL22" t="s">
        <v>69</v>
      </c>
      <c r="BM22">
        <v>0</v>
      </c>
      <c r="BN22" t="s">
        <v>315</v>
      </c>
    </row>
    <row r="23" spans="1:66">
      <c r="A23" s="139" t="str">
        <f t="shared" si="20"/>
        <v>송도버스</v>
      </c>
      <c r="B23" s="139" t="str">
        <f t="shared" si="1"/>
        <v>16-1</v>
      </c>
      <c r="C23" s="140" t="str">
        <f t="shared" si="21"/>
        <v>70바2320</v>
      </c>
      <c r="D23" s="128" t="str">
        <f t="shared" si="22"/>
        <v>대형</v>
      </c>
      <c r="E23" s="124" t="str">
        <f t="shared" si="16"/>
        <v>B</v>
      </c>
      <c r="F23" s="147">
        <f t="shared" si="17"/>
        <v>0.92346153846153833</v>
      </c>
      <c r="G23" s="148">
        <f t="shared" si="18"/>
        <v>2.4009999999999998</v>
      </c>
      <c r="H23" s="149">
        <f t="shared" si="19"/>
        <v>2.6</v>
      </c>
      <c r="I23" s="150">
        <f t="shared" si="23"/>
        <v>7045.2070000000003</v>
      </c>
      <c r="J23" s="151">
        <f t="shared" si="24"/>
        <v>3.9611550222140537E-2</v>
      </c>
      <c r="K23" s="151">
        <f t="shared" si="25"/>
        <v>0.35630182463802723</v>
      </c>
      <c r="L23" s="151">
        <f t="shared" si="26"/>
        <v>0.21617533736056299</v>
      </c>
      <c r="M23" s="152">
        <f t="shared" si="27"/>
        <v>12.103999999999999</v>
      </c>
      <c r="N23" s="153">
        <f t="shared" si="28"/>
        <v>0.36899999999999999</v>
      </c>
      <c r="O23" s="153">
        <f t="shared" si="29"/>
        <v>20.198</v>
      </c>
      <c r="P23" s="154">
        <f t="shared" si="30"/>
        <v>0</v>
      </c>
      <c r="Q23" s="155">
        <f t="shared" si="31"/>
        <v>80</v>
      </c>
      <c r="R23" s="156">
        <f t="shared" si="32"/>
        <v>30.583642384729238</v>
      </c>
      <c r="S23" s="141">
        <f t="shared" si="33"/>
        <v>26</v>
      </c>
      <c r="T23" s="141">
        <f t="shared" si="34"/>
        <v>1423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184</v>
      </c>
      <c r="Z23" t="s">
        <v>136</v>
      </c>
      <c r="AA23" t="s">
        <v>48</v>
      </c>
      <c r="AB23">
        <v>521</v>
      </c>
      <c r="AC23" s="1">
        <v>7045.2070000000003</v>
      </c>
      <c r="AD23" s="1">
        <v>2933.8710000000001</v>
      </c>
      <c r="AE23" s="28">
        <v>2.4009999999999998</v>
      </c>
      <c r="AF23">
        <v>2.6</v>
      </c>
      <c r="AG23">
        <v>12.103999999999999</v>
      </c>
      <c r="AH23">
        <v>381.33382599999999</v>
      </c>
      <c r="AI23">
        <v>15.105224</v>
      </c>
      <c r="AJ23">
        <v>135.86993799999999</v>
      </c>
      <c r="AK23">
        <v>1523</v>
      </c>
      <c r="AL23">
        <v>26</v>
      </c>
      <c r="AM23">
        <v>1423</v>
      </c>
      <c r="AN23">
        <v>80</v>
      </c>
      <c r="AO23">
        <v>18.475169000000001</v>
      </c>
      <c r="AP23">
        <v>15709.9</v>
      </c>
      <c r="AQ23">
        <v>0</v>
      </c>
      <c r="AR23">
        <v>93</v>
      </c>
      <c r="AS23">
        <v>43885</v>
      </c>
      <c r="AT23">
        <v>0.36899999999999999</v>
      </c>
      <c r="AU23">
        <v>20.198</v>
      </c>
      <c r="AV23">
        <v>65707</v>
      </c>
      <c r="AW23">
        <v>0</v>
      </c>
      <c r="AX23" s="29">
        <v>0.5</v>
      </c>
      <c r="AY23">
        <v>0.92346153846153833</v>
      </c>
      <c r="AZ23" t="s">
        <v>68</v>
      </c>
      <c r="BA23" t="s">
        <v>325</v>
      </c>
      <c r="BB23">
        <v>3</v>
      </c>
      <c r="BC23" t="s">
        <v>358</v>
      </c>
      <c r="BD23">
        <v>11</v>
      </c>
      <c r="BE23">
        <v>123270.75900000001</v>
      </c>
      <c r="BF23">
        <v>5.7152296758390203E-2</v>
      </c>
      <c r="BG23">
        <v>5.2777947891113404E-2</v>
      </c>
      <c r="BH23">
        <v>302611.30600000004</v>
      </c>
      <c r="BI23">
        <v>2.3281374027710647E-2</v>
      </c>
      <c r="BJ23">
        <v>2.1499453477128175E-2</v>
      </c>
      <c r="BK23">
        <v>1</v>
      </c>
      <c r="BL23" t="s">
        <v>66</v>
      </c>
      <c r="BM23">
        <v>-1</v>
      </c>
      <c r="BN23" t="s">
        <v>316</v>
      </c>
    </row>
    <row r="24" spans="1:66">
      <c r="A24" s="136" t="str">
        <f t="shared" si="20"/>
        <v>송도버스</v>
      </c>
      <c r="B24" s="136" t="str">
        <f t="shared" si="1"/>
        <v>16-1</v>
      </c>
      <c r="C24" s="137" t="str">
        <f t="shared" si="21"/>
        <v>70바2324</v>
      </c>
      <c r="D24" s="112" t="str">
        <f t="shared" si="22"/>
        <v>대형</v>
      </c>
      <c r="E24" s="108" t="str">
        <f t="shared" si="16"/>
        <v>D</v>
      </c>
      <c r="F24" s="157">
        <f t="shared" si="17"/>
        <v>0.8242307692307691</v>
      </c>
      <c r="G24" s="158">
        <f t="shared" si="18"/>
        <v>2.1429999999999998</v>
      </c>
      <c r="H24" s="159">
        <f t="shared" si="19"/>
        <v>2.6</v>
      </c>
      <c r="I24" s="160">
        <f t="shared" si="23"/>
        <v>6768.05</v>
      </c>
      <c r="J24" s="161">
        <f t="shared" si="24"/>
        <v>3.5426975652347467E-2</v>
      </c>
      <c r="K24" s="161">
        <f t="shared" si="25"/>
        <v>0.32705785747000921</v>
      </c>
      <c r="L24" s="161">
        <f t="shared" si="26"/>
        <v>0.20774078205687013</v>
      </c>
      <c r="M24" s="162">
        <f t="shared" si="27"/>
        <v>11.162000000000001</v>
      </c>
      <c r="N24" s="163">
        <f t="shared" si="28"/>
        <v>0.53200000000000003</v>
      </c>
      <c r="O24" s="163">
        <f t="shared" si="29"/>
        <v>7.181</v>
      </c>
      <c r="P24" s="164">
        <f t="shared" si="30"/>
        <v>0</v>
      </c>
      <c r="Q24" s="165">
        <f t="shared" si="31"/>
        <v>79</v>
      </c>
      <c r="R24" s="166">
        <f t="shared" si="32"/>
        <v>30.165461504172509</v>
      </c>
      <c r="S24" s="138">
        <f t="shared" si="33"/>
        <v>36</v>
      </c>
      <c r="T24" s="138">
        <f t="shared" si="34"/>
        <v>486</v>
      </c>
      <c r="U24" t="s">
        <v>116</v>
      </c>
      <c r="V24" s="5" t="s">
        <v>117</v>
      </c>
      <c r="W24" t="s">
        <v>116</v>
      </c>
      <c r="X24" s="5" t="s">
        <v>117</v>
      </c>
      <c r="Y24" t="s">
        <v>185</v>
      </c>
      <c r="Z24" t="s">
        <v>136</v>
      </c>
      <c r="AA24" t="s">
        <v>48</v>
      </c>
      <c r="AB24">
        <v>521</v>
      </c>
      <c r="AC24" s="1">
        <v>6768.05</v>
      </c>
      <c r="AD24" s="1">
        <v>3158.5949999999998</v>
      </c>
      <c r="AE24" s="28">
        <v>2.1429999999999998</v>
      </c>
      <c r="AF24">
        <v>2.6</v>
      </c>
      <c r="AG24">
        <v>11.162000000000001</v>
      </c>
      <c r="AH24">
        <v>351.93548900000002</v>
      </c>
      <c r="AI24">
        <v>12.46801</v>
      </c>
      <c r="AJ24">
        <v>115.103267</v>
      </c>
      <c r="AK24">
        <v>1406</v>
      </c>
      <c r="AL24">
        <v>36</v>
      </c>
      <c r="AM24">
        <v>486</v>
      </c>
      <c r="AN24">
        <v>79</v>
      </c>
      <c r="AO24">
        <v>19.230938999999999</v>
      </c>
      <c r="AP24">
        <v>11615</v>
      </c>
      <c r="AQ24">
        <v>0</v>
      </c>
      <c r="AR24">
        <v>48</v>
      </c>
      <c r="AS24">
        <v>36373</v>
      </c>
      <c r="AT24">
        <v>0.53200000000000003</v>
      </c>
      <c r="AU24">
        <v>7.181</v>
      </c>
      <c r="AV24">
        <v>62294</v>
      </c>
      <c r="AW24">
        <v>0</v>
      </c>
      <c r="AX24" s="29">
        <v>0.43</v>
      </c>
      <c r="AY24">
        <v>0.8242307692307691</v>
      </c>
      <c r="AZ24" t="s">
        <v>67</v>
      </c>
      <c r="BA24" t="s">
        <v>325</v>
      </c>
      <c r="BB24">
        <v>4</v>
      </c>
      <c r="BC24" t="s">
        <v>451</v>
      </c>
      <c r="BD24">
        <v>12</v>
      </c>
      <c r="BE24">
        <v>123270.75900000001</v>
      </c>
      <c r="BF24">
        <v>5.4903937112936896E-2</v>
      </c>
      <c r="BG24">
        <v>4.5253514320393748E-2</v>
      </c>
      <c r="BH24">
        <v>302611.30600000004</v>
      </c>
      <c r="BI24">
        <v>2.2365489543209598E-2</v>
      </c>
      <c r="BJ24">
        <v>1.8434324650422371E-2</v>
      </c>
      <c r="BK24">
        <v>1</v>
      </c>
      <c r="BL24" t="s">
        <v>67</v>
      </c>
      <c r="BM24">
        <v>0</v>
      </c>
      <c r="BN24" t="s">
        <v>315</v>
      </c>
    </row>
    <row r="25" spans="1:66">
      <c r="A25" s="139" t="str">
        <f t="shared" si="20"/>
        <v>송도버스</v>
      </c>
      <c r="B25" s="139" t="str">
        <f t="shared" si="1"/>
        <v>8</v>
      </c>
      <c r="C25" s="140" t="str">
        <f t="shared" si="21"/>
        <v>70바2217</v>
      </c>
      <c r="D25" s="128" t="str">
        <f t="shared" si="22"/>
        <v>대형</v>
      </c>
      <c r="E25" s="124" t="str">
        <f t="shared" si="16"/>
        <v>C</v>
      </c>
      <c r="F25" s="147">
        <f t="shared" si="17"/>
        <v>0.89857142857142858</v>
      </c>
      <c r="G25" s="148">
        <f t="shared" si="18"/>
        <v>1.887</v>
      </c>
      <c r="H25" s="149">
        <f t="shared" si="19"/>
        <v>2.1</v>
      </c>
      <c r="I25" s="150">
        <f t="shared" si="23"/>
        <v>5918.29</v>
      </c>
      <c r="J25" s="151">
        <f t="shared" si="24"/>
        <v>6.3700983535566899E-2</v>
      </c>
      <c r="K25" s="151">
        <f t="shared" si="25"/>
        <v>0.41022697924050006</v>
      </c>
      <c r="L25" s="151">
        <f t="shared" si="26"/>
        <v>0.2368927511156094</v>
      </c>
      <c r="M25" s="152">
        <f t="shared" si="27"/>
        <v>12.792999999999999</v>
      </c>
      <c r="N25" s="153">
        <f t="shared" si="28"/>
        <v>1.0980000000000001</v>
      </c>
      <c r="O25" s="153">
        <f t="shared" si="29"/>
        <v>57.854999999999997</v>
      </c>
      <c r="P25" s="154">
        <f t="shared" si="30"/>
        <v>1.7950000000000002</v>
      </c>
      <c r="Q25" s="155">
        <f t="shared" si="31"/>
        <v>89</v>
      </c>
      <c r="R25" s="156">
        <f t="shared" si="32"/>
        <v>28.30280178316896</v>
      </c>
      <c r="S25" s="141">
        <f t="shared" si="33"/>
        <v>65</v>
      </c>
      <c r="T25" s="141">
        <f t="shared" si="34"/>
        <v>3424</v>
      </c>
      <c r="U25" t="s">
        <v>116</v>
      </c>
      <c r="V25" t="s">
        <v>118</v>
      </c>
      <c r="W25" s="4" t="s">
        <v>116</v>
      </c>
      <c r="X25" s="4" t="s">
        <v>118</v>
      </c>
      <c r="Y25" s="4" t="s">
        <v>187</v>
      </c>
      <c r="Z25" s="4" t="s">
        <v>136</v>
      </c>
      <c r="AA25" s="4" t="s">
        <v>48</v>
      </c>
      <c r="AB25" s="4">
        <v>521</v>
      </c>
      <c r="AC25" s="4">
        <v>5918.29</v>
      </c>
      <c r="AD25" s="4">
        <v>3135.66</v>
      </c>
      <c r="AE25" s="4">
        <v>1.887</v>
      </c>
      <c r="AF25" s="4">
        <v>2.1</v>
      </c>
      <c r="AG25" s="4">
        <v>12.792999999999999</v>
      </c>
      <c r="AH25" s="4">
        <v>397.48577799999998</v>
      </c>
      <c r="AI25" s="4">
        <v>25.320235</v>
      </c>
      <c r="AJ25" s="4">
        <v>163.05939000000001</v>
      </c>
      <c r="AK25" s="4">
        <v>1402</v>
      </c>
      <c r="AL25" s="4">
        <v>65</v>
      </c>
      <c r="AM25" s="4">
        <v>3424</v>
      </c>
      <c r="AN25" s="4">
        <v>89</v>
      </c>
      <c r="AO25" s="4">
        <v>14.889312</v>
      </c>
      <c r="AP25" s="4">
        <v>11922.6</v>
      </c>
      <c r="AQ25" s="4">
        <v>107.7</v>
      </c>
      <c r="AR25" s="4">
        <v>168</v>
      </c>
      <c r="AS25" s="4">
        <v>132994</v>
      </c>
      <c r="AT25" s="4">
        <v>1.0980000000000001</v>
      </c>
      <c r="AU25" s="4">
        <v>57.854999999999997</v>
      </c>
      <c r="AV25" s="4">
        <v>52068</v>
      </c>
      <c r="AW25" s="4">
        <v>0</v>
      </c>
      <c r="AX25" s="30">
        <v>0.44</v>
      </c>
      <c r="AY25">
        <v>0.89857142857142858</v>
      </c>
      <c r="AZ25" t="s">
        <v>69</v>
      </c>
      <c r="BA25" t="s">
        <v>186</v>
      </c>
      <c r="BB25">
        <v>1</v>
      </c>
      <c r="BC25" t="s">
        <v>341</v>
      </c>
      <c r="BD25">
        <v>12</v>
      </c>
      <c r="BE25">
        <v>179340.54699999999</v>
      </c>
      <c r="BF25">
        <v>3.3000289666786843E-2</v>
      </c>
      <c r="BG25">
        <v>2.9653117429155607E-2</v>
      </c>
      <c r="BH25">
        <v>302611.30600000004</v>
      </c>
      <c r="BI25">
        <v>1.9557398823691008E-2</v>
      </c>
      <c r="BJ25">
        <v>1.7573719800145205E-2</v>
      </c>
      <c r="BK25">
        <v>1</v>
      </c>
      <c r="BL25" t="s">
        <v>69</v>
      </c>
      <c r="BM25">
        <v>0</v>
      </c>
      <c r="BN25" t="s">
        <v>315</v>
      </c>
    </row>
    <row r="26" spans="1:66">
      <c r="A26" s="136" t="str">
        <f t="shared" si="20"/>
        <v>송도버스</v>
      </c>
      <c r="B26" s="136" t="str">
        <f t="shared" si="1"/>
        <v>8</v>
      </c>
      <c r="C26" s="137" t="str">
        <f t="shared" si="21"/>
        <v>70바2221</v>
      </c>
      <c r="D26" s="112" t="str">
        <f t="shared" si="22"/>
        <v>대형</v>
      </c>
      <c r="E26" s="108" t="str">
        <f t="shared" si="16"/>
        <v>B</v>
      </c>
      <c r="F26" s="157">
        <f t="shared" si="17"/>
        <v>0.9028571428571428</v>
      </c>
      <c r="G26" s="158">
        <f t="shared" si="18"/>
        <v>1.8959999999999999</v>
      </c>
      <c r="H26" s="159">
        <f t="shared" si="19"/>
        <v>2.1</v>
      </c>
      <c r="I26" s="160">
        <f t="shared" si="23"/>
        <v>5147.3019999999997</v>
      </c>
      <c r="J26" s="161">
        <f t="shared" si="24"/>
        <v>1.9105952164774842E-2</v>
      </c>
      <c r="K26" s="161">
        <f t="shared" si="25"/>
        <v>0.38482909867150566</v>
      </c>
      <c r="L26" s="161">
        <f t="shared" si="26"/>
        <v>0.16027814183041914</v>
      </c>
      <c r="M26" s="162">
        <f t="shared" si="27"/>
        <v>17.684999999999999</v>
      </c>
      <c r="N26" s="163">
        <f t="shared" si="28"/>
        <v>0.46600000000000003</v>
      </c>
      <c r="O26" s="163">
        <f t="shared" si="29"/>
        <v>43.557000000000002</v>
      </c>
      <c r="P26" s="164">
        <f t="shared" si="30"/>
        <v>0</v>
      </c>
      <c r="Q26" s="165">
        <f t="shared" si="31"/>
        <v>79</v>
      </c>
      <c r="R26" s="166">
        <f t="shared" si="32"/>
        <v>27.85172453852692</v>
      </c>
      <c r="S26" s="138">
        <f t="shared" si="33"/>
        <v>24</v>
      </c>
      <c r="T26" s="138">
        <f t="shared" si="34"/>
        <v>2242</v>
      </c>
      <c r="U26" t="s">
        <v>116</v>
      </c>
      <c r="V26" s="5" t="s">
        <v>118</v>
      </c>
      <c r="W26" t="s">
        <v>116</v>
      </c>
      <c r="X26" s="5" t="s">
        <v>118</v>
      </c>
      <c r="Y26" t="s">
        <v>188</v>
      </c>
      <c r="Z26" t="s">
        <v>136</v>
      </c>
      <c r="AA26" t="s">
        <v>48</v>
      </c>
      <c r="AB26">
        <v>521</v>
      </c>
      <c r="AC26" s="1">
        <v>5147.3019999999997</v>
      </c>
      <c r="AD26" s="1">
        <v>2715.2570000000001</v>
      </c>
      <c r="AE26" s="28">
        <v>1.8959999999999999</v>
      </c>
      <c r="AF26">
        <v>2.1</v>
      </c>
      <c r="AG26">
        <v>17.684999999999999</v>
      </c>
      <c r="AH26">
        <v>310.05159800000001</v>
      </c>
      <c r="AI26">
        <v>5.9238309999999998</v>
      </c>
      <c r="AJ26">
        <v>119.31687700000001</v>
      </c>
      <c r="AK26">
        <v>825</v>
      </c>
      <c r="AL26">
        <v>24</v>
      </c>
      <c r="AM26">
        <v>2242</v>
      </c>
      <c r="AN26">
        <v>79</v>
      </c>
      <c r="AO26">
        <v>16.601436</v>
      </c>
      <c r="AP26">
        <v>8189.6</v>
      </c>
      <c r="AQ26">
        <v>0</v>
      </c>
      <c r="AR26">
        <v>77</v>
      </c>
      <c r="AS26">
        <v>49109</v>
      </c>
      <c r="AT26">
        <v>0.46600000000000003</v>
      </c>
      <c r="AU26">
        <v>43.557000000000002</v>
      </c>
      <c r="AV26">
        <v>46598</v>
      </c>
      <c r="AW26">
        <v>0</v>
      </c>
      <c r="AX26" s="29">
        <v>0.56000000000000005</v>
      </c>
      <c r="AY26">
        <v>0.9028571428571428</v>
      </c>
      <c r="AZ26" t="s">
        <v>68</v>
      </c>
      <c r="BA26" t="s">
        <v>186</v>
      </c>
      <c r="BB26">
        <v>7</v>
      </c>
      <c r="BC26" t="s">
        <v>418</v>
      </c>
      <c r="BD26">
        <v>14</v>
      </c>
      <c r="BE26">
        <v>179340.54699999999</v>
      </c>
      <c r="BF26">
        <v>2.8701273003254528E-2</v>
      </c>
      <c r="BG26">
        <v>2.591314934008123E-2</v>
      </c>
      <c r="BH26">
        <v>302611.30600000004</v>
      </c>
      <c r="BI26">
        <v>1.7009615628835753E-2</v>
      </c>
      <c r="BJ26">
        <v>1.535725296774885E-2</v>
      </c>
      <c r="BK26">
        <v>1</v>
      </c>
      <c r="BL26" t="s">
        <v>69</v>
      </c>
      <c r="BM26">
        <v>1</v>
      </c>
      <c r="BN26" t="s">
        <v>317</v>
      </c>
    </row>
    <row r="27" spans="1:66">
      <c r="A27" s="139" t="str">
        <f t="shared" ref="A27:A48" si="35">W27</f>
        <v>송도버스</v>
      </c>
      <c r="B27" s="139" t="str">
        <f t="shared" si="1"/>
        <v>8</v>
      </c>
      <c r="C27" s="140" t="str">
        <f t="shared" ref="C27:C48" si="36">Y27</f>
        <v>70바2222</v>
      </c>
      <c r="D27" s="128" t="str">
        <f t="shared" ref="D27:D48" si="37">Z27</f>
        <v>대형</v>
      </c>
      <c r="E27" s="124" t="str">
        <f t="shared" ref="E27:E48" si="38">AZ27</f>
        <v>D</v>
      </c>
      <c r="F27" s="147">
        <f t="shared" ref="F27:F48" si="39">G27/H27</f>
        <v>0.82619047619047625</v>
      </c>
      <c r="G27" s="148">
        <f t="shared" ref="G27:G48" si="40">AE27</f>
        <v>1.7350000000000001</v>
      </c>
      <c r="H27" s="149">
        <f t="shared" ref="H27:H48" si="41">AF27</f>
        <v>2.1</v>
      </c>
      <c r="I27" s="150">
        <f t="shared" ref="I27:I48" si="42">AC27</f>
        <v>4961.2129999999997</v>
      </c>
      <c r="J27" s="151">
        <f t="shared" ref="J27:J48" si="43">AI27/AH27</f>
        <v>2.9550642703800093E-2</v>
      </c>
      <c r="K27" s="151">
        <f t="shared" ref="K27:K48" si="44">AJ27/AH27</f>
        <v>0.38675097362079164</v>
      </c>
      <c r="L27" s="151">
        <f t="shared" ref="L27:L48" si="45">AK27/AC27</f>
        <v>0.23502316872909912</v>
      </c>
      <c r="M27" s="152">
        <f t="shared" ref="M27:M48" si="46">AG27</f>
        <v>17.864000000000001</v>
      </c>
      <c r="N27" s="153">
        <f t="shared" ref="N27:N48" si="47">IF(AW27=0,AT27,"속도계이상")</f>
        <v>0.14099999999999999</v>
      </c>
      <c r="O27" s="153">
        <f t="shared" ref="O27:O48" si="48">IF(AW27=0,AU27,"속도계이상")</f>
        <v>47.024999999999999</v>
      </c>
      <c r="P27" s="154">
        <f t="shared" ref="P27:P48" si="49">AQ27/60</f>
        <v>0</v>
      </c>
      <c r="Q27" s="155">
        <f t="shared" ref="Q27:Q48" si="50">AN27</f>
        <v>82</v>
      </c>
      <c r="R27" s="156">
        <f t="shared" ref="R27:R48" si="51">AC27/(AH27-AI27-AJ27)</f>
        <v>28.190614855688914</v>
      </c>
      <c r="S27" s="141">
        <f t="shared" ref="S27:S48" si="52">IF(AW27=0,AL27,"속도계이상")</f>
        <v>7</v>
      </c>
      <c r="T27" s="141">
        <f t="shared" ref="T27:T48" si="53">IF(AW27=0,AM27,"속도계이상")</f>
        <v>2333</v>
      </c>
      <c r="U27" t="s">
        <v>116</v>
      </c>
      <c r="V27" t="s">
        <v>118</v>
      </c>
      <c r="W27" t="s">
        <v>116</v>
      </c>
      <c r="X27" s="4" t="s">
        <v>118</v>
      </c>
      <c r="Y27" s="4" t="s">
        <v>189</v>
      </c>
      <c r="Z27" s="4" t="s">
        <v>136</v>
      </c>
      <c r="AA27" s="4" t="s">
        <v>48</v>
      </c>
      <c r="AB27" s="4">
        <v>521</v>
      </c>
      <c r="AC27" s="4">
        <v>4961.2129999999997</v>
      </c>
      <c r="AD27" s="4">
        <v>2860.0360000000001</v>
      </c>
      <c r="AE27" s="4">
        <v>1.7350000000000001</v>
      </c>
      <c r="AF27" s="4">
        <v>2.1</v>
      </c>
      <c r="AG27" s="4">
        <v>17.864000000000001</v>
      </c>
      <c r="AH27" s="4">
        <v>301.50521900000001</v>
      </c>
      <c r="AI27" s="4">
        <v>8.9096729999999997</v>
      </c>
      <c r="AJ27" s="4">
        <v>116.607437</v>
      </c>
      <c r="AK27" s="4">
        <v>1166</v>
      </c>
      <c r="AL27" s="4">
        <v>7</v>
      </c>
      <c r="AM27" s="4">
        <v>2333</v>
      </c>
      <c r="AN27" s="4">
        <v>82</v>
      </c>
      <c r="AO27" s="4">
        <v>16.454816000000001</v>
      </c>
      <c r="AP27" s="4">
        <v>9087.6</v>
      </c>
      <c r="AQ27" s="4">
        <v>0</v>
      </c>
      <c r="AR27" s="4">
        <v>95</v>
      </c>
      <c r="AS27" s="4">
        <v>31470</v>
      </c>
      <c r="AT27" s="4">
        <v>0.14099999999999999</v>
      </c>
      <c r="AU27" s="4">
        <v>47.024999999999999</v>
      </c>
      <c r="AV27" s="4">
        <v>0</v>
      </c>
      <c r="AW27" s="4">
        <v>0</v>
      </c>
      <c r="AX27" s="4">
        <v>0.51</v>
      </c>
      <c r="AY27">
        <v>0.82619047619047625</v>
      </c>
      <c r="AZ27" t="s">
        <v>67</v>
      </c>
      <c r="BA27" t="s">
        <v>186</v>
      </c>
      <c r="BB27">
        <v>5</v>
      </c>
      <c r="BC27" t="s">
        <v>384</v>
      </c>
      <c r="BD27">
        <v>8</v>
      </c>
      <c r="BE27">
        <v>179340.54699999999</v>
      </c>
      <c r="BF27">
        <v>2.7663643738077816E-2</v>
      </c>
      <c r="BG27">
        <v>2.2855438993126198E-2</v>
      </c>
      <c r="BH27">
        <v>302611.30600000004</v>
      </c>
      <c r="BI27">
        <v>1.6394671651825194E-2</v>
      </c>
      <c r="BJ27">
        <v>1.3545121579007958E-2</v>
      </c>
      <c r="BK27">
        <v>1</v>
      </c>
      <c r="BL27" t="s">
        <v>69</v>
      </c>
      <c r="BM27">
        <v>-1</v>
      </c>
      <c r="BN27" t="s">
        <v>316</v>
      </c>
    </row>
    <row r="28" spans="1:66">
      <c r="A28" s="136" t="str">
        <f t="shared" si="35"/>
        <v>송도버스</v>
      </c>
      <c r="B28" s="136" t="str">
        <f t="shared" si="1"/>
        <v>8</v>
      </c>
      <c r="C28" s="137" t="str">
        <f t="shared" si="36"/>
        <v>70바2223</v>
      </c>
      <c r="D28" s="112" t="str">
        <f t="shared" si="37"/>
        <v>대형</v>
      </c>
      <c r="E28" s="108" t="str">
        <f t="shared" si="38"/>
        <v>C</v>
      </c>
      <c r="F28" s="157">
        <f t="shared" si="39"/>
        <v>0.87095238095238092</v>
      </c>
      <c r="G28" s="158">
        <f t="shared" si="40"/>
        <v>1.829</v>
      </c>
      <c r="H28" s="159">
        <f t="shared" si="41"/>
        <v>2.1</v>
      </c>
      <c r="I28" s="160">
        <f t="shared" si="42"/>
        <v>6024.0829999999996</v>
      </c>
      <c r="J28" s="161">
        <f t="shared" si="43"/>
        <v>2.5945073067810073E-2</v>
      </c>
      <c r="K28" s="161">
        <f t="shared" si="44"/>
        <v>0.39583932109488779</v>
      </c>
      <c r="L28" s="161">
        <f t="shared" si="45"/>
        <v>0.17214238250037392</v>
      </c>
      <c r="M28" s="162">
        <f t="shared" si="46"/>
        <v>17.033000000000001</v>
      </c>
      <c r="N28" s="163">
        <f t="shared" si="47"/>
        <v>0.34899999999999998</v>
      </c>
      <c r="O28" s="163">
        <f t="shared" si="48"/>
        <v>37.548999999999999</v>
      </c>
      <c r="P28" s="164">
        <f t="shared" si="49"/>
        <v>0</v>
      </c>
      <c r="Q28" s="165">
        <f t="shared" si="50"/>
        <v>80</v>
      </c>
      <c r="R28" s="166">
        <f t="shared" si="51"/>
        <v>27.655319515789387</v>
      </c>
      <c r="S28" s="138">
        <f t="shared" si="52"/>
        <v>21</v>
      </c>
      <c r="T28" s="138">
        <f t="shared" si="53"/>
        <v>2262</v>
      </c>
      <c r="U28" t="s">
        <v>116</v>
      </c>
      <c r="V28" t="s">
        <v>118</v>
      </c>
      <c r="W28" t="s">
        <v>116</v>
      </c>
      <c r="X28" s="4" t="s">
        <v>118</v>
      </c>
      <c r="Y28" s="4" t="s">
        <v>190</v>
      </c>
      <c r="Z28" s="4" t="s">
        <v>136</v>
      </c>
      <c r="AA28" s="4" t="s">
        <v>48</v>
      </c>
      <c r="AB28" s="4">
        <v>521</v>
      </c>
      <c r="AC28" s="4">
        <v>6024.0829999999996</v>
      </c>
      <c r="AD28" s="4">
        <v>3293.0149999999999</v>
      </c>
      <c r="AE28" s="4">
        <v>1.829</v>
      </c>
      <c r="AF28" s="4">
        <v>2.1</v>
      </c>
      <c r="AG28" s="4">
        <v>17.033000000000001</v>
      </c>
      <c r="AH28" s="4">
        <v>376.72327899999999</v>
      </c>
      <c r="AI28" s="4">
        <v>9.7741129999999998</v>
      </c>
      <c r="AJ28" s="4">
        <v>149.12188699999999</v>
      </c>
      <c r="AK28" s="4">
        <v>1037</v>
      </c>
      <c r="AL28" s="4">
        <v>21</v>
      </c>
      <c r="AM28" s="4">
        <v>2262</v>
      </c>
      <c r="AN28" s="4">
        <v>80</v>
      </c>
      <c r="AO28" s="4">
        <v>15.990736999999999</v>
      </c>
      <c r="AP28" s="4">
        <v>8887.4</v>
      </c>
      <c r="AQ28" s="4">
        <v>0</v>
      </c>
      <c r="AR28" s="4">
        <v>120</v>
      </c>
      <c r="AS28" s="4">
        <v>77954</v>
      </c>
      <c r="AT28" s="4">
        <v>0.34899999999999998</v>
      </c>
      <c r="AU28" s="4">
        <v>37.548999999999999</v>
      </c>
      <c r="AV28" s="4">
        <v>49310</v>
      </c>
      <c r="AW28" s="4">
        <v>0</v>
      </c>
      <c r="AX28" s="4">
        <v>0.53</v>
      </c>
      <c r="AY28">
        <v>0.87095238095238092</v>
      </c>
      <c r="AZ28" t="s">
        <v>69</v>
      </c>
      <c r="BA28" t="s">
        <v>186</v>
      </c>
      <c r="BB28">
        <v>9</v>
      </c>
      <c r="BC28" t="s">
        <v>342</v>
      </c>
      <c r="BD28">
        <v>25</v>
      </c>
      <c r="BE28">
        <v>179340.54699999999</v>
      </c>
      <c r="BF28">
        <v>3.359018972993319E-2</v>
      </c>
      <c r="BG28">
        <v>2.9255455721927524E-2</v>
      </c>
      <c r="BH28">
        <v>302611.30600000004</v>
      </c>
      <c r="BI28">
        <v>1.9906999112584374E-2</v>
      </c>
      <c r="BJ28">
        <v>1.7338048274722295E-2</v>
      </c>
      <c r="BK28">
        <v>1</v>
      </c>
      <c r="BL28" t="s">
        <v>69</v>
      </c>
      <c r="BM28">
        <v>0</v>
      </c>
      <c r="BN28" t="s">
        <v>315</v>
      </c>
    </row>
    <row r="29" spans="1:66">
      <c r="A29" s="139" t="str">
        <f t="shared" si="35"/>
        <v>송도버스</v>
      </c>
      <c r="B29" s="139" t="str">
        <f t="shared" si="1"/>
        <v>8</v>
      </c>
      <c r="C29" s="140" t="str">
        <f t="shared" si="36"/>
        <v>70바2225</v>
      </c>
      <c r="D29" s="128" t="str">
        <f t="shared" si="37"/>
        <v>대형</v>
      </c>
      <c r="E29" s="124" t="str">
        <f t="shared" si="38"/>
        <v>C</v>
      </c>
      <c r="F29" s="147">
        <f t="shared" si="39"/>
        <v>0.87761904761904752</v>
      </c>
      <c r="G29" s="148">
        <f t="shared" si="40"/>
        <v>1.843</v>
      </c>
      <c r="H29" s="149">
        <f t="shared" si="41"/>
        <v>2.1</v>
      </c>
      <c r="I29" s="150">
        <f t="shared" si="42"/>
        <v>6788.5789999999997</v>
      </c>
      <c r="J29" s="151">
        <f t="shared" si="43"/>
        <v>3.0397104835037991E-2</v>
      </c>
      <c r="K29" s="151">
        <f t="shared" si="44"/>
        <v>0.38730322389196364</v>
      </c>
      <c r="L29" s="151">
        <f t="shared" si="45"/>
        <v>0.27369498093783695</v>
      </c>
      <c r="M29" s="152">
        <f t="shared" si="46"/>
        <v>16.643999999999998</v>
      </c>
      <c r="N29" s="153">
        <f t="shared" si="47"/>
        <v>0.89900000000000002</v>
      </c>
      <c r="O29" s="153">
        <f t="shared" si="48"/>
        <v>28.46</v>
      </c>
      <c r="P29" s="154">
        <f t="shared" si="49"/>
        <v>0</v>
      </c>
      <c r="Q29" s="155">
        <f t="shared" si="50"/>
        <v>83</v>
      </c>
      <c r="R29" s="156">
        <f t="shared" si="51"/>
        <v>27.397415901445452</v>
      </c>
      <c r="S29" s="141">
        <f t="shared" si="52"/>
        <v>61</v>
      </c>
      <c r="T29" s="141">
        <f t="shared" si="53"/>
        <v>1932</v>
      </c>
      <c r="U29" t="s">
        <v>116</v>
      </c>
      <c r="V29" t="s">
        <v>118</v>
      </c>
      <c r="W29" t="s">
        <v>116</v>
      </c>
      <c r="X29" s="4" t="s">
        <v>118</v>
      </c>
      <c r="Y29" s="4" t="s">
        <v>167</v>
      </c>
      <c r="Z29" s="4" t="s">
        <v>136</v>
      </c>
      <c r="AA29" s="4" t="s">
        <v>48</v>
      </c>
      <c r="AB29" s="4">
        <v>521</v>
      </c>
      <c r="AC29" s="4">
        <v>6788.5789999999997</v>
      </c>
      <c r="AD29" s="4">
        <v>3684.3890000000001</v>
      </c>
      <c r="AE29" s="4">
        <v>1.843</v>
      </c>
      <c r="AF29" s="4">
        <v>2.1</v>
      </c>
      <c r="AG29" s="4">
        <v>16.643999999999998</v>
      </c>
      <c r="AH29" s="4">
        <v>425.522696</v>
      </c>
      <c r="AI29" s="4">
        <v>12.934658000000001</v>
      </c>
      <c r="AJ29" s="4">
        <v>164.80631199999999</v>
      </c>
      <c r="AK29" s="4">
        <v>1858</v>
      </c>
      <c r="AL29" s="4">
        <v>61</v>
      </c>
      <c r="AM29" s="4">
        <v>1932</v>
      </c>
      <c r="AN29" s="4">
        <v>83</v>
      </c>
      <c r="AO29" s="4">
        <v>15.953506000000001</v>
      </c>
      <c r="AP29" s="4">
        <v>11594.5</v>
      </c>
      <c r="AQ29" s="4">
        <v>0</v>
      </c>
      <c r="AR29" s="4">
        <v>126</v>
      </c>
      <c r="AS29" s="4">
        <v>64027</v>
      </c>
      <c r="AT29" s="4">
        <v>0.89900000000000002</v>
      </c>
      <c r="AU29" s="4">
        <v>28.46</v>
      </c>
      <c r="AV29" s="4">
        <v>61203</v>
      </c>
      <c r="AW29" s="4">
        <v>0</v>
      </c>
      <c r="AX29" s="4">
        <v>0.53</v>
      </c>
      <c r="AY29">
        <v>0.87761904761904752</v>
      </c>
      <c r="AZ29" t="s">
        <v>69</v>
      </c>
      <c r="BA29" t="s">
        <v>186</v>
      </c>
      <c r="BB29">
        <v>5</v>
      </c>
      <c r="BC29" t="s">
        <v>220</v>
      </c>
      <c r="BD29">
        <v>12</v>
      </c>
      <c r="BE29">
        <v>179340.54699999999</v>
      </c>
      <c r="BF29">
        <v>3.7853007106084045E-2</v>
      </c>
      <c r="BG29">
        <v>3.3220520045958518E-2</v>
      </c>
      <c r="BH29">
        <v>302611.30600000004</v>
      </c>
      <c r="BI29">
        <v>2.2433329044222818E-2</v>
      </c>
      <c r="BJ29">
        <v>1.9687916870715548E-2</v>
      </c>
      <c r="BK29">
        <v>2</v>
      </c>
      <c r="BL29" t="s">
        <v>67</v>
      </c>
      <c r="BM29">
        <v>1</v>
      </c>
      <c r="BN29" t="s">
        <v>317</v>
      </c>
    </row>
    <row r="30" spans="1:66">
      <c r="A30" s="136" t="str">
        <f t="shared" si="35"/>
        <v>송도버스</v>
      </c>
      <c r="B30" s="136" t="str">
        <f t="shared" si="1"/>
        <v>8</v>
      </c>
      <c r="C30" s="137" t="str">
        <f t="shared" si="36"/>
        <v>70바2227</v>
      </c>
      <c r="D30" s="112" t="str">
        <f t="shared" si="37"/>
        <v>대형</v>
      </c>
      <c r="E30" s="108" t="str">
        <f t="shared" si="38"/>
        <v>B</v>
      </c>
      <c r="F30" s="157">
        <f t="shared" si="39"/>
        <v>0.9095238095238094</v>
      </c>
      <c r="G30" s="158">
        <f t="shared" si="40"/>
        <v>1.91</v>
      </c>
      <c r="H30" s="159">
        <f t="shared" si="41"/>
        <v>2.1</v>
      </c>
      <c r="I30" s="160">
        <f t="shared" si="42"/>
        <v>7096.77</v>
      </c>
      <c r="J30" s="161">
        <f t="shared" si="43"/>
        <v>1.3661013842343523E-2</v>
      </c>
      <c r="K30" s="161">
        <f t="shared" si="44"/>
        <v>0.41467192542935633</v>
      </c>
      <c r="L30" s="161">
        <f t="shared" si="45"/>
        <v>0.22503195115524385</v>
      </c>
      <c r="M30" s="162">
        <f t="shared" si="46"/>
        <v>16.637</v>
      </c>
      <c r="N30" s="163">
        <f t="shared" si="47"/>
        <v>0.67600000000000005</v>
      </c>
      <c r="O30" s="163">
        <f t="shared" si="48"/>
        <v>44.470999999999997</v>
      </c>
      <c r="P30" s="164">
        <f t="shared" si="49"/>
        <v>0</v>
      </c>
      <c r="Q30" s="165">
        <f t="shared" si="50"/>
        <v>81</v>
      </c>
      <c r="R30" s="166">
        <f t="shared" si="51"/>
        <v>27.353506424032915</v>
      </c>
      <c r="S30" s="138">
        <f t="shared" si="52"/>
        <v>48</v>
      </c>
      <c r="T30" s="138">
        <f t="shared" si="53"/>
        <v>3156</v>
      </c>
      <c r="U30" t="s">
        <v>116</v>
      </c>
      <c r="V30" t="s">
        <v>118</v>
      </c>
      <c r="W30" t="s">
        <v>116</v>
      </c>
      <c r="X30" s="4" t="s">
        <v>118</v>
      </c>
      <c r="Y30" s="4" t="s">
        <v>168</v>
      </c>
      <c r="Z30" s="4" t="s">
        <v>136</v>
      </c>
      <c r="AA30" s="4" t="s">
        <v>48</v>
      </c>
      <c r="AB30" s="4">
        <v>521</v>
      </c>
      <c r="AC30" s="4">
        <v>7096.77</v>
      </c>
      <c r="AD30" s="4">
        <v>3715.8679999999999</v>
      </c>
      <c r="AE30" s="4">
        <v>1.91</v>
      </c>
      <c r="AF30" s="4">
        <v>2.1</v>
      </c>
      <c r="AG30" s="4">
        <v>16.637</v>
      </c>
      <c r="AH30" s="4">
        <v>453.84186499999998</v>
      </c>
      <c r="AI30" s="4">
        <v>6.1999399999999998</v>
      </c>
      <c r="AJ30" s="4">
        <v>188.19548</v>
      </c>
      <c r="AK30" s="4">
        <v>1597</v>
      </c>
      <c r="AL30" s="4">
        <v>48</v>
      </c>
      <c r="AM30" s="4">
        <v>3156</v>
      </c>
      <c r="AN30" s="4">
        <v>81</v>
      </c>
      <c r="AO30" s="4">
        <v>15.637098</v>
      </c>
      <c r="AP30" s="4">
        <v>10988.3</v>
      </c>
      <c r="AQ30" s="4">
        <v>0</v>
      </c>
      <c r="AR30" s="4">
        <v>160</v>
      </c>
      <c r="AS30" s="4">
        <v>118047</v>
      </c>
      <c r="AT30" s="4">
        <v>0.67600000000000005</v>
      </c>
      <c r="AU30" s="4">
        <v>44.470999999999997</v>
      </c>
      <c r="AV30" s="4">
        <v>64505</v>
      </c>
      <c r="AW30" s="4">
        <v>0</v>
      </c>
      <c r="AX30" s="4">
        <v>0.55000000000000004</v>
      </c>
      <c r="AY30">
        <v>0.9095238095238094</v>
      </c>
      <c r="AZ30" t="s">
        <v>68</v>
      </c>
      <c r="BA30" t="s">
        <v>186</v>
      </c>
      <c r="BB30">
        <v>3</v>
      </c>
      <c r="BC30" t="s">
        <v>349</v>
      </c>
      <c r="BD30">
        <v>15</v>
      </c>
      <c r="BE30">
        <v>179340.54699999999</v>
      </c>
      <c r="BF30">
        <v>3.9571475155587656E-2</v>
      </c>
      <c r="BG30">
        <v>3.5991198831986863E-2</v>
      </c>
      <c r="BH30">
        <v>302611.30600000004</v>
      </c>
      <c r="BI30">
        <v>2.3451767529135213E-2</v>
      </c>
      <c r="BJ30">
        <v>2.1329940943165832E-2</v>
      </c>
      <c r="BK30">
        <v>1</v>
      </c>
      <c r="BL30" t="s">
        <v>68</v>
      </c>
      <c r="BM30">
        <v>0</v>
      </c>
      <c r="BN30" t="s">
        <v>315</v>
      </c>
    </row>
    <row r="31" spans="1:66">
      <c r="A31" s="139" t="str">
        <f t="shared" si="35"/>
        <v>송도버스</v>
      </c>
      <c r="B31" s="139" t="str">
        <f t="shared" si="1"/>
        <v>8</v>
      </c>
      <c r="C31" s="140" t="str">
        <f t="shared" si="36"/>
        <v>70바2229</v>
      </c>
      <c r="D31" s="128" t="str">
        <f t="shared" si="37"/>
        <v>대형</v>
      </c>
      <c r="E31" s="124" t="str">
        <f t="shared" si="38"/>
        <v>C</v>
      </c>
      <c r="F31" s="147">
        <f t="shared" si="39"/>
        <v>0.87238095238095237</v>
      </c>
      <c r="G31" s="148">
        <f t="shared" si="40"/>
        <v>1.8320000000000001</v>
      </c>
      <c r="H31" s="149">
        <f t="shared" si="41"/>
        <v>2.1</v>
      </c>
      <c r="I31" s="150">
        <f t="shared" si="42"/>
        <v>6814.4350000000004</v>
      </c>
      <c r="J31" s="151">
        <f t="shared" si="43"/>
        <v>1.7951595302876013E-2</v>
      </c>
      <c r="K31" s="151">
        <f t="shared" si="44"/>
        <v>0.37522089471657777</v>
      </c>
      <c r="L31" s="151">
        <f t="shared" si="45"/>
        <v>0.20500599095889827</v>
      </c>
      <c r="M31" s="152">
        <f t="shared" si="46"/>
        <v>16.622</v>
      </c>
      <c r="N31" s="153">
        <f t="shared" si="47"/>
        <v>0.41099999999999998</v>
      </c>
      <c r="O31" s="153">
        <f t="shared" si="48"/>
        <v>33.384999999999998</v>
      </c>
      <c r="P31" s="154">
        <f t="shared" si="49"/>
        <v>5.5E-2</v>
      </c>
      <c r="Q31" s="155">
        <f t="shared" si="50"/>
        <v>85</v>
      </c>
      <c r="R31" s="156">
        <f t="shared" si="51"/>
        <v>27.213494558882516</v>
      </c>
      <c r="S31" s="141">
        <f t="shared" si="52"/>
        <v>28</v>
      </c>
      <c r="T31" s="141">
        <f t="shared" si="53"/>
        <v>2275</v>
      </c>
      <c r="U31" t="s">
        <v>116</v>
      </c>
      <c r="V31" t="s">
        <v>118</v>
      </c>
      <c r="W31" t="s">
        <v>116</v>
      </c>
      <c r="X31" s="4" t="s">
        <v>118</v>
      </c>
      <c r="Y31" s="4" t="s">
        <v>169</v>
      </c>
      <c r="Z31" s="4" t="s">
        <v>136</v>
      </c>
      <c r="AA31" s="4" t="s">
        <v>48</v>
      </c>
      <c r="AB31" s="4">
        <v>521</v>
      </c>
      <c r="AC31" s="4">
        <v>6814.4350000000004</v>
      </c>
      <c r="AD31" s="4">
        <v>3719.9290000000001</v>
      </c>
      <c r="AE31" s="4">
        <v>1.8320000000000001</v>
      </c>
      <c r="AF31" s="4">
        <v>2.1</v>
      </c>
      <c r="AG31" s="4">
        <v>16.622</v>
      </c>
      <c r="AH31" s="4">
        <v>412.648507</v>
      </c>
      <c r="AI31" s="4">
        <v>7.407699</v>
      </c>
      <c r="AJ31" s="4">
        <v>154.83434199999999</v>
      </c>
      <c r="AK31" s="4">
        <v>1397</v>
      </c>
      <c r="AL31" s="4">
        <v>28</v>
      </c>
      <c r="AM31" s="4">
        <v>2275</v>
      </c>
      <c r="AN31" s="4">
        <v>85</v>
      </c>
      <c r="AO31" s="4">
        <v>16.513897</v>
      </c>
      <c r="AP31" s="4">
        <v>9938.7999999999993</v>
      </c>
      <c r="AQ31" s="4">
        <v>3.3</v>
      </c>
      <c r="AR31" s="4">
        <v>95</v>
      </c>
      <c r="AS31" s="4">
        <v>41528</v>
      </c>
      <c r="AT31" s="4">
        <v>0.41099999999999998</v>
      </c>
      <c r="AU31" s="4">
        <v>33.384999999999998</v>
      </c>
      <c r="AV31" s="4">
        <v>61244</v>
      </c>
      <c r="AW31" s="4">
        <v>0</v>
      </c>
      <c r="AX31" s="4">
        <v>0.53</v>
      </c>
      <c r="AY31">
        <v>0.87238095238095237</v>
      </c>
      <c r="AZ31" t="s">
        <v>69</v>
      </c>
      <c r="BA31" t="s">
        <v>186</v>
      </c>
      <c r="BB31">
        <v>8</v>
      </c>
      <c r="BC31" t="s">
        <v>340</v>
      </c>
      <c r="BD31">
        <v>15</v>
      </c>
      <c r="BE31">
        <v>179340.54699999999</v>
      </c>
      <c r="BF31">
        <v>3.7997179745414743E-2</v>
      </c>
      <c r="BG31">
        <v>3.3148015854095145E-2</v>
      </c>
      <c r="BH31">
        <v>302611.30600000004</v>
      </c>
      <c r="BI31">
        <v>2.2518771985340164E-2</v>
      </c>
      <c r="BJ31">
        <v>1.9644947751020561E-2</v>
      </c>
      <c r="BK31">
        <v>1</v>
      </c>
      <c r="BL31" t="s">
        <v>69</v>
      </c>
      <c r="BM31">
        <v>0</v>
      </c>
      <c r="BN31" t="s">
        <v>315</v>
      </c>
    </row>
    <row r="32" spans="1:66">
      <c r="A32" s="136" t="str">
        <f t="shared" si="35"/>
        <v>송도버스</v>
      </c>
      <c r="B32" s="136" t="str">
        <f t="shared" si="1"/>
        <v>8</v>
      </c>
      <c r="C32" s="137" t="str">
        <f t="shared" si="36"/>
        <v>70바2232</v>
      </c>
      <c r="D32" s="112" t="str">
        <f t="shared" si="37"/>
        <v>대형</v>
      </c>
      <c r="E32" s="108" t="str">
        <f t="shared" si="38"/>
        <v>D</v>
      </c>
      <c r="F32" s="157">
        <f t="shared" si="39"/>
        <v>0.83499999999999996</v>
      </c>
      <c r="G32" s="158">
        <f t="shared" si="40"/>
        <v>1.837</v>
      </c>
      <c r="H32" s="159">
        <f t="shared" si="41"/>
        <v>2.2000000000000002</v>
      </c>
      <c r="I32" s="160">
        <f t="shared" si="42"/>
        <v>5836.5659999999998</v>
      </c>
      <c r="J32" s="161">
        <f t="shared" si="43"/>
        <v>2.1382385233585724E-2</v>
      </c>
      <c r="K32" s="161">
        <f t="shared" si="44"/>
        <v>0.3983620264867041</v>
      </c>
      <c r="L32" s="161">
        <f t="shared" si="45"/>
        <v>0.23986707252175338</v>
      </c>
      <c r="M32" s="162">
        <f t="shared" si="46"/>
        <v>11.742000000000001</v>
      </c>
      <c r="N32" s="163">
        <f t="shared" si="47"/>
        <v>0.42799999999999999</v>
      </c>
      <c r="O32" s="163">
        <f t="shared" si="48"/>
        <v>42.387999999999998</v>
      </c>
      <c r="P32" s="164">
        <f t="shared" si="49"/>
        <v>0</v>
      </c>
      <c r="Q32" s="165">
        <f t="shared" si="50"/>
        <v>78</v>
      </c>
      <c r="R32" s="166">
        <f t="shared" si="51"/>
        <v>27.328898983014973</v>
      </c>
      <c r="S32" s="138">
        <f t="shared" si="52"/>
        <v>25</v>
      </c>
      <c r="T32" s="138">
        <f t="shared" si="53"/>
        <v>2474</v>
      </c>
      <c r="U32" t="s">
        <v>116</v>
      </c>
      <c r="V32" t="s">
        <v>118</v>
      </c>
      <c r="W32" t="s">
        <v>116</v>
      </c>
      <c r="X32" s="4" t="s">
        <v>118</v>
      </c>
      <c r="Y32" s="4" t="s">
        <v>191</v>
      </c>
      <c r="Z32" s="4" t="s">
        <v>136</v>
      </c>
      <c r="AA32" s="4" t="s">
        <v>48</v>
      </c>
      <c r="AB32" s="4">
        <v>521</v>
      </c>
      <c r="AC32" s="4">
        <v>5836.5659999999998</v>
      </c>
      <c r="AD32" s="4">
        <v>3176.9319999999998</v>
      </c>
      <c r="AE32" s="4">
        <v>1.837</v>
      </c>
      <c r="AF32" s="4">
        <v>2.2000000000000002</v>
      </c>
      <c r="AG32" s="4">
        <v>11.742000000000001</v>
      </c>
      <c r="AH32" s="4">
        <v>368.05772200000001</v>
      </c>
      <c r="AI32" s="4">
        <v>7.8699519999999996</v>
      </c>
      <c r="AJ32" s="4">
        <v>146.62021999999999</v>
      </c>
      <c r="AK32" s="4">
        <v>1400</v>
      </c>
      <c r="AL32" s="4">
        <v>25</v>
      </c>
      <c r="AM32" s="4">
        <v>2474</v>
      </c>
      <c r="AN32" s="4">
        <v>78</v>
      </c>
      <c r="AO32" s="4">
        <v>15.857746000000001</v>
      </c>
      <c r="AP32" s="4">
        <v>6980.8</v>
      </c>
      <c r="AQ32" s="4">
        <v>0</v>
      </c>
      <c r="AR32" s="4">
        <v>136</v>
      </c>
      <c r="AS32" s="4">
        <v>74332</v>
      </c>
      <c r="AT32" s="4">
        <v>0.42799999999999999</v>
      </c>
      <c r="AU32" s="4">
        <v>42.387999999999998</v>
      </c>
      <c r="AV32" s="4">
        <v>50024</v>
      </c>
      <c r="AW32" s="4">
        <v>0</v>
      </c>
      <c r="AX32" s="4">
        <v>0.42</v>
      </c>
      <c r="AY32">
        <v>0.83499999999999996</v>
      </c>
      <c r="AZ32" t="s">
        <v>67</v>
      </c>
      <c r="BA32" t="s">
        <v>186</v>
      </c>
      <c r="BB32">
        <v>3</v>
      </c>
      <c r="BC32" t="s">
        <v>345</v>
      </c>
      <c r="BD32">
        <v>14</v>
      </c>
      <c r="BE32">
        <v>179340.54699999999</v>
      </c>
      <c r="BF32">
        <v>3.2544597959768683E-2</v>
      </c>
      <c r="BG32">
        <v>2.717473929640685E-2</v>
      </c>
      <c r="BH32">
        <v>302611.30600000004</v>
      </c>
      <c r="BI32">
        <v>1.9287336210762722E-2</v>
      </c>
      <c r="BJ32">
        <v>1.6104925735986871E-2</v>
      </c>
      <c r="BK32">
        <v>1</v>
      </c>
      <c r="BL32" t="s">
        <v>67</v>
      </c>
      <c r="BM32">
        <v>0</v>
      </c>
      <c r="BN32" t="s">
        <v>315</v>
      </c>
    </row>
    <row r="33" spans="1:66">
      <c r="A33" s="139" t="str">
        <f t="shared" si="35"/>
        <v>송도버스</v>
      </c>
      <c r="B33" s="139" t="str">
        <f t="shared" si="1"/>
        <v>8</v>
      </c>
      <c r="C33" s="140" t="str">
        <f t="shared" si="36"/>
        <v>70바2234</v>
      </c>
      <c r="D33" s="128" t="str">
        <f t="shared" si="37"/>
        <v>대형</v>
      </c>
      <c r="E33" s="124" t="str">
        <f t="shared" si="38"/>
        <v>C</v>
      </c>
      <c r="F33" s="147">
        <f t="shared" si="39"/>
        <v>0.86857142857142855</v>
      </c>
      <c r="G33" s="148">
        <f t="shared" si="40"/>
        <v>1.8240000000000001</v>
      </c>
      <c r="H33" s="149">
        <f t="shared" si="41"/>
        <v>2.1</v>
      </c>
      <c r="I33" s="150">
        <f t="shared" si="42"/>
        <v>5871.9870000000001</v>
      </c>
      <c r="J33" s="151">
        <f t="shared" si="43"/>
        <v>2.0374634367442319E-2</v>
      </c>
      <c r="K33" s="151">
        <f t="shared" si="44"/>
        <v>0.41788958865813147</v>
      </c>
      <c r="L33" s="151">
        <f t="shared" si="45"/>
        <v>0.17949631019278484</v>
      </c>
      <c r="M33" s="152">
        <f t="shared" si="46"/>
        <v>16.550999999999998</v>
      </c>
      <c r="N33" s="153">
        <f t="shared" si="47"/>
        <v>0.76600000000000001</v>
      </c>
      <c r="O33" s="153">
        <f t="shared" si="48"/>
        <v>55.994999999999997</v>
      </c>
      <c r="P33" s="154">
        <f t="shared" si="49"/>
        <v>0</v>
      </c>
      <c r="Q33" s="155">
        <f t="shared" si="50"/>
        <v>82</v>
      </c>
      <c r="R33" s="156">
        <f t="shared" si="51"/>
        <v>28.637543235129169</v>
      </c>
      <c r="S33" s="141">
        <f t="shared" si="52"/>
        <v>45</v>
      </c>
      <c r="T33" s="141">
        <f t="shared" si="53"/>
        <v>3288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192</v>
      </c>
      <c r="Z33" s="4" t="s">
        <v>136</v>
      </c>
      <c r="AA33" s="4" t="s">
        <v>48</v>
      </c>
      <c r="AB33" s="4">
        <v>521</v>
      </c>
      <c r="AC33" s="4">
        <v>5871.9870000000001</v>
      </c>
      <c r="AD33" s="4">
        <v>3219.2510000000002</v>
      </c>
      <c r="AE33" s="4">
        <v>1.8240000000000001</v>
      </c>
      <c r="AF33" s="4">
        <v>2.1</v>
      </c>
      <c r="AG33" s="4">
        <v>16.550999999999998</v>
      </c>
      <c r="AH33" s="4">
        <v>365.020489</v>
      </c>
      <c r="AI33" s="4">
        <v>7.4371590000000003</v>
      </c>
      <c r="AJ33" s="4">
        <v>152.538262</v>
      </c>
      <c r="AK33" s="4">
        <v>1054</v>
      </c>
      <c r="AL33" s="4">
        <v>45</v>
      </c>
      <c r="AM33" s="4">
        <v>3288</v>
      </c>
      <c r="AN33" s="4">
        <v>82</v>
      </c>
      <c r="AO33" s="4">
        <v>16.086732000000001</v>
      </c>
      <c r="AP33" s="4">
        <v>15117.9</v>
      </c>
      <c r="AQ33" s="4">
        <v>0</v>
      </c>
      <c r="AR33" s="4">
        <v>138</v>
      </c>
      <c r="AS33" s="4">
        <v>95809</v>
      </c>
      <c r="AT33" s="4">
        <v>0.76600000000000001</v>
      </c>
      <c r="AU33" s="4">
        <v>55.994999999999997</v>
      </c>
      <c r="AV33" s="4">
        <v>50410</v>
      </c>
      <c r="AW33" s="4">
        <v>0</v>
      </c>
      <c r="AX33" s="4">
        <v>0.5</v>
      </c>
      <c r="AY33">
        <v>0.86857142857142855</v>
      </c>
      <c r="AZ33" t="s">
        <v>69</v>
      </c>
      <c r="BA33" t="s">
        <v>186</v>
      </c>
      <c r="BB33">
        <v>10</v>
      </c>
      <c r="BC33" t="s">
        <v>343</v>
      </c>
      <c r="BD33">
        <v>12</v>
      </c>
      <c r="BE33">
        <v>179340.54699999999</v>
      </c>
      <c r="BF33">
        <v>3.2742104884959454E-2</v>
      </c>
      <c r="BG33">
        <v>2.8438856814364782E-2</v>
      </c>
      <c r="BH33">
        <v>302611.30600000004</v>
      </c>
      <c r="BI33">
        <v>1.9404387356234468E-2</v>
      </c>
      <c r="BJ33">
        <v>1.6854096446557939E-2</v>
      </c>
      <c r="BK33">
        <v>1</v>
      </c>
      <c r="BL33" t="s">
        <v>69</v>
      </c>
      <c r="BM33">
        <v>0</v>
      </c>
      <c r="BN33" t="s">
        <v>315</v>
      </c>
    </row>
    <row r="34" spans="1:66">
      <c r="A34" s="136" t="str">
        <f t="shared" si="35"/>
        <v>송도버스</v>
      </c>
      <c r="B34" s="136" t="str">
        <f t="shared" si="1"/>
        <v>8</v>
      </c>
      <c r="C34" s="137" t="str">
        <f t="shared" si="36"/>
        <v>70바2235</v>
      </c>
      <c r="D34" s="112" t="str">
        <f t="shared" si="37"/>
        <v>대형</v>
      </c>
      <c r="E34" s="108" t="str">
        <f t="shared" si="38"/>
        <v>D</v>
      </c>
      <c r="F34" s="157">
        <f t="shared" si="39"/>
        <v>0.830952380952381</v>
      </c>
      <c r="G34" s="158">
        <f t="shared" si="40"/>
        <v>1.7450000000000001</v>
      </c>
      <c r="H34" s="159">
        <f t="shared" si="41"/>
        <v>2.1</v>
      </c>
      <c r="I34" s="160">
        <f t="shared" si="42"/>
        <v>3432.3009999999999</v>
      </c>
      <c r="J34" s="161">
        <f t="shared" si="43"/>
        <v>2.9626547649078377E-2</v>
      </c>
      <c r="K34" s="161">
        <f t="shared" si="44"/>
        <v>0.42203506398385465</v>
      </c>
      <c r="L34" s="161">
        <f t="shared" si="45"/>
        <v>0.18996002972932735</v>
      </c>
      <c r="M34" s="162">
        <f t="shared" si="46"/>
        <v>16.334</v>
      </c>
      <c r="N34" s="163">
        <f t="shared" si="47"/>
        <v>0.29099999999999998</v>
      </c>
      <c r="O34" s="163">
        <f t="shared" si="48"/>
        <v>44.692999999999998</v>
      </c>
      <c r="P34" s="164">
        <f t="shared" si="49"/>
        <v>0</v>
      </c>
      <c r="Q34" s="165">
        <f t="shared" si="50"/>
        <v>81</v>
      </c>
      <c r="R34" s="166">
        <f t="shared" si="51"/>
        <v>28.880812749908721</v>
      </c>
      <c r="S34" s="138">
        <f t="shared" si="52"/>
        <v>10</v>
      </c>
      <c r="T34" s="138">
        <f t="shared" si="53"/>
        <v>1534</v>
      </c>
      <c r="U34" t="s">
        <v>116</v>
      </c>
      <c r="V34" t="s">
        <v>118</v>
      </c>
      <c r="W34" t="s">
        <v>116</v>
      </c>
      <c r="X34" s="4" t="s">
        <v>118</v>
      </c>
      <c r="Y34" s="4" t="s">
        <v>193</v>
      </c>
      <c r="Z34" s="4" t="s">
        <v>136</v>
      </c>
      <c r="AA34" s="4" t="s">
        <v>48</v>
      </c>
      <c r="AB34" s="4">
        <v>521</v>
      </c>
      <c r="AC34" s="4">
        <v>3432.3009999999999</v>
      </c>
      <c r="AD34" s="4">
        <v>1966.829</v>
      </c>
      <c r="AE34" s="4">
        <v>1.7450000000000001</v>
      </c>
      <c r="AF34" s="4">
        <v>2.1</v>
      </c>
      <c r="AG34" s="4">
        <v>16.334</v>
      </c>
      <c r="AH34" s="4">
        <v>216.734129</v>
      </c>
      <c r="AI34" s="4">
        <v>6.4210839999999996</v>
      </c>
      <c r="AJ34" s="4">
        <v>91.469402000000002</v>
      </c>
      <c r="AK34" s="4">
        <v>652</v>
      </c>
      <c r="AL34" s="4">
        <v>10</v>
      </c>
      <c r="AM34" s="4">
        <v>1534</v>
      </c>
      <c r="AN34" s="4">
        <v>81</v>
      </c>
      <c r="AO34" s="4">
        <v>15.836458</v>
      </c>
      <c r="AP34" s="4">
        <v>7873.5</v>
      </c>
      <c r="AQ34" s="4">
        <v>0</v>
      </c>
      <c r="AR34" s="4">
        <v>83</v>
      </c>
      <c r="AS34" s="4">
        <v>66665</v>
      </c>
      <c r="AT34" s="4">
        <v>0.29099999999999998</v>
      </c>
      <c r="AU34" s="4">
        <v>44.692999999999998</v>
      </c>
      <c r="AV34" s="4">
        <v>30387</v>
      </c>
      <c r="AW34" s="4">
        <v>0</v>
      </c>
      <c r="AX34" s="4">
        <v>0.47</v>
      </c>
      <c r="AY34">
        <v>0.830952380952381</v>
      </c>
      <c r="AZ34" t="s">
        <v>67</v>
      </c>
      <c r="BA34" t="s">
        <v>186</v>
      </c>
      <c r="BB34">
        <v>4</v>
      </c>
      <c r="BC34" t="s">
        <v>373</v>
      </c>
      <c r="BD34">
        <v>18</v>
      </c>
      <c r="BE34">
        <v>179340.54699999999</v>
      </c>
      <c r="BF34">
        <v>1.9138455064486897E-2</v>
      </c>
      <c r="BG34">
        <v>1.5903144803585543E-2</v>
      </c>
      <c r="BH34">
        <v>302611.30600000004</v>
      </c>
      <c r="BI34">
        <v>1.1342276154083944E-2</v>
      </c>
      <c r="BJ34">
        <v>9.424891375655468E-3</v>
      </c>
      <c r="BK34">
        <v>1</v>
      </c>
      <c r="BL34" t="s">
        <v>69</v>
      </c>
      <c r="BM34">
        <v>-1</v>
      </c>
      <c r="BN34" t="s">
        <v>316</v>
      </c>
    </row>
    <row r="35" spans="1:66">
      <c r="A35" s="139" t="str">
        <f t="shared" si="35"/>
        <v>송도버스</v>
      </c>
      <c r="B35" s="139" t="str">
        <f t="shared" si="1"/>
        <v>8</v>
      </c>
      <c r="C35" s="140" t="str">
        <f t="shared" si="36"/>
        <v>70바2238</v>
      </c>
      <c r="D35" s="128" t="str">
        <f t="shared" si="37"/>
        <v>대형</v>
      </c>
      <c r="E35" s="124" t="str">
        <f t="shared" si="38"/>
        <v>C</v>
      </c>
      <c r="F35" s="147">
        <f t="shared" si="39"/>
        <v>0.8861904761904762</v>
      </c>
      <c r="G35" s="148">
        <f t="shared" si="40"/>
        <v>1.861</v>
      </c>
      <c r="H35" s="149">
        <f t="shared" si="41"/>
        <v>2.1</v>
      </c>
      <c r="I35" s="150">
        <f t="shared" si="42"/>
        <v>6161.7629999999999</v>
      </c>
      <c r="J35" s="151">
        <f t="shared" si="43"/>
        <v>3.1127994919481851E-2</v>
      </c>
      <c r="K35" s="151">
        <f t="shared" si="44"/>
        <v>0.40071652993299545</v>
      </c>
      <c r="L35" s="151">
        <f t="shared" si="45"/>
        <v>0.1366492025090871</v>
      </c>
      <c r="M35" s="152">
        <f t="shared" si="46"/>
        <v>14.292</v>
      </c>
      <c r="N35" s="153">
        <f t="shared" si="47"/>
        <v>0.26</v>
      </c>
      <c r="O35" s="153">
        <f t="shared" si="48"/>
        <v>21.861000000000001</v>
      </c>
      <c r="P35" s="154">
        <f t="shared" si="49"/>
        <v>0.40833333333333333</v>
      </c>
      <c r="Q35" s="155">
        <f t="shared" si="50"/>
        <v>85</v>
      </c>
      <c r="R35" s="156">
        <f t="shared" si="51"/>
        <v>27.522879966285902</v>
      </c>
      <c r="S35" s="141">
        <f t="shared" si="52"/>
        <v>16</v>
      </c>
      <c r="T35" s="141">
        <f t="shared" si="53"/>
        <v>1347</v>
      </c>
      <c r="U35" t="s">
        <v>116</v>
      </c>
      <c r="V35" t="s">
        <v>118</v>
      </c>
      <c r="W35" t="s">
        <v>116</v>
      </c>
      <c r="X35" s="4" t="s">
        <v>118</v>
      </c>
      <c r="Y35" s="4" t="s">
        <v>195</v>
      </c>
      <c r="Z35" s="4" t="s">
        <v>136</v>
      </c>
      <c r="AA35" s="4" t="s">
        <v>48</v>
      </c>
      <c r="AB35" s="4">
        <v>521</v>
      </c>
      <c r="AC35" s="4">
        <v>6161.7629999999999</v>
      </c>
      <c r="AD35" s="4">
        <v>3310.4009999999998</v>
      </c>
      <c r="AE35" s="4">
        <v>1.861</v>
      </c>
      <c r="AF35" s="4">
        <v>2.1</v>
      </c>
      <c r="AG35" s="4">
        <v>14.292</v>
      </c>
      <c r="AH35" s="4">
        <v>394.043273</v>
      </c>
      <c r="AI35" s="4">
        <v>12.265777</v>
      </c>
      <c r="AJ35" s="4">
        <v>157.899653</v>
      </c>
      <c r="AK35" s="4">
        <v>842</v>
      </c>
      <c r="AL35" s="4">
        <v>16</v>
      </c>
      <c r="AM35" s="4">
        <v>1347</v>
      </c>
      <c r="AN35" s="4">
        <v>85</v>
      </c>
      <c r="AO35" s="4">
        <v>15.637274</v>
      </c>
      <c r="AP35" s="4">
        <v>7635.5</v>
      </c>
      <c r="AQ35" s="4">
        <v>24.5</v>
      </c>
      <c r="AR35" s="4">
        <v>160</v>
      </c>
      <c r="AS35" s="4">
        <v>81164</v>
      </c>
      <c r="AT35" s="4">
        <v>0.26</v>
      </c>
      <c r="AU35" s="4">
        <v>21.861000000000001</v>
      </c>
      <c r="AV35" s="4">
        <v>54434</v>
      </c>
      <c r="AW35" s="4">
        <v>0</v>
      </c>
      <c r="AX35" s="4">
        <v>0.48</v>
      </c>
      <c r="AY35">
        <v>0.8861904761904762</v>
      </c>
      <c r="AZ35" t="s">
        <v>69</v>
      </c>
      <c r="BA35" t="s">
        <v>186</v>
      </c>
      <c r="BB35">
        <v>3</v>
      </c>
      <c r="BC35" t="s">
        <v>348</v>
      </c>
      <c r="BD35">
        <v>10</v>
      </c>
      <c r="BE35">
        <v>179340.54699999999</v>
      </c>
      <c r="BF35">
        <v>3.4357891191220694E-2</v>
      </c>
      <c r="BG35">
        <v>3.0447635955648433E-2</v>
      </c>
      <c r="BH35">
        <v>302611.30600000004</v>
      </c>
      <c r="BI35">
        <v>2.0361972199412798E-2</v>
      </c>
      <c r="BJ35">
        <v>1.8044585839574866E-2</v>
      </c>
      <c r="BK35">
        <v>1</v>
      </c>
      <c r="BL35" t="s">
        <v>68</v>
      </c>
      <c r="BM35">
        <v>-1</v>
      </c>
      <c r="BN35" t="s">
        <v>316</v>
      </c>
    </row>
    <row r="36" spans="1:66">
      <c r="A36" s="136" t="str">
        <f t="shared" si="35"/>
        <v>송도버스</v>
      </c>
      <c r="B36" s="136" t="str">
        <f t="shared" si="1"/>
        <v>8</v>
      </c>
      <c r="C36" s="137" t="str">
        <f t="shared" si="36"/>
        <v>70바2241</v>
      </c>
      <c r="D36" s="112" t="str">
        <f t="shared" si="37"/>
        <v>대형</v>
      </c>
      <c r="E36" s="108" t="str">
        <f t="shared" si="38"/>
        <v>B</v>
      </c>
      <c r="F36" s="157">
        <f t="shared" si="39"/>
        <v>0.90476190476190466</v>
      </c>
      <c r="G36" s="158">
        <f t="shared" si="40"/>
        <v>1.9</v>
      </c>
      <c r="H36" s="159">
        <f t="shared" si="41"/>
        <v>2.1</v>
      </c>
      <c r="I36" s="160">
        <f t="shared" si="42"/>
        <v>5737.1360000000004</v>
      </c>
      <c r="J36" s="161">
        <f t="shared" si="43"/>
        <v>2.7374149510830913E-2</v>
      </c>
      <c r="K36" s="161">
        <f t="shared" si="44"/>
        <v>0.38750787733368064</v>
      </c>
      <c r="L36" s="161">
        <f t="shared" si="45"/>
        <v>0.19521935683588465</v>
      </c>
      <c r="M36" s="162">
        <f t="shared" si="46"/>
        <v>13.446</v>
      </c>
      <c r="N36" s="163">
        <f t="shared" si="47"/>
        <v>0.83699999999999997</v>
      </c>
      <c r="O36" s="163">
        <f t="shared" si="48"/>
        <v>26.911999999999999</v>
      </c>
      <c r="P36" s="164">
        <f t="shared" si="49"/>
        <v>2.6666666666666668E-2</v>
      </c>
      <c r="Q36" s="165">
        <f t="shared" si="50"/>
        <v>88</v>
      </c>
      <c r="R36" s="166">
        <f t="shared" si="51"/>
        <v>28.145774938796414</v>
      </c>
      <c r="S36" s="138">
        <f t="shared" si="52"/>
        <v>48</v>
      </c>
      <c r="T36" s="138">
        <f t="shared" si="53"/>
        <v>1544</v>
      </c>
      <c r="U36" t="s">
        <v>116</v>
      </c>
      <c r="V36" t="s">
        <v>118</v>
      </c>
      <c r="W36" t="s">
        <v>116</v>
      </c>
      <c r="X36" s="4" t="s">
        <v>118</v>
      </c>
      <c r="Y36" s="4" t="s">
        <v>197</v>
      </c>
      <c r="Z36" s="4" t="s">
        <v>136</v>
      </c>
      <c r="AA36" s="4" t="s">
        <v>48</v>
      </c>
      <c r="AB36" s="4">
        <v>521</v>
      </c>
      <c r="AC36" s="4">
        <v>5737.1360000000004</v>
      </c>
      <c r="AD36" s="4">
        <v>3020.2220000000002</v>
      </c>
      <c r="AE36" s="4">
        <v>1.9</v>
      </c>
      <c r="AF36" s="4">
        <v>2.1</v>
      </c>
      <c r="AG36" s="4">
        <v>13.446</v>
      </c>
      <c r="AH36" s="4">
        <v>348.36819300000002</v>
      </c>
      <c r="AI36" s="4">
        <v>9.5362829999999992</v>
      </c>
      <c r="AJ36" s="4">
        <v>134.995419</v>
      </c>
      <c r="AK36" s="4">
        <v>1120</v>
      </c>
      <c r="AL36" s="4">
        <v>48</v>
      </c>
      <c r="AM36" s="4">
        <v>1544</v>
      </c>
      <c r="AN36" s="4">
        <v>88</v>
      </c>
      <c r="AO36" s="4">
        <v>16.468598</v>
      </c>
      <c r="AP36" s="4">
        <v>4017.4</v>
      </c>
      <c r="AQ36" s="4">
        <v>1.6</v>
      </c>
      <c r="AR36" s="4">
        <v>74</v>
      </c>
      <c r="AS36" s="4">
        <v>42235</v>
      </c>
      <c r="AT36" s="4">
        <v>0.83699999999999997</v>
      </c>
      <c r="AU36" s="4">
        <v>26.911999999999999</v>
      </c>
      <c r="AV36" s="4">
        <v>49945</v>
      </c>
      <c r="AW36" s="4">
        <v>0</v>
      </c>
      <c r="AX36" s="4">
        <v>0.46</v>
      </c>
      <c r="AY36">
        <v>0.90476190476190466</v>
      </c>
      <c r="AZ36" t="s">
        <v>68</v>
      </c>
      <c r="BA36" t="s">
        <v>186</v>
      </c>
      <c r="BB36">
        <v>5</v>
      </c>
      <c r="BC36" t="s">
        <v>425</v>
      </c>
      <c r="BD36">
        <v>16</v>
      </c>
      <c r="BE36">
        <v>179340.54699999999</v>
      </c>
      <c r="BF36">
        <v>3.1990177882082631E-2</v>
      </c>
      <c r="BG36">
        <v>2.8943494274265236E-2</v>
      </c>
      <c r="BH36">
        <v>302611.30600000004</v>
      </c>
      <c r="BI36">
        <v>1.8958762895659953E-2</v>
      </c>
      <c r="BJ36">
        <v>1.7153166429406622E-2</v>
      </c>
      <c r="BK36">
        <v>1</v>
      </c>
      <c r="BL36" t="s">
        <v>68</v>
      </c>
      <c r="BM36">
        <v>0</v>
      </c>
      <c r="BN36" t="s">
        <v>315</v>
      </c>
    </row>
    <row r="37" spans="1:66">
      <c r="A37" s="139" t="str">
        <f t="shared" si="35"/>
        <v>송도버스</v>
      </c>
      <c r="B37" s="139" t="str">
        <f t="shared" si="1"/>
        <v>8</v>
      </c>
      <c r="C37" s="140" t="str">
        <f t="shared" si="36"/>
        <v>70바2246</v>
      </c>
      <c r="D37" s="128" t="str">
        <f t="shared" si="37"/>
        <v>대형</v>
      </c>
      <c r="E37" s="124" t="str">
        <f t="shared" si="38"/>
        <v>C</v>
      </c>
      <c r="F37" s="147">
        <f t="shared" si="39"/>
        <v>0.8666666666666667</v>
      </c>
      <c r="G37" s="148">
        <f t="shared" si="40"/>
        <v>1.82</v>
      </c>
      <c r="H37" s="149">
        <f t="shared" si="41"/>
        <v>2.1</v>
      </c>
      <c r="I37" s="150">
        <f t="shared" si="42"/>
        <v>4657.8680000000004</v>
      </c>
      <c r="J37" s="151">
        <f t="shared" si="43"/>
        <v>2.6640602071521299E-2</v>
      </c>
      <c r="K37" s="151">
        <f t="shared" si="44"/>
        <v>0.39688277017702711</v>
      </c>
      <c r="L37" s="151">
        <f t="shared" si="45"/>
        <v>0.18484851867850269</v>
      </c>
      <c r="M37" s="152">
        <f t="shared" si="46"/>
        <v>13.920999999999999</v>
      </c>
      <c r="N37" s="153">
        <f t="shared" si="47"/>
        <v>0.17199999999999999</v>
      </c>
      <c r="O37" s="153">
        <f t="shared" si="48"/>
        <v>16.209</v>
      </c>
      <c r="P37" s="154">
        <f t="shared" si="49"/>
        <v>0</v>
      </c>
      <c r="Q37" s="155">
        <f t="shared" si="50"/>
        <v>82</v>
      </c>
      <c r="R37" s="156">
        <f t="shared" si="51"/>
        <v>27.592772055129931</v>
      </c>
      <c r="S37" s="141">
        <f t="shared" si="52"/>
        <v>8</v>
      </c>
      <c r="T37" s="141">
        <f t="shared" si="53"/>
        <v>755</v>
      </c>
      <c r="U37" t="s">
        <v>116</v>
      </c>
      <c r="V37" t="s">
        <v>118</v>
      </c>
      <c r="W37" t="s">
        <v>116</v>
      </c>
      <c r="X37" s="4" t="s">
        <v>118</v>
      </c>
      <c r="Y37" s="4" t="s">
        <v>199</v>
      </c>
      <c r="Z37" s="4" t="s">
        <v>136</v>
      </c>
      <c r="AA37" s="4" t="s">
        <v>48</v>
      </c>
      <c r="AB37" s="4">
        <v>521</v>
      </c>
      <c r="AC37" s="4">
        <v>4657.8680000000004</v>
      </c>
      <c r="AD37" s="4">
        <v>2559.0479999999998</v>
      </c>
      <c r="AE37" s="4">
        <v>1.82</v>
      </c>
      <c r="AF37" s="4">
        <v>2.1</v>
      </c>
      <c r="AG37" s="4">
        <v>13.920999999999999</v>
      </c>
      <c r="AH37" s="4">
        <v>292.82634000000002</v>
      </c>
      <c r="AI37" s="4">
        <v>7.8010700000000002</v>
      </c>
      <c r="AJ37" s="4">
        <v>116.21772900000001</v>
      </c>
      <c r="AK37" s="4">
        <v>861</v>
      </c>
      <c r="AL37" s="4">
        <v>8</v>
      </c>
      <c r="AM37" s="4">
        <v>755</v>
      </c>
      <c r="AN37" s="4">
        <v>82</v>
      </c>
      <c r="AO37" s="4">
        <v>15.906587999999999</v>
      </c>
      <c r="AP37" s="4">
        <v>3858</v>
      </c>
      <c r="AQ37" s="4">
        <v>0</v>
      </c>
      <c r="AR37" s="4">
        <v>107</v>
      </c>
      <c r="AS37" s="4">
        <v>56518</v>
      </c>
      <c r="AT37" s="4">
        <v>0.17199999999999999</v>
      </c>
      <c r="AU37" s="4">
        <v>16.209</v>
      </c>
      <c r="AV37" s="4">
        <v>40360</v>
      </c>
      <c r="AW37" s="4">
        <v>0</v>
      </c>
      <c r="AX37" s="4">
        <v>0.46</v>
      </c>
      <c r="AY37">
        <v>0.8666666666666667</v>
      </c>
      <c r="AZ37" t="s">
        <v>69</v>
      </c>
      <c r="BA37" t="s">
        <v>186</v>
      </c>
      <c r="BB37">
        <v>11</v>
      </c>
      <c r="BC37" t="s">
        <v>339</v>
      </c>
      <c r="BD37">
        <v>12</v>
      </c>
      <c r="BE37">
        <v>179340.54699999999</v>
      </c>
      <c r="BF37">
        <v>2.5972196906480945E-2</v>
      </c>
      <c r="BG37">
        <v>2.2509237318950152E-2</v>
      </c>
      <c r="BH37">
        <v>302611.30600000004</v>
      </c>
      <c r="BI37">
        <v>1.5392247109233915E-2</v>
      </c>
      <c r="BJ37">
        <v>1.3339947494669394E-2</v>
      </c>
      <c r="BK37">
        <v>1</v>
      </c>
      <c r="BL37" t="s">
        <v>67</v>
      </c>
      <c r="BM37">
        <v>1</v>
      </c>
      <c r="BN37" t="s">
        <v>317</v>
      </c>
    </row>
    <row r="38" spans="1:66">
      <c r="A38" s="136" t="str">
        <f t="shared" si="35"/>
        <v>송도버스</v>
      </c>
      <c r="B38" s="136" t="str">
        <f t="shared" si="1"/>
        <v>8</v>
      </c>
      <c r="C38" s="137" t="str">
        <f t="shared" si="36"/>
        <v>70바2247</v>
      </c>
      <c r="D38" s="112" t="str">
        <f t="shared" si="37"/>
        <v>대형</v>
      </c>
      <c r="E38" s="108" t="str">
        <f t="shared" si="38"/>
        <v>D</v>
      </c>
      <c r="F38" s="157">
        <f t="shared" si="39"/>
        <v>0.80380952380952375</v>
      </c>
      <c r="G38" s="158">
        <f t="shared" si="40"/>
        <v>1.6879999999999999</v>
      </c>
      <c r="H38" s="159">
        <f t="shared" si="41"/>
        <v>2.1</v>
      </c>
      <c r="I38" s="160">
        <f t="shared" si="42"/>
        <v>3081.1610000000001</v>
      </c>
      <c r="J38" s="161">
        <f t="shared" si="43"/>
        <v>3.6230069763811733E-2</v>
      </c>
      <c r="K38" s="161">
        <f t="shared" si="44"/>
        <v>0.38825660995704137</v>
      </c>
      <c r="L38" s="161">
        <f t="shared" si="45"/>
        <v>0.16876755223112327</v>
      </c>
      <c r="M38" s="162">
        <f t="shared" si="46"/>
        <v>17.917999999999999</v>
      </c>
      <c r="N38" s="163">
        <f t="shared" si="47"/>
        <v>9.7000000000000003E-2</v>
      </c>
      <c r="O38" s="163">
        <f t="shared" si="48"/>
        <v>39.628</v>
      </c>
      <c r="P38" s="164">
        <f t="shared" si="49"/>
        <v>0</v>
      </c>
      <c r="Q38" s="165">
        <f t="shared" si="50"/>
        <v>79</v>
      </c>
      <c r="R38" s="166">
        <f t="shared" si="51"/>
        <v>29.205924908049749</v>
      </c>
      <c r="S38" s="138">
        <f t="shared" si="52"/>
        <v>3</v>
      </c>
      <c r="T38" s="138">
        <f t="shared" si="53"/>
        <v>1221</v>
      </c>
      <c r="U38" t="s">
        <v>116</v>
      </c>
      <c r="V38" t="s">
        <v>118</v>
      </c>
      <c r="W38" t="s">
        <v>116</v>
      </c>
      <c r="X38" s="4" t="s">
        <v>118</v>
      </c>
      <c r="Y38" s="4" t="s">
        <v>200</v>
      </c>
      <c r="Z38" s="4" t="s">
        <v>136</v>
      </c>
      <c r="AA38" s="4" t="s">
        <v>48</v>
      </c>
      <c r="AB38" s="4">
        <v>521</v>
      </c>
      <c r="AC38" s="4">
        <v>3081.1610000000001</v>
      </c>
      <c r="AD38" s="4">
        <v>1825.3979999999999</v>
      </c>
      <c r="AE38" s="4">
        <v>1.6879999999999999</v>
      </c>
      <c r="AF38" s="4">
        <v>2.1</v>
      </c>
      <c r="AG38" s="4">
        <v>17.917999999999999</v>
      </c>
      <c r="AH38" s="4">
        <v>183.31079800000001</v>
      </c>
      <c r="AI38" s="4">
        <v>6.6413630000000001</v>
      </c>
      <c r="AJ38" s="4">
        <v>71.171628999999996</v>
      </c>
      <c r="AK38" s="4">
        <v>520</v>
      </c>
      <c r="AL38" s="4">
        <v>3</v>
      </c>
      <c r="AM38" s="4">
        <v>1221</v>
      </c>
      <c r="AN38" s="4">
        <v>79</v>
      </c>
      <c r="AO38" s="4">
        <v>16.808398</v>
      </c>
      <c r="AP38" s="4">
        <v>7380.3</v>
      </c>
      <c r="AQ38" s="4">
        <v>0</v>
      </c>
      <c r="AR38" s="4">
        <v>77</v>
      </c>
      <c r="AS38" s="4">
        <v>39952</v>
      </c>
      <c r="AT38" s="4">
        <v>9.7000000000000003E-2</v>
      </c>
      <c r="AU38" s="4">
        <v>39.628</v>
      </c>
      <c r="AV38" s="4">
        <v>27744</v>
      </c>
      <c r="AW38" s="4">
        <v>0</v>
      </c>
      <c r="AX38" s="4">
        <v>0.48</v>
      </c>
      <c r="AY38">
        <v>0.80380952380952375</v>
      </c>
      <c r="AZ38" t="s">
        <v>67</v>
      </c>
      <c r="BA38" t="s">
        <v>186</v>
      </c>
      <c r="BB38">
        <v>7</v>
      </c>
      <c r="BC38" t="s">
        <v>563</v>
      </c>
      <c r="BD38">
        <v>11</v>
      </c>
      <c r="BE38">
        <v>179340.54699999999</v>
      </c>
      <c r="BF38">
        <v>1.7180504083106205E-2</v>
      </c>
      <c r="BG38">
        <v>1.3809852805849177E-2</v>
      </c>
      <c r="BH38">
        <v>302611.30600000004</v>
      </c>
      <c r="BI38">
        <v>1.0181909726796525E-2</v>
      </c>
      <c r="BJ38">
        <v>8.1843160089678721E-3</v>
      </c>
      <c r="BK38">
        <v>1</v>
      </c>
      <c r="BL38" t="s">
        <v>67</v>
      </c>
      <c r="BM38">
        <v>0</v>
      </c>
      <c r="BN38" t="s">
        <v>315</v>
      </c>
    </row>
    <row r="39" spans="1:66">
      <c r="A39" s="139" t="str">
        <f t="shared" si="35"/>
        <v>송도버스</v>
      </c>
      <c r="B39" s="139" t="str">
        <f t="shared" si="1"/>
        <v>8</v>
      </c>
      <c r="C39" s="140" t="str">
        <f t="shared" si="36"/>
        <v>70바2251</v>
      </c>
      <c r="D39" s="128" t="str">
        <f t="shared" si="37"/>
        <v>대형</v>
      </c>
      <c r="E39" s="124" t="str">
        <f t="shared" si="38"/>
        <v>D</v>
      </c>
      <c r="F39" s="147">
        <f t="shared" si="39"/>
        <v>0.83818181818181814</v>
      </c>
      <c r="G39" s="148">
        <f t="shared" si="40"/>
        <v>1.8440000000000001</v>
      </c>
      <c r="H39" s="149">
        <f t="shared" si="41"/>
        <v>2.2000000000000002</v>
      </c>
      <c r="I39" s="150">
        <f t="shared" si="42"/>
        <v>5891.9139999999998</v>
      </c>
      <c r="J39" s="151">
        <f t="shared" si="43"/>
        <v>1.6754827096328393E-2</v>
      </c>
      <c r="K39" s="151">
        <f t="shared" si="44"/>
        <v>0.37388112410173713</v>
      </c>
      <c r="L39" s="151">
        <f t="shared" si="45"/>
        <v>0.15767372028851745</v>
      </c>
      <c r="M39" s="152">
        <f t="shared" si="46"/>
        <v>12.821999999999999</v>
      </c>
      <c r="N39" s="153">
        <f t="shared" si="47"/>
        <v>0.255</v>
      </c>
      <c r="O39" s="153">
        <f t="shared" si="48"/>
        <v>34.743000000000002</v>
      </c>
      <c r="P39" s="154">
        <f t="shared" si="49"/>
        <v>0</v>
      </c>
      <c r="Q39" s="155">
        <f t="shared" si="50"/>
        <v>81</v>
      </c>
      <c r="R39" s="156">
        <f t="shared" si="51"/>
        <v>27.696813505607139</v>
      </c>
      <c r="S39" s="141">
        <f t="shared" si="52"/>
        <v>15</v>
      </c>
      <c r="T39" s="141">
        <f t="shared" si="53"/>
        <v>2047</v>
      </c>
      <c r="U39" t="s">
        <v>116</v>
      </c>
      <c r="V39" t="s">
        <v>118</v>
      </c>
      <c r="W39" t="s">
        <v>116</v>
      </c>
      <c r="X39" s="4" t="s">
        <v>118</v>
      </c>
      <c r="Y39" s="4" t="s">
        <v>201</v>
      </c>
      <c r="Z39" s="4" t="s">
        <v>136</v>
      </c>
      <c r="AA39" s="4" t="s">
        <v>48</v>
      </c>
      <c r="AB39" s="4">
        <v>521</v>
      </c>
      <c r="AC39" s="4">
        <v>5891.9139999999998</v>
      </c>
      <c r="AD39" s="4">
        <v>3194.4250000000002</v>
      </c>
      <c r="AE39" s="4">
        <v>1.8440000000000001</v>
      </c>
      <c r="AF39" s="4">
        <v>2.2000000000000002</v>
      </c>
      <c r="AG39" s="4">
        <v>12.821999999999999</v>
      </c>
      <c r="AH39" s="4">
        <v>349.09993200000002</v>
      </c>
      <c r="AI39" s="4">
        <v>5.8491090000000003</v>
      </c>
      <c r="AJ39" s="4">
        <v>130.52187499999999</v>
      </c>
      <c r="AK39" s="4">
        <v>929</v>
      </c>
      <c r="AL39" s="4">
        <v>15</v>
      </c>
      <c r="AM39" s="4">
        <v>2047</v>
      </c>
      <c r="AN39" s="4">
        <v>81</v>
      </c>
      <c r="AO39" s="4">
        <v>16.877441999999999</v>
      </c>
      <c r="AP39" s="4">
        <v>9720.1</v>
      </c>
      <c r="AQ39" s="4">
        <v>0</v>
      </c>
      <c r="AR39" s="4">
        <v>93</v>
      </c>
      <c r="AS39" s="4">
        <v>37999</v>
      </c>
      <c r="AT39" s="4">
        <v>0.255</v>
      </c>
      <c r="AU39" s="4">
        <v>34.743000000000002</v>
      </c>
      <c r="AV39" s="4">
        <v>50854</v>
      </c>
      <c r="AW39" s="4">
        <v>0</v>
      </c>
      <c r="AX39" s="4">
        <v>0.44</v>
      </c>
      <c r="AY39">
        <v>0.83818181818181814</v>
      </c>
      <c r="AZ39" t="s">
        <v>67</v>
      </c>
      <c r="BA39" t="s">
        <v>186</v>
      </c>
      <c r="BB39">
        <v>1</v>
      </c>
      <c r="BC39" t="s">
        <v>350</v>
      </c>
      <c r="BD39">
        <v>10</v>
      </c>
      <c r="BE39">
        <v>179340.54699999999</v>
      </c>
      <c r="BF39">
        <v>3.2853217515835947E-2</v>
      </c>
      <c r="BG39">
        <v>2.7536969590546131E-2</v>
      </c>
      <c r="BH39">
        <v>302611.30600000004</v>
      </c>
      <c r="BI39">
        <v>1.9470237506592034E-2</v>
      </c>
      <c r="BJ39">
        <v>1.6319599073707142E-2</v>
      </c>
      <c r="BK39">
        <v>1</v>
      </c>
      <c r="BL39" t="s">
        <v>69</v>
      </c>
      <c r="BM39">
        <v>-1</v>
      </c>
      <c r="BN39" t="s">
        <v>316</v>
      </c>
    </row>
    <row r="40" spans="1:66">
      <c r="A40" s="136" t="str">
        <f t="shared" si="35"/>
        <v>송도버스</v>
      </c>
      <c r="B40" s="136" t="str">
        <f t="shared" si="1"/>
        <v>8</v>
      </c>
      <c r="C40" s="137" t="str">
        <f t="shared" si="36"/>
        <v>70바2255</v>
      </c>
      <c r="D40" s="112" t="str">
        <f t="shared" si="37"/>
        <v>대형</v>
      </c>
      <c r="E40" s="108" t="str">
        <f t="shared" si="38"/>
        <v>B</v>
      </c>
      <c r="F40" s="157">
        <f t="shared" si="39"/>
        <v>0.90619047619047621</v>
      </c>
      <c r="G40" s="158">
        <f t="shared" si="40"/>
        <v>1.903</v>
      </c>
      <c r="H40" s="159">
        <f t="shared" si="41"/>
        <v>2.1</v>
      </c>
      <c r="I40" s="160">
        <f t="shared" si="42"/>
        <v>6625.3789999999999</v>
      </c>
      <c r="J40" s="161">
        <f t="shared" si="43"/>
        <v>1.7388671103933533E-2</v>
      </c>
      <c r="K40" s="161">
        <f t="shared" si="44"/>
        <v>0.41994971492298289</v>
      </c>
      <c r="L40" s="161">
        <f t="shared" si="45"/>
        <v>0.27636154852424294</v>
      </c>
      <c r="M40" s="162">
        <f t="shared" si="46"/>
        <v>14.257</v>
      </c>
      <c r="N40" s="163">
        <f t="shared" si="47"/>
        <v>2.9430000000000001</v>
      </c>
      <c r="O40" s="163">
        <f t="shared" si="48"/>
        <v>62.079000000000001</v>
      </c>
      <c r="P40" s="164">
        <f t="shared" si="49"/>
        <v>9.0000000000000011E-2</v>
      </c>
      <c r="Q40" s="165">
        <f t="shared" si="50"/>
        <v>85</v>
      </c>
      <c r="R40" s="166">
        <f t="shared" si="51"/>
        <v>28.098770728109724</v>
      </c>
      <c r="S40" s="138">
        <f t="shared" si="52"/>
        <v>195</v>
      </c>
      <c r="T40" s="138">
        <f t="shared" si="53"/>
        <v>4113</v>
      </c>
      <c r="U40" t="s">
        <v>116</v>
      </c>
      <c r="V40" t="s">
        <v>118</v>
      </c>
      <c r="W40" t="s">
        <v>116</v>
      </c>
      <c r="X40" s="4" t="s">
        <v>118</v>
      </c>
      <c r="Y40" s="4" t="s">
        <v>203</v>
      </c>
      <c r="Z40" s="4" t="s">
        <v>136</v>
      </c>
      <c r="AA40" s="4" t="s">
        <v>48</v>
      </c>
      <c r="AB40" s="4">
        <v>521</v>
      </c>
      <c r="AC40" s="4">
        <v>6625.3789999999999</v>
      </c>
      <c r="AD40" s="4">
        <v>3480.91</v>
      </c>
      <c r="AE40" s="4">
        <v>1.903</v>
      </c>
      <c r="AF40" s="4">
        <v>2.1</v>
      </c>
      <c r="AG40" s="4">
        <v>14.257</v>
      </c>
      <c r="AH40" s="4">
        <v>419.05991299999999</v>
      </c>
      <c r="AI40" s="4">
        <v>7.2868950000000003</v>
      </c>
      <c r="AJ40" s="4">
        <v>175.98409100000001</v>
      </c>
      <c r="AK40" s="4">
        <v>1831</v>
      </c>
      <c r="AL40" s="4">
        <v>195</v>
      </c>
      <c r="AM40" s="4">
        <v>4113</v>
      </c>
      <c r="AN40" s="4">
        <v>85</v>
      </c>
      <c r="AO40" s="4">
        <v>15.810098999999999</v>
      </c>
      <c r="AP40" s="4">
        <v>13066.8</v>
      </c>
      <c r="AQ40" s="4">
        <v>5.4</v>
      </c>
      <c r="AR40" s="4">
        <v>142</v>
      </c>
      <c r="AS40" s="4">
        <v>109225</v>
      </c>
      <c r="AT40" s="4">
        <v>2.9430000000000001</v>
      </c>
      <c r="AU40" s="4">
        <v>62.079000000000001</v>
      </c>
      <c r="AV40" s="4">
        <v>60611</v>
      </c>
      <c r="AW40" s="4">
        <v>0</v>
      </c>
      <c r="AX40" s="4">
        <v>0.48</v>
      </c>
      <c r="AY40">
        <v>0.90619047619047621</v>
      </c>
      <c r="AZ40" t="s">
        <v>68</v>
      </c>
      <c r="BA40" t="s">
        <v>186</v>
      </c>
      <c r="BB40">
        <v>4</v>
      </c>
      <c r="BC40" t="s">
        <v>344</v>
      </c>
      <c r="BD40">
        <v>13</v>
      </c>
      <c r="BE40">
        <v>179340.54699999999</v>
      </c>
      <c r="BF40">
        <v>3.6943006536051218E-2</v>
      </c>
      <c r="BG40">
        <v>3.3477400684812128E-2</v>
      </c>
      <c r="BH40">
        <v>302611.30600000004</v>
      </c>
      <c r="BI40">
        <v>2.1894023351526723E-2</v>
      </c>
      <c r="BJ40">
        <v>1.9840155446645406E-2</v>
      </c>
      <c r="BK40">
        <v>1</v>
      </c>
      <c r="BL40" t="s">
        <v>68</v>
      </c>
      <c r="BM40">
        <v>0</v>
      </c>
      <c r="BN40" t="s">
        <v>315</v>
      </c>
    </row>
    <row r="41" spans="1:66">
      <c r="A41" s="139" t="str">
        <f t="shared" si="35"/>
        <v>송도버스</v>
      </c>
      <c r="B41" s="139" t="str">
        <f t="shared" si="1"/>
        <v>8</v>
      </c>
      <c r="C41" s="140" t="str">
        <f t="shared" si="36"/>
        <v>70바2256</v>
      </c>
      <c r="D41" s="128" t="str">
        <f t="shared" si="37"/>
        <v>대형</v>
      </c>
      <c r="E41" s="124" t="str">
        <f t="shared" si="38"/>
        <v>S</v>
      </c>
      <c r="F41" s="147">
        <f t="shared" si="39"/>
        <v>1.0357142857142856</v>
      </c>
      <c r="G41" s="148">
        <f t="shared" si="40"/>
        <v>2.1749999999999998</v>
      </c>
      <c r="H41" s="149">
        <f t="shared" si="41"/>
        <v>2.1</v>
      </c>
      <c r="I41" s="150">
        <f t="shared" si="42"/>
        <v>5872.5020000000004</v>
      </c>
      <c r="J41" s="151">
        <f t="shared" si="43"/>
        <v>2.1869526665492977E-2</v>
      </c>
      <c r="K41" s="151">
        <f t="shared" si="44"/>
        <v>0.34500597875224709</v>
      </c>
      <c r="L41" s="151">
        <f t="shared" si="45"/>
        <v>0.13469556928205387</v>
      </c>
      <c r="M41" s="152">
        <f t="shared" si="46"/>
        <v>9.7260000000000009</v>
      </c>
      <c r="N41" s="153">
        <f t="shared" si="47"/>
        <v>0.187</v>
      </c>
      <c r="O41" s="153">
        <f t="shared" si="48"/>
        <v>20.145</v>
      </c>
      <c r="P41" s="154">
        <f t="shared" si="49"/>
        <v>0.14000000000000001</v>
      </c>
      <c r="Q41" s="155">
        <f t="shared" si="50"/>
        <v>81</v>
      </c>
      <c r="R41" s="156">
        <f t="shared" si="51"/>
        <v>26.944080716684319</v>
      </c>
      <c r="S41" s="141">
        <f t="shared" si="52"/>
        <v>11</v>
      </c>
      <c r="T41" s="141">
        <f t="shared" si="53"/>
        <v>1183</v>
      </c>
      <c r="U41" t="s">
        <v>116</v>
      </c>
      <c r="V41" t="s">
        <v>118</v>
      </c>
      <c r="W41" t="s">
        <v>116</v>
      </c>
      <c r="X41" s="4" t="s">
        <v>118</v>
      </c>
      <c r="Y41" s="4" t="s">
        <v>204</v>
      </c>
      <c r="Z41" s="4" t="s">
        <v>136</v>
      </c>
      <c r="AA41" s="4" t="s">
        <v>48</v>
      </c>
      <c r="AB41" s="4">
        <v>521</v>
      </c>
      <c r="AC41" s="4">
        <v>5872.5020000000004</v>
      </c>
      <c r="AD41" s="4">
        <v>2699.9180000000001</v>
      </c>
      <c r="AE41" s="4">
        <v>2.1749999999999998</v>
      </c>
      <c r="AF41" s="4">
        <v>2.1</v>
      </c>
      <c r="AG41" s="4">
        <v>9.7260000000000009</v>
      </c>
      <c r="AH41" s="4">
        <v>344.24741399999999</v>
      </c>
      <c r="AI41" s="4">
        <v>7.5285279999999997</v>
      </c>
      <c r="AJ41" s="4">
        <v>118.767416</v>
      </c>
      <c r="AK41" s="4">
        <v>791</v>
      </c>
      <c r="AL41" s="4">
        <v>11</v>
      </c>
      <c r="AM41" s="4">
        <v>1183</v>
      </c>
      <c r="AN41" s="4">
        <v>81</v>
      </c>
      <c r="AO41" s="4">
        <v>17.058956999999999</v>
      </c>
      <c r="AP41" s="4">
        <v>5711.4</v>
      </c>
      <c r="AQ41" s="4">
        <v>8.4</v>
      </c>
      <c r="AR41" s="4">
        <v>42</v>
      </c>
      <c r="AS41" s="4">
        <v>20019</v>
      </c>
      <c r="AT41" s="4">
        <v>0.187</v>
      </c>
      <c r="AU41" s="4">
        <v>20.145</v>
      </c>
      <c r="AV41" s="4">
        <v>53499</v>
      </c>
      <c r="AW41" s="4">
        <v>0</v>
      </c>
      <c r="AX41" s="4">
        <v>0.45</v>
      </c>
      <c r="AY41">
        <v>1.0357142857142856</v>
      </c>
      <c r="AZ41" t="s">
        <v>71</v>
      </c>
      <c r="BA41" t="s">
        <v>186</v>
      </c>
      <c r="BB41">
        <v>1</v>
      </c>
      <c r="BC41" t="s">
        <v>377</v>
      </c>
      <c r="BD41">
        <v>12</v>
      </c>
      <c r="BE41">
        <v>179340.54699999999</v>
      </c>
      <c r="BF41">
        <v>3.2744976516660231E-2</v>
      </c>
      <c r="BG41">
        <v>3.3914439963683804E-2</v>
      </c>
      <c r="BH41">
        <v>302611.30600000004</v>
      </c>
      <c r="BI41">
        <v>1.940608920937012E-2</v>
      </c>
      <c r="BJ41">
        <v>2.009916382399048E-2</v>
      </c>
      <c r="BK41">
        <v>1</v>
      </c>
      <c r="BL41" t="s">
        <v>71</v>
      </c>
      <c r="BM41">
        <v>0</v>
      </c>
      <c r="BN41" t="s">
        <v>315</v>
      </c>
    </row>
    <row r="42" spans="1:66">
      <c r="A42" s="136" t="str">
        <f t="shared" si="35"/>
        <v>송도버스</v>
      </c>
      <c r="B42" s="136" t="str">
        <f t="shared" si="1"/>
        <v>8</v>
      </c>
      <c r="C42" s="137" t="str">
        <f t="shared" si="36"/>
        <v>70바2264</v>
      </c>
      <c r="D42" s="112" t="str">
        <f t="shared" si="37"/>
        <v>대형</v>
      </c>
      <c r="E42" s="108" t="str">
        <f t="shared" si="38"/>
        <v>C</v>
      </c>
      <c r="F42" s="157">
        <f t="shared" si="39"/>
        <v>0.85999999999999988</v>
      </c>
      <c r="G42" s="158">
        <f t="shared" si="40"/>
        <v>1.8919999999999999</v>
      </c>
      <c r="H42" s="159">
        <f t="shared" si="41"/>
        <v>2.2000000000000002</v>
      </c>
      <c r="I42" s="160">
        <f t="shared" si="42"/>
        <v>2625.3359999999998</v>
      </c>
      <c r="J42" s="161">
        <f t="shared" si="43"/>
        <v>1.3479049235177209E-2</v>
      </c>
      <c r="K42" s="161">
        <f t="shared" si="44"/>
        <v>0.38417693126584729</v>
      </c>
      <c r="L42" s="161">
        <f t="shared" si="45"/>
        <v>0.28148777908808625</v>
      </c>
      <c r="M42" s="162">
        <f t="shared" si="46"/>
        <v>12.193</v>
      </c>
      <c r="N42" s="163">
        <f t="shared" si="47"/>
        <v>0.19</v>
      </c>
      <c r="O42" s="163">
        <f t="shared" si="48"/>
        <v>11.846</v>
      </c>
      <c r="P42" s="164">
        <f t="shared" si="49"/>
        <v>0.14166666666666666</v>
      </c>
      <c r="Q42" s="165">
        <f t="shared" si="50"/>
        <v>87</v>
      </c>
      <c r="R42" s="166">
        <f t="shared" si="51"/>
        <v>26.89793126567821</v>
      </c>
      <c r="S42" s="138">
        <f t="shared" si="52"/>
        <v>5</v>
      </c>
      <c r="T42" s="138">
        <f t="shared" si="53"/>
        <v>311</v>
      </c>
      <c r="U42" t="s">
        <v>116</v>
      </c>
      <c r="V42" t="s">
        <v>118</v>
      </c>
      <c r="W42" t="s">
        <v>116</v>
      </c>
      <c r="X42" s="4" t="s">
        <v>118</v>
      </c>
      <c r="Y42" s="4" t="s">
        <v>205</v>
      </c>
      <c r="Z42" s="4" t="s">
        <v>136</v>
      </c>
      <c r="AA42" s="4" t="s">
        <v>48</v>
      </c>
      <c r="AB42" s="4">
        <v>521</v>
      </c>
      <c r="AC42" s="4">
        <v>2625.3359999999998</v>
      </c>
      <c r="AD42" s="4">
        <v>1387.4449999999999</v>
      </c>
      <c r="AE42" s="4">
        <v>1.8919999999999999</v>
      </c>
      <c r="AF42" s="4">
        <v>2.2000000000000002</v>
      </c>
      <c r="AG42" s="4">
        <v>12.193</v>
      </c>
      <c r="AH42" s="4">
        <v>162.039693</v>
      </c>
      <c r="AI42" s="4">
        <v>2.1841409999999999</v>
      </c>
      <c r="AJ42" s="4">
        <v>62.251911999999997</v>
      </c>
      <c r="AK42" s="4">
        <v>739</v>
      </c>
      <c r="AL42" s="4">
        <v>5</v>
      </c>
      <c r="AM42" s="4">
        <v>311</v>
      </c>
      <c r="AN42" s="4">
        <v>87</v>
      </c>
      <c r="AO42" s="4">
        <v>16.201808</v>
      </c>
      <c r="AP42" s="4">
        <v>3543.6</v>
      </c>
      <c r="AQ42" s="4">
        <v>8.5</v>
      </c>
      <c r="AR42" s="4">
        <v>29</v>
      </c>
      <c r="AS42" s="4">
        <v>19628</v>
      </c>
      <c r="AT42" s="4">
        <v>0.19</v>
      </c>
      <c r="AU42" s="4">
        <v>11.846</v>
      </c>
      <c r="AV42" s="4">
        <v>17240</v>
      </c>
      <c r="AW42" s="4">
        <v>0</v>
      </c>
      <c r="AX42" s="4">
        <v>0.45</v>
      </c>
      <c r="AY42">
        <v>0.85999999999999988</v>
      </c>
      <c r="AZ42" t="s">
        <v>69</v>
      </c>
      <c r="BA42" t="s">
        <v>186</v>
      </c>
      <c r="BB42">
        <v>16</v>
      </c>
      <c r="BC42" t="s">
        <v>404</v>
      </c>
      <c r="BD42">
        <v>7</v>
      </c>
      <c r="BE42">
        <v>179340.54699999999</v>
      </c>
      <c r="BF42">
        <v>1.4638831228723753E-2</v>
      </c>
      <c r="BG42">
        <v>1.2589394856702426E-2</v>
      </c>
      <c r="BH42">
        <v>302611.30600000004</v>
      </c>
      <c r="BI42">
        <v>8.675604473284285E-3</v>
      </c>
      <c r="BJ42">
        <v>7.4610198470244837E-3</v>
      </c>
      <c r="BK42">
        <v>1</v>
      </c>
      <c r="BL42" t="s">
        <v>67</v>
      </c>
      <c r="BM42">
        <v>1</v>
      </c>
      <c r="BN42" t="s">
        <v>317</v>
      </c>
    </row>
    <row r="43" spans="1:66">
      <c r="A43" s="139" t="str">
        <f t="shared" si="35"/>
        <v>송도버스</v>
      </c>
      <c r="B43" s="139" t="str">
        <f t="shared" si="1"/>
        <v>8</v>
      </c>
      <c r="C43" s="140" t="str">
        <f t="shared" si="36"/>
        <v>70바2265</v>
      </c>
      <c r="D43" s="128" t="str">
        <f t="shared" si="37"/>
        <v>대형</v>
      </c>
      <c r="E43" s="124" t="str">
        <f t="shared" si="38"/>
        <v>D</v>
      </c>
      <c r="F43" s="147">
        <f t="shared" si="39"/>
        <v>0.81590909090909081</v>
      </c>
      <c r="G43" s="148">
        <f t="shared" si="40"/>
        <v>1.7949999999999999</v>
      </c>
      <c r="H43" s="149">
        <f t="shared" si="41"/>
        <v>2.2000000000000002</v>
      </c>
      <c r="I43" s="150">
        <f t="shared" si="42"/>
        <v>6723.8909999999996</v>
      </c>
      <c r="J43" s="151">
        <f t="shared" si="43"/>
        <v>1.9012137810430992E-2</v>
      </c>
      <c r="K43" s="151">
        <f t="shared" si="44"/>
        <v>0.39044564268025828</v>
      </c>
      <c r="L43" s="151">
        <f t="shared" si="45"/>
        <v>0.27142022379601338</v>
      </c>
      <c r="M43" s="152">
        <f t="shared" si="46"/>
        <v>20.074999999999999</v>
      </c>
      <c r="N43" s="153">
        <f t="shared" si="47"/>
        <v>0.26800000000000002</v>
      </c>
      <c r="O43" s="153">
        <f t="shared" si="48"/>
        <v>37.597000000000001</v>
      </c>
      <c r="P43" s="154">
        <f t="shared" si="49"/>
        <v>0</v>
      </c>
      <c r="Q43" s="155">
        <f t="shared" si="50"/>
        <v>80</v>
      </c>
      <c r="R43" s="156">
        <f t="shared" si="51"/>
        <v>27.927993553961741</v>
      </c>
      <c r="S43" s="141">
        <f t="shared" si="52"/>
        <v>18</v>
      </c>
      <c r="T43" s="141">
        <f t="shared" si="53"/>
        <v>2528</v>
      </c>
      <c r="U43" t="s">
        <v>116</v>
      </c>
      <c r="V43" t="s">
        <v>118</v>
      </c>
      <c r="W43" t="s">
        <v>116</v>
      </c>
      <c r="X43" s="4" t="s">
        <v>118</v>
      </c>
      <c r="Y43" s="4" t="s">
        <v>206</v>
      </c>
      <c r="Z43" s="4" t="s">
        <v>136</v>
      </c>
      <c r="AA43" s="4" t="s">
        <v>48</v>
      </c>
      <c r="AB43" s="4">
        <v>521</v>
      </c>
      <c r="AC43" s="4">
        <v>6723.8909999999996</v>
      </c>
      <c r="AD43" s="4">
        <v>3746.1529999999998</v>
      </c>
      <c r="AE43" s="4">
        <v>1.7949999999999999</v>
      </c>
      <c r="AF43" s="4">
        <v>2.2000000000000002</v>
      </c>
      <c r="AG43" s="4">
        <v>20.074999999999999</v>
      </c>
      <c r="AH43" s="4">
        <v>407.68992300000002</v>
      </c>
      <c r="AI43" s="4">
        <v>7.7510570000000003</v>
      </c>
      <c r="AJ43" s="4">
        <v>159.18075400000001</v>
      </c>
      <c r="AK43" s="4">
        <v>1825</v>
      </c>
      <c r="AL43" s="4">
        <v>18</v>
      </c>
      <c r="AM43" s="4">
        <v>2528</v>
      </c>
      <c r="AN43" s="4">
        <v>80</v>
      </c>
      <c r="AO43" s="4">
        <v>16.492659</v>
      </c>
      <c r="AP43" s="4">
        <v>11628.9</v>
      </c>
      <c r="AQ43" s="4">
        <v>0</v>
      </c>
      <c r="AR43" s="4">
        <v>104</v>
      </c>
      <c r="AS43" s="4">
        <v>60567</v>
      </c>
      <c r="AT43" s="4">
        <v>0.26800000000000002</v>
      </c>
      <c r="AU43" s="4">
        <v>37.597000000000001</v>
      </c>
      <c r="AV43" s="4">
        <v>59562</v>
      </c>
      <c r="AW43" s="4">
        <v>0</v>
      </c>
      <c r="AX43" s="4">
        <v>0.57999999999999996</v>
      </c>
      <c r="AY43">
        <v>0.81590909090909081</v>
      </c>
      <c r="AZ43" t="s">
        <v>67</v>
      </c>
      <c r="BA43" t="s">
        <v>186</v>
      </c>
      <c r="BB43">
        <v>6</v>
      </c>
      <c r="BC43" t="s">
        <v>378</v>
      </c>
      <c r="BD43">
        <v>15</v>
      </c>
      <c r="BE43">
        <v>179340.54699999999</v>
      </c>
      <c r="BF43">
        <v>3.7492307860530837E-2</v>
      </c>
      <c r="BG43">
        <v>3.0590314822569475E-2</v>
      </c>
      <c r="BH43">
        <v>302611.30600000004</v>
      </c>
      <c r="BI43">
        <v>2.2219563072108081E-2</v>
      </c>
      <c r="BJ43">
        <v>1.8129143506560908E-2</v>
      </c>
      <c r="BK43">
        <v>1</v>
      </c>
      <c r="BL43" t="s">
        <v>67</v>
      </c>
      <c r="BM43">
        <v>0</v>
      </c>
      <c r="BN43" t="s">
        <v>315</v>
      </c>
    </row>
    <row r="44" spans="1:66">
      <c r="A44" s="136" t="str">
        <f t="shared" si="35"/>
        <v>송도버스</v>
      </c>
      <c r="B44" s="136" t="str">
        <f t="shared" si="1"/>
        <v>8</v>
      </c>
      <c r="C44" s="137" t="str">
        <f t="shared" si="36"/>
        <v>70바2282</v>
      </c>
      <c r="D44" s="112" t="str">
        <f t="shared" si="37"/>
        <v>대형</v>
      </c>
      <c r="E44" s="108" t="str">
        <f t="shared" si="38"/>
        <v>C</v>
      </c>
      <c r="F44" s="157">
        <f t="shared" si="39"/>
        <v>0.88857142857142857</v>
      </c>
      <c r="G44" s="158">
        <f t="shared" si="40"/>
        <v>1.8660000000000001</v>
      </c>
      <c r="H44" s="159">
        <f t="shared" si="41"/>
        <v>2.1</v>
      </c>
      <c r="I44" s="160">
        <f t="shared" si="42"/>
        <v>2620.377</v>
      </c>
      <c r="J44" s="161">
        <f t="shared" si="43"/>
        <v>3.0503128303037162E-2</v>
      </c>
      <c r="K44" s="161">
        <f t="shared" si="44"/>
        <v>0.38856956046064561</v>
      </c>
      <c r="L44" s="161">
        <f t="shared" si="45"/>
        <v>0.20836696399029606</v>
      </c>
      <c r="M44" s="162">
        <f t="shared" si="46"/>
        <v>11.737</v>
      </c>
      <c r="N44" s="163">
        <f t="shared" si="47"/>
        <v>1.2210000000000001</v>
      </c>
      <c r="O44" s="163">
        <f t="shared" si="48"/>
        <v>34.040999999999997</v>
      </c>
      <c r="P44" s="164">
        <f t="shared" si="49"/>
        <v>7.166666666666667E-2</v>
      </c>
      <c r="Q44" s="165">
        <f t="shared" si="50"/>
        <v>88</v>
      </c>
      <c r="R44" s="166">
        <f t="shared" si="51"/>
        <v>27.746225105329685</v>
      </c>
      <c r="S44" s="138">
        <f t="shared" si="52"/>
        <v>32</v>
      </c>
      <c r="T44" s="138">
        <f t="shared" si="53"/>
        <v>892</v>
      </c>
      <c r="U44" t="s">
        <v>116</v>
      </c>
      <c r="V44" t="s">
        <v>118</v>
      </c>
      <c r="W44" t="s">
        <v>116</v>
      </c>
      <c r="X44" s="4" t="s">
        <v>118</v>
      </c>
      <c r="Y44" s="4" t="s">
        <v>209</v>
      </c>
      <c r="Z44" s="4" t="s">
        <v>136</v>
      </c>
      <c r="AA44" s="4" t="s">
        <v>48</v>
      </c>
      <c r="AB44" s="4">
        <v>521</v>
      </c>
      <c r="AC44" s="4">
        <v>2620.377</v>
      </c>
      <c r="AD44" s="4">
        <v>1404.502</v>
      </c>
      <c r="AE44" s="4">
        <v>1.8660000000000001</v>
      </c>
      <c r="AF44" s="4">
        <v>2.1</v>
      </c>
      <c r="AG44" s="4">
        <v>11.737</v>
      </c>
      <c r="AH44" s="4">
        <v>162.569129</v>
      </c>
      <c r="AI44" s="4">
        <v>4.9588669999999997</v>
      </c>
      <c r="AJ44" s="4">
        <v>63.169415000000001</v>
      </c>
      <c r="AK44" s="4">
        <v>546</v>
      </c>
      <c r="AL44" s="4">
        <v>32</v>
      </c>
      <c r="AM44" s="4">
        <v>892</v>
      </c>
      <c r="AN44" s="4">
        <v>88</v>
      </c>
      <c r="AO44" s="4">
        <v>16.118538999999998</v>
      </c>
      <c r="AP44" s="4">
        <v>4704.5</v>
      </c>
      <c r="AQ44" s="4">
        <v>4.3</v>
      </c>
      <c r="AR44" s="4">
        <v>44</v>
      </c>
      <c r="AS44" s="4">
        <v>21572</v>
      </c>
      <c r="AT44" s="4">
        <v>1.2210000000000001</v>
      </c>
      <c r="AU44" s="4">
        <v>34.040999999999997</v>
      </c>
      <c r="AV44" s="4">
        <v>23802</v>
      </c>
      <c r="AW44" s="4">
        <v>0</v>
      </c>
      <c r="AX44" s="4">
        <v>0.42</v>
      </c>
      <c r="AY44">
        <v>0.88857142857142857</v>
      </c>
      <c r="AZ44" t="s">
        <v>69</v>
      </c>
      <c r="BA44" t="s">
        <v>186</v>
      </c>
      <c r="BB44">
        <v>2</v>
      </c>
      <c r="BC44" t="s">
        <v>207</v>
      </c>
      <c r="BD44">
        <v>13</v>
      </c>
      <c r="BE44">
        <v>179340.54699999999</v>
      </c>
      <c r="BF44">
        <v>1.4611179924638014E-2</v>
      </c>
      <c r="BG44">
        <v>1.2983077018749779E-2</v>
      </c>
      <c r="BH44">
        <v>302611.30600000004</v>
      </c>
      <c r="BI44">
        <v>8.6592171146440897E-3</v>
      </c>
      <c r="BJ44">
        <v>7.6943329218694626E-3</v>
      </c>
      <c r="BK44">
        <v>1</v>
      </c>
      <c r="BL44" t="s">
        <v>68</v>
      </c>
      <c r="BM44">
        <v>-1</v>
      </c>
      <c r="BN44" t="s">
        <v>316</v>
      </c>
    </row>
    <row r="45" spans="1:66">
      <c r="A45" s="139" t="str">
        <f t="shared" si="35"/>
        <v>송도버스</v>
      </c>
      <c r="B45" s="139" t="str">
        <f t="shared" si="1"/>
        <v>8</v>
      </c>
      <c r="C45" s="140" t="str">
        <f t="shared" si="36"/>
        <v>70바2283</v>
      </c>
      <c r="D45" s="128" t="str">
        <f t="shared" si="37"/>
        <v>대형</v>
      </c>
      <c r="E45" s="124" t="str">
        <f t="shared" si="38"/>
        <v>F</v>
      </c>
      <c r="F45" s="147">
        <f t="shared" si="39"/>
        <v>0.78857142857142848</v>
      </c>
      <c r="G45" s="148">
        <f t="shared" si="40"/>
        <v>1.6559999999999999</v>
      </c>
      <c r="H45" s="149">
        <f t="shared" si="41"/>
        <v>2.1</v>
      </c>
      <c r="I45" s="150">
        <f t="shared" si="42"/>
        <v>2454.1790000000001</v>
      </c>
      <c r="J45" s="151">
        <f t="shared" si="43"/>
        <v>3.8475643339618872E-2</v>
      </c>
      <c r="K45" s="151">
        <f t="shared" si="44"/>
        <v>0.40281145347839231</v>
      </c>
      <c r="L45" s="151">
        <f t="shared" si="45"/>
        <v>0.25670499177117889</v>
      </c>
      <c r="M45" s="152">
        <f t="shared" si="46"/>
        <v>14.101000000000001</v>
      </c>
      <c r="N45" s="153">
        <f t="shared" si="47"/>
        <v>1.345</v>
      </c>
      <c r="O45" s="153">
        <f t="shared" si="48"/>
        <v>23.062999999999999</v>
      </c>
      <c r="P45" s="154">
        <f t="shared" si="49"/>
        <v>0.16</v>
      </c>
      <c r="Q45" s="155">
        <f t="shared" si="50"/>
        <v>90</v>
      </c>
      <c r="R45" s="156">
        <f t="shared" si="51"/>
        <v>29.119633059583261</v>
      </c>
      <c r="S45" s="141">
        <f t="shared" si="52"/>
        <v>33</v>
      </c>
      <c r="T45" s="141">
        <f t="shared" si="53"/>
        <v>566</v>
      </c>
      <c r="U45" t="s">
        <v>116</v>
      </c>
      <c r="V45" t="s">
        <v>118</v>
      </c>
      <c r="W45" t="s">
        <v>116</v>
      </c>
      <c r="X45" s="4" t="s">
        <v>118</v>
      </c>
      <c r="Y45" s="4" t="s">
        <v>178</v>
      </c>
      <c r="Z45" s="4" t="s">
        <v>136</v>
      </c>
      <c r="AA45" s="4" t="s">
        <v>48</v>
      </c>
      <c r="AB45" s="4">
        <v>521</v>
      </c>
      <c r="AC45" s="4">
        <v>2454.1790000000001</v>
      </c>
      <c r="AD45" s="4">
        <v>1482.222</v>
      </c>
      <c r="AE45" s="4">
        <v>1.6559999999999999</v>
      </c>
      <c r="AF45" s="4">
        <v>2.1</v>
      </c>
      <c r="AG45" s="4">
        <v>14.101000000000001</v>
      </c>
      <c r="AH45" s="4">
        <v>150.845249</v>
      </c>
      <c r="AI45" s="4">
        <v>5.8038679999999996</v>
      </c>
      <c r="AJ45" s="4">
        <v>60.762194000000001</v>
      </c>
      <c r="AK45" s="4">
        <v>630</v>
      </c>
      <c r="AL45" s="4">
        <v>33</v>
      </c>
      <c r="AM45" s="4">
        <v>566</v>
      </c>
      <c r="AN45" s="4">
        <v>90</v>
      </c>
      <c r="AO45" s="4">
        <v>16.269514000000001</v>
      </c>
      <c r="AP45" s="4">
        <v>7471.7</v>
      </c>
      <c r="AQ45" s="4">
        <v>9.6</v>
      </c>
      <c r="AR45" s="4">
        <v>54</v>
      </c>
      <c r="AS45" s="4">
        <v>46253</v>
      </c>
      <c r="AT45" s="4">
        <v>1.345</v>
      </c>
      <c r="AU45" s="4">
        <v>23.062999999999999</v>
      </c>
      <c r="AV45" s="4">
        <v>9458</v>
      </c>
      <c r="AW45" s="4">
        <v>0</v>
      </c>
      <c r="AX45" s="4">
        <v>0.4</v>
      </c>
      <c r="AY45">
        <v>0.78857142857142848</v>
      </c>
      <c r="AZ45" t="s">
        <v>70</v>
      </c>
      <c r="BA45" t="s">
        <v>186</v>
      </c>
      <c r="BB45">
        <v>1</v>
      </c>
      <c r="BC45" t="s">
        <v>428</v>
      </c>
      <c r="BD45">
        <v>6</v>
      </c>
      <c r="BE45">
        <v>179340.54699999999</v>
      </c>
      <c r="BF45">
        <v>1.3684462554917936E-2</v>
      </c>
      <c r="BG45">
        <v>1.0791176186163856E-2</v>
      </c>
      <c r="BH45">
        <v>302611.30600000004</v>
      </c>
      <c r="BI45">
        <v>8.1100043235000606E-3</v>
      </c>
      <c r="BJ45">
        <v>6.3953176951029042E-3</v>
      </c>
      <c r="BK45">
        <v>1</v>
      </c>
      <c r="BL45" t="s">
        <v>70</v>
      </c>
      <c r="BM45">
        <v>0</v>
      </c>
      <c r="BN45" t="s">
        <v>315</v>
      </c>
    </row>
    <row r="46" spans="1:66">
      <c r="A46" s="136" t="str">
        <f t="shared" si="35"/>
        <v>송도버스</v>
      </c>
      <c r="B46" s="136" t="str">
        <f t="shared" si="1"/>
        <v>8</v>
      </c>
      <c r="C46" s="137" t="str">
        <f t="shared" si="36"/>
        <v>70바2286</v>
      </c>
      <c r="D46" s="112" t="str">
        <f t="shared" si="37"/>
        <v>대형</v>
      </c>
      <c r="E46" s="108" t="str">
        <f t="shared" si="38"/>
        <v>C</v>
      </c>
      <c r="F46" s="157">
        <f t="shared" si="39"/>
        <v>0.86272727272727256</v>
      </c>
      <c r="G46" s="158">
        <f t="shared" si="40"/>
        <v>1.8979999999999999</v>
      </c>
      <c r="H46" s="159">
        <f t="shared" si="41"/>
        <v>2.2000000000000002</v>
      </c>
      <c r="I46" s="160">
        <f t="shared" si="42"/>
        <v>6276.9849999999997</v>
      </c>
      <c r="J46" s="161">
        <f t="shared" si="43"/>
        <v>2.3057778420050658E-2</v>
      </c>
      <c r="K46" s="161">
        <f t="shared" si="44"/>
        <v>0.38469543666752259</v>
      </c>
      <c r="L46" s="161">
        <f t="shared" si="45"/>
        <v>0.25712981630512105</v>
      </c>
      <c r="M46" s="162">
        <f t="shared" si="46"/>
        <v>15.481999999999999</v>
      </c>
      <c r="N46" s="163">
        <f t="shared" si="47"/>
        <v>0.38200000000000001</v>
      </c>
      <c r="O46" s="163">
        <f t="shared" si="48"/>
        <v>23.817</v>
      </c>
      <c r="P46" s="164">
        <f t="shared" si="49"/>
        <v>0</v>
      </c>
      <c r="Q46" s="165">
        <f t="shared" si="50"/>
        <v>81</v>
      </c>
      <c r="R46" s="166">
        <f t="shared" si="51"/>
        <v>27.356184615751506</v>
      </c>
      <c r="S46" s="138">
        <f t="shared" si="52"/>
        <v>24</v>
      </c>
      <c r="T46" s="138">
        <f t="shared" si="53"/>
        <v>1495</v>
      </c>
      <c r="U46" t="s">
        <v>116</v>
      </c>
      <c r="V46" t="s">
        <v>118</v>
      </c>
      <c r="W46" t="s">
        <v>116</v>
      </c>
      <c r="X46" s="4" t="s">
        <v>118</v>
      </c>
      <c r="Y46" s="4" t="s">
        <v>179</v>
      </c>
      <c r="Z46" s="4" t="s">
        <v>136</v>
      </c>
      <c r="AA46" s="4" t="s">
        <v>48</v>
      </c>
      <c r="AB46" s="4">
        <v>521</v>
      </c>
      <c r="AC46" s="4">
        <v>6276.9849999999997</v>
      </c>
      <c r="AD46" s="4">
        <v>3306.77</v>
      </c>
      <c r="AE46" s="4">
        <v>1.8979999999999999</v>
      </c>
      <c r="AF46" s="4">
        <v>2.2000000000000002</v>
      </c>
      <c r="AG46" s="4">
        <v>15.481999999999999</v>
      </c>
      <c r="AH46" s="4">
        <v>387.42964899999998</v>
      </c>
      <c r="AI46" s="4">
        <v>8.9332670000000007</v>
      </c>
      <c r="AJ46" s="4">
        <v>149.042418</v>
      </c>
      <c r="AK46" s="4">
        <v>1614</v>
      </c>
      <c r="AL46" s="4">
        <v>24</v>
      </c>
      <c r="AM46" s="4">
        <v>1495</v>
      </c>
      <c r="AN46" s="4">
        <v>81</v>
      </c>
      <c r="AO46" s="4">
        <v>16.201612000000001</v>
      </c>
      <c r="AP46" s="4">
        <v>10857</v>
      </c>
      <c r="AQ46" s="4">
        <v>0</v>
      </c>
      <c r="AR46" s="4">
        <v>148</v>
      </c>
      <c r="AS46" s="4">
        <v>50266</v>
      </c>
      <c r="AT46" s="4">
        <v>0.38200000000000001</v>
      </c>
      <c r="AU46" s="4">
        <v>23.817</v>
      </c>
      <c r="AV46" s="4">
        <v>55430</v>
      </c>
      <c r="AW46" s="4">
        <v>0</v>
      </c>
      <c r="AX46" s="4">
        <v>0.52</v>
      </c>
      <c r="AY46">
        <v>0.86272727272727256</v>
      </c>
      <c r="AZ46" t="s">
        <v>69</v>
      </c>
      <c r="BA46" t="s">
        <v>186</v>
      </c>
      <c r="BB46">
        <v>15</v>
      </c>
      <c r="BC46" t="s">
        <v>385</v>
      </c>
      <c r="BD46">
        <v>14</v>
      </c>
      <c r="BE46">
        <v>179340.54699999999</v>
      </c>
      <c r="BF46">
        <v>3.5000367206418748E-2</v>
      </c>
      <c r="BG46">
        <v>3.0195771344446714E-2</v>
      </c>
      <c r="BH46">
        <v>302611.30600000004</v>
      </c>
      <c r="BI46">
        <v>2.0742731271249988E-2</v>
      </c>
      <c r="BJ46">
        <v>1.7895319978560215E-2</v>
      </c>
      <c r="BK46">
        <v>1</v>
      </c>
      <c r="BL46" t="s">
        <v>69</v>
      </c>
      <c r="BM46">
        <v>0</v>
      </c>
      <c r="BN46" t="s">
        <v>315</v>
      </c>
    </row>
    <row r="47" spans="1:66">
      <c r="A47" s="139" t="str">
        <f t="shared" si="35"/>
        <v>송도버스</v>
      </c>
      <c r="B47" s="139" t="str">
        <f t="shared" si="1"/>
        <v>8</v>
      </c>
      <c r="C47" s="140" t="str">
        <f t="shared" si="36"/>
        <v>70바2287</v>
      </c>
      <c r="D47" s="128" t="str">
        <f t="shared" si="37"/>
        <v>대형</v>
      </c>
      <c r="E47" s="124" t="str">
        <f t="shared" si="38"/>
        <v>D</v>
      </c>
      <c r="F47" s="147">
        <f t="shared" si="39"/>
        <v>0.83681818181818168</v>
      </c>
      <c r="G47" s="148">
        <f t="shared" si="40"/>
        <v>1.841</v>
      </c>
      <c r="H47" s="149">
        <f t="shared" si="41"/>
        <v>2.2000000000000002</v>
      </c>
      <c r="I47" s="150">
        <f t="shared" si="42"/>
        <v>6422.0479999999998</v>
      </c>
      <c r="J47" s="151">
        <f t="shared" si="43"/>
        <v>3.0612408906756039E-2</v>
      </c>
      <c r="K47" s="151">
        <f t="shared" si="44"/>
        <v>0.37942688157844318</v>
      </c>
      <c r="L47" s="151">
        <f t="shared" si="45"/>
        <v>0.14621503918999049</v>
      </c>
      <c r="M47" s="152">
        <f t="shared" si="46"/>
        <v>14.587999999999999</v>
      </c>
      <c r="N47" s="153">
        <f t="shared" si="47"/>
        <v>6.774</v>
      </c>
      <c r="O47" s="153">
        <f t="shared" si="48"/>
        <v>31.501000000000001</v>
      </c>
      <c r="P47" s="154">
        <f t="shared" si="49"/>
        <v>0.13833333333333334</v>
      </c>
      <c r="Q47" s="155">
        <f t="shared" si="50"/>
        <v>88</v>
      </c>
      <c r="R47" s="156">
        <f t="shared" si="51"/>
        <v>27.037857609938445</v>
      </c>
      <c r="S47" s="141">
        <f t="shared" si="52"/>
        <v>435</v>
      </c>
      <c r="T47" s="141">
        <f t="shared" si="53"/>
        <v>2023</v>
      </c>
      <c r="U47" t="s">
        <v>116</v>
      </c>
      <c r="V47" t="s">
        <v>118</v>
      </c>
      <c r="W47" t="s">
        <v>116</v>
      </c>
      <c r="X47" s="4" t="s">
        <v>118</v>
      </c>
      <c r="Y47" s="4" t="s">
        <v>210</v>
      </c>
      <c r="Z47" s="4" t="s">
        <v>136</v>
      </c>
      <c r="AA47" s="4" t="s">
        <v>48</v>
      </c>
      <c r="AB47" s="4">
        <v>521</v>
      </c>
      <c r="AC47" s="4">
        <v>6422.0479999999998</v>
      </c>
      <c r="AD47" s="4">
        <v>3488.335</v>
      </c>
      <c r="AE47" s="4">
        <v>1.841</v>
      </c>
      <c r="AF47" s="4">
        <v>2.2000000000000002</v>
      </c>
      <c r="AG47" s="4">
        <v>14.587999999999999</v>
      </c>
      <c r="AH47" s="4">
        <v>402.60408899999999</v>
      </c>
      <c r="AI47" s="4">
        <v>12.324681</v>
      </c>
      <c r="AJ47" s="4">
        <v>152.758814</v>
      </c>
      <c r="AK47" s="4">
        <v>939</v>
      </c>
      <c r="AL47" s="4">
        <v>435</v>
      </c>
      <c r="AM47" s="4">
        <v>2023</v>
      </c>
      <c r="AN47" s="4">
        <v>88</v>
      </c>
      <c r="AO47" s="4">
        <v>15.951273</v>
      </c>
      <c r="AP47" s="4">
        <v>8712.7999999999993</v>
      </c>
      <c r="AQ47" s="4">
        <v>8.3000000000000007</v>
      </c>
      <c r="AR47" s="4">
        <v>118</v>
      </c>
      <c r="AS47" s="4">
        <v>79554</v>
      </c>
      <c r="AT47" s="4">
        <v>6.774</v>
      </c>
      <c r="AU47" s="4">
        <v>31.501000000000001</v>
      </c>
      <c r="AV47" s="4">
        <v>54672</v>
      </c>
      <c r="AW47" s="4">
        <v>0</v>
      </c>
      <c r="AX47" s="4">
        <v>0.49</v>
      </c>
      <c r="AY47">
        <v>0.83681818181818168</v>
      </c>
      <c r="AZ47" t="s">
        <v>67</v>
      </c>
      <c r="BA47" t="s">
        <v>186</v>
      </c>
      <c r="BB47">
        <v>2</v>
      </c>
      <c r="BC47" t="s">
        <v>351</v>
      </c>
      <c r="BD47">
        <v>12</v>
      </c>
      <c r="BE47">
        <v>179340.54699999999</v>
      </c>
      <c r="BF47">
        <v>3.5809236156729242E-2</v>
      </c>
      <c r="BG47">
        <v>2.9965819892972055E-2</v>
      </c>
      <c r="BH47">
        <v>302611.30600000004</v>
      </c>
      <c r="BI47">
        <v>2.1222101992448356E-2</v>
      </c>
      <c r="BJ47">
        <v>1.7759040803680643E-2</v>
      </c>
      <c r="BK47">
        <v>1</v>
      </c>
      <c r="BL47" t="s">
        <v>69</v>
      </c>
      <c r="BM47">
        <v>-1</v>
      </c>
      <c r="BN47" t="s">
        <v>316</v>
      </c>
    </row>
    <row r="48" spans="1:66">
      <c r="A48" s="136" t="str">
        <f t="shared" si="35"/>
        <v>송도버스</v>
      </c>
      <c r="B48" s="136" t="str">
        <f t="shared" si="1"/>
        <v>8</v>
      </c>
      <c r="C48" s="137" t="str">
        <f t="shared" si="36"/>
        <v>70바2289</v>
      </c>
      <c r="D48" s="112" t="str">
        <f t="shared" si="37"/>
        <v>대형</v>
      </c>
      <c r="E48" s="108" t="str">
        <f t="shared" si="38"/>
        <v>C</v>
      </c>
      <c r="F48" s="157">
        <f t="shared" si="39"/>
        <v>0.87272727272727257</v>
      </c>
      <c r="G48" s="158">
        <f t="shared" si="40"/>
        <v>1.92</v>
      </c>
      <c r="H48" s="159">
        <f t="shared" si="41"/>
        <v>2.2000000000000002</v>
      </c>
      <c r="I48" s="160">
        <f t="shared" si="42"/>
        <v>7062.5150000000003</v>
      </c>
      <c r="J48" s="161">
        <f t="shared" si="43"/>
        <v>2.005743697541279E-2</v>
      </c>
      <c r="K48" s="161">
        <f t="shared" si="44"/>
        <v>0.38879577694546369</v>
      </c>
      <c r="L48" s="161">
        <f t="shared" si="45"/>
        <v>0.30456572481615968</v>
      </c>
      <c r="M48" s="162">
        <f t="shared" si="46"/>
        <v>13.951000000000001</v>
      </c>
      <c r="N48" s="163">
        <f t="shared" si="47"/>
        <v>0.82099999999999995</v>
      </c>
      <c r="O48" s="163">
        <f t="shared" si="48"/>
        <v>44.360999999999997</v>
      </c>
      <c r="P48" s="164">
        <f t="shared" si="49"/>
        <v>1.135</v>
      </c>
      <c r="Q48" s="165">
        <f t="shared" si="50"/>
        <v>89</v>
      </c>
      <c r="R48" s="166">
        <f t="shared" si="51"/>
        <v>28.519976249462257</v>
      </c>
      <c r="S48" s="138">
        <f t="shared" si="52"/>
        <v>58</v>
      </c>
      <c r="T48" s="138">
        <f t="shared" si="53"/>
        <v>3133</v>
      </c>
      <c r="U48" t="s">
        <v>116</v>
      </c>
      <c r="V48" t="s">
        <v>118</v>
      </c>
      <c r="W48" t="s">
        <v>116</v>
      </c>
      <c r="X48" s="4" t="s">
        <v>118</v>
      </c>
      <c r="Y48" s="4" t="s">
        <v>211</v>
      </c>
      <c r="Z48" s="4" t="s">
        <v>136</v>
      </c>
      <c r="AA48" s="4" t="s">
        <v>48</v>
      </c>
      <c r="AB48" s="4">
        <v>521</v>
      </c>
      <c r="AC48" s="4">
        <v>7062.5150000000003</v>
      </c>
      <c r="AD48" s="4">
        <v>3678.9960000000001</v>
      </c>
      <c r="AE48" s="4">
        <v>1.92</v>
      </c>
      <c r="AF48" s="4">
        <v>2.2000000000000002</v>
      </c>
      <c r="AG48" s="4">
        <v>13.951000000000001</v>
      </c>
      <c r="AH48" s="4">
        <v>418.90436999999997</v>
      </c>
      <c r="AI48" s="4">
        <v>8.4021480000000004</v>
      </c>
      <c r="AJ48" s="4">
        <v>162.86824999999999</v>
      </c>
      <c r="AK48" s="4">
        <v>2151</v>
      </c>
      <c r="AL48" s="4">
        <v>58</v>
      </c>
      <c r="AM48" s="4">
        <v>3133</v>
      </c>
      <c r="AN48" s="4">
        <v>89</v>
      </c>
      <c r="AO48" s="4">
        <v>16.859491999999999</v>
      </c>
      <c r="AP48" s="4">
        <v>14175.6</v>
      </c>
      <c r="AQ48" s="4">
        <v>68.099999999999994</v>
      </c>
      <c r="AR48" s="4">
        <v>145</v>
      </c>
      <c r="AS48" s="4">
        <v>56667</v>
      </c>
      <c r="AT48" s="4">
        <v>0.82099999999999995</v>
      </c>
      <c r="AU48" s="4">
        <v>44.360999999999997</v>
      </c>
      <c r="AV48" s="4">
        <v>63138</v>
      </c>
      <c r="AW48" s="4">
        <v>0</v>
      </c>
      <c r="AX48" s="4">
        <v>0.47</v>
      </c>
      <c r="AY48">
        <v>0.87272727272727257</v>
      </c>
      <c r="AZ48" t="s">
        <v>69</v>
      </c>
      <c r="BA48" t="s">
        <v>186</v>
      </c>
      <c r="BB48">
        <v>7</v>
      </c>
      <c r="BC48" t="s">
        <v>202</v>
      </c>
      <c r="BD48">
        <v>18</v>
      </c>
      <c r="BE48">
        <v>179340.54699999999</v>
      </c>
      <c r="BF48">
        <v>3.9380469827606811E-2</v>
      </c>
      <c r="BG48">
        <v>3.436841003136594E-2</v>
      </c>
      <c r="BH48">
        <v>302611.30600000004</v>
      </c>
      <c r="BI48">
        <v>2.3338569511345355E-2</v>
      </c>
      <c r="BJ48">
        <v>2.0368206118992305E-2</v>
      </c>
      <c r="BK48">
        <v>1</v>
      </c>
      <c r="BL48" t="s">
        <v>69</v>
      </c>
      <c r="BM48">
        <v>0</v>
      </c>
      <c r="BN48" t="s">
        <v>315</v>
      </c>
    </row>
    <row r="49" spans="1:66">
      <c r="A49" s="139" t="str">
        <f t="shared" ref="A49:A56" si="54">W49</f>
        <v>송도버스</v>
      </c>
      <c r="B49" s="139" t="str">
        <f t="shared" si="1"/>
        <v>8</v>
      </c>
      <c r="C49" s="140" t="str">
        <f t="shared" ref="C49:C56" si="55">Y49</f>
        <v>70바2291</v>
      </c>
      <c r="D49" s="128" t="str">
        <f t="shared" ref="D49:D56" si="56">Z49</f>
        <v>대형</v>
      </c>
      <c r="E49" s="124" t="str">
        <f t="shared" ref="E49:E56" si="57">AZ49</f>
        <v>C</v>
      </c>
      <c r="F49" s="147">
        <f t="shared" ref="F49:F56" si="58">G49/H49</f>
        <v>0.88523809523809516</v>
      </c>
      <c r="G49" s="148">
        <f t="shared" ref="G49:G56" si="59">AE49</f>
        <v>1.859</v>
      </c>
      <c r="H49" s="149">
        <f t="shared" ref="H49:H56" si="60">AF49</f>
        <v>2.1</v>
      </c>
      <c r="I49" s="150">
        <f t="shared" ref="I49:I56" si="61">AC49</f>
        <v>6601.9409999999998</v>
      </c>
      <c r="J49" s="151">
        <f t="shared" ref="J49:J56" si="62">AI49/AH49</f>
        <v>1.8667911826193921E-2</v>
      </c>
      <c r="K49" s="151">
        <f t="shared" ref="K49:K56" si="63">AJ49/AH49</f>
        <v>0.41496240181542193</v>
      </c>
      <c r="L49" s="151">
        <f t="shared" ref="L49:L56" si="64">AK49/AC49</f>
        <v>0.24750296920254211</v>
      </c>
      <c r="M49" s="152">
        <f t="shared" ref="M49:M56" si="65">AG49</f>
        <v>14.914999999999999</v>
      </c>
      <c r="N49" s="153">
        <f t="shared" ref="N49:N56" si="66">IF(AW49=0,AT49,"속도계이상")</f>
        <v>0.28799999999999998</v>
      </c>
      <c r="O49" s="153">
        <f t="shared" ref="O49:O56" si="67">IF(AW49=0,AU49,"속도계이상")</f>
        <v>33.46</v>
      </c>
      <c r="P49" s="154">
        <f t="shared" ref="P49:P56" si="68">AQ49/60</f>
        <v>0.8</v>
      </c>
      <c r="Q49" s="155">
        <f t="shared" ref="Q49:Q56" si="69">AN49</f>
        <v>88</v>
      </c>
      <c r="R49" s="156">
        <f t="shared" ref="R49:R56" si="70">AC49/(AH49-AI49-AJ49)</f>
        <v>28.294194174469922</v>
      </c>
      <c r="S49" s="141">
        <f t="shared" ref="S49:S56" si="71">IF(AW49=0,AL49,"속도계이상")</f>
        <v>19</v>
      </c>
      <c r="T49" s="141">
        <f t="shared" ref="T49:T56" si="72">IF(AW49=0,AM49,"속도계이상")</f>
        <v>2209</v>
      </c>
      <c r="U49" t="s">
        <v>116</v>
      </c>
      <c r="V49" t="s">
        <v>118</v>
      </c>
      <c r="W49" t="s">
        <v>116</v>
      </c>
      <c r="X49" s="4" t="s">
        <v>118</v>
      </c>
      <c r="Y49" s="4" t="s">
        <v>212</v>
      </c>
      <c r="Z49" s="4" t="s">
        <v>136</v>
      </c>
      <c r="AA49" s="4" t="s">
        <v>48</v>
      </c>
      <c r="AB49" s="4">
        <v>521</v>
      </c>
      <c r="AC49" s="4">
        <v>6601.9409999999998</v>
      </c>
      <c r="AD49" s="4">
        <v>3550.8339999999998</v>
      </c>
      <c r="AE49" s="4">
        <v>1.859</v>
      </c>
      <c r="AF49" s="4">
        <v>2.1</v>
      </c>
      <c r="AG49" s="4">
        <v>14.914999999999999</v>
      </c>
      <c r="AH49" s="4">
        <v>411.97826900000001</v>
      </c>
      <c r="AI49" s="4">
        <v>7.6907740000000002</v>
      </c>
      <c r="AJ49" s="4">
        <v>170.95549199999999</v>
      </c>
      <c r="AK49" s="4">
        <v>1634</v>
      </c>
      <c r="AL49" s="4">
        <v>19</v>
      </c>
      <c r="AM49" s="4">
        <v>2209</v>
      </c>
      <c r="AN49" s="4">
        <v>88</v>
      </c>
      <c r="AO49" s="4">
        <v>16.024972999999999</v>
      </c>
      <c r="AP49" s="4">
        <v>10908.3</v>
      </c>
      <c r="AQ49" s="4">
        <v>48</v>
      </c>
      <c r="AR49" s="4">
        <v>143</v>
      </c>
      <c r="AS49" s="4">
        <v>107818</v>
      </c>
      <c r="AT49" s="4">
        <v>0.28799999999999998</v>
      </c>
      <c r="AU49" s="4">
        <v>33.46</v>
      </c>
      <c r="AV49" s="4">
        <v>54841</v>
      </c>
      <c r="AW49" s="4">
        <v>0</v>
      </c>
      <c r="AX49" s="4">
        <v>0.48</v>
      </c>
      <c r="AY49">
        <v>0.88523809523809516</v>
      </c>
      <c r="AZ49" t="s">
        <v>69</v>
      </c>
      <c r="BA49" t="s">
        <v>186</v>
      </c>
      <c r="BB49">
        <v>4</v>
      </c>
      <c r="BC49" t="s">
        <v>223</v>
      </c>
      <c r="BD49">
        <v>13</v>
      </c>
      <c r="BE49">
        <v>179340.54699999999</v>
      </c>
      <c r="BF49">
        <v>3.6812316625754467E-2</v>
      </c>
      <c r="BG49">
        <v>3.2587665051084548E-2</v>
      </c>
      <c r="BH49">
        <v>302611.30600000004</v>
      </c>
      <c r="BI49">
        <v>2.181657085872396E-2</v>
      </c>
      <c r="BJ49">
        <v>1.9312859631603733E-2</v>
      </c>
      <c r="BK49">
        <v>1</v>
      </c>
      <c r="BL49" t="s">
        <v>69</v>
      </c>
      <c r="BM49">
        <v>0</v>
      </c>
      <c r="BN49" t="s">
        <v>315</v>
      </c>
    </row>
    <row r="50" spans="1:66">
      <c r="A50" s="136" t="str">
        <f t="shared" si="54"/>
        <v>송도버스</v>
      </c>
      <c r="B50" s="136" t="str">
        <f t="shared" si="1"/>
        <v>8</v>
      </c>
      <c r="C50" s="137" t="str">
        <f t="shared" si="55"/>
        <v>70바2293</v>
      </c>
      <c r="D50" s="112" t="str">
        <f t="shared" si="56"/>
        <v>대형</v>
      </c>
      <c r="E50" s="108" t="str">
        <f t="shared" si="57"/>
        <v>B</v>
      </c>
      <c r="F50" s="157">
        <f t="shared" si="58"/>
        <v>0.90300000000000002</v>
      </c>
      <c r="G50" s="158">
        <f t="shared" si="59"/>
        <v>1.806</v>
      </c>
      <c r="H50" s="159">
        <f t="shared" si="60"/>
        <v>2</v>
      </c>
      <c r="I50" s="160">
        <f t="shared" si="61"/>
        <v>6888.6120000000001</v>
      </c>
      <c r="J50" s="161">
        <f t="shared" si="62"/>
        <v>2.4003451913121778E-2</v>
      </c>
      <c r="K50" s="161">
        <f t="shared" si="63"/>
        <v>0.42448139107390531</v>
      </c>
      <c r="L50" s="161">
        <f t="shared" si="64"/>
        <v>0.25317146618215686</v>
      </c>
      <c r="M50" s="162">
        <f t="shared" si="65"/>
        <v>15.954000000000001</v>
      </c>
      <c r="N50" s="163">
        <f t="shared" si="66"/>
        <v>5.226</v>
      </c>
      <c r="O50" s="163">
        <f t="shared" si="67"/>
        <v>40.4</v>
      </c>
      <c r="P50" s="164">
        <f t="shared" si="68"/>
        <v>0</v>
      </c>
      <c r="Q50" s="165">
        <f t="shared" si="69"/>
        <v>79</v>
      </c>
      <c r="R50" s="166">
        <f t="shared" si="70"/>
        <v>27.635351264617007</v>
      </c>
      <c r="S50" s="138">
        <f t="shared" si="71"/>
        <v>360</v>
      </c>
      <c r="T50" s="138">
        <f t="shared" si="72"/>
        <v>2783</v>
      </c>
      <c r="U50" t="s">
        <v>116</v>
      </c>
      <c r="V50" t="s">
        <v>118</v>
      </c>
      <c r="W50" t="s">
        <v>116</v>
      </c>
      <c r="X50" s="4" t="s">
        <v>118</v>
      </c>
      <c r="Y50" s="4" t="s">
        <v>214</v>
      </c>
      <c r="Z50" s="4" t="s">
        <v>136</v>
      </c>
      <c r="AA50" s="4" t="s">
        <v>48</v>
      </c>
      <c r="AB50" s="4">
        <v>521</v>
      </c>
      <c r="AC50" s="4">
        <v>6888.6120000000001</v>
      </c>
      <c r="AD50" s="4">
        <v>3814.4459999999999</v>
      </c>
      <c r="AE50" s="4">
        <v>1.806</v>
      </c>
      <c r="AF50" s="4">
        <v>2</v>
      </c>
      <c r="AG50" s="4">
        <v>15.954000000000001</v>
      </c>
      <c r="AH50" s="4">
        <v>451.96965999999998</v>
      </c>
      <c r="AI50" s="4">
        <v>10.848832</v>
      </c>
      <c r="AJ50" s="4">
        <v>191.85271</v>
      </c>
      <c r="AK50" s="4">
        <v>1744</v>
      </c>
      <c r="AL50" s="4">
        <v>360</v>
      </c>
      <c r="AM50" s="4">
        <v>2783</v>
      </c>
      <c r="AN50" s="4">
        <v>79</v>
      </c>
      <c r="AO50" s="4">
        <v>15.241315</v>
      </c>
      <c r="AP50" s="4">
        <v>12066.1</v>
      </c>
      <c r="AQ50" s="4">
        <v>0</v>
      </c>
      <c r="AR50" s="4">
        <v>155</v>
      </c>
      <c r="AS50" s="4">
        <v>145905</v>
      </c>
      <c r="AT50" s="4">
        <v>5.226</v>
      </c>
      <c r="AU50" s="4">
        <v>40.4</v>
      </c>
      <c r="AV50" s="4">
        <v>21695</v>
      </c>
      <c r="AW50" s="4">
        <v>0</v>
      </c>
      <c r="AX50" s="4">
        <v>0.5</v>
      </c>
      <c r="AY50">
        <v>0.90300000000000002</v>
      </c>
      <c r="AZ50" t="s">
        <v>68</v>
      </c>
      <c r="BA50" t="s">
        <v>186</v>
      </c>
      <c r="BB50">
        <v>6</v>
      </c>
      <c r="BC50" t="s">
        <v>440</v>
      </c>
      <c r="BD50">
        <v>8</v>
      </c>
      <c r="BE50">
        <v>179340.54699999999</v>
      </c>
      <c r="BF50">
        <v>3.8410789502052761E-2</v>
      </c>
      <c r="BG50">
        <v>3.4684942920353644E-2</v>
      </c>
      <c r="BH50">
        <v>302611.30600000004</v>
      </c>
      <c r="BI50">
        <v>2.2763895014550443E-2</v>
      </c>
      <c r="BJ50">
        <v>2.0555797198139051E-2</v>
      </c>
      <c r="BK50">
        <v>1</v>
      </c>
      <c r="BL50" t="s">
        <v>69</v>
      </c>
      <c r="BM50">
        <v>1</v>
      </c>
      <c r="BN50" t="s">
        <v>317</v>
      </c>
    </row>
    <row r="51" spans="1:66">
      <c r="A51" s="139" t="str">
        <f t="shared" si="54"/>
        <v>송도버스</v>
      </c>
      <c r="B51" s="139" t="str">
        <f t="shared" si="1"/>
        <v>8</v>
      </c>
      <c r="C51" s="140" t="str">
        <f t="shared" si="55"/>
        <v>70바2295</v>
      </c>
      <c r="D51" s="128" t="str">
        <f t="shared" si="56"/>
        <v>대형</v>
      </c>
      <c r="E51" s="124" t="str">
        <f t="shared" si="57"/>
        <v>B</v>
      </c>
      <c r="F51" s="147">
        <f t="shared" si="58"/>
        <v>0.92047619047619045</v>
      </c>
      <c r="G51" s="148">
        <f t="shared" si="59"/>
        <v>1.9330000000000001</v>
      </c>
      <c r="H51" s="149">
        <f t="shared" si="60"/>
        <v>2.1</v>
      </c>
      <c r="I51" s="150">
        <f t="shared" si="61"/>
        <v>5785.1660000000002</v>
      </c>
      <c r="J51" s="151">
        <f t="shared" si="62"/>
        <v>2.5068438643257203E-2</v>
      </c>
      <c r="K51" s="151">
        <f t="shared" si="63"/>
        <v>0.39941372323879293</v>
      </c>
      <c r="L51" s="151">
        <f t="shared" si="64"/>
        <v>0.19221574627244922</v>
      </c>
      <c r="M51" s="152">
        <f t="shared" si="65"/>
        <v>13.313000000000001</v>
      </c>
      <c r="N51" s="153">
        <f t="shared" si="66"/>
        <v>0.501</v>
      </c>
      <c r="O51" s="153">
        <f t="shared" si="67"/>
        <v>52.133000000000003</v>
      </c>
      <c r="P51" s="154">
        <f t="shared" si="68"/>
        <v>0.115</v>
      </c>
      <c r="Q51" s="155">
        <f t="shared" si="69"/>
        <v>84</v>
      </c>
      <c r="R51" s="156">
        <f t="shared" si="70"/>
        <v>28.448712657206219</v>
      </c>
      <c r="S51" s="141">
        <f t="shared" si="71"/>
        <v>29</v>
      </c>
      <c r="T51" s="141">
        <f t="shared" si="72"/>
        <v>3016</v>
      </c>
      <c r="U51" t="s">
        <v>116</v>
      </c>
      <c r="V51" t="s">
        <v>118</v>
      </c>
      <c r="W51" t="s">
        <v>116</v>
      </c>
      <c r="X51" s="4" t="s">
        <v>118</v>
      </c>
      <c r="Y51" s="4" t="s">
        <v>215</v>
      </c>
      <c r="Z51" s="4" t="s">
        <v>136</v>
      </c>
      <c r="AA51" s="4" t="s">
        <v>48</v>
      </c>
      <c r="AB51" s="4">
        <v>521</v>
      </c>
      <c r="AC51" s="4">
        <v>5785.1660000000002</v>
      </c>
      <c r="AD51" s="4">
        <v>2993.2339999999999</v>
      </c>
      <c r="AE51" s="4">
        <v>1.9330000000000001</v>
      </c>
      <c r="AF51" s="4">
        <v>2.1</v>
      </c>
      <c r="AG51" s="4">
        <v>13.313000000000001</v>
      </c>
      <c r="AH51" s="4">
        <v>353.34131200000002</v>
      </c>
      <c r="AI51" s="4">
        <v>8.8577150000000007</v>
      </c>
      <c r="AJ51" s="4">
        <v>141.129369</v>
      </c>
      <c r="AK51" s="4">
        <v>1112</v>
      </c>
      <c r="AL51" s="4">
        <v>29</v>
      </c>
      <c r="AM51" s="4">
        <v>3016</v>
      </c>
      <c r="AN51" s="4">
        <v>84</v>
      </c>
      <c r="AO51" s="4">
        <v>16.372741000000001</v>
      </c>
      <c r="AP51" s="4">
        <v>8955.2000000000007</v>
      </c>
      <c r="AQ51" s="4">
        <v>6.9</v>
      </c>
      <c r="AR51" s="4">
        <v>117</v>
      </c>
      <c r="AS51" s="4">
        <v>54307</v>
      </c>
      <c r="AT51" s="4">
        <v>0.501</v>
      </c>
      <c r="AU51" s="4">
        <v>52.133000000000003</v>
      </c>
      <c r="AV51" s="4">
        <v>51608</v>
      </c>
      <c r="AW51" s="4">
        <v>0</v>
      </c>
      <c r="AX51" s="4">
        <v>0.46</v>
      </c>
      <c r="AY51">
        <v>0.92047619047619045</v>
      </c>
      <c r="AZ51" t="s">
        <v>68</v>
      </c>
      <c r="BA51" t="s">
        <v>186</v>
      </c>
      <c r="BB51">
        <v>2</v>
      </c>
      <c r="BC51" t="s">
        <v>213</v>
      </c>
      <c r="BD51">
        <v>15</v>
      </c>
      <c r="BE51">
        <v>179340.54699999999</v>
      </c>
      <c r="BF51">
        <v>3.2257992388079429E-2</v>
      </c>
      <c r="BG51">
        <v>2.9692713945789304E-2</v>
      </c>
      <c r="BH51">
        <v>302611.30600000004</v>
      </c>
      <c r="BI51">
        <v>1.9117481354117019E-2</v>
      </c>
      <c r="BJ51">
        <v>1.7597186408337236E-2</v>
      </c>
      <c r="BK51">
        <v>1</v>
      </c>
      <c r="BL51" t="s">
        <v>68</v>
      </c>
      <c r="BM51">
        <v>0</v>
      </c>
      <c r="BN51" t="s">
        <v>315</v>
      </c>
    </row>
    <row r="52" spans="1:66">
      <c r="A52" s="136" t="str">
        <f t="shared" si="54"/>
        <v>송도버스</v>
      </c>
      <c r="B52" s="136" t="str">
        <f t="shared" si="1"/>
        <v>8</v>
      </c>
      <c r="C52" s="137" t="str">
        <f t="shared" si="55"/>
        <v>70바2296</v>
      </c>
      <c r="D52" s="112" t="str">
        <f t="shared" si="56"/>
        <v>대형</v>
      </c>
      <c r="E52" s="108" t="str">
        <f t="shared" si="57"/>
        <v>C</v>
      </c>
      <c r="F52" s="157">
        <f t="shared" si="58"/>
        <v>0.86333333333333329</v>
      </c>
      <c r="G52" s="158">
        <f t="shared" si="59"/>
        <v>1.8129999999999999</v>
      </c>
      <c r="H52" s="159">
        <f t="shared" si="60"/>
        <v>2.1</v>
      </c>
      <c r="I52" s="160">
        <f t="shared" si="61"/>
        <v>5272.1080000000002</v>
      </c>
      <c r="J52" s="161">
        <f t="shared" si="62"/>
        <v>2.090463215590076E-2</v>
      </c>
      <c r="K52" s="161">
        <f t="shared" si="63"/>
        <v>0.38897508307859213</v>
      </c>
      <c r="L52" s="161">
        <f t="shared" si="64"/>
        <v>0.2128180985670248</v>
      </c>
      <c r="M52" s="162">
        <f t="shared" si="65"/>
        <v>12.71</v>
      </c>
      <c r="N52" s="163">
        <f t="shared" si="66"/>
        <v>0.41699999999999998</v>
      </c>
      <c r="O52" s="163">
        <f t="shared" si="67"/>
        <v>26.46</v>
      </c>
      <c r="P52" s="164">
        <f t="shared" si="68"/>
        <v>0.29166666666666669</v>
      </c>
      <c r="Q52" s="165">
        <f t="shared" si="69"/>
        <v>91</v>
      </c>
      <c r="R52" s="166">
        <f t="shared" si="70"/>
        <v>27.703861747782128</v>
      </c>
      <c r="S52" s="138">
        <f t="shared" si="71"/>
        <v>22</v>
      </c>
      <c r="T52" s="138">
        <f t="shared" si="72"/>
        <v>1395</v>
      </c>
      <c r="U52" t="s">
        <v>116</v>
      </c>
      <c r="V52" t="s">
        <v>118</v>
      </c>
      <c r="W52" t="s">
        <v>116</v>
      </c>
      <c r="X52" s="4" t="s">
        <v>118</v>
      </c>
      <c r="Y52" s="4" t="s">
        <v>216</v>
      </c>
      <c r="Z52" s="4" t="s">
        <v>136</v>
      </c>
      <c r="AA52" s="4" t="s">
        <v>48</v>
      </c>
      <c r="AB52" s="4">
        <v>521</v>
      </c>
      <c r="AC52" s="4">
        <v>5272.1080000000002</v>
      </c>
      <c r="AD52" s="4">
        <v>2907.8510000000001</v>
      </c>
      <c r="AE52" s="4">
        <v>1.8129999999999999</v>
      </c>
      <c r="AF52" s="4">
        <v>2.1</v>
      </c>
      <c r="AG52" s="4">
        <v>12.71</v>
      </c>
      <c r="AH52" s="4">
        <v>322.48048899999998</v>
      </c>
      <c r="AI52" s="4">
        <v>6.7413360000000004</v>
      </c>
      <c r="AJ52" s="4">
        <v>125.436875</v>
      </c>
      <c r="AK52" s="4">
        <v>1122</v>
      </c>
      <c r="AL52" s="4">
        <v>22</v>
      </c>
      <c r="AM52" s="4">
        <v>1395</v>
      </c>
      <c r="AN52" s="4">
        <v>91</v>
      </c>
      <c r="AO52" s="4">
        <v>16.348610000000001</v>
      </c>
      <c r="AP52" s="4">
        <v>10608.3</v>
      </c>
      <c r="AQ52" s="4">
        <v>17.5</v>
      </c>
      <c r="AR52" s="4">
        <v>108</v>
      </c>
      <c r="AS52" s="4">
        <v>39918</v>
      </c>
      <c r="AT52" s="4">
        <v>0.41699999999999998</v>
      </c>
      <c r="AU52" s="4">
        <v>26.46</v>
      </c>
      <c r="AV52" s="4">
        <v>45117</v>
      </c>
      <c r="AW52" s="4">
        <v>0</v>
      </c>
      <c r="AX52" s="4">
        <v>0.43</v>
      </c>
      <c r="AY52">
        <v>0.86333333333333329</v>
      </c>
      <c r="AZ52" t="s">
        <v>69</v>
      </c>
      <c r="BA52" t="s">
        <v>186</v>
      </c>
      <c r="BB52">
        <v>14</v>
      </c>
      <c r="BC52" t="s">
        <v>383</v>
      </c>
      <c r="BD52">
        <v>20</v>
      </c>
      <c r="BE52">
        <v>179340.54699999999</v>
      </c>
      <c r="BF52">
        <v>2.9397189248006477E-2</v>
      </c>
      <c r="BG52">
        <v>2.5379573384112258E-2</v>
      </c>
      <c r="BH52">
        <v>302611.30600000004</v>
      </c>
      <c r="BI52">
        <v>1.742204569184206E-2</v>
      </c>
      <c r="BJ52">
        <v>1.5041032780623645E-2</v>
      </c>
      <c r="BK52">
        <v>1</v>
      </c>
      <c r="BL52" t="s">
        <v>69</v>
      </c>
      <c r="BM52">
        <v>0</v>
      </c>
      <c r="BN52" t="s">
        <v>315</v>
      </c>
    </row>
    <row r="53" spans="1:66">
      <c r="A53" s="139" t="str">
        <f t="shared" si="54"/>
        <v>송도버스</v>
      </c>
      <c r="B53" s="139" t="str">
        <f t="shared" si="1"/>
        <v>8</v>
      </c>
      <c r="C53" s="140" t="str">
        <f t="shared" si="55"/>
        <v>70바2307</v>
      </c>
      <c r="D53" s="128" t="str">
        <f t="shared" si="56"/>
        <v>대형</v>
      </c>
      <c r="E53" s="124" t="str">
        <f t="shared" si="57"/>
        <v>C</v>
      </c>
      <c r="F53" s="147">
        <f t="shared" si="58"/>
        <v>0.87761904761904752</v>
      </c>
      <c r="G53" s="148">
        <f t="shared" si="59"/>
        <v>1.843</v>
      </c>
      <c r="H53" s="149">
        <f t="shared" si="60"/>
        <v>2.1</v>
      </c>
      <c r="I53" s="150">
        <f t="shared" si="61"/>
        <v>6300.1819999999998</v>
      </c>
      <c r="J53" s="151">
        <f t="shared" si="62"/>
        <v>3.2746146041090295E-2</v>
      </c>
      <c r="K53" s="151">
        <f t="shared" si="63"/>
        <v>0.42707071836453359</v>
      </c>
      <c r="L53" s="151">
        <f t="shared" si="64"/>
        <v>0.23031080689415004</v>
      </c>
      <c r="M53" s="152">
        <f t="shared" si="65"/>
        <v>15.933999999999999</v>
      </c>
      <c r="N53" s="153">
        <f t="shared" si="66"/>
        <v>0.63500000000000001</v>
      </c>
      <c r="O53" s="153">
        <f t="shared" si="67"/>
        <v>51.744999999999997</v>
      </c>
      <c r="P53" s="154">
        <f t="shared" si="68"/>
        <v>0.21</v>
      </c>
      <c r="Q53" s="155">
        <f t="shared" si="69"/>
        <v>86</v>
      </c>
      <c r="R53" s="156">
        <f t="shared" si="70"/>
        <v>27.634830753855049</v>
      </c>
      <c r="S53" s="141">
        <f t="shared" si="71"/>
        <v>40</v>
      </c>
      <c r="T53" s="141">
        <f t="shared" si="72"/>
        <v>3260</v>
      </c>
      <c r="U53" t="s">
        <v>116</v>
      </c>
      <c r="V53" t="s">
        <v>118</v>
      </c>
      <c r="W53" t="s">
        <v>116</v>
      </c>
      <c r="X53" s="4" t="s">
        <v>118</v>
      </c>
      <c r="Y53" s="4" t="s">
        <v>217</v>
      </c>
      <c r="Z53" s="4" t="s">
        <v>136</v>
      </c>
      <c r="AA53" s="4" t="s">
        <v>48</v>
      </c>
      <c r="AB53" s="4">
        <v>521</v>
      </c>
      <c r="AC53" s="4">
        <v>6300.1819999999998</v>
      </c>
      <c r="AD53" s="4">
        <v>3417.5439999999999</v>
      </c>
      <c r="AE53" s="4">
        <v>1.843</v>
      </c>
      <c r="AF53" s="4">
        <v>2.1</v>
      </c>
      <c r="AG53" s="4">
        <v>15.933999999999999</v>
      </c>
      <c r="AH53" s="4">
        <v>422.04160400000001</v>
      </c>
      <c r="AI53" s="4">
        <v>13.820236</v>
      </c>
      <c r="AJ53" s="4">
        <v>180.24161100000001</v>
      </c>
      <c r="AK53" s="4">
        <v>1451</v>
      </c>
      <c r="AL53" s="4">
        <v>40</v>
      </c>
      <c r="AM53" s="4">
        <v>3260</v>
      </c>
      <c r="AN53" s="4">
        <v>86</v>
      </c>
      <c r="AO53" s="4">
        <v>14.927868999999999</v>
      </c>
      <c r="AP53" s="4">
        <v>14921.7</v>
      </c>
      <c r="AQ53" s="4">
        <v>12.6</v>
      </c>
      <c r="AR53" s="4">
        <v>152</v>
      </c>
      <c r="AS53" s="4">
        <v>144880</v>
      </c>
      <c r="AT53" s="4">
        <v>0.63500000000000001</v>
      </c>
      <c r="AU53" s="4">
        <v>51.744999999999997</v>
      </c>
      <c r="AV53" s="4">
        <v>1755</v>
      </c>
      <c r="AW53" s="4">
        <v>0</v>
      </c>
      <c r="AX53" s="4">
        <v>0.51</v>
      </c>
      <c r="AY53">
        <v>0.87761904761904752</v>
      </c>
      <c r="AZ53" t="s">
        <v>69</v>
      </c>
      <c r="BA53" t="s">
        <v>186</v>
      </c>
      <c r="BB53">
        <v>5</v>
      </c>
      <c r="BC53" t="s">
        <v>220</v>
      </c>
      <c r="BD53">
        <v>4</v>
      </c>
      <c r="BE53">
        <v>179340.54699999999</v>
      </c>
      <c r="BF53">
        <v>3.5129713304599214E-2</v>
      </c>
      <c r="BG53">
        <v>3.0830505533512544E-2</v>
      </c>
      <c r="BH53">
        <v>302611.30600000004</v>
      </c>
      <c r="BI53">
        <v>2.0819387362876651E-2</v>
      </c>
      <c r="BJ53">
        <v>1.8271490909419839E-2</v>
      </c>
      <c r="BK53">
        <v>2</v>
      </c>
      <c r="BL53" t="s">
        <v>69</v>
      </c>
      <c r="BM53">
        <v>0</v>
      </c>
      <c r="BN53" t="s">
        <v>315</v>
      </c>
    </row>
    <row r="54" spans="1:66">
      <c r="A54" s="136" t="str">
        <f t="shared" si="54"/>
        <v>송도버스</v>
      </c>
      <c r="B54" s="136" t="str">
        <f t="shared" si="1"/>
        <v>8</v>
      </c>
      <c r="C54" s="137" t="str">
        <f t="shared" si="55"/>
        <v>70바2308</v>
      </c>
      <c r="D54" s="112" t="str">
        <f t="shared" si="56"/>
        <v>대형</v>
      </c>
      <c r="E54" s="108" t="str">
        <f t="shared" si="57"/>
        <v>C</v>
      </c>
      <c r="F54" s="157">
        <f t="shared" si="58"/>
        <v>0.86545454545454537</v>
      </c>
      <c r="G54" s="158">
        <f t="shared" si="59"/>
        <v>1.9039999999999999</v>
      </c>
      <c r="H54" s="159">
        <f t="shared" si="60"/>
        <v>2.2000000000000002</v>
      </c>
      <c r="I54" s="160">
        <f t="shared" si="61"/>
        <v>6134.857</v>
      </c>
      <c r="J54" s="161">
        <f t="shared" si="62"/>
        <v>2.9470500660503884E-2</v>
      </c>
      <c r="K54" s="161">
        <f t="shared" si="63"/>
        <v>0.38309275753320271</v>
      </c>
      <c r="L54" s="161">
        <f t="shared" si="64"/>
        <v>0.24417847066361939</v>
      </c>
      <c r="M54" s="162">
        <f t="shared" si="65"/>
        <v>16.457999999999998</v>
      </c>
      <c r="N54" s="163">
        <f t="shared" si="66"/>
        <v>0.57099999999999995</v>
      </c>
      <c r="O54" s="163">
        <f t="shared" si="67"/>
        <v>21.63</v>
      </c>
      <c r="P54" s="164">
        <f t="shared" si="68"/>
        <v>0.12666666666666665</v>
      </c>
      <c r="Q54" s="165">
        <f t="shared" si="69"/>
        <v>86</v>
      </c>
      <c r="R54" s="166">
        <f t="shared" si="70"/>
        <v>28.090890650850248</v>
      </c>
      <c r="S54" s="138">
        <f t="shared" si="71"/>
        <v>35</v>
      </c>
      <c r="T54" s="138">
        <f t="shared" si="72"/>
        <v>1327</v>
      </c>
      <c r="U54" t="s">
        <v>116</v>
      </c>
      <c r="V54" t="s">
        <v>118</v>
      </c>
      <c r="W54" t="s">
        <v>116</v>
      </c>
      <c r="X54" s="4" t="s">
        <v>118</v>
      </c>
      <c r="Y54" s="4" t="s">
        <v>218</v>
      </c>
      <c r="Z54" s="4" t="s">
        <v>136</v>
      </c>
      <c r="AA54" s="4" t="s">
        <v>48</v>
      </c>
      <c r="AB54" s="4">
        <v>521</v>
      </c>
      <c r="AC54" s="4">
        <v>6134.857</v>
      </c>
      <c r="AD54" s="4">
        <v>3221.8490000000002</v>
      </c>
      <c r="AE54" s="4">
        <v>1.9039999999999999</v>
      </c>
      <c r="AF54" s="4">
        <v>2.2000000000000002</v>
      </c>
      <c r="AG54" s="4">
        <v>16.457999999999998</v>
      </c>
      <c r="AH54" s="4">
        <v>371.77298500000001</v>
      </c>
      <c r="AI54" s="4">
        <v>10.956336</v>
      </c>
      <c r="AJ54" s="4">
        <v>142.42353800000001</v>
      </c>
      <c r="AK54" s="4">
        <v>1498</v>
      </c>
      <c r="AL54" s="4">
        <v>35</v>
      </c>
      <c r="AM54" s="4">
        <v>1327</v>
      </c>
      <c r="AN54" s="4">
        <v>86</v>
      </c>
      <c r="AO54" s="4">
        <v>16.501621</v>
      </c>
      <c r="AP54" s="4">
        <v>11892.6</v>
      </c>
      <c r="AQ54" s="4">
        <v>7.6</v>
      </c>
      <c r="AR54" s="4">
        <v>111</v>
      </c>
      <c r="AS54" s="4">
        <v>37332</v>
      </c>
      <c r="AT54" s="4">
        <v>0.57099999999999995</v>
      </c>
      <c r="AU54" s="4">
        <v>21.63</v>
      </c>
      <c r="AV54" s="4">
        <v>52531</v>
      </c>
      <c r="AW54" s="4">
        <v>0</v>
      </c>
      <c r="AX54" s="4">
        <v>0.53</v>
      </c>
      <c r="AY54">
        <v>0.86545454545454537</v>
      </c>
      <c r="AZ54" t="s">
        <v>69</v>
      </c>
      <c r="BA54" t="s">
        <v>186</v>
      </c>
      <c r="BB54">
        <v>12</v>
      </c>
      <c r="BC54" t="s">
        <v>381</v>
      </c>
      <c r="BD54">
        <v>14</v>
      </c>
      <c r="BE54">
        <v>179340.54699999999</v>
      </c>
      <c r="BF54">
        <v>3.4207863768810742E-2</v>
      </c>
      <c r="BG54">
        <v>2.9605351189007111E-2</v>
      </c>
      <c r="BH54">
        <v>302611.30600000004</v>
      </c>
      <c r="BI54">
        <v>2.0273059460640241E-2</v>
      </c>
      <c r="BJ54">
        <v>1.7545411460481369E-2</v>
      </c>
      <c r="BK54">
        <v>1</v>
      </c>
      <c r="BL54" t="s">
        <v>69</v>
      </c>
      <c r="BM54">
        <v>0</v>
      </c>
      <c r="BN54" t="s">
        <v>315</v>
      </c>
    </row>
    <row r="55" spans="1:66">
      <c r="A55" s="139" t="str">
        <f t="shared" si="54"/>
        <v>송도버스</v>
      </c>
      <c r="B55" s="139" t="str">
        <f t="shared" si="1"/>
        <v>8</v>
      </c>
      <c r="C55" s="140" t="str">
        <f t="shared" si="55"/>
        <v>70바2309</v>
      </c>
      <c r="D55" s="128" t="str">
        <f t="shared" si="56"/>
        <v>대형</v>
      </c>
      <c r="E55" s="124" t="str">
        <f t="shared" si="57"/>
        <v>B</v>
      </c>
      <c r="F55" s="147">
        <f t="shared" si="58"/>
        <v>0.93727272727272715</v>
      </c>
      <c r="G55" s="148">
        <f t="shared" si="59"/>
        <v>2.0619999999999998</v>
      </c>
      <c r="H55" s="149">
        <f t="shared" si="60"/>
        <v>2.2000000000000002</v>
      </c>
      <c r="I55" s="150">
        <f t="shared" si="61"/>
        <v>6542.1719999999996</v>
      </c>
      <c r="J55" s="151">
        <f t="shared" si="62"/>
        <v>1.530423525245248E-2</v>
      </c>
      <c r="K55" s="151">
        <f t="shared" si="63"/>
        <v>0.36432819427767249</v>
      </c>
      <c r="L55" s="151">
        <f t="shared" si="64"/>
        <v>0.21093911930166312</v>
      </c>
      <c r="M55" s="152">
        <f t="shared" si="65"/>
        <v>12.964</v>
      </c>
      <c r="N55" s="153">
        <f t="shared" si="66"/>
        <v>0.13800000000000001</v>
      </c>
      <c r="O55" s="153">
        <f t="shared" si="67"/>
        <v>29.530999999999999</v>
      </c>
      <c r="P55" s="154">
        <f t="shared" si="68"/>
        <v>0</v>
      </c>
      <c r="Q55" s="155">
        <f t="shared" si="69"/>
        <v>79</v>
      </c>
      <c r="R55" s="156">
        <f t="shared" si="70"/>
        <v>26.391959543892121</v>
      </c>
      <c r="S55" s="141">
        <f t="shared" si="71"/>
        <v>9</v>
      </c>
      <c r="T55" s="141">
        <f t="shared" si="72"/>
        <v>1932</v>
      </c>
      <c r="U55" t="s">
        <v>116</v>
      </c>
      <c r="V55" t="s">
        <v>118</v>
      </c>
      <c r="W55" t="s">
        <v>116</v>
      </c>
      <c r="X55" s="4" t="s">
        <v>118</v>
      </c>
      <c r="Y55" s="4" t="s">
        <v>219</v>
      </c>
      <c r="Z55" s="4" t="s">
        <v>136</v>
      </c>
      <c r="AA55" s="4" t="s">
        <v>48</v>
      </c>
      <c r="AB55" s="4">
        <v>521</v>
      </c>
      <c r="AC55" s="4">
        <v>6542.1719999999996</v>
      </c>
      <c r="AD55" s="4">
        <v>3172.2759999999998</v>
      </c>
      <c r="AE55" s="4">
        <v>2.0619999999999998</v>
      </c>
      <c r="AF55" s="4">
        <v>2.2000000000000002</v>
      </c>
      <c r="AG55" s="4">
        <v>12.964</v>
      </c>
      <c r="AH55" s="4">
        <v>399.57769200000001</v>
      </c>
      <c r="AI55" s="4">
        <v>6.1152309999999996</v>
      </c>
      <c r="AJ55" s="4">
        <v>145.57741899999999</v>
      </c>
      <c r="AK55" s="4">
        <v>1380</v>
      </c>
      <c r="AL55" s="4">
        <v>9</v>
      </c>
      <c r="AM55" s="4">
        <v>1932</v>
      </c>
      <c r="AN55" s="4">
        <v>79</v>
      </c>
      <c r="AO55" s="4">
        <v>16.372714999999999</v>
      </c>
      <c r="AP55" s="4">
        <v>6937.9</v>
      </c>
      <c r="AQ55" s="4">
        <v>0</v>
      </c>
      <c r="AR55" s="4">
        <v>82</v>
      </c>
      <c r="AS55" s="4">
        <v>36324</v>
      </c>
      <c r="AT55" s="4">
        <v>0.13800000000000001</v>
      </c>
      <c r="AU55" s="4">
        <v>29.530999999999999</v>
      </c>
      <c r="AV55" s="4">
        <v>59859</v>
      </c>
      <c r="AW55" s="4">
        <v>0</v>
      </c>
      <c r="AX55" s="4">
        <v>0.52</v>
      </c>
      <c r="AY55">
        <v>0.93727272727272715</v>
      </c>
      <c r="AZ55" t="s">
        <v>68</v>
      </c>
      <c r="BA55" t="s">
        <v>186</v>
      </c>
      <c r="BB55">
        <v>1</v>
      </c>
      <c r="BC55" t="s">
        <v>346</v>
      </c>
      <c r="BD55">
        <v>14</v>
      </c>
      <c r="BE55">
        <v>179340.54699999999</v>
      </c>
      <c r="BF55">
        <v>3.6479045644931596E-2</v>
      </c>
      <c r="BG55">
        <v>3.4190814599931334E-2</v>
      </c>
      <c r="BH55">
        <v>302611.30600000004</v>
      </c>
      <c r="BI55">
        <v>2.1619060062481599E-2</v>
      </c>
      <c r="BJ55">
        <v>2.0262955385835023E-2</v>
      </c>
      <c r="BK55">
        <v>1</v>
      </c>
      <c r="BL55" t="s">
        <v>68</v>
      </c>
      <c r="BM55">
        <v>0</v>
      </c>
      <c r="BN55" t="s">
        <v>315</v>
      </c>
    </row>
    <row r="56" spans="1:66">
      <c r="A56" s="136" t="str">
        <f t="shared" si="54"/>
        <v>송도버스</v>
      </c>
      <c r="B56" s="136" t="str">
        <f t="shared" si="1"/>
        <v>8</v>
      </c>
      <c r="C56" s="137" t="str">
        <f t="shared" si="55"/>
        <v>70바2319</v>
      </c>
      <c r="D56" s="112" t="str">
        <f t="shared" si="56"/>
        <v>대형</v>
      </c>
      <c r="E56" s="108" t="str">
        <f t="shared" si="57"/>
        <v>C</v>
      </c>
      <c r="F56" s="157">
        <f t="shared" si="58"/>
        <v>0.86523809523809514</v>
      </c>
      <c r="G56" s="158">
        <f t="shared" si="59"/>
        <v>1.8169999999999999</v>
      </c>
      <c r="H56" s="159">
        <f t="shared" si="60"/>
        <v>2.1</v>
      </c>
      <c r="I56" s="160">
        <f t="shared" si="61"/>
        <v>5710.9290000000001</v>
      </c>
      <c r="J56" s="161">
        <f t="shared" si="62"/>
        <v>1.1285850522275797E-2</v>
      </c>
      <c r="K56" s="161">
        <f t="shared" si="63"/>
        <v>0.38364645035901784</v>
      </c>
      <c r="L56" s="161">
        <f t="shared" si="64"/>
        <v>0.23901540362347351</v>
      </c>
      <c r="M56" s="162">
        <f t="shared" si="65"/>
        <v>14.337</v>
      </c>
      <c r="N56" s="163">
        <f t="shared" si="66"/>
        <v>0.753</v>
      </c>
      <c r="O56" s="163">
        <f t="shared" si="67"/>
        <v>36.158999999999999</v>
      </c>
      <c r="P56" s="164">
        <f t="shared" si="68"/>
        <v>0</v>
      </c>
      <c r="Q56" s="165">
        <f t="shared" si="69"/>
        <v>80</v>
      </c>
      <c r="R56" s="166">
        <f t="shared" si="70"/>
        <v>27.495708418306005</v>
      </c>
      <c r="S56" s="138">
        <f t="shared" si="71"/>
        <v>43</v>
      </c>
      <c r="T56" s="138">
        <f t="shared" si="72"/>
        <v>2065</v>
      </c>
      <c r="U56" t="s">
        <v>116</v>
      </c>
      <c r="V56" t="s">
        <v>118</v>
      </c>
      <c r="W56" t="s">
        <v>116</v>
      </c>
      <c r="X56" s="4" t="s">
        <v>118</v>
      </c>
      <c r="Y56" s="4" t="s">
        <v>222</v>
      </c>
      <c r="Z56" s="4" t="s">
        <v>136</v>
      </c>
      <c r="AA56" s="4" t="s">
        <v>48</v>
      </c>
      <c r="AB56" s="4">
        <v>521</v>
      </c>
      <c r="AC56" s="4">
        <v>5710.9290000000001</v>
      </c>
      <c r="AD56" s="4">
        <v>3143.1860000000001</v>
      </c>
      <c r="AE56" s="4">
        <v>1.8169999999999999</v>
      </c>
      <c r="AF56" s="4">
        <v>2.1</v>
      </c>
      <c r="AG56" s="4">
        <v>14.337</v>
      </c>
      <c r="AH56" s="4">
        <v>343.27160300000003</v>
      </c>
      <c r="AI56" s="4">
        <v>3.8741120000000002</v>
      </c>
      <c r="AJ56" s="4">
        <v>131.69493199999999</v>
      </c>
      <c r="AK56" s="4">
        <v>1365</v>
      </c>
      <c r="AL56" s="4">
        <v>43</v>
      </c>
      <c r="AM56" s="4">
        <v>2065</v>
      </c>
      <c r="AN56" s="4">
        <v>80</v>
      </c>
      <c r="AO56" s="4">
        <v>16.636765</v>
      </c>
      <c r="AP56" s="4">
        <v>9503.6</v>
      </c>
      <c r="AQ56" s="4">
        <v>0</v>
      </c>
      <c r="AR56" s="4">
        <v>115</v>
      </c>
      <c r="AS56" s="4">
        <v>47665</v>
      </c>
      <c r="AT56" s="4">
        <v>0.753</v>
      </c>
      <c r="AU56" s="4">
        <v>36.158999999999999</v>
      </c>
      <c r="AV56" s="4">
        <v>50838</v>
      </c>
      <c r="AW56" s="4">
        <v>0</v>
      </c>
      <c r="AX56" s="4">
        <v>0.47</v>
      </c>
      <c r="AY56">
        <v>0.86523809523809514</v>
      </c>
      <c r="AZ56" t="s">
        <v>69</v>
      </c>
      <c r="BA56" t="s">
        <v>186</v>
      </c>
      <c r="BB56">
        <v>13</v>
      </c>
      <c r="BC56" t="s">
        <v>347</v>
      </c>
      <c r="BD56">
        <v>13</v>
      </c>
      <c r="BE56">
        <v>179340.54699999999</v>
      </c>
      <c r="BF56">
        <v>3.1844048072408301E-2</v>
      </c>
      <c r="BG56">
        <v>2.7552683498840894E-2</v>
      </c>
      <c r="BH56">
        <v>302611.30600000004</v>
      </c>
      <c r="BI56">
        <v>1.8872160050755007E-2</v>
      </c>
      <c r="BJ56">
        <v>1.6328911815343735E-2</v>
      </c>
      <c r="BK56">
        <v>1</v>
      </c>
      <c r="BL56" t="s">
        <v>69</v>
      </c>
      <c r="BM56">
        <v>0</v>
      </c>
      <c r="BN56" t="s">
        <v>315</v>
      </c>
    </row>
  </sheetData>
  <sortState xmlns:xlrd2="http://schemas.microsoft.com/office/spreadsheetml/2017/richdata2" ref="U5:AX26">
    <sortCondition ref="Y5:Y26"/>
    <sortCondition ref="U5:U26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13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151</v>
      </c>
      <c r="B3" s="35"/>
      <c r="E3" s="11"/>
      <c r="F3" s="8"/>
      <c r="G3" s="11"/>
      <c r="H3" s="11"/>
      <c r="X3" s="11"/>
      <c r="Y3" s="11"/>
    </row>
    <row r="4" spans="1:78" ht="27">
      <c r="A4" s="118" t="s">
        <v>38</v>
      </c>
      <c r="B4" s="119" t="s">
        <v>49</v>
      </c>
      <c r="C4" s="120" t="s">
        <v>137</v>
      </c>
      <c r="D4" s="120" t="s">
        <v>152</v>
      </c>
      <c r="E4" s="121" t="s">
        <v>141</v>
      </c>
      <c r="F4" s="119" t="s">
        <v>145</v>
      </c>
      <c r="G4" s="121" t="s">
        <v>143</v>
      </c>
      <c r="H4" s="121" t="s">
        <v>147</v>
      </c>
      <c r="I4" s="122" t="s">
        <v>149</v>
      </c>
      <c r="J4" s="121" t="s">
        <v>11</v>
      </c>
      <c r="K4" s="121" t="s">
        <v>12</v>
      </c>
      <c r="L4" s="121" t="s">
        <v>13</v>
      </c>
      <c r="M4" s="121" t="s">
        <v>73</v>
      </c>
      <c r="N4" s="121" t="s">
        <v>6</v>
      </c>
      <c r="O4" s="121" t="s">
        <v>7</v>
      </c>
      <c r="P4" s="121" t="s">
        <v>158</v>
      </c>
      <c r="Q4" s="214" t="s">
        <v>43</v>
      </c>
      <c r="R4" s="214" t="s">
        <v>44</v>
      </c>
      <c r="S4" s="13"/>
      <c r="T4" s="13" t="s">
        <v>42</v>
      </c>
      <c r="U4" s="13" t="s">
        <v>154</v>
      </c>
      <c r="V4" s="13" t="s">
        <v>155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392</v>
      </c>
      <c r="AN4" s="13"/>
      <c r="AO4" t="s">
        <v>161</v>
      </c>
      <c r="AP4" t="s">
        <v>393</v>
      </c>
      <c r="AQ4" t="s">
        <v>142</v>
      </c>
      <c r="AR4" t="s">
        <v>31</v>
      </c>
      <c r="AS4" t="s">
        <v>0</v>
      </c>
      <c r="AT4" t="s">
        <v>9</v>
      </c>
      <c r="AU4" t="s">
        <v>29</v>
      </c>
      <c r="AV4" t="s">
        <v>155</v>
      </c>
      <c r="AW4" t="s">
        <v>65</v>
      </c>
      <c r="AX4" t="s">
        <v>394</v>
      </c>
      <c r="AY4" t="s">
        <v>121</v>
      </c>
      <c r="AZ4" t="s">
        <v>395</v>
      </c>
      <c r="BA4" t="s">
        <v>396</v>
      </c>
      <c r="BB4" t="s">
        <v>397</v>
      </c>
      <c r="BC4" t="s">
        <v>398</v>
      </c>
      <c r="BD4">
        <v>12</v>
      </c>
      <c r="BE4" t="s">
        <v>133</v>
      </c>
      <c r="BF4" t="s">
        <v>134</v>
      </c>
      <c r="BG4" t="s">
        <v>135</v>
      </c>
      <c r="BI4" t="s">
        <v>0</v>
      </c>
      <c r="BJ4" t="s">
        <v>74</v>
      </c>
      <c r="BK4" t="s">
        <v>65</v>
      </c>
      <c r="BL4" t="s">
        <v>153</v>
      </c>
      <c r="BM4" t="s">
        <v>139</v>
      </c>
      <c r="BN4" t="s">
        <v>144</v>
      </c>
      <c r="BO4" t="s">
        <v>142</v>
      </c>
      <c r="BP4" t="s">
        <v>146</v>
      </c>
      <c r="BQ4" t="s">
        <v>148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254" t="str">
        <f>BI5</f>
        <v>송도버스</v>
      </c>
      <c r="B5" s="123" t="str">
        <f>IF(BJ5="NULL", E5, BJ5)</f>
        <v>강성아</v>
      </c>
      <c r="C5" s="124" t="str">
        <f>BK5</f>
        <v>C</v>
      </c>
      <c r="D5" s="125">
        <f>BL5</f>
        <v>0.85560786945190315</v>
      </c>
      <c r="E5" s="126">
        <f>U5</f>
        <v>4622</v>
      </c>
      <c r="F5" s="127" t="str">
        <f t="shared" ref="F5:I6" si="0">BN5</f>
        <v>16-1</v>
      </c>
      <c r="G5" s="128" t="str">
        <f t="shared" si="0"/>
        <v>70바2243</v>
      </c>
      <c r="H5" s="129">
        <f t="shared" si="0"/>
        <v>2</v>
      </c>
      <c r="I5" s="130">
        <f t="shared" si="0"/>
        <v>2563.5350000000003</v>
      </c>
      <c r="J5" s="131">
        <f>AB5/AA5</f>
        <v>2.1315601092277134E-2</v>
      </c>
      <c r="K5" s="131">
        <f>AC5/AA5</f>
        <v>0.35312275716421759</v>
      </c>
      <c r="L5" s="131">
        <f>AD5/I5</f>
        <v>0.21259705835886772</v>
      </c>
      <c r="M5" s="132">
        <f>Z5</f>
        <v>11.475</v>
      </c>
      <c r="N5" s="133">
        <f>BV5</f>
        <v>0</v>
      </c>
      <c r="O5" s="133">
        <f>BW5</f>
        <v>30.387726323221642</v>
      </c>
      <c r="P5" s="215">
        <f>AK5</f>
        <v>35</v>
      </c>
      <c r="Q5" s="216">
        <f>AE5</f>
        <v>0</v>
      </c>
      <c r="R5" s="216">
        <f>AF5</f>
        <v>779</v>
      </c>
      <c r="T5">
        <v>521</v>
      </c>
      <c r="U5">
        <v>4622</v>
      </c>
      <c r="V5" t="s">
        <v>352</v>
      </c>
      <c r="W5">
        <v>2563.5349999999999</v>
      </c>
      <c r="X5">
        <v>1152.251</v>
      </c>
      <c r="Y5">
        <v>2.2250000000000001</v>
      </c>
      <c r="Z5">
        <v>11.475</v>
      </c>
      <c r="AA5">
        <v>133.469424</v>
      </c>
      <c r="AB5">
        <v>2.8449810000000002</v>
      </c>
      <c r="AC5">
        <v>47.131090999999998</v>
      </c>
      <c r="AD5" s="1">
        <v>545</v>
      </c>
      <c r="AE5">
        <v>0</v>
      </c>
      <c r="AF5">
        <v>779</v>
      </c>
      <c r="AG5">
        <v>87</v>
      </c>
      <c r="AH5">
        <v>19.206907999999999</v>
      </c>
      <c r="AI5">
        <v>8069.8</v>
      </c>
      <c r="AJ5">
        <v>29.5</v>
      </c>
      <c r="AK5">
        <v>35</v>
      </c>
      <c r="AL5">
        <v>15913</v>
      </c>
      <c r="AM5">
        <v>0.85560786945190315</v>
      </c>
      <c r="AN5" t="s">
        <v>69</v>
      </c>
      <c r="AO5">
        <v>2079.5140000000001</v>
      </c>
      <c r="AP5" t="s">
        <v>520</v>
      </c>
      <c r="AQ5" t="s">
        <v>116</v>
      </c>
      <c r="AR5" t="s">
        <v>117</v>
      </c>
      <c r="AS5" t="s">
        <v>116</v>
      </c>
      <c r="AT5" t="s">
        <v>117</v>
      </c>
      <c r="AU5" t="s">
        <v>173</v>
      </c>
      <c r="AV5" t="s">
        <v>352</v>
      </c>
      <c r="AW5" t="s">
        <v>69</v>
      </c>
      <c r="AX5">
        <v>4622</v>
      </c>
      <c r="AY5" t="s">
        <v>399</v>
      </c>
      <c r="AZ5">
        <v>9</v>
      </c>
      <c r="BA5" t="s">
        <v>424</v>
      </c>
      <c r="BB5">
        <v>2</v>
      </c>
      <c r="BC5">
        <v>1</v>
      </c>
      <c r="BE5" t="s">
        <v>69</v>
      </c>
      <c r="BF5">
        <v>0</v>
      </c>
      <c r="BG5" t="s">
        <v>315</v>
      </c>
      <c r="BI5" t="s">
        <v>116</v>
      </c>
      <c r="BJ5" t="s">
        <v>352</v>
      </c>
      <c r="BK5" t="s">
        <v>69</v>
      </c>
      <c r="BL5">
        <v>0.85560786945190315</v>
      </c>
      <c r="BM5">
        <v>4622</v>
      </c>
      <c r="BN5" t="s">
        <v>117</v>
      </c>
      <c r="BO5" t="s">
        <v>173</v>
      </c>
      <c r="BP5">
        <v>2</v>
      </c>
      <c r="BQ5">
        <v>2563.5350000000003</v>
      </c>
      <c r="BR5">
        <v>2.1315601092277134E-2</v>
      </c>
      <c r="BS5">
        <v>0.35312275716421759</v>
      </c>
      <c r="BT5">
        <v>0.21259705835886775</v>
      </c>
      <c r="BU5">
        <v>11.475</v>
      </c>
      <c r="BV5">
        <v>0</v>
      </c>
      <c r="BW5">
        <v>30.387726323221642</v>
      </c>
      <c r="BX5">
        <v>35</v>
      </c>
      <c r="BY5">
        <v>0</v>
      </c>
      <c r="BZ5">
        <v>779</v>
      </c>
    </row>
    <row r="6" spans="1:78" ht="16.5">
      <c r="A6" s="255" t="str">
        <f>BI6</f>
        <v>송도버스</v>
      </c>
      <c r="B6" s="107" t="str">
        <f>IF(BJ6="NULL", E6, BJ6)</f>
        <v>강지훈</v>
      </c>
      <c r="C6" s="108" t="str">
        <f>BK6</f>
        <v>C</v>
      </c>
      <c r="D6" s="109">
        <f>BL6</f>
        <v>0.86029065432560203</v>
      </c>
      <c r="E6" s="110">
        <f>U6</f>
        <v>8055</v>
      </c>
      <c r="F6" s="111" t="str">
        <f t="shared" si="0"/>
        <v>8</v>
      </c>
      <c r="G6" s="112" t="str">
        <f t="shared" si="0"/>
        <v>70바2289</v>
      </c>
      <c r="H6" s="113">
        <f t="shared" si="0"/>
        <v>3</v>
      </c>
      <c r="I6" s="114">
        <f t="shared" si="0"/>
        <v>2664.8820000000001</v>
      </c>
      <c r="J6" s="115">
        <f>AB6/AA6</f>
        <v>1.2255901500800958E-2</v>
      </c>
      <c r="K6" s="115">
        <f>AC6/AA6</f>
        <v>0.39925680122806478</v>
      </c>
      <c r="L6" s="115">
        <f>AD6/I6</f>
        <v>0.41802976642117734</v>
      </c>
      <c r="M6" s="116">
        <f>Z6</f>
        <v>15.304</v>
      </c>
      <c r="N6" s="117">
        <f>BV6</f>
        <v>0.3377260231409871</v>
      </c>
      <c r="O6" s="117">
        <f>BW6</f>
        <v>61.616236666388978</v>
      </c>
      <c r="P6" s="217">
        <f>AK6</f>
        <v>64</v>
      </c>
      <c r="Q6" s="218">
        <f>AE6</f>
        <v>9</v>
      </c>
      <c r="R6" s="218">
        <f>AF6</f>
        <v>1642</v>
      </c>
      <c r="T6">
        <v>521</v>
      </c>
      <c r="U6">
        <v>8055</v>
      </c>
      <c r="V6" t="s">
        <v>224</v>
      </c>
      <c r="W6">
        <v>2664.8820000000001</v>
      </c>
      <c r="X6">
        <v>1414.22</v>
      </c>
      <c r="Y6">
        <v>1.8839999999999999</v>
      </c>
      <c r="Z6">
        <v>15.304</v>
      </c>
      <c r="AA6">
        <v>151.17247800000001</v>
      </c>
      <c r="AB6">
        <v>1.8527549999999999</v>
      </c>
      <c r="AC6">
        <v>60.356639999999999</v>
      </c>
      <c r="AD6" s="1">
        <v>1114</v>
      </c>
      <c r="AE6">
        <v>9</v>
      </c>
      <c r="AF6">
        <v>1642</v>
      </c>
      <c r="AG6">
        <v>89</v>
      </c>
      <c r="AH6">
        <v>17.628088999999999</v>
      </c>
      <c r="AI6">
        <v>10011.5</v>
      </c>
      <c r="AJ6">
        <v>68.099999999999994</v>
      </c>
      <c r="AK6">
        <v>64</v>
      </c>
      <c r="AL6">
        <v>14926</v>
      </c>
      <c r="AM6">
        <v>0.86029065432560203</v>
      </c>
      <c r="AN6" t="s">
        <v>69</v>
      </c>
      <c r="AO6">
        <v>2419.1080000000002</v>
      </c>
      <c r="AP6" t="s">
        <v>521</v>
      </c>
      <c r="AQ6" t="s">
        <v>116</v>
      </c>
      <c r="AR6" t="s">
        <v>118</v>
      </c>
      <c r="AS6" t="s">
        <v>116</v>
      </c>
      <c r="AT6" t="s">
        <v>118</v>
      </c>
      <c r="AU6" t="s">
        <v>211</v>
      </c>
      <c r="AV6" t="s">
        <v>224</v>
      </c>
      <c r="AW6" t="s">
        <v>69</v>
      </c>
      <c r="AX6">
        <v>8055</v>
      </c>
      <c r="AY6" t="s">
        <v>403</v>
      </c>
      <c r="AZ6">
        <v>24</v>
      </c>
      <c r="BA6" t="s">
        <v>491</v>
      </c>
      <c r="BB6">
        <v>3</v>
      </c>
      <c r="BC6">
        <v>1</v>
      </c>
      <c r="BE6" t="s">
        <v>69</v>
      </c>
      <c r="BF6">
        <v>0</v>
      </c>
      <c r="BG6" t="s">
        <v>315</v>
      </c>
      <c r="BI6" t="s">
        <v>116</v>
      </c>
      <c r="BJ6" t="s">
        <v>224</v>
      </c>
      <c r="BK6" t="s">
        <v>69</v>
      </c>
      <c r="BL6">
        <v>0.86029065432560203</v>
      </c>
      <c r="BM6">
        <v>8055</v>
      </c>
      <c r="BN6" t="s">
        <v>118</v>
      </c>
      <c r="BO6" t="s">
        <v>211</v>
      </c>
      <c r="BP6">
        <v>3</v>
      </c>
      <c r="BQ6">
        <v>2664.8820000000001</v>
      </c>
      <c r="BR6">
        <v>1.2255901500800958E-2</v>
      </c>
      <c r="BS6">
        <v>0.39925680122806478</v>
      </c>
      <c r="BT6">
        <v>0.41802976642117734</v>
      </c>
      <c r="BU6">
        <v>15.304</v>
      </c>
      <c r="BV6">
        <v>0.3377260231409871</v>
      </c>
      <c r="BW6">
        <v>61.616236666388978</v>
      </c>
      <c r="BX6">
        <v>64</v>
      </c>
      <c r="BY6">
        <v>9</v>
      </c>
      <c r="BZ6">
        <v>1642</v>
      </c>
    </row>
    <row r="7" spans="1:78" ht="16.5">
      <c r="A7" s="254" t="str">
        <f t="shared" ref="A7:A70" si="1">BI7</f>
        <v>송도버스</v>
      </c>
      <c r="B7" s="123" t="str">
        <f t="shared" ref="B7:B70" si="2">IF(BJ7="NULL", E7, BJ7)</f>
        <v>경득환</v>
      </c>
      <c r="C7" s="124" t="str">
        <f t="shared" ref="C7:C70" si="3">BK7</f>
        <v>F</v>
      </c>
      <c r="D7" s="125">
        <f t="shared" ref="D7:D70" si="4">BL7</f>
        <v>0.76713044549924558</v>
      </c>
      <c r="E7" s="126">
        <f t="shared" ref="E7:E70" si="5">U7</f>
        <v>7265</v>
      </c>
      <c r="F7" s="127" t="str">
        <f t="shared" ref="F7:F70" si="6">BN7</f>
        <v>16-1</v>
      </c>
      <c r="G7" s="128" t="str">
        <f t="shared" ref="G7:G70" si="7">BO7</f>
        <v>70바2248</v>
      </c>
      <c r="H7" s="129">
        <f t="shared" ref="H7:H70" si="8">BP7</f>
        <v>2</v>
      </c>
      <c r="I7" s="130">
        <f t="shared" ref="I7:I70" si="9">BQ7</f>
        <v>2702.9520000000002</v>
      </c>
      <c r="J7" s="131">
        <f t="shared" ref="J7:J70" si="10">AB7/AA7</f>
        <v>1.7624442174475993E-2</v>
      </c>
      <c r="K7" s="131">
        <f t="shared" ref="K7:K70" si="11">AC7/AA7</f>
        <v>0.3311827785146948</v>
      </c>
      <c r="L7" s="131">
        <f t="shared" ref="L7:L70" si="12">AD7/I7</f>
        <v>0.22345938810604107</v>
      </c>
      <c r="M7" s="132">
        <f t="shared" ref="M7:M70" si="13">Z7</f>
        <v>13.121</v>
      </c>
      <c r="N7" s="133">
        <f t="shared" ref="N7:N70" si="14">BV7</f>
        <v>0</v>
      </c>
      <c r="O7" s="133">
        <f t="shared" ref="O7:O70" si="15">BW7</f>
        <v>2.0348123089126258</v>
      </c>
      <c r="P7" s="215">
        <f t="shared" ref="P7:P70" si="16">AK7</f>
        <v>10</v>
      </c>
      <c r="Q7" s="216">
        <f t="shared" ref="Q7:Q70" si="17">AE7</f>
        <v>0</v>
      </c>
      <c r="R7" s="216">
        <f t="shared" ref="R7:R70" si="18">AF7</f>
        <v>55</v>
      </c>
      <c r="T7">
        <v>521</v>
      </c>
      <c r="U7">
        <v>7265</v>
      </c>
      <c r="V7" t="s">
        <v>225</v>
      </c>
      <c r="W7">
        <v>2702.9520000000002</v>
      </c>
      <c r="X7">
        <v>1355.078</v>
      </c>
      <c r="Y7">
        <v>1.9950000000000001</v>
      </c>
      <c r="Z7">
        <v>13.121</v>
      </c>
      <c r="AA7">
        <v>136.40914000000001</v>
      </c>
      <c r="AB7">
        <v>2.4041350000000001</v>
      </c>
      <c r="AC7">
        <v>45.176358</v>
      </c>
      <c r="AD7" s="1">
        <v>604</v>
      </c>
      <c r="AE7">
        <v>0</v>
      </c>
      <c r="AF7">
        <v>55</v>
      </c>
      <c r="AG7">
        <v>74</v>
      </c>
      <c r="AH7">
        <v>19.815035000000002</v>
      </c>
      <c r="AI7">
        <v>3422</v>
      </c>
      <c r="AJ7">
        <v>0</v>
      </c>
      <c r="AK7">
        <v>10</v>
      </c>
      <c r="AL7">
        <v>4588</v>
      </c>
      <c r="AM7">
        <v>0.76713044549924558</v>
      </c>
      <c r="AN7" t="s">
        <v>70</v>
      </c>
      <c r="AO7">
        <v>2622.8130000000001</v>
      </c>
      <c r="AP7" t="s">
        <v>522</v>
      </c>
      <c r="AQ7" t="s">
        <v>116</v>
      </c>
      <c r="AR7" t="s">
        <v>117</v>
      </c>
      <c r="AS7" t="s">
        <v>116</v>
      </c>
      <c r="AT7" t="s">
        <v>117</v>
      </c>
      <c r="AU7" t="s">
        <v>174</v>
      </c>
      <c r="AV7" t="s">
        <v>225</v>
      </c>
      <c r="AW7" t="s">
        <v>70</v>
      </c>
      <c r="AX7">
        <v>7265</v>
      </c>
      <c r="AY7" t="s">
        <v>411</v>
      </c>
      <c r="AZ7">
        <v>6</v>
      </c>
      <c r="BA7" t="s">
        <v>370</v>
      </c>
      <c r="BB7">
        <v>2</v>
      </c>
      <c r="BC7">
        <v>1</v>
      </c>
      <c r="BE7" t="s">
        <v>67</v>
      </c>
      <c r="BF7">
        <v>-1</v>
      </c>
      <c r="BG7" t="s">
        <v>316</v>
      </c>
      <c r="BI7" t="s">
        <v>116</v>
      </c>
      <c r="BJ7" t="s">
        <v>225</v>
      </c>
      <c r="BK7" t="s">
        <v>70</v>
      </c>
      <c r="BL7">
        <v>0.76713044549924558</v>
      </c>
      <c r="BM7">
        <v>7265</v>
      </c>
      <c r="BN7" t="s">
        <v>117</v>
      </c>
      <c r="BO7" t="s">
        <v>174</v>
      </c>
      <c r="BP7">
        <v>2</v>
      </c>
      <c r="BQ7">
        <v>2702.9520000000002</v>
      </c>
      <c r="BR7">
        <v>1.7624442174475993E-2</v>
      </c>
      <c r="BS7">
        <v>0.3311827785146948</v>
      </c>
      <c r="BT7">
        <v>0.22345938810604107</v>
      </c>
      <c r="BU7">
        <v>13.121</v>
      </c>
      <c r="BV7">
        <v>0</v>
      </c>
      <c r="BW7">
        <v>2.0348123089126258</v>
      </c>
      <c r="BX7">
        <v>10</v>
      </c>
      <c r="BY7">
        <v>0</v>
      </c>
      <c r="BZ7">
        <v>55</v>
      </c>
    </row>
    <row r="8" spans="1:78" ht="16.5">
      <c r="A8" s="255" t="str">
        <f t="shared" si="1"/>
        <v>송도버스</v>
      </c>
      <c r="B8" s="107" t="str">
        <f t="shared" si="2"/>
        <v>곽창환</v>
      </c>
      <c r="C8" s="108" t="str">
        <f t="shared" si="3"/>
        <v>B</v>
      </c>
      <c r="D8" s="109">
        <f t="shared" si="4"/>
        <v>0.94974550502741562</v>
      </c>
      <c r="E8" s="110">
        <f t="shared" si="5"/>
        <v>9210</v>
      </c>
      <c r="F8" s="111" t="str">
        <f t="shared" si="6"/>
        <v>8</v>
      </c>
      <c r="G8" s="112" t="str">
        <f t="shared" si="7"/>
        <v>70바2255</v>
      </c>
      <c r="H8" s="113">
        <f t="shared" si="8"/>
        <v>2</v>
      </c>
      <c r="I8" s="114">
        <f t="shared" si="9"/>
        <v>2078.9389999999999</v>
      </c>
      <c r="J8" s="115">
        <f t="shared" si="10"/>
        <v>3.2836697939085998E-3</v>
      </c>
      <c r="K8" s="115">
        <f t="shared" si="11"/>
        <v>0.38779695972955863</v>
      </c>
      <c r="L8" s="115">
        <f t="shared" si="12"/>
        <v>0.32276079288521697</v>
      </c>
      <c r="M8" s="116">
        <f t="shared" si="13"/>
        <v>12.855</v>
      </c>
      <c r="N8" s="117">
        <f t="shared" si="14"/>
        <v>1.443043783391432</v>
      </c>
      <c r="O8" s="117">
        <f t="shared" si="15"/>
        <v>54.883765228320797</v>
      </c>
      <c r="P8" s="217">
        <f t="shared" si="16"/>
        <v>26</v>
      </c>
      <c r="Q8" s="218">
        <f t="shared" si="17"/>
        <v>30</v>
      </c>
      <c r="R8" s="218">
        <f t="shared" si="18"/>
        <v>1141</v>
      </c>
      <c r="T8">
        <v>521</v>
      </c>
      <c r="U8">
        <v>9210</v>
      </c>
      <c r="V8" t="s">
        <v>226</v>
      </c>
      <c r="W8">
        <v>2078.9389999999999</v>
      </c>
      <c r="X8">
        <v>1042.204</v>
      </c>
      <c r="Y8">
        <v>1.9950000000000001</v>
      </c>
      <c r="Z8">
        <v>12.855</v>
      </c>
      <c r="AA8">
        <v>123.927199</v>
      </c>
      <c r="AB8">
        <v>0.40693600000000002</v>
      </c>
      <c r="AC8">
        <v>48.058591</v>
      </c>
      <c r="AD8" s="1">
        <v>671</v>
      </c>
      <c r="AE8">
        <v>30</v>
      </c>
      <c r="AF8">
        <v>1141</v>
      </c>
      <c r="AG8">
        <v>76</v>
      </c>
      <c r="AH8">
        <v>16.775486000000001</v>
      </c>
      <c r="AI8">
        <v>2746.8</v>
      </c>
      <c r="AJ8">
        <v>0</v>
      </c>
      <c r="AK8">
        <v>26</v>
      </c>
      <c r="AL8">
        <v>10319</v>
      </c>
      <c r="AM8">
        <v>0.94974550502741562</v>
      </c>
      <c r="AN8" t="s">
        <v>68</v>
      </c>
      <c r="AO8">
        <v>2005.7139999999999</v>
      </c>
      <c r="AP8" t="s">
        <v>523</v>
      </c>
      <c r="AQ8" t="s">
        <v>116</v>
      </c>
      <c r="AR8" t="s">
        <v>118</v>
      </c>
      <c r="AS8" t="s">
        <v>116</v>
      </c>
      <c r="AT8" t="s">
        <v>118</v>
      </c>
      <c r="AU8" t="s">
        <v>203</v>
      </c>
      <c r="AV8" t="s">
        <v>226</v>
      </c>
      <c r="AW8" t="s">
        <v>68</v>
      </c>
      <c r="AX8">
        <v>9210</v>
      </c>
      <c r="AY8" t="s">
        <v>408</v>
      </c>
      <c r="AZ8">
        <v>1</v>
      </c>
      <c r="BA8" t="s">
        <v>346</v>
      </c>
      <c r="BB8">
        <v>2</v>
      </c>
      <c r="BC8">
        <v>1</v>
      </c>
      <c r="BE8" t="s">
        <v>66</v>
      </c>
      <c r="BF8">
        <v>-1</v>
      </c>
      <c r="BG8" t="s">
        <v>316</v>
      </c>
      <c r="BI8" t="s">
        <v>116</v>
      </c>
      <c r="BJ8" t="s">
        <v>226</v>
      </c>
      <c r="BK8" t="s">
        <v>68</v>
      </c>
      <c r="BL8">
        <v>0.94974550502741562</v>
      </c>
      <c r="BM8">
        <v>9210</v>
      </c>
      <c r="BN8" t="s">
        <v>118</v>
      </c>
      <c r="BO8" t="s">
        <v>203</v>
      </c>
      <c r="BP8">
        <v>2</v>
      </c>
      <c r="BQ8">
        <v>2078.9389999999999</v>
      </c>
      <c r="BR8">
        <v>3.2836697939085998E-3</v>
      </c>
      <c r="BS8">
        <v>0.38779695972955863</v>
      </c>
      <c r="BT8">
        <v>0.32276079288521697</v>
      </c>
      <c r="BU8">
        <v>12.855</v>
      </c>
      <c r="BV8">
        <v>1.443043783391432</v>
      </c>
      <c r="BW8">
        <v>54.883765228320797</v>
      </c>
      <c r="BX8">
        <v>26</v>
      </c>
      <c r="BY8">
        <v>30</v>
      </c>
      <c r="BZ8">
        <v>1141</v>
      </c>
    </row>
    <row r="9" spans="1:78" ht="16.5">
      <c r="A9" s="254" t="str">
        <f t="shared" si="1"/>
        <v>송도버스</v>
      </c>
      <c r="B9" s="123" t="str">
        <f t="shared" si="2"/>
        <v>권복수</v>
      </c>
      <c r="C9" s="124" t="str">
        <f t="shared" si="3"/>
        <v>A</v>
      </c>
      <c r="D9" s="125">
        <f t="shared" si="4"/>
        <v>0.97895838178612626</v>
      </c>
      <c r="E9" s="126">
        <f t="shared" si="5"/>
        <v>9410</v>
      </c>
      <c r="F9" s="127" t="str">
        <f t="shared" si="6"/>
        <v>16-1</v>
      </c>
      <c r="G9" s="128" t="str">
        <f t="shared" si="7"/>
        <v>70바2313</v>
      </c>
      <c r="H9" s="129">
        <f t="shared" si="8"/>
        <v>2</v>
      </c>
      <c r="I9" s="130">
        <f t="shared" si="9"/>
        <v>2170.1799999999998</v>
      </c>
      <c r="J9" s="131">
        <f t="shared" si="10"/>
        <v>1.843179312696818E-3</v>
      </c>
      <c r="K9" s="131">
        <f t="shared" si="11"/>
        <v>0.30070869986616139</v>
      </c>
      <c r="L9" s="131">
        <f t="shared" si="12"/>
        <v>0.22440534886507113</v>
      </c>
      <c r="M9" s="132">
        <f t="shared" si="13"/>
        <v>8.5969999999999995</v>
      </c>
      <c r="N9" s="133">
        <f t="shared" si="14"/>
        <v>0</v>
      </c>
      <c r="O9" s="133">
        <f t="shared" si="15"/>
        <v>44.55851588347511</v>
      </c>
      <c r="P9" s="215">
        <f t="shared" si="16"/>
        <v>15</v>
      </c>
      <c r="Q9" s="216">
        <f t="shared" si="17"/>
        <v>0</v>
      </c>
      <c r="R9" s="216">
        <f t="shared" si="18"/>
        <v>967</v>
      </c>
      <c r="T9">
        <v>521</v>
      </c>
      <c r="U9">
        <v>9410</v>
      </c>
      <c r="V9" t="s">
        <v>227</v>
      </c>
      <c r="W9">
        <v>2170.1799999999998</v>
      </c>
      <c r="X9">
        <v>855.40800000000002</v>
      </c>
      <c r="Y9">
        <v>2.5369999999999999</v>
      </c>
      <c r="Z9">
        <v>8.5969999999999995</v>
      </c>
      <c r="AA9">
        <v>108.35136799999999</v>
      </c>
      <c r="AB9">
        <v>0.199711</v>
      </c>
      <c r="AC9">
        <v>32.582199000000003</v>
      </c>
      <c r="AD9" s="1">
        <v>487</v>
      </c>
      <c r="AE9">
        <v>0</v>
      </c>
      <c r="AF9">
        <v>967</v>
      </c>
      <c r="AG9">
        <v>76</v>
      </c>
      <c r="AH9">
        <v>20.029095999999999</v>
      </c>
      <c r="AI9">
        <v>3963.4</v>
      </c>
      <c r="AJ9">
        <v>0</v>
      </c>
      <c r="AK9">
        <v>15</v>
      </c>
      <c r="AL9">
        <v>1735</v>
      </c>
      <c r="AM9">
        <v>0.97895838178612626</v>
      </c>
      <c r="AN9" t="s">
        <v>66</v>
      </c>
      <c r="AO9">
        <v>2008.9639999999999</v>
      </c>
      <c r="AP9" t="s">
        <v>524</v>
      </c>
      <c r="AQ9" t="s">
        <v>116</v>
      </c>
      <c r="AR9" t="s">
        <v>117</v>
      </c>
      <c r="AS9" t="s">
        <v>116</v>
      </c>
      <c r="AT9" t="s">
        <v>117</v>
      </c>
      <c r="AU9" t="s">
        <v>221</v>
      </c>
      <c r="AV9" t="s">
        <v>227</v>
      </c>
      <c r="AW9" t="s">
        <v>66</v>
      </c>
      <c r="AX9">
        <v>9410</v>
      </c>
      <c r="AY9" t="s">
        <v>405</v>
      </c>
      <c r="AZ9">
        <v>3</v>
      </c>
      <c r="BA9" t="s">
        <v>406</v>
      </c>
      <c r="BB9">
        <v>2</v>
      </c>
      <c r="BC9">
        <v>1</v>
      </c>
      <c r="BE9" t="s">
        <v>66</v>
      </c>
      <c r="BF9">
        <v>0</v>
      </c>
      <c r="BG9" t="s">
        <v>315</v>
      </c>
      <c r="BI9" t="s">
        <v>116</v>
      </c>
      <c r="BJ9" t="s">
        <v>227</v>
      </c>
      <c r="BK9" t="s">
        <v>66</v>
      </c>
      <c r="BL9">
        <v>0.97895838178612626</v>
      </c>
      <c r="BM9">
        <v>9410</v>
      </c>
      <c r="BN9" t="s">
        <v>117</v>
      </c>
      <c r="BO9" t="s">
        <v>221</v>
      </c>
      <c r="BP9">
        <v>2</v>
      </c>
      <c r="BQ9">
        <v>2170.1799999999998</v>
      </c>
      <c r="BR9">
        <v>1.843179312696818E-3</v>
      </c>
      <c r="BS9">
        <v>0.30070869986616139</v>
      </c>
      <c r="BT9">
        <v>0.22440534886507113</v>
      </c>
      <c r="BU9">
        <v>8.5969999999999995</v>
      </c>
      <c r="BV9">
        <v>0</v>
      </c>
      <c r="BW9">
        <v>44.55851588347511</v>
      </c>
      <c r="BX9">
        <v>15</v>
      </c>
      <c r="BY9">
        <v>0</v>
      </c>
      <c r="BZ9">
        <v>967</v>
      </c>
    </row>
    <row r="10" spans="1:78" ht="16.5">
      <c r="A10" s="255" t="str">
        <f t="shared" si="1"/>
        <v>송도버스</v>
      </c>
      <c r="B10" s="107" t="str">
        <f t="shared" si="2"/>
        <v>권오선</v>
      </c>
      <c r="C10" s="108" t="str">
        <f t="shared" si="3"/>
        <v>B</v>
      </c>
      <c r="D10" s="109">
        <f t="shared" si="4"/>
        <v>0.94423967071718429</v>
      </c>
      <c r="E10" s="110">
        <f t="shared" si="5"/>
        <v>3855</v>
      </c>
      <c r="F10" s="111" t="str">
        <f t="shared" si="6"/>
        <v>16-1</v>
      </c>
      <c r="G10" s="112" t="str">
        <f t="shared" si="7"/>
        <v>70바2315</v>
      </c>
      <c r="H10" s="113">
        <f t="shared" si="8"/>
        <v>3</v>
      </c>
      <c r="I10" s="114">
        <f t="shared" si="9"/>
        <v>2991.172</v>
      </c>
      <c r="J10" s="115">
        <f t="shared" si="10"/>
        <v>1.2354433849807091E-2</v>
      </c>
      <c r="K10" s="115">
        <f t="shared" si="11"/>
        <v>0.32424789247324221</v>
      </c>
      <c r="L10" s="115">
        <f t="shared" si="12"/>
        <v>0.17484785227997587</v>
      </c>
      <c r="M10" s="116">
        <f t="shared" si="13"/>
        <v>10.984999999999999</v>
      </c>
      <c r="N10" s="117">
        <f t="shared" si="14"/>
        <v>0</v>
      </c>
      <c r="O10" s="117">
        <f t="shared" si="15"/>
        <v>7.8898839652149722</v>
      </c>
      <c r="P10" s="217">
        <f t="shared" si="16"/>
        <v>13</v>
      </c>
      <c r="Q10" s="218">
        <f t="shared" si="17"/>
        <v>0</v>
      </c>
      <c r="R10" s="218">
        <f t="shared" si="18"/>
        <v>236</v>
      </c>
      <c r="T10">
        <v>521</v>
      </c>
      <c r="U10">
        <v>3855</v>
      </c>
      <c r="V10" t="s">
        <v>228</v>
      </c>
      <c r="W10">
        <v>2991.172</v>
      </c>
      <c r="X10">
        <v>1221.634</v>
      </c>
      <c r="Y10">
        <v>2.4489999999999998</v>
      </c>
      <c r="Z10">
        <v>10.984999999999999</v>
      </c>
      <c r="AA10">
        <v>146.81830199999999</v>
      </c>
      <c r="AB10">
        <v>1.8138570000000001</v>
      </c>
      <c r="AC10">
        <v>47.605525</v>
      </c>
      <c r="AD10" s="1">
        <v>523</v>
      </c>
      <c r="AE10">
        <v>0</v>
      </c>
      <c r="AF10">
        <v>236</v>
      </c>
      <c r="AG10">
        <v>86</v>
      </c>
      <c r="AH10">
        <v>20.373290999999998</v>
      </c>
      <c r="AI10">
        <v>9704.2999999999993</v>
      </c>
      <c r="AJ10">
        <v>38</v>
      </c>
      <c r="AK10">
        <v>13</v>
      </c>
      <c r="AL10">
        <v>7940</v>
      </c>
      <c r="AM10">
        <v>0.94423967071718429</v>
      </c>
      <c r="AN10" t="s">
        <v>68</v>
      </c>
      <c r="AO10">
        <v>2658.326</v>
      </c>
      <c r="AP10" t="s">
        <v>525</v>
      </c>
      <c r="AQ10" t="s">
        <v>116</v>
      </c>
      <c r="AR10" t="s">
        <v>117</v>
      </c>
      <c r="AS10" t="s">
        <v>116</v>
      </c>
      <c r="AT10" t="s">
        <v>117</v>
      </c>
      <c r="AU10" t="s">
        <v>183</v>
      </c>
      <c r="AV10" t="s">
        <v>228</v>
      </c>
      <c r="AW10" t="s">
        <v>68</v>
      </c>
      <c r="AX10">
        <v>3855</v>
      </c>
      <c r="AY10" t="s">
        <v>414</v>
      </c>
      <c r="AZ10">
        <v>1</v>
      </c>
      <c r="BA10" t="s">
        <v>336</v>
      </c>
      <c r="BB10">
        <v>3</v>
      </c>
      <c r="BC10">
        <v>1</v>
      </c>
      <c r="BE10" t="s">
        <v>68</v>
      </c>
      <c r="BF10">
        <v>0</v>
      </c>
      <c r="BG10" t="s">
        <v>315</v>
      </c>
      <c r="BI10" t="s">
        <v>116</v>
      </c>
      <c r="BJ10" t="s">
        <v>228</v>
      </c>
      <c r="BK10" t="s">
        <v>68</v>
      </c>
      <c r="BL10">
        <v>0.94423967071718429</v>
      </c>
      <c r="BM10">
        <v>3855</v>
      </c>
      <c r="BN10" t="s">
        <v>117</v>
      </c>
      <c r="BO10" t="s">
        <v>183</v>
      </c>
      <c r="BP10">
        <v>3</v>
      </c>
      <c r="BQ10">
        <v>2991.172</v>
      </c>
      <c r="BR10">
        <v>1.2354433849807091E-2</v>
      </c>
      <c r="BS10">
        <v>0.32424789247324221</v>
      </c>
      <c r="BT10">
        <v>0.17484785227997587</v>
      </c>
      <c r="BU10">
        <v>10.984999999999999</v>
      </c>
      <c r="BV10">
        <v>0</v>
      </c>
      <c r="BW10">
        <v>7.8898839652149722</v>
      </c>
      <c r="BX10">
        <v>13</v>
      </c>
      <c r="BY10">
        <v>0</v>
      </c>
      <c r="BZ10">
        <v>236</v>
      </c>
    </row>
    <row r="11" spans="1:78" ht="16.5">
      <c r="A11" s="254" t="str">
        <f t="shared" si="1"/>
        <v>송도버스</v>
      </c>
      <c r="B11" s="123" t="str">
        <f t="shared" si="2"/>
        <v>길기덕</v>
      </c>
      <c r="C11" s="124" t="str">
        <f t="shared" si="3"/>
        <v>C</v>
      </c>
      <c r="D11" s="125">
        <f t="shared" si="4"/>
        <v>0.89285714285714279</v>
      </c>
      <c r="E11" s="126">
        <f t="shared" si="5"/>
        <v>6882</v>
      </c>
      <c r="F11" s="127" t="str">
        <f t="shared" si="6"/>
        <v>8</v>
      </c>
      <c r="G11" s="128" t="str">
        <f t="shared" si="7"/>
        <v>70바2229</v>
      </c>
      <c r="H11" s="129">
        <f t="shared" si="8"/>
        <v>1</v>
      </c>
      <c r="I11" s="130">
        <f t="shared" si="9"/>
        <v>2306.806</v>
      </c>
      <c r="J11" s="131">
        <f t="shared" si="10"/>
        <v>2.5135425783298312E-3</v>
      </c>
      <c r="K11" s="131">
        <f t="shared" si="11"/>
        <v>0.36534152942258447</v>
      </c>
      <c r="L11" s="131">
        <f t="shared" si="12"/>
        <v>0.21674991308328484</v>
      </c>
      <c r="M11" s="132">
        <f t="shared" si="13"/>
        <v>16.050999999999998</v>
      </c>
      <c r="N11" s="133">
        <f t="shared" si="14"/>
        <v>0.30344987831659881</v>
      </c>
      <c r="O11" s="133">
        <f t="shared" si="15"/>
        <v>24.536090161027843</v>
      </c>
      <c r="P11" s="215">
        <f t="shared" si="16"/>
        <v>15</v>
      </c>
      <c r="Q11" s="216">
        <f t="shared" si="17"/>
        <v>7</v>
      </c>
      <c r="R11" s="216">
        <f t="shared" si="18"/>
        <v>566</v>
      </c>
      <c r="T11">
        <v>521</v>
      </c>
      <c r="U11">
        <v>6882</v>
      </c>
      <c r="V11" t="s">
        <v>229</v>
      </c>
      <c r="W11">
        <v>2306.806</v>
      </c>
      <c r="X11">
        <v>1230.4580000000001</v>
      </c>
      <c r="Y11">
        <v>1.875</v>
      </c>
      <c r="Z11">
        <v>16.050999999999998</v>
      </c>
      <c r="AA11">
        <v>134.26468399999999</v>
      </c>
      <c r="AB11">
        <v>0.33748</v>
      </c>
      <c r="AC11">
        <v>49.052464999999998</v>
      </c>
      <c r="AD11" s="1">
        <v>500</v>
      </c>
      <c r="AE11">
        <v>7</v>
      </c>
      <c r="AF11">
        <v>566</v>
      </c>
      <c r="AG11">
        <v>85</v>
      </c>
      <c r="AH11">
        <v>17.181032999999999</v>
      </c>
      <c r="AI11">
        <v>2934.7</v>
      </c>
      <c r="AJ11">
        <v>3.3</v>
      </c>
      <c r="AK11">
        <v>15</v>
      </c>
      <c r="AL11">
        <v>3436</v>
      </c>
      <c r="AM11">
        <v>0.89285714285714279</v>
      </c>
      <c r="AN11" t="s">
        <v>69</v>
      </c>
      <c r="AO11">
        <v>2306.806</v>
      </c>
      <c r="AP11" t="s">
        <v>526</v>
      </c>
      <c r="AQ11" t="s">
        <v>116</v>
      </c>
      <c r="AR11" t="s">
        <v>118</v>
      </c>
      <c r="AS11" t="s">
        <v>116</v>
      </c>
      <c r="AT11" t="s">
        <v>118</v>
      </c>
      <c r="AU11" t="s">
        <v>169</v>
      </c>
      <c r="AV11" t="s">
        <v>229</v>
      </c>
      <c r="AW11" t="s">
        <v>69</v>
      </c>
      <c r="AX11">
        <v>6882</v>
      </c>
      <c r="AY11" t="s">
        <v>403</v>
      </c>
      <c r="AZ11">
        <v>6</v>
      </c>
      <c r="BA11" t="s">
        <v>194</v>
      </c>
      <c r="BB11">
        <v>1</v>
      </c>
      <c r="BC11">
        <v>1</v>
      </c>
      <c r="BE11" t="s">
        <v>68</v>
      </c>
      <c r="BF11">
        <v>-1</v>
      </c>
      <c r="BG11" t="s">
        <v>316</v>
      </c>
      <c r="BI11" t="s">
        <v>116</v>
      </c>
      <c r="BJ11" t="s">
        <v>229</v>
      </c>
      <c r="BK11" t="s">
        <v>69</v>
      </c>
      <c r="BL11">
        <v>0.89285714285714279</v>
      </c>
      <c r="BM11">
        <v>6882</v>
      </c>
      <c r="BN11" t="s">
        <v>118</v>
      </c>
      <c r="BO11" t="s">
        <v>169</v>
      </c>
      <c r="BP11">
        <v>1</v>
      </c>
      <c r="BQ11">
        <v>2306.806</v>
      </c>
      <c r="BR11">
        <v>2.5135425783298312E-3</v>
      </c>
      <c r="BS11">
        <v>0.36534152942258447</v>
      </c>
      <c r="BT11">
        <v>0.21674991308328484</v>
      </c>
      <c r="BU11">
        <v>16.050999999999998</v>
      </c>
      <c r="BV11">
        <v>0.30344987831659881</v>
      </c>
      <c r="BW11">
        <v>24.536090161027843</v>
      </c>
      <c r="BX11">
        <v>15</v>
      </c>
      <c r="BY11">
        <v>7</v>
      </c>
      <c r="BZ11">
        <v>566</v>
      </c>
    </row>
    <row r="12" spans="1:78" ht="16.5">
      <c r="A12" s="255" t="str">
        <f t="shared" si="1"/>
        <v>송도버스</v>
      </c>
      <c r="B12" s="107" t="str">
        <f t="shared" si="2"/>
        <v>김광식</v>
      </c>
      <c r="C12" s="108" t="str">
        <f t="shared" si="3"/>
        <v>A</v>
      </c>
      <c r="D12" s="109">
        <f t="shared" si="4"/>
        <v>0.98999999999999988</v>
      </c>
      <c r="E12" s="110">
        <f t="shared" si="5"/>
        <v>9997</v>
      </c>
      <c r="F12" s="111" t="str">
        <f t="shared" si="6"/>
        <v>8</v>
      </c>
      <c r="G12" s="112" t="str">
        <f t="shared" si="7"/>
        <v>70바2309</v>
      </c>
      <c r="H12" s="113">
        <f t="shared" si="8"/>
        <v>1</v>
      </c>
      <c r="I12" s="114">
        <f t="shared" si="9"/>
        <v>2247.4349999999999</v>
      </c>
      <c r="J12" s="115">
        <f t="shared" si="10"/>
        <v>2.2208973950368836E-2</v>
      </c>
      <c r="K12" s="115">
        <f t="shared" si="11"/>
        <v>0.33444358204210234</v>
      </c>
      <c r="L12" s="115">
        <f t="shared" si="12"/>
        <v>0.21135205245090516</v>
      </c>
      <c r="M12" s="116">
        <f t="shared" si="13"/>
        <v>11.835000000000001</v>
      </c>
      <c r="N12" s="117">
        <f t="shared" si="14"/>
        <v>0.133485506811098</v>
      </c>
      <c r="O12" s="117">
        <f t="shared" si="15"/>
        <v>33.816328392144825</v>
      </c>
      <c r="P12" s="217">
        <f t="shared" si="16"/>
        <v>21</v>
      </c>
      <c r="Q12" s="218">
        <f t="shared" si="17"/>
        <v>3</v>
      </c>
      <c r="R12" s="218">
        <f t="shared" si="18"/>
        <v>760</v>
      </c>
      <c r="T12">
        <v>521</v>
      </c>
      <c r="U12">
        <v>9997</v>
      </c>
      <c r="V12" t="s">
        <v>230</v>
      </c>
      <c r="W12">
        <v>2247.4349999999999</v>
      </c>
      <c r="X12">
        <v>1032.0150000000001</v>
      </c>
      <c r="Y12">
        <v>2.1779999999999999</v>
      </c>
      <c r="Z12">
        <v>11.835000000000001</v>
      </c>
      <c r="AA12">
        <v>132.84080599999999</v>
      </c>
      <c r="AB12">
        <v>2.9502579999999998</v>
      </c>
      <c r="AC12">
        <v>44.427754999999998</v>
      </c>
      <c r="AD12" s="1">
        <v>475</v>
      </c>
      <c r="AE12">
        <v>3</v>
      </c>
      <c r="AF12">
        <v>760</v>
      </c>
      <c r="AG12">
        <v>76</v>
      </c>
      <c r="AH12">
        <v>16.918257000000001</v>
      </c>
      <c r="AI12">
        <v>2802.4</v>
      </c>
      <c r="AJ12">
        <v>0</v>
      </c>
      <c r="AK12">
        <v>21</v>
      </c>
      <c r="AL12">
        <v>3837</v>
      </c>
      <c r="AM12">
        <v>0.98999999999999988</v>
      </c>
      <c r="AN12" t="s">
        <v>66</v>
      </c>
      <c r="AO12">
        <v>2247.4349999999999</v>
      </c>
      <c r="AP12" t="s">
        <v>527</v>
      </c>
      <c r="AQ12" t="s">
        <v>116</v>
      </c>
      <c r="AR12" t="s">
        <v>118</v>
      </c>
      <c r="AS12" t="s">
        <v>116</v>
      </c>
      <c r="AT12" t="s">
        <v>118</v>
      </c>
      <c r="AU12" t="s">
        <v>219</v>
      </c>
      <c r="AV12" t="s">
        <v>230</v>
      </c>
      <c r="AW12" t="s">
        <v>66</v>
      </c>
      <c r="AX12">
        <v>9997</v>
      </c>
      <c r="AY12" t="s">
        <v>427</v>
      </c>
      <c r="AZ12">
        <v>1</v>
      </c>
      <c r="BA12" t="s">
        <v>437</v>
      </c>
      <c r="BB12">
        <v>1</v>
      </c>
      <c r="BC12">
        <v>1</v>
      </c>
      <c r="BE12" t="s">
        <v>71</v>
      </c>
      <c r="BF12">
        <v>-1</v>
      </c>
      <c r="BG12" t="s">
        <v>316</v>
      </c>
      <c r="BI12" t="s">
        <v>116</v>
      </c>
      <c r="BJ12" t="s">
        <v>230</v>
      </c>
      <c r="BK12" t="s">
        <v>66</v>
      </c>
      <c r="BL12">
        <v>0.98999999999999988</v>
      </c>
      <c r="BM12">
        <v>9997</v>
      </c>
      <c r="BN12" t="s">
        <v>118</v>
      </c>
      <c r="BO12" t="s">
        <v>219</v>
      </c>
      <c r="BP12">
        <v>1</v>
      </c>
      <c r="BQ12">
        <v>2247.4349999999999</v>
      </c>
      <c r="BR12">
        <v>2.2208973950368836E-2</v>
      </c>
      <c r="BS12">
        <v>0.33444358204210234</v>
      </c>
      <c r="BT12">
        <v>0.21135205245090516</v>
      </c>
      <c r="BU12">
        <v>11.835000000000001</v>
      </c>
      <c r="BV12">
        <v>0.133485506811098</v>
      </c>
      <c r="BW12">
        <v>33.816328392144825</v>
      </c>
      <c r="BX12">
        <v>21</v>
      </c>
      <c r="BY12">
        <v>3</v>
      </c>
      <c r="BZ12">
        <v>760</v>
      </c>
    </row>
    <row r="13" spans="1:78" ht="16.5">
      <c r="A13" s="254" t="str">
        <f t="shared" si="1"/>
        <v>송도버스</v>
      </c>
      <c r="B13" s="123" t="str">
        <f t="shared" si="2"/>
        <v>김교환</v>
      </c>
      <c r="C13" s="124" t="str">
        <f t="shared" si="3"/>
        <v>D</v>
      </c>
      <c r="D13" s="125">
        <f t="shared" si="4"/>
        <v>0.84280086691764711</v>
      </c>
      <c r="E13" s="126">
        <f t="shared" si="5"/>
        <v>8751</v>
      </c>
      <c r="F13" s="127" t="str">
        <f t="shared" si="6"/>
        <v>8</v>
      </c>
      <c r="G13" s="128" t="str">
        <f t="shared" si="7"/>
        <v>70바2251</v>
      </c>
      <c r="H13" s="129">
        <f t="shared" si="8"/>
        <v>12</v>
      </c>
      <c r="I13" s="130">
        <f t="shared" si="9"/>
        <v>2062.9189999999999</v>
      </c>
      <c r="J13" s="131">
        <f t="shared" si="10"/>
        <v>3.0959975001231429E-2</v>
      </c>
      <c r="K13" s="131">
        <f t="shared" si="11"/>
        <v>0.38953963777305189</v>
      </c>
      <c r="L13" s="131">
        <f t="shared" si="12"/>
        <v>0.21474425316747775</v>
      </c>
      <c r="M13" s="132">
        <f t="shared" si="13"/>
        <v>12.97</v>
      </c>
      <c r="N13" s="133">
        <f t="shared" si="14"/>
        <v>0.2908500042900376</v>
      </c>
      <c r="O13" s="133">
        <f t="shared" si="15"/>
        <v>28.551775421138689</v>
      </c>
      <c r="P13" s="215">
        <f t="shared" si="16"/>
        <v>42</v>
      </c>
      <c r="Q13" s="216">
        <f t="shared" si="17"/>
        <v>6</v>
      </c>
      <c r="R13" s="216">
        <f t="shared" si="18"/>
        <v>589</v>
      </c>
      <c r="T13">
        <v>521</v>
      </c>
      <c r="U13">
        <v>8751</v>
      </c>
      <c r="V13" t="s">
        <v>460</v>
      </c>
      <c r="W13">
        <v>2062.9189999999999</v>
      </c>
      <c r="X13">
        <v>1066.6890000000001</v>
      </c>
      <c r="Y13">
        <v>1.9339999999999999</v>
      </c>
      <c r="Z13">
        <v>12.97</v>
      </c>
      <c r="AA13">
        <v>126.255819</v>
      </c>
      <c r="AB13">
        <v>3.9088769999999999</v>
      </c>
      <c r="AC13">
        <v>49.181646000000001</v>
      </c>
      <c r="AD13" s="1">
        <v>443</v>
      </c>
      <c r="AE13">
        <v>6</v>
      </c>
      <c r="AF13">
        <v>589</v>
      </c>
      <c r="AG13">
        <v>71</v>
      </c>
      <c r="AH13">
        <v>16.339199000000001</v>
      </c>
      <c r="AI13">
        <v>2417.1</v>
      </c>
      <c r="AJ13">
        <v>0</v>
      </c>
      <c r="AK13">
        <v>42</v>
      </c>
      <c r="AL13">
        <v>27566</v>
      </c>
      <c r="AM13">
        <v>0.84280086691764711</v>
      </c>
      <c r="AN13" t="s">
        <v>67</v>
      </c>
      <c r="AO13">
        <v>287.55700000000002</v>
      </c>
      <c r="AP13" t="s">
        <v>528</v>
      </c>
      <c r="AQ13" t="s">
        <v>116</v>
      </c>
      <c r="AR13" t="s">
        <v>118</v>
      </c>
      <c r="AS13" t="s">
        <v>116</v>
      </c>
      <c r="AT13" t="s">
        <v>118</v>
      </c>
      <c r="AU13" t="s">
        <v>201</v>
      </c>
      <c r="AV13" t="s">
        <v>460</v>
      </c>
      <c r="AW13" t="s">
        <v>67</v>
      </c>
      <c r="AX13">
        <v>8751</v>
      </c>
      <c r="AY13" t="s">
        <v>401</v>
      </c>
      <c r="AZ13">
        <v>5</v>
      </c>
      <c r="BA13" t="s">
        <v>384</v>
      </c>
      <c r="BB13">
        <v>12</v>
      </c>
      <c r="BC13">
        <v>1</v>
      </c>
      <c r="BE13" t="s">
        <v>69</v>
      </c>
      <c r="BF13">
        <v>-1</v>
      </c>
      <c r="BG13" t="s">
        <v>316</v>
      </c>
      <c r="BI13" t="s">
        <v>116</v>
      </c>
      <c r="BJ13" t="s">
        <v>460</v>
      </c>
      <c r="BK13" t="s">
        <v>67</v>
      </c>
      <c r="BL13">
        <v>0.84280086691764711</v>
      </c>
      <c r="BM13">
        <v>8751</v>
      </c>
      <c r="BN13" t="s">
        <v>118</v>
      </c>
      <c r="BO13" t="s">
        <v>201</v>
      </c>
      <c r="BP13">
        <v>12</v>
      </c>
      <c r="BQ13">
        <v>2062.9189999999999</v>
      </c>
      <c r="BR13">
        <v>3.0959975001231429E-2</v>
      </c>
      <c r="BS13">
        <v>0.38953963777305189</v>
      </c>
      <c r="BT13">
        <v>0.21474425316747775</v>
      </c>
      <c r="BU13">
        <v>12.97</v>
      </c>
      <c r="BV13">
        <v>0.2908500042900376</v>
      </c>
      <c r="BW13">
        <v>28.551775421138689</v>
      </c>
      <c r="BX13">
        <v>42</v>
      </c>
      <c r="BY13">
        <v>6</v>
      </c>
      <c r="BZ13">
        <v>589</v>
      </c>
    </row>
    <row r="14" spans="1:78" ht="16.5">
      <c r="A14" s="255" t="str">
        <f t="shared" si="1"/>
        <v>송도버스</v>
      </c>
      <c r="B14" s="107" t="str">
        <f t="shared" si="2"/>
        <v>김동균</v>
      </c>
      <c r="C14" s="108" t="str">
        <f t="shared" si="3"/>
        <v>A</v>
      </c>
      <c r="D14" s="109">
        <f t="shared" si="4"/>
        <v>0.98532429762449047</v>
      </c>
      <c r="E14" s="110">
        <f t="shared" si="5"/>
        <v>7185</v>
      </c>
      <c r="F14" s="111" t="str">
        <f t="shared" si="6"/>
        <v>16-1</v>
      </c>
      <c r="G14" s="112" t="str">
        <f t="shared" si="7"/>
        <v>70바2294</v>
      </c>
      <c r="H14" s="113">
        <f t="shared" si="8"/>
        <v>2</v>
      </c>
      <c r="I14" s="114">
        <f t="shared" si="9"/>
        <v>2047.713</v>
      </c>
      <c r="J14" s="115">
        <f t="shared" si="10"/>
        <v>1.7016237570394777E-2</v>
      </c>
      <c r="K14" s="115">
        <f t="shared" si="11"/>
        <v>0.3589525601672599</v>
      </c>
      <c r="L14" s="115">
        <f t="shared" si="12"/>
        <v>0.14015635980237465</v>
      </c>
      <c r="M14" s="116">
        <f t="shared" si="13"/>
        <v>9.2859999999999996</v>
      </c>
      <c r="N14" s="117">
        <f t="shared" si="14"/>
        <v>0</v>
      </c>
      <c r="O14" s="117">
        <f t="shared" si="15"/>
        <v>47.516424420805066</v>
      </c>
      <c r="P14" s="217">
        <f t="shared" si="16"/>
        <v>10</v>
      </c>
      <c r="Q14" s="218">
        <f t="shared" si="17"/>
        <v>0</v>
      </c>
      <c r="R14" s="218">
        <f t="shared" si="18"/>
        <v>973</v>
      </c>
      <c r="T14">
        <v>521</v>
      </c>
      <c r="U14">
        <v>7185</v>
      </c>
      <c r="V14" t="s">
        <v>353</v>
      </c>
      <c r="W14">
        <v>2049.1689999999999</v>
      </c>
      <c r="X14">
        <v>801.97799999999995</v>
      </c>
      <c r="Y14">
        <v>2.5550000000000002</v>
      </c>
      <c r="Z14">
        <v>9.2859999999999996</v>
      </c>
      <c r="AA14">
        <v>106.090256</v>
      </c>
      <c r="AB14">
        <v>1.8052569999999999</v>
      </c>
      <c r="AC14">
        <v>38.081369000000002</v>
      </c>
      <c r="AD14" s="1">
        <v>287</v>
      </c>
      <c r="AE14">
        <v>0</v>
      </c>
      <c r="AF14">
        <v>973</v>
      </c>
      <c r="AG14">
        <v>84</v>
      </c>
      <c r="AH14">
        <v>19.315335999999999</v>
      </c>
      <c r="AI14">
        <v>3117.6</v>
      </c>
      <c r="AJ14">
        <v>1.5</v>
      </c>
      <c r="AK14">
        <v>10</v>
      </c>
      <c r="AL14">
        <v>21704</v>
      </c>
      <c r="AM14">
        <v>0.98532429762449047</v>
      </c>
      <c r="AN14" t="s">
        <v>66</v>
      </c>
      <c r="AO14">
        <v>1877.1179999999999</v>
      </c>
      <c r="AP14" t="s">
        <v>529</v>
      </c>
      <c r="AQ14" t="s">
        <v>116</v>
      </c>
      <c r="AR14" t="s">
        <v>117</v>
      </c>
      <c r="AS14" t="s">
        <v>116</v>
      </c>
      <c r="AT14" t="s">
        <v>117</v>
      </c>
      <c r="AU14" t="s">
        <v>180</v>
      </c>
      <c r="AV14" t="s">
        <v>353</v>
      </c>
      <c r="AW14" t="s">
        <v>66</v>
      </c>
      <c r="AX14">
        <v>7185</v>
      </c>
      <c r="AY14" t="s">
        <v>405</v>
      </c>
      <c r="AZ14">
        <v>1</v>
      </c>
      <c r="BA14" t="s">
        <v>359</v>
      </c>
      <c r="BB14">
        <v>2</v>
      </c>
      <c r="BC14">
        <v>1</v>
      </c>
      <c r="BE14" t="s">
        <v>71</v>
      </c>
      <c r="BF14">
        <v>-1</v>
      </c>
      <c r="BG14" t="s">
        <v>316</v>
      </c>
      <c r="BI14" t="s">
        <v>116</v>
      </c>
      <c r="BJ14" t="s">
        <v>353</v>
      </c>
      <c r="BK14" t="s">
        <v>66</v>
      </c>
      <c r="BL14">
        <v>0.98532429762449047</v>
      </c>
      <c r="BM14">
        <v>7185</v>
      </c>
      <c r="BN14" t="s">
        <v>117</v>
      </c>
      <c r="BO14" t="s">
        <v>180</v>
      </c>
      <c r="BP14">
        <v>2</v>
      </c>
      <c r="BQ14">
        <v>2047.713</v>
      </c>
      <c r="BR14">
        <v>1.7016237570394777E-2</v>
      </c>
      <c r="BS14">
        <v>0.3589525601672599</v>
      </c>
      <c r="BT14">
        <v>0.14005677423384796</v>
      </c>
      <c r="BU14">
        <v>9.2859999999999996</v>
      </c>
      <c r="BV14">
        <v>0</v>
      </c>
      <c r="BW14">
        <v>47.516424420805066</v>
      </c>
      <c r="BX14">
        <v>10</v>
      </c>
      <c r="BY14">
        <v>0</v>
      </c>
      <c r="BZ14">
        <v>973</v>
      </c>
    </row>
    <row r="15" spans="1:78" ht="16.5">
      <c r="A15" s="254" t="str">
        <f t="shared" si="1"/>
        <v>송도버스</v>
      </c>
      <c r="B15" s="123" t="str">
        <f t="shared" si="2"/>
        <v>김상국</v>
      </c>
      <c r="C15" s="124" t="str">
        <f t="shared" si="3"/>
        <v>C</v>
      </c>
      <c r="D15" s="125">
        <f t="shared" si="4"/>
        <v>0.85539027639119636</v>
      </c>
      <c r="E15" s="126">
        <f t="shared" si="5"/>
        <v>8568</v>
      </c>
      <c r="F15" s="127" t="str">
        <f t="shared" si="6"/>
        <v>16-1</v>
      </c>
      <c r="G15" s="128" t="str">
        <f t="shared" si="7"/>
        <v>70바2294</v>
      </c>
      <c r="H15" s="129">
        <f t="shared" si="8"/>
        <v>13</v>
      </c>
      <c r="I15" s="130">
        <f t="shared" si="9"/>
        <v>2534.1539999999995</v>
      </c>
      <c r="J15" s="131">
        <f t="shared" si="10"/>
        <v>4.1493027631810203E-2</v>
      </c>
      <c r="K15" s="131">
        <f t="shared" si="11"/>
        <v>0.37003879068296219</v>
      </c>
      <c r="L15" s="131">
        <f t="shared" si="12"/>
        <v>0.2418953228572534</v>
      </c>
      <c r="M15" s="132">
        <f t="shared" si="13"/>
        <v>13.032999999999999</v>
      </c>
      <c r="N15" s="133">
        <f t="shared" si="14"/>
        <v>0.55245261337708773</v>
      </c>
      <c r="O15" s="133">
        <f t="shared" si="15"/>
        <v>23.400314266615215</v>
      </c>
      <c r="P15" s="215">
        <f t="shared" si="16"/>
        <v>48</v>
      </c>
      <c r="Q15" s="216">
        <f t="shared" si="17"/>
        <v>14</v>
      </c>
      <c r="R15" s="216">
        <f t="shared" si="18"/>
        <v>593</v>
      </c>
      <c r="T15">
        <v>521</v>
      </c>
      <c r="U15">
        <v>8568</v>
      </c>
      <c r="V15" t="s">
        <v>367</v>
      </c>
      <c r="W15">
        <v>2534.154</v>
      </c>
      <c r="X15">
        <v>1246.0530000000001</v>
      </c>
      <c r="Y15">
        <v>2.0339999999999998</v>
      </c>
      <c r="Z15">
        <v>13.032999999999999</v>
      </c>
      <c r="AA15">
        <v>147.48747800000001</v>
      </c>
      <c r="AB15">
        <v>6.1197020000000002</v>
      </c>
      <c r="AC15">
        <v>54.576087999999999</v>
      </c>
      <c r="AD15" s="1">
        <v>613</v>
      </c>
      <c r="AE15">
        <v>14</v>
      </c>
      <c r="AF15">
        <v>593</v>
      </c>
      <c r="AG15">
        <v>77</v>
      </c>
      <c r="AH15">
        <v>17.182162999999999</v>
      </c>
      <c r="AI15">
        <v>6173.1</v>
      </c>
      <c r="AJ15">
        <v>0</v>
      </c>
      <c r="AK15">
        <v>48</v>
      </c>
      <c r="AL15">
        <v>29028</v>
      </c>
      <c r="AM15">
        <v>0.85539027639119636</v>
      </c>
      <c r="AN15" t="s">
        <v>69</v>
      </c>
      <c r="AO15">
        <v>351.68099999999998</v>
      </c>
      <c r="AP15" t="s">
        <v>530</v>
      </c>
      <c r="AQ15" t="s">
        <v>116</v>
      </c>
      <c r="AR15" t="s">
        <v>117</v>
      </c>
      <c r="AS15" t="s">
        <v>116</v>
      </c>
      <c r="AT15" t="s">
        <v>117</v>
      </c>
      <c r="AU15" t="s">
        <v>180</v>
      </c>
      <c r="AV15" t="s">
        <v>367</v>
      </c>
      <c r="AW15" t="s">
        <v>69</v>
      </c>
      <c r="AX15">
        <v>8568</v>
      </c>
      <c r="AY15" t="s">
        <v>399</v>
      </c>
      <c r="AZ15">
        <v>10</v>
      </c>
      <c r="BA15" t="s">
        <v>452</v>
      </c>
      <c r="BB15">
        <v>13</v>
      </c>
      <c r="BC15">
        <v>1</v>
      </c>
      <c r="BE15" t="s">
        <v>69</v>
      </c>
      <c r="BF15">
        <v>0</v>
      </c>
      <c r="BG15" t="s">
        <v>315</v>
      </c>
      <c r="BI15" t="s">
        <v>116</v>
      </c>
      <c r="BJ15" t="s">
        <v>367</v>
      </c>
      <c r="BK15" t="s">
        <v>69</v>
      </c>
      <c r="BL15">
        <v>0.85539027639119636</v>
      </c>
      <c r="BM15">
        <v>8568</v>
      </c>
      <c r="BN15" t="s">
        <v>117</v>
      </c>
      <c r="BO15" t="s">
        <v>180</v>
      </c>
      <c r="BP15">
        <v>13</v>
      </c>
      <c r="BQ15">
        <v>2534.1539999999995</v>
      </c>
      <c r="BR15">
        <v>4.1493027631810203E-2</v>
      </c>
      <c r="BS15">
        <v>0.37003879068296219</v>
      </c>
      <c r="BT15">
        <v>0.24189532285725335</v>
      </c>
      <c r="BU15">
        <v>13.032999999999999</v>
      </c>
      <c r="BV15">
        <v>0.55245261337708773</v>
      </c>
      <c r="BW15">
        <v>23.400314266615215</v>
      </c>
      <c r="BX15">
        <v>48</v>
      </c>
      <c r="BY15">
        <v>14</v>
      </c>
      <c r="BZ15">
        <v>593</v>
      </c>
    </row>
    <row r="16" spans="1:78" ht="16.5">
      <c r="A16" s="255" t="str">
        <f t="shared" si="1"/>
        <v>송도버스</v>
      </c>
      <c r="B16" s="107" t="str">
        <f t="shared" si="2"/>
        <v>김성태</v>
      </c>
      <c r="C16" s="108" t="str">
        <f t="shared" si="3"/>
        <v>F</v>
      </c>
      <c r="D16" s="109">
        <f t="shared" si="4"/>
        <v>0.69816124285755909</v>
      </c>
      <c r="E16" s="110">
        <f t="shared" si="5"/>
        <v>4501</v>
      </c>
      <c r="F16" s="111" t="str">
        <f t="shared" si="6"/>
        <v>16-1</v>
      </c>
      <c r="G16" s="112" t="str">
        <f t="shared" si="7"/>
        <v>70바2242</v>
      </c>
      <c r="H16" s="113">
        <f t="shared" si="8"/>
        <v>2</v>
      </c>
      <c r="I16" s="114">
        <f t="shared" si="9"/>
        <v>2647.4870000000001</v>
      </c>
      <c r="J16" s="115">
        <f t="shared" si="10"/>
        <v>2.4551869660197994E-2</v>
      </c>
      <c r="K16" s="115">
        <f t="shared" si="11"/>
        <v>0.35353421937676638</v>
      </c>
      <c r="L16" s="115">
        <f t="shared" si="12"/>
        <v>0.28064349324472604</v>
      </c>
      <c r="M16" s="116">
        <f t="shared" si="13"/>
        <v>14.79</v>
      </c>
      <c r="N16" s="117">
        <f t="shared" si="14"/>
        <v>3.9660251400667876</v>
      </c>
      <c r="O16" s="117">
        <f t="shared" si="15"/>
        <v>40.680086436685052</v>
      </c>
      <c r="P16" s="217">
        <f t="shared" si="16"/>
        <v>23</v>
      </c>
      <c r="Q16" s="218">
        <f t="shared" si="17"/>
        <v>105</v>
      </c>
      <c r="R16" s="218">
        <f t="shared" si="18"/>
        <v>1077</v>
      </c>
      <c r="T16">
        <v>521</v>
      </c>
      <c r="U16">
        <v>4501</v>
      </c>
      <c r="V16" t="s">
        <v>231</v>
      </c>
      <c r="W16">
        <v>2647.4870000000001</v>
      </c>
      <c r="X16">
        <v>1462.13</v>
      </c>
      <c r="Y16">
        <v>1.8109999999999999</v>
      </c>
      <c r="Z16">
        <v>14.79</v>
      </c>
      <c r="AA16">
        <v>136.55831699999999</v>
      </c>
      <c r="AB16">
        <v>3.3527619999999998</v>
      </c>
      <c r="AC16">
        <v>48.278038000000002</v>
      </c>
      <c r="AD16" s="1">
        <v>743</v>
      </c>
      <c r="AE16">
        <v>105</v>
      </c>
      <c r="AF16">
        <v>1077</v>
      </c>
      <c r="AG16">
        <v>77</v>
      </c>
      <c r="AH16">
        <v>19.387225999999998</v>
      </c>
      <c r="AI16">
        <v>10412.5</v>
      </c>
      <c r="AJ16">
        <v>0</v>
      </c>
      <c r="AK16">
        <v>23</v>
      </c>
      <c r="AL16">
        <v>7680</v>
      </c>
      <c r="AM16">
        <v>0.69816124285755909</v>
      </c>
      <c r="AN16" t="s">
        <v>70</v>
      </c>
      <c r="AO16">
        <v>2485.8240000000001</v>
      </c>
      <c r="AP16" t="s">
        <v>531</v>
      </c>
      <c r="AQ16" t="s">
        <v>116</v>
      </c>
      <c r="AR16" t="s">
        <v>117</v>
      </c>
      <c r="AS16" t="s">
        <v>116</v>
      </c>
      <c r="AT16" t="s">
        <v>117</v>
      </c>
      <c r="AU16" t="s">
        <v>198</v>
      </c>
      <c r="AV16" t="s">
        <v>231</v>
      </c>
      <c r="AW16" t="s">
        <v>70</v>
      </c>
      <c r="AX16">
        <v>4501</v>
      </c>
      <c r="AY16" t="s">
        <v>411</v>
      </c>
      <c r="AZ16">
        <v>11</v>
      </c>
      <c r="BA16" t="s">
        <v>532</v>
      </c>
      <c r="BB16">
        <v>2</v>
      </c>
      <c r="BC16">
        <v>1</v>
      </c>
      <c r="BE16" t="s">
        <v>70</v>
      </c>
      <c r="BF16">
        <v>0</v>
      </c>
      <c r="BG16" t="s">
        <v>315</v>
      </c>
      <c r="BI16" t="s">
        <v>116</v>
      </c>
      <c r="BJ16" t="s">
        <v>231</v>
      </c>
      <c r="BK16" t="s">
        <v>70</v>
      </c>
      <c r="BL16">
        <v>0.69816124285755909</v>
      </c>
      <c r="BM16">
        <v>4501</v>
      </c>
      <c r="BN16" t="s">
        <v>117</v>
      </c>
      <c r="BO16" t="s">
        <v>198</v>
      </c>
      <c r="BP16">
        <v>2</v>
      </c>
      <c r="BQ16">
        <v>2647.4870000000001</v>
      </c>
      <c r="BR16">
        <v>2.4551869660197994E-2</v>
      </c>
      <c r="BS16">
        <v>0.35353421937676638</v>
      </c>
      <c r="BT16">
        <v>0.28064349324472604</v>
      </c>
      <c r="BU16">
        <v>14.79</v>
      </c>
      <c r="BV16">
        <v>3.9660251400667876</v>
      </c>
      <c r="BW16">
        <v>40.680086436685052</v>
      </c>
      <c r="BX16">
        <v>23</v>
      </c>
      <c r="BY16">
        <v>105</v>
      </c>
      <c r="BZ16">
        <v>1077</v>
      </c>
    </row>
    <row r="17" spans="1:78" ht="16.5">
      <c r="A17" s="254" t="str">
        <f t="shared" si="1"/>
        <v>송도버스</v>
      </c>
      <c r="B17" s="123" t="str">
        <f t="shared" si="2"/>
        <v>김영민</v>
      </c>
      <c r="C17" s="124" t="str">
        <f t="shared" si="3"/>
        <v>C</v>
      </c>
      <c r="D17" s="125">
        <f t="shared" si="4"/>
        <v>0.89666666666666661</v>
      </c>
      <c r="E17" s="126">
        <f t="shared" si="5"/>
        <v>5154</v>
      </c>
      <c r="F17" s="127" t="str">
        <f t="shared" si="6"/>
        <v>8</v>
      </c>
      <c r="G17" s="128" t="str">
        <f t="shared" si="7"/>
        <v>70바2238</v>
      </c>
      <c r="H17" s="129">
        <f t="shared" si="8"/>
        <v>1</v>
      </c>
      <c r="I17" s="130">
        <f t="shared" si="9"/>
        <v>2534.1619999999998</v>
      </c>
      <c r="J17" s="131">
        <f t="shared" si="10"/>
        <v>4.2286850359609697E-2</v>
      </c>
      <c r="K17" s="131">
        <f t="shared" si="11"/>
        <v>0.39572793442313081</v>
      </c>
      <c r="L17" s="131">
        <f t="shared" si="12"/>
        <v>0.14245340274220827</v>
      </c>
      <c r="M17" s="132">
        <f t="shared" si="13"/>
        <v>14.032999999999999</v>
      </c>
      <c r="N17" s="133">
        <f t="shared" si="14"/>
        <v>7.8921552765766359E-2</v>
      </c>
      <c r="O17" s="133">
        <f t="shared" si="15"/>
        <v>20.559064495482136</v>
      </c>
      <c r="P17" s="215">
        <f t="shared" si="16"/>
        <v>80</v>
      </c>
      <c r="Q17" s="216">
        <f t="shared" si="17"/>
        <v>2</v>
      </c>
      <c r="R17" s="216">
        <f t="shared" si="18"/>
        <v>523</v>
      </c>
      <c r="T17">
        <v>521</v>
      </c>
      <c r="U17">
        <v>5154</v>
      </c>
      <c r="V17" t="s">
        <v>232</v>
      </c>
      <c r="W17">
        <v>2551.44</v>
      </c>
      <c r="X17">
        <v>1355.309</v>
      </c>
      <c r="Y17">
        <v>1.883</v>
      </c>
      <c r="Z17">
        <v>14.032999999999999</v>
      </c>
      <c r="AA17">
        <v>164.97719599999999</v>
      </c>
      <c r="AB17">
        <v>6.9763659999999996</v>
      </c>
      <c r="AC17">
        <v>65.286085</v>
      </c>
      <c r="AD17" s="1">
        <v>361</v>
      </c>
      <c r="AE17">
        <v>2</v>
      </c>
      <c r="AF17">
        <v>523</v>
      </c>
      <c r="AG17">
        <v>80</v>
      </c>
      <c r="AH17">
        <v>15.46541</v>
      </c>
      <c r="AI17">
        <v>3459.8</v>
      </c>
      <c r="AJ17">
        <v>0</v>
      </c>
      <c r="AK17">
        <v>80</v>
      </c>
      <c r="AL17">
        <v>34308</v>
      </c>
      <c r="AM17">
        <v>0.89666666666666661</v>
      </c>
      <c r="AN17" t="s">
        <v>69</v>
      </c>
      <c r="AO17">
        <v>2534.1619999999998</v>
      </c>
      <c r="AP17" t="s">
        <v>533</v>
      </c>
      <c r="AQ17" t="s">
        <v>116</v>
      </c>
      <c r="AR17" t="s">
        <v>118</v>
      </c>
      <c r="AS17" t="s">
        <v>116</v>
      </c>
      <c r="AT17" t="s">
        <v>118</v>
      </c>
      <c r="AU17" t="s">
        <v>195</v>
      </c>
      <c r="AV17" t="s">
        <v>232</v>
      </c>
      <c r="AW17" t="s">
        <v>69</v>
      </c>
      <c r="AX17">
        <v>5154</v>
      </c>
      <c r="AY17" t="s">
        <v>403</v>
      </c>
      <c r="AZ17">
        <v>4</v>
      </c>
      <c r="BA17" t="s">
        <v>223</v>
      </c>
      <c r="BB17">
        <v>1</v>
      </c>
      <c r="BC17">
        <v>1</v>
      </c>
      <c r="BE17" t="s">
        <v>69</v>
      </c>
      <c r="BF17">
        <v>0</v>
      </c>
      <c r="BG17" t="s">
        <v>315</v>
      </c>
      <c r="BI17" t="s">
        <v>116</v>
      </c>
      <c r="BJ17" t="s">
        <v>232</v>
      </c>
      <c r="BK17" t="s">
        <v>69</v>
      </c>
      <c r="BL17">
        <v>0.89666666666666661</v>
      </c>
      <c r="BM17">
        <v>5154</v>
      </c>
      <c r="BN17" t="s">
        <v>118</v>
      </c>
      <c r="BO17" t="s">
        <v>195</v>
      </c>
      <c r="BP17">
        <v>1</v>
      </c>
      <c r="BQ17">
        <v>2534.1619999999998</v>
      </c>
      <c r="BR17">
        <v>4.2286850359609697E-2</v>
      </c>
      <c r="BS17">
        <v>0.39572793442313081</v>
      </c>
      <c r="BT17">
        <v>0.14148872793402942</v>
      </c>
      <c r="BU17">
        <v>14.032999999999999</v>
      </c>
      <c r="BV17">
        <v>7.8921552765766359E-2</v>
      </c>
      <c r="BW17">
        <v>20.559064495482136</v>
      </c>
      <c r="BX17">
        <v>80</v>
      </c>
      <c r="BY17">
        <v>2</v>
      </c>
      <c r="BZ17">
        <v>523</v>
      </c>
    </row>
    <row r="18" spans="1:78" ht="16.5">
      <c r="A18" s="255" t="str">
        <f t="shared" si="1"/>
        <v>송도버스</v>
      </c>
      <c r="B18" s="107" t="str">
        <f t="shared" si="2"/>
        <v>김옥구</v>
      </c>
      <c r="C18" s="108" t="str">
        <f t="shared" si="3"/>
        <v>C</v>
      </c>
      <c r="D18" s="109">
        <f t="shared" si="4"/>
        <v>0.87068653812085384</v>
      </c>
      <c r="E18" s="110">
        <f t="shared" si="5"/>
        <v>7983</v>
      </c>
      <c r="F18" s="111" t="str">
        <f t="shared" si="6"/>
        <v>8</v>
      </c>
      <c r="G18" s="112" t="str">
        <f t="shared" si="7"/>
        <v>70바2287</v>
      </c>
      <c r="H18" s="113">
        <f t="shared" si="8"/>
        <v>2</v>
      </c>
      <c r="I18" s="114">
        <f t="shared" si="9"/>
        <v>1616.45</v>
      </c>
      <c r="J18" s="115">
        <f t="shared" si="10"/>
        <v>1.8907091528809932E-5</v>
      </c>
      <c r="K18" s="115">
        <f t="shared" si="11"/>
        <v>0.37583254226365198</v>
      </c>
      <c r="L18" s="115">
        <f t="shared" si="12"/>
        <v>0.11568560734943859</v>
      </c>
      <c r="M18" s="116">
        <f t="shared" si="13"/>
        <v>15.396000000000001</v>
      </c>
      <c r="N18" s="117">
        <f t="shared" si="14"/>
        <v>5.3821646200006183</v>
      </c>
      <c r="O18" s="117">
        <f t="shared" si="15"/>
        <v>34.272634476785548</v>
      </c>
      <c r="P18" s="217">
        <f t="shared" si="16"/>
        <v>18</v>
      </c>
      <c r="Q18" s="218">
        <f t="shared" si="17"/>
        <v>87</v>
      </c>
      <c r="R18" s="218">
        <f t="shared" si="18"/>
        <v>554</v>
      </c>
      <c r="T18">
        <v>521</v>
      </c>
      <c r="U18">
        <v>7983</v>
      </c>
      <c r="V18" t="s">
        <v>233</v>
      </c>
      <c r="W18">
        <v>1616.45</v>
      </c>
      <c r="X18">
        <v>847.18700000000001</v>
      </c>
      <c r="Y18">
        <v>1.9079999999999999</v>
      </c>
      <c r="Z18">
        <v>15.396000000000001</v>
      </c>
      <c r="AA18">
        <v>88.062196</v>
      </c>
      <c r="AB18">
        <v>1.665E-3</v>
      </c>
      <c r="AC18">
        <v>33.096639000000003</v>
      </c>
      <c r="AD18" s="1">
        <v>187</v>
      </c>
      <c r="AE18">
        <v>87</v>
      </c>
      <c r="AF18">
        <v>554</v>
      </c>
      <c r="AG18">
        <v>88</v>
      </c>
      <c r="AH18">
        <v>18.355775999999999</v>
      </c>
      <c r="AI18">
        <v>3089.4</v>
      </c>
      <c r="AJ18">
        <v>1.7</v>
      </c>
      <c r="AK18">
        <v>18</v>
      </c>
      <c r="AL18">
        <v>7055</v>
      </c>
      <c r="AM18">
        <v>0.87068653812085384</v>
      </c>
      <c r="AN18" t="s">
        <v>69</v>
      </c>
      <c r="AO18">
        <v>1495.77</v>
      </c>
      <c r="AP18" t="s">
        <v>534</v>
      </c>
      <c r="AQ18" t="s">
        <v>116</v>
      </c>
      <c r="AR18" t="s">
        <v>118</v>
      </c>
      <c r="AS18" t="s">
        <v>116</v>
      </c>
      <c r="AT18" t="s">
        <v>118</v>
      </c>
      <c r="AU18" t="s">
        <v>210</v>
      </c>
      <c r="AV18" t="s">
        <v>233</v>
      </c>
      <c r="AW18" t="s">
        <v>69</v>
      </c>
      <c r="AX18">
        <v>7983</v>
      </c>
      <c r="AY18" t="s">
        <v>403</v>
      </c>
      <c r="AZ18">
        <v>19</v>
      </c>
      <c r="BA18" t="s">
        <v>503</v>
      </c>
      <c r="BB18">
        <v>2</v>
      </c>
      <c r="BC18">
        <v>1</v>
      </c>
      <c r="BE18" t="s">
        <v>69</v>
      </c>
      <c r="BF18">
        <v>0</v>
      </c>
      <c r="BG18" t="s">
        <v>315</v>
      </c>
      <c r="BI18" t="s">
        <v>116</v>
      </c>
      <c r="BJ18" t="s">
        <v>233</v>
      </c>
      <c r="BK18" t="s">
        <v>69</v>
      </c>
      <c r="BL18">
        <v>0.87068653812085384</v>
      </c>
      <c r="BM18">
        <v>7983</v>
      </c>
      <c r="BN18" t="s">
        <v>118</v>
      </c>
      <c r="BO18" t="s">
        <v>210</v>
      </c>
      <c r="BP18">
        <v>2</v>
      </c>
      <c r="BQ18">
        <v>1616.45</v>
      </c>
      <c r="BR18">
        <v>1.8907091528809932E-5</v>
      </c>
      <c r="BS18">
        <v>0.37583254226365198</v>
      </c>
      <c r="BT18">
        <v>0.11568560734943859</v>
      </c>
      <c r="BU18">
        <v>15.396000000000001</v>
      </c>
      <c r="BV18">
        <v>5.3821646200006183</v>
      </c>
      <c r="BW18">
        <v>34.272634476785548</v>
      </c>
      <c r="BX18">
        <v>18</v>
      </c>
      <c r="BY18">
        <v>87</v>
      </c>
      <c r="BZ18">
        <v>554</v>
      </c>
    </row>
    <row r="19" spans="1:78" ht="16.5">
      <c r="A19" s="254" t="str">
        <f t="shared" si="1"/>
        <v>송도버스</v>
      </c>
      <c r="B19" s="123" t="str">
        <f t="shared" si="2"/>
        <v>김용남</v>
      </c>
      <c r="C19" s="124" t="str">
        <f t="shared" si="3"/>
        <v>C</v>
      </c>
      <c r="D19" s="125">
        <f t="shared" si="4"/>
        <v>0.85187401094439896</v>
      </c>
      <c r="E19" s="126">
        <f t="shared" si="5"/>
        <v>7917</v>
      </c>
      <c r="F19" s="127" t="str">
        <f t="shared" si="6"/>
        <v>16-1</v>
      </c>
      <c r="G19" s="128" t="str">
        <f t="shared" si="7"/>
        <v>70바2243</v>
      </c>
      <c r="H19" s="129">
        <f t="shared" si="8"/>
        <v>4</v>
      </c>
      <c r="I19" s="130">
        <f t="shared" si="9"/>
        <v>2858.6030000000005</v>
      </c>
      <c r="J19" s="131">
        <f t="shared" si="10"/>
        <v>5.9046043519042614E-2</v>
      </c>
      <c r="K19" s="131">
        <f t="shared" si="11"/>
        <v>0.29533042012273109</v>
      </c>
      <c r="L19" s="131">
        <f t="shared" si="12"/>
        <v>0.10564600960679044</v>
      </c>
      <c r="M19" s="132">
        <f t="shared" si="13"/>
        <v>10.324999999999999</v>
      </c>
      <c r="N19" s="133">
        <f t="shared" si="14"/>
        <v>0</v>
      </c>
      <c r="O19" s="133">
        <f t="shared" si="15"/>
        <v>3.7430870953399258</v>
      </c>
      <c r="P19" s="215">
        <f t="shared" si="16"/>
        <v>20</v>
      </c>
      <c r="Q19" s="216">
        <f t="shared" si="17"/>
        <v>0</v>
      </c>
      <c r="R19" s="216">
        <f t="shared" si="18"/>
        <v>107</v>
      </c>
      <c r="T19">
        <v>521</v>
      </c>
      <c r="U19">
        <v>7917</v>
      </c>
      <c r="V19" t="s">
        <v>234</v>
      </c>
      <c r="W19">
        <v>2858.6030000000001</v>
      </c>
      <c r="X19">
        <v>1296.989</v>
      </c>
      <c r="Y19">
        <v>2.2040000000000002</v>
      </c>
      <c r="Z19">
        <v>10.324999999999999</v>
      </c>
      <c r="AA19">
        <v>156.23358400000001</v>
      </c>
      <c r="AB19">
        <v>9.2249750000000006</v>
      </c>
      <c r="AC19">
        <v>46.140529999999998</v>
      </c>
      <c r="AD19" s="1">
        <v>302</v>
      </c>
      <c r="AE19">
        <v>0</v>
      </c>
      <c r="AF19">
        <v>107</v>
      </c>
      <c r="AG19">
        <v>81</v>
      </c>
      <c r="AH19">
        <v>18.296980999999999</v>
      </c>
      <c r="AI19">
        <v>4183.8</v>
      </c>
      <c r="AJ19">
        <v>0</v>
      </c>
      <c r="AK19">
        <v>20</v>
      </c>
      <c r="AL19">
        <v>9406</v>
      </c>
      <c r="AM19">
        <v>0.85187401094439896</v>
      </c>
      <c r="AN19" t="s">
        <v>69</v>
      </c>
      <c r="AO19">
        <v>2240.6260000000002</v>
      </c>
      <c r="AP19" t="s">
        <v>535</v>
      </c>
      <c r="AQ19" t="s">
        <v>116</v>
      </c>
      <c r="AR19" t="s">
        <v>117</v>
      </c>
      <c r="AS19" t="s">
        <v>116</v>
      </c>
      <c r="AT19" t="s">
        <v>117</v>
      </c>
      <c r="AU19" t="s">
        <v>173</v>
      </c>
      <c r="AV19" t="s">
        <v>234</v>
      </c>
      <c r="AW19" t="s">
        <v>69</v>
      </c>
      <c r="AX19">
        <v>7917</v>
      </c>
      <c r="AY19" t="s">
        <v>399</v>
      </c>
      <c r="AZ19">
        <v>12</v>
      </c>
      <c r="BA19" t="s">
        <v>506</v>
      </c>
      <c r="BB19">
        <v>4</v>
      </c>
      <c r="BC19">
        <v>1</v>
      </c>
      <c r="BE19" t="s">
        <v>67</v>
      </c>
      <c r="BF19">
        <v>1</v>
      </c>
      <c r="BG19" t="s">
        <v>317</v>
      </c>
      <c r="BI19" t="s">
        <v>116</v>
      </c>
      <c r="BJ19" t="s">
        <v>234</v>
      </c>
      <c r="BK19" t="s">
        <v>69</v>
      </c>
      <c r="BL19">
        <v>0.85187401094439896</v>
      </c>
      <c r="BM19">
        <v>7917</v>
      </c>
      <c r="BN19" t="s">
        <v>117</v>
      </c>
      <c r="BO19" t="s">
        <v>173</v>
      </c>
      <c r="BP19">
        <v>4</v>
      </c>
      <c r="BQ19">
        <v>2858.6030000000005</v>
      </c>
      <c r="BR19">
        <v>5.9046043519042614E-2</v>
      </c>
      <c r="BS19">
        <v>0.29533042012273109</v>
      </c>
      <c r="BT19">
        <v>0.10564600960679045</v>
      </c>
      <c r="BU19">
        <v>10.324999999999999</v>
      </c>
      <c r="BV19">
        <v>0</v>
      </c>
      <c r="BW19">
        <v>3.7430870953399258</v>
      </c>
      <c r="BX19">
        <v>20</v>
      </c>
      <c r="BY19">
        <v>0</v>
      </c>
      <c r="BZ19">
        <v>107</v>
      </c>
    </row>
    <row r="20" spans="1:78" ht="16.5">
      <c r="A20" s="255" t="str">
        <f t="shared" si="1"/>
        <v>송도버스</v>
      </c>
      <c r="B20" s="107" t="str">
        <f t="shared" si="2"/>
        <v>김이준</v>
      </c>
      <c r="C20" s="108" t="str">
        <f t="shared" si="3"/>
        <v>C</v>
      </c>
      <c r="D20" s="109">
        <f t="shared" si="4"/>
        <v>0.88057870832661089</v>
      </c>
      <c r="E20" s="110">
        <f t="shared" si="5"/>
        <v>5513</v>
      </c>
      <c r="F20" s="111" t="str">
        <f t="shared" si="6"/>
        <v>8</v>
      </c>
      <c r="G20" s="112" t="str">
        <f t="shared" si="7"/>
        <v>70바2255</v>
      </c>
      <c r="H20" s="113">
        <f t="shared" si="8"/>
        <v>13</v>
      </c>
      <c r="I20" s="114">
        <f t="shared" si="9"/>
        <v>2428.4470000000001</v>
      </c>
      <c r="J20" s="115">
        <f t="shared" si="10"/>
        <v>2.0466189159348679E-2</v>
      </c>
      <c r="K20" s="115">
        <f t="shared" si="11"/>
        <v>0.38463305688743088</v>
      </c>
      <c r="L20" s="115">
        <f t="shared" si="12"/>
        <v>0.25942505642494978</v>
      </c>
      <c r="M20" s="116">
        <f t="shared" si="13"/>
        <v>14.183</v>
      </c>
      <c r="N20" s="117">
        <f t="shared" si="14"/>
        <v>0.2058929019245633</v>
      </c>
      <c r="O20" s="117">
        <f t="shared" si="15"/>
        <v>20.671647353226156</v>
      </c>
      <c r="P20" s="217">
        <f t="shared" si="16"/>
        <v>26</v>
      </c>
      <c r="Q20" s="218">
        <f t="shared" si="17"/>
        <v>5</v>
      </c>
      <c r="R20" s="218">
        <f t="shared" si="18"/>
        <v>502</v>
      </c>
      <c r="T20">
        <v>521</v>
      </c>
      <c r="U20">
        <v>5513</v>
      </c>
      <c r="V20" t="s">
        <v>457</v>
      </c>
      <c r="W20">
        <v>2428.4470000000001</v>
      </c>
      <c r="X20">
        <v>1264.748</v>
      </c>
      <c r="Y20">
        <v>1.92</v>
      </c>
      <c r="Z20">
        <v>14.183</v>
      </c>
      <c r="AA20">
        <v>143.05330499999999</v>
      </c>
      <c r="AB20">
        <v>2.927756</v>
      </c>
      <c r="AC20">
        <v>55.023029999999999</v>
      </c>
      <c r="AD20" s="1">
        <v>630</v>
      </c>
      <c r="AE20">
        <v>5</v>
      </c>
      <c r="AF20">
        <v>502</v>
      </c>
      <c r="AG20">
        <v>76</v>
      </c>
      <c r="AH20">
        <v>16.975818</v>
      </c>
      <c r="AI20">
        <v>4637.6000000000004</v>
      </c>
      <c r="AJ20">
        <v>0</v>
      </c>
      <c r="AK20">
        <v>26</v>
      </c>
      <c r="AL20">
        <v>8791</v>
      </c>
      <c r="AM20">
        <v>0.88057870832661089</v>
      </c>
      <c r="AN20" t="s">
        <v>69</v>
      </c>
      <c r="AO20">
        <v>453.37299999999999</v>
      </c>
      <c r="AP20" t="s">
        <v>536</v>
      </c>
      <c r="AQ20" t="s">
        <v>116</v>
      </c>
      <c r="AR20" t="s">
        <v>118</v>
      </c>
      <c r="AS20" t="s">
        <v>116</v>
      </c>
      <c r="AT20" t="s">
        <v>118</v>
      </c>
      <c r="AU20" t="s">
        <v>203</v>
      </c>
      <c r="AV20" t="s">
        <v>457</v>
      </c>
      <c r="AW20" t="s">
        <v>69</v>
      </c>
      <c r="AX20">
        <v>5513</v>
      </c>
      <c r="AY20" t="s">
        <v>403</v>
      </c>
      <c r="AZ20">
        <v>14</v>
      </c>
      <c r="BA20" t="s">
        <v>383</v>
      </c>
      <c r="BB20">
        <v>13</v>
      </c>
      <c r="BC20">
        <v>1</v>
      </c>
      <c r="BE20" t="s">
        <v>69</v>
      </c>
      <c r="BF20">
        <v>0</v>
      </c>
      <c r="BG20" t="s">
        <v>315</v>
      </c>
      <c r="BI20" t="s">
        <v>116</v>
      </c>
      <c r="BJ20" t="s">
        <v>457</v>
      </c>
      <c r="BK20" t="s">
        <v>69</v>
      </c>
      <c r="BL20">
        <v>0.88057870832661089</v>
      </c>
      <c r="BM20">
        <v>5513</v>
      </c>
      <c r="BN20" t="s">
        <v>118</v>
      </c>
      <c r="BO20" t="s">
        <v>203</v>
      </c>
      <c r="BP20">
        <v>13</v>
      </c>
      <c r="BQ20">
        <v>2428.4470000000001</v>
      </c>
      <c r="BR20">
        <v>2.0466189159348679E-2</v>
      </c>
      <c r="BS20">
        <v>0.38463305688743088</v>
      </c>
      <c r="BT20">
        <v>0.25942505642494978</v>
      </c>
      <c r="BU20">
        <v>14.183</v>
      </c>
      <c r="BV20">
        <v>0.2058929019245633</v>
      </c>
      <c r="BW20">
        <v>20.671647353226156</v>
      </c>
      <c r="BX20">
        <v>26</v>
      </c>
      <c r="BY20">
        <v>5</v>
      </c>
      <c r="BZ20">
        <v>502</v>
      </c>
    </row>
    <row r="21" spans="1:78" ht="16.5">
      <c r="A21" s="254" t="str">
        <f t="shared" si="1"/>
        <v>송도버스</v>
      </c>
      <c r="B21" s="123" t="str">
        <f t="shared" si="2"/>
        <v>김장권</v>
      </c>
      <c r="C21" s="124" t="str">
        <f t="shared" si="3"/>
        <v>B</v>
      </c>
      <c r="D21" s="125">
        <f t="shared" si="4"/>
        <v>0.9272859701904328</v>
      </c>
      <c r="E21" s="126">
        <f t="shared" si="5"/>
        <v>7096</v>
      </c>
      <c r="F21" s="127" t="str">
        <f t="shared" si="6"/>
        <v>16-1</v>
      </c>
      <c r="G21" s="128" t="str">
        <f t="shared" si="7"/>
        <v>70바2233</v>
      </c>
      <c r="H21" s="129">
        <f t="shared" si="8"/>
        <v>5</v>
      </c>
      <c r="I21" s="130">
        <f t="shared" si="9"/>
        <v>2620.79</v>
      </c>
      <c r="J21" s="131">
        <f t="shared" si="10"/>
        <v>1.8141587120270478E-2</v>
      </c>
      <c r="K21" s="131">
        <f t="shared" si="11"/>
        <v>0.33371194343966487</v>
      </c>
      <c r="L21" s="131">
        <f t="shared" si="12"/>
        <v>0.11981120196581947</v>
      </c>
      <c r="M21" s="132">
        <f t="shared" si="13"/>
        <v>11.377000000000001</v>
      </c>
      <c r="N21" s="133">
        <f t="shared" si="14"/>
        <v>3.8156433747076265E-2</v>
      </c>
      <c r="O21" s="133">
        <f t="shared" si="15"/>
        <v>33.577661697427111</v>
      </c>
      <c r="P21" s="215">
        <f t="shared" si="16"/>
        <v>34</v>
      </c>
      <c r="Q21" s="216">
        <f t="shared" si="17"/>
        <v>1</v>
      </c>
      <c r="R21" s="216">
        <f t="shared" si="18"/>
        <v>880</v>
      </c>
      <c r="T21">
        <v>521</v>
      </c>
      <c r="U21">
        <v>7096</v>
      </c>
      <c r="V21" t="s">
        <v>235</v>
      </c>
      <c r="W21">
        <v>2620.79</v>
      </c>
      <c r="X21">
        <v>1124.884</v>
      </c>
      <c r="Y21">
        <v>2.33</v>
      </c>
      <c r="Z21">
        <v>11.377000000000001</v>
      </c>
      <c r="AA21">
        <v>130.07136499999999</v>
      </c>
      <c r="AB21">
        <v>2.3597009999999998</v>
      </c>
      <c r="AC21">
        <v>43.406368000000001</v>
      </c>
      <c r="AD21" s="1">
        <v>314</v>
      </c>
      <c r="AE21">
        <v>1</v>
      </c>
      <c r="AF21">
        <v>880</v>
      </c>
      <c r="AG21">
        <v>90</v>
      </c>
      <c r="AH21">
        <v>20.148862000000001</v>
      </c>
      <c r="AI21">
        <v>5511.7</v>
      </c>
      <c r="AJ21">
        <v>19.899999999999999</v>
      </c>
      <c r="AK21">
        <v>34</v>
      </c>
      <c r="AL21">
        <v>9909</v>
      </c>
      <c r="AM21">
        <v>0.9272859701904328</v>
      </c>
      <c r="AN21" t="s">
        <v>68</v>
      </c>
      <c r="AO21">
        <v>1998.7639999999999</v>
      </c>
      <c r="AP21" t="s">
        <v>537</v>
      </c>
      <c r="AQ21" t="s">
        <v>116</v>
      </c>
      <c r="AR21" t="s">
        <v>117</v>
      </c>
      <c r="AS21" t="s">
        <v>116</v>
      </c>
      <c r="AT21" t="s">
        <v>117</v>
      </c>
      <c r="AU21" t="s">
        <v>171</v>
      </c>
      <c r="AV21" t="s">
        <v>235</v>
      </c>
      <c r="AW21" t="s">
        <v>68</v>
      </c>
      <c r="AX21">
        <v>7096</v>
      </c>
      <c r="AY21" t="s">
        <v>414</v>
      </c>
      <c r="AZ21">
        <v>4</v>
      </c>
      <c r="BA21" t="s">
        <v>441</v>
      </c>
      <c r="BB21">
        <v>5</v>
      </c>
      <c r="BC21">
        <v>1</v>
      </c>
      <c r="BE21" t="s">
        <v>69</v>
      </c>
      <c r="BF21">
        <v>1</v>
      </c>
      <c r="BG21" t="s">
        <v>317</v>
      </c>
      <c r="BI21" t="s">
        <v>116</v>
      </c>
      <c r="BJ21" t="s">
        <v>235</v>
      </c>
      <c r="BK21" t="s">
        <v>68</v>
      </c>
      <c r="BL21">
        <v>0.9272859701904328</v>
      </c>
      <c r="BM21">
        <v>7096</v>
      </c>
      <c r="BN21" t="s">
        <v>117</v>
      </c>
      <c r="BO21" t="s">
        <v>171</v>
      </c>
      <c r="BP21">
        <v>5</v>
      </c>
      <c r="BQ21">
        <v>2620.79</v>
      </c>
      <c r="BR21">
        <v>1.8141587120270478E-2</v>
      </c>
      <c r="BS21">
        <v>0.33371194343966487</v>
      </c>
      <c r="BT21">
        <v>0.11981120196581947</v>
      </c>
      <c r="BU21">
        <v>11.377000000000001</v>
      </c>
      <c r="BV21">
        <v>3.8156433747076265E-2</v>
      </c>
      <c r="BW21">
        <v>33.577661697427111</v>
      </c>
      <c r="BX21">
        <v>34</v>
      </c>
      <c r="BY21">
        <v>1</v>
      </c>
      <c r="BZ21">
        <v>880</v>
      </c>
    </row>
    <row r="22" spans="1:78" ht="16.5">
      <c r="A22" s="255" t="str">
        <f t="shared" si="1"/>
        <v>송도버스</v>
      </c>
      <c r="B22" s="107" t="str">
        <f t="shared" si="2"/>
        <v>김정식</v>
      </c>
      <c r="C22" s="108" t="str">
        <f t="shared" si="3"/>
        <v>F</v>
      </c>
      <c r="D22" s="109">
        <f t="shared" si="4"/>
        <v>0.77844440335251597</v>
      </c>
      <c r="E22" s="110">
        <f t="shared" si="5"/>
        <v>9490</v>
      </c>
      <c r="F22" s="111" t="str">
        <f t="shared" si="6"/>
        <v>16-1</v>
      </c>
      <c r="G22" s="112" t="str">
        <f t="shared" si="7"/>
        <v>70바2240</v>
      </c>
      <c r="H22" s="113">
        <f t="shared" si="8"/>
        <v>12</v>
      </c>
      <c r="I22" s="114">
        <f t="shared" si="9"/>
        <v>2311.0500000000002</v>
      </c>
      <c r="J22" s="115">
        <f t="shared" si="10"/>
        <v>3.8288890185329598E-2</v>
      </c>
      <c r="K22" s="115">
        <f t="shared" si="11"/>
        <v>0.33075763665850844</v>
      </c>
      <c r="L22" s="115">
        <f t="shared" si="12"/>
        <v>0.221977023430908</v>
      </c>
      <c r="M22" s="116">
        <f t="shared" si="13"/>
        <v>14.193</v>
      </c>
      <c r="N22" s="117">
        <f t="shared" si="14"/>
        <v>1.557733497760758</v>
      </c>
      <c r="O22" s="117">
        <f t="shared" si="15"/>
        <v>37.169252071569197</v>
      </c>
      <c r="P22" s="217">
        <f t="shared" si="16"/>
        <v>19</v>
      </c>
      <c r="Q22" s="218">
        <f t="shared" si="17"/>
        <v>36</v>
      </c>
      <c r="R22" s="218">
        <f t="shared" si="18"/>
        <v>859</v>
      </c>
      <c r="T22">
        <v>521</v>
      </c>
      <c r="U22">
        <v>9490</v>
      </c>
      <c r="V22" t="s">
        <v>236</v>
      </c>
      <c r="W22">
        <v>2311.0500000000002</v>
      </c>
      <c r="X22">
        <v>1182.7929999999999</v>
      </c>
      <c r="Y22">
        <v>1.954</v>
      </c>
      <c r="Z22">
        <v>14.193</v>
      </c>
      <c r="AA22">
        <v>125.608864</v>
      </c>
      <c r="AB22">
        <v>4.8094239999999999</v>
      </c>
      <c r="AC22">
        <v>41.546090999999997</v>
      </c>
      <c r="AD22" s="1">
        <v>513</v>
      </c>
      <c r="AE22">
        <v>36</v>
      </c>
      <c r="AF22">
        <v>859</v>
      </c>
      <c r="AG22">
        <v>73</v>
      </c>
      <c r="AH22">
        <v>18.398781</v>
      </c>
      <c r="AI22">
        <v>5914.4</v>
      </c>
      <c r="AJ22">
        <v>0</v>
      </c>
      <c r="AK22">
        <v>19</v>
      </c>
      <c r="AL22">
        <v>14629</v>
      </c>
      <c r="AM22">
        <v>0.77844440335251597</v>
      </c>
      <c r="AN22" t="s">
        <v>70</v>
      </c>
      <c r="AO22">
        <v>318.90100000000001</v>
      </c>
      <c r="AP22" t="s">
        <v>538</v>
      </c>
      <c r="AQ22" t="s">
        <v>116</v>
      </c>
      <c r="AR22" t="s">
        <v>117</v>
      </c>
      <c r="AS22" t="s">
        <v>116</v>
      </c>
      <c r="AT22" t="s">
        <v>117</v>
      </c>
      <c r="AU22" t="s">
        <v>196</v>
      </c>
      <c r="AV22" t="s">
        <v>236</v>
      </c>
      <c r="AW22" t="s">
        <v>70</v>
      </c>
      <c r="AX22">
        <v>9490</v>
      </c>
      <c r="AY22" t="s">
        <v>411</v>
      </c>
      <c r="AZ22">
        <v>5</v>
      </c>
      <c r="BA22" t="s">
        <v>333</v>
      </c>
      <c r="BB22">
        <v>12</v>
      </c>
      <c r="BC22">
        <v>1</v>
      </c>
      <c r="BE22" t="s">
        <v>67</v>
      </c>
      <c r="BF22">
        <v>-1</v>
      </c>
      <c r="BG22" t="s">
        <v>316</v>
      </c>
      <c r="BI22" t="s">
        <v>116</v>
      </c>
      <c r="BJ22" t="s">
        <v>236</v>
      </c>
      <c r="BK22" t="s">
        <v>70</v>
      </c>
      <c r="BL22">
        <v>0.77844440335251597</v>
      </c>
      <c r="BM22">
        <v>9490</v>
      </c>
      <c r="BN22" t="s">
        <v>117</v>
      </c>
      <c r="BO22" t="s">
        <v>196</v>
      </c>
      <c r="BP22">
        <v>12</v>
      </c>
      <c r="BQ22">
        <v>2311.0500000000002</v>
      </c>
      <c r="BR22">
        <v>3.8288890185329598E-2</v>
      </c>
      <c r="BS22">
        <v>0.33075763665850844</v>
      </c>
      <c r="BT22">
        <v>0.221977023430908</v>
      </c>
      <c r="BU22">
        <v>14.193</v>
      </c>
      <c r="BV22">
        <v>1.557733497760758</v>
      </c>
      <c r="BW22">
        <v>37.169252071569197</v>
      </c>
      <c r="BX22">
        <v>19</v>
      </c>
      <c r="BY22">
        <v>36</v>
      </c>
      <c r="BZ22">
        <v>859</v>
      </c>
    </row>
    <row r="23" spans="1:78" ht="16.5">
      <c r="A23" s="254" t="str">
        <f t="shared" si="1"/>
        <v>송도버스</v>
      </c>
      <c r="B23" s="123" t="str">
        <f t="shared" si="2"/>
        <v>김정웅</v>
      </c>
      <c r="C23" s="124" t="str">
        <f t="shared" si="3"/>
        <v>C</v>
      </c>
      <c r="D23" s="125">
        <f t="shared" si="4"/>
        <v>0.87571428571428567</v>
      </c>
      <c r="E23" s="126">
        <f t="shared" si="5"/>
        <v>5720</v>
      </c>
      <c r="F23" s="127" t="str">
        <f t="shared" si="6"/>
        <v>8</v>
      </c>
      <c r="G23" s="128" t="str">
        <f t="shared" si="7"/>
        <v>70바2246</v>
      </c>
      <c r="H23" s="129">
        <f t="shared" si="8"/>
        <v>1</v>
      </c>
      <c r="I23" s="130">
        <f t="shared" si="9"/>
        <v>2639.7289999999998</v>
      </c>
      <c r="J23" s="131">
        <f t="shared" si="10"/>
        <v>2.8388789506871244E-2</v>
      </c>
      <c r="K23" s="131">
        <f t="shared" si="11"/>
        <v>0.40566983767570103</v>
      </c>
      <c r="L23" s="131">
        <f t="shared" si="12"/>
        <v>0.17312383202972731</v>
      </c>
      <c r="M23" s="132">
        <f t="shared" si="13"/>
        <v>13.67</v>
      </c>
      <c r="N23" s="133">
        <f t="shared" si="14"/>
        <v>0</v>
      </c>
      <c r="O23" s="133">
        <f t="shared" si="15"/>
        <v>10.455618739650927</v>
      </c>
      <c r="P23" s="215">
        <f t="shared" si="16"/>
        <v>62</v>
      </c>
      <c r="Q23" s="216">
        <f t="shared" si="17"/>
        <v>0</v>
      </c>
      <c r="R23" s="216">
        <f t="shared" si="18"/>
        <v>276</v>
      </c>
      <c r="T23">
        <v>521</v>
      </c>
      <c r="U23">
        <v>5720</v>
      </c>
      <c r="V23" t="s">
        <v>237</v>
      </c>
      <c r="W23">
        <v>2639.7289999999998</v>
      </c>
      <c r="X23">
        <v>1435.645</v>
      </c>
      <c r="Y23">
        <v>1.839</v>
      </c>
      <c r="Z23">
        <v>13.67</v>
      </c>
      <c r="AA23">
        <v>169.36386100000001</v>
      </c>
      <c r="AB23">
        <v>4.8080350000000003</v>
      </c>
      <c r="AC23">
        <v>68.70581</v>
      </c>
      <c r="AD23" s="1">
        <v>457</v>
      </c>
      <c r="AE23">
        <v>0</v>
      </c>
      <c r="AF23">
        <v>276</v>
      </c>
      <c r="AG23">
        <v>81</v>
      </c>
      <c r="AH23">
        <v>15.58614</v>
      </c>
      <c r="AI23">
        <v>1295.0999999999999</v>
      </c>
      <c r="AJ23">
        <v>0</v>
      </c>
      <c r="AK23">
        <v>62</v>
      </c>
      <c r="AL23">
        <v>35678</v>
      </c>
      <c r="AM23">
        <v>0.87571428571428567</v>
      </c>
      <c r="AN23" t="s">
        <v>69</v>
      </c>
      <c r="AO23">
        <v>2639.7289999999998</v>
      </c>
      <c r="AP23" t="s">
        <v>539</v>
      </c>
      <c r="AQ23" t="s">
        <v>116</v>
      </c>
      <c r="AR23" t="s">
        <v>118</v>
      </c>
      <c r="AS23" t="s">
        <v>116</v>
      </c>
      <c r="AT23" t="s">
        <v>118</v>
      </c>
      <c r="AU23" t="s">
        <v>199</v>
      </c>
      <c r="AV23" t="s">
        <v>237</v>
      </c>
      <c r="AW23" t="s">
        <v>69</v>
      </c>
      <c r="AX23">
        <v>5720</v>
      </c>
      <c r="AY23" t="s">
        <v>403</v>
      </c>
      <c r="AZ23">
        <v>16</v>
      </c>
      <c r="BA23" t="s">
        <v>404</v>
      </c>
      <c r="BB23">
        <v>1</v>
      </c>
      <c r="BC23">
        <v>2</v>
      </c>
      <c r="BE23" t="s">
        <v>69</v>
      </c>
      <c r="BF23">
        <v>0</v>
      </c>
      <c r="BG23" t="s">
        <v>315</v>
      </c>
      <c r="BI23" t="s">
        <v>116</v>
      </c>
      <c r="BJ23" t="s">
        <v>237</v>
      </c>
      <c r="BK23" t="s">
        <v>69</v>
      </c>
      <c r="BL23">
        <v>0.87571428571428567</v>
      </c>
      <c r="BM23">
        <v>5720</v>
      </c>
      <c r="BN23" t="s">
        <v>118</v>
      </c>
      <c r="BO23" t="s">
        <v>199</v>
      </c>
      <c r="BP23">
        <v>1</v>
      </c>
      <c r="BQ23">
        <v>2639.7289999999998</v>
      </c>
      <c r="BR23">
        <v>2.8388789506871244E-2</v>
      </c>
      <c r="BS23">
        <v>0.40566983767570103</v>
      </c>
      <c r="BT23">
        <v>0.17312383202972731</v>
      </c>
      <c r="BU23">
        <v>13.67</v>
      </c>
      <c r="BV23">
        <v>0</v>
      </c>
      <c r="BW23">
        <v>10.455618739650927</v>
      </c>
      <c r="BX23">
        <v>62</v>
      </c>
      <c r="BY23">
        <v>0</v>
      </c>
      <c r="BZ23">
        <v>276</v>
      </c>
    </row>
    <row r="24" spans="1:78" ht="16.5">
      <c r="A24" s="255" t="str">
        <f t="shared" si="1"/>
        <v>송도버스</v>
      </c>
      <c r="B24" s="107" t="str">
        <f t="shared" si="2"/>
        <v>김종만</v>
      </c>
      <c r="C24" s="108" t="str">
        <f t="shared" si="3"/>
        <v>C</v>
      </c>
      <c r="D24" s="109">
        <f t="shared" si="4"/>
        <v>0.87307692307692308</v>
      </c>
      <c r="E24" s="110">
        <f t="shared" si="5"/>
        <v>2404</v>
      </c>
      <c r="F24" s="111" t="str">
        <f t="shared" si="6"/>
        <v>16-1</v>
      </c>
      <c r="G24" s="112" t="str">
        <f t="shared" si="7"/>
        <v>70바2280</v>
      </c>
      <c r="H24" s="113">
        <f t="shared" si="8"/>
        <v>1</v>
      </c>
      <c r="I24" s="114">
        <f t="shared" si="9"/>
        <v>2848.239</v>
      </c>
      <c r="J24" s="115">
        <f t="shared" si="10"/>
        <v>6.5520910195857873E-2</v>
      </c>
      <c r="K24" s="115">
        <f t="shared" si="11"/>
        <v>0.33260500821459082</v>
      </c>
      <c r="L24" s="115">
        <f t="shared" si="12"/>
        <v>0.29562125931145528</v>
      </c>
      <c r="M24" s="116">
        <f t="shared" si="13"/>
        <v>13.1</v>
      </c>
      <c r="N24" s="117">
        <f t="shared" si="14"/>
        <v>0</v>
      </c>
      <c r="O24" s="117">
        <f t="shared" si="15"/>
        <v>21.978492675649761</v>
      </c>
      <c r="P24" s="217">
        <f t="shared" si="16"/>
        <v>10</v>
      </c>
      <c r="Q24" s="218">
        <f t="shared" si="17"/>
        <v>0</v>
      </c>
      <c r="R24" s="218">
        <f t="shared" si="18"/>
        <v>626</v>
      </c>
      <c r="T24">
        <v>521</v>
      </c>
      <c r="U24">
        <v>2404</v>
      </c>
      <c r="V24" t="s">
        <v>238</v>
      </c>
      <c r="W24">
        <v>2848.239</v>
      </c>
      <c r="X24">
        <v>1254.56</v>
      </c>
      <c r="Y24">
        <v>2.27</v>
      </c>
      <c r="Z24">
        <v>13.1</v>
      </c>
      <c r="AA24">
        <v>152.448859</v>
      </c>
      <c r="AB24">
        <v>9.988588</v>
      </c>
      <c r="AC24">
        <v>50.705253999999996</v>
      </c>
      <c r="AD24" s="1">
        <v>842</v>
      </c>
      <c r="AE24">
        <v>0</v>
      </c>
      <c r="AF24">
        <v>626</v>
      </c>
      <c r="AG24">
        <v>87</v>
      </c>
      <c r="AH24">
        <v>18.683242</v>
      </c>
      <c r="AI24">
        <v>5639</v>
      </c>
      <c r="AJ24">
        <v>3</v>
      </c>
      <c r="AK24">
        <v>10</v>
      </c>
      <c r="AL24">
        <v>15049</v>
      </c>
      <c r="AM24">
        <v>0.87307692307692308</v>
      </c>
      <c r="AN24" t="s">
        <v>69</v>
      </c>
      <c r="AO24">
        <v>2848.239</v>
      </c>
      <c r="AP24" t="s">
        <v>540</v>
      </c>
      <c r="AQ24" t="s">
        <v>116</v>
      </c>
      <c r="AR24" t="s">
        <v>117</v>
      </c>
      <c r="AS24" t="s">
        <v>116</v>
      </c>
      <c r="AT24" t="s">
        <v>117</v>
      </c>
      <c r="AU24" t="s">
        <v>177</v>
      </c>
      <c r="AV24" t="s">
        <v>238</v>
      </c>
      <c r="AW24" t="s">
        <v>69</v>
      </c>
      <c r="AX24">
        <v>2404</v>
      </c>
      <c r="AY24" t="s">
        <v>399</v>
      </c>
      <c r="AZ24">
        <v>6</v>
      </c>
      <c r="BA24" t="s">
        <v>430</v>
      </c>
      <c r="BB24">
        <v>1</v>
      </c>
      <c r="BC24">
        <v>1</v>
      </c>
      <c r="BE24" t="s">
        <v>69</v>
      </c>
      <c r="BF24">
        <v>0</v>
      </c>
      <c r="BG24" t="s">
        <v>315</v>
      </c>
      <c r="BI24" t="s">
        <v>116</v>
      </c>
      <c r="BJ24" t="s">
        <v>238</v>
      </c>
      <c r="BK24" t="s">
        <v>69</v>
      </c>
      <c r="BL24">
        <v>0.87307692307692308</v>
      </c>
      <c r="BM24">
        <v>2404</v>
      </c>
      <c r="BN24" t="s">
        <v>117</v>
      </c>
      <c r="BO24" t="s">
        <v>177</v>
      </c>
      <c r="BP24">
        <v>1</v>
      </c>
      <c r="BQ24">
        <v>2848.239</v>
      </c>
      <c r="BR24">
        <v>6.5520910195857873E-2</v>
      </c>
      <c r="BS24">
        <v>0.33260500821459082</v>
      </c>
      <c r="BT24">
        <v>0.29562125931145528</v>
      </c>
      <c r="BU24">
        <v>13.1</v>
      </c>
      <c r="BV24">
        <v>0</v>
      </c>
      <c r="BW24">
        <v>21.978492675649761</v>
      </c>
      <c r="BX24">
        <v>10</v>
      </c>
      <c r="BY24">
        <v>0</v>
      </c>
      <c r="BZ24">
        <v>626</v>
      </c>
    </row>
    <row r="25" spans="1:78" ht="16.5">
      <c r="A25" s="254" t="str">
        <f t="shared" si="1"/>
        <v>송도버스</v>
      </c>
      <c r="B25" s="123" t="str">
        <f t="shared" si="2"/>
        <v>김종진</v>
      </c>
      <c r="C25" s="124" t="str">
        <f t="shared" si="3"/>
        <v>C</v>
      </c>
      <c r="D25" s="125">
        <f t="shared" si="4"/>
        <v>0.89880995545200892</v>
      </c>
      <c r="E25" s="126">
        <f t="shared" si="5"/>
        <v>929</v>
      </c>
      <c r="F25" s="127" t="str">
        <f t="shared" si="6"/>
        <v>16-1</v>
      </c>
      <c r="G25" s="128" t="str">
        <f t="shared" si="7"/>
        <v>70바2299</v>
      </c>
      <c r="H25" s="129">
        <f t="shared" si="8"/>
        <v>2</v>
      </c>
      <c r="I25" s="130">
        <f t="shared" si="9"/>
        <v>2672.7959999999998</v>
      </c>
      <c r="J25" s="131">
        <f t="shared" si="10"/>
        <v>2.5668547207423894E-2</v>
      </c>
      <c r="K25" s="131">
        <f t="shared" si="11"/>
        <v>0.33384925249599495</v>
      </c>
      <c r="L25" s="131">
        <f t="shared" si="12"/>
        <v>0.14329563498299161</v>
      </c>
      <c r="M25" s="132">
        <f t="shared" si="13"/>
        <v>13.407999999999999</v>
      </c>
      <c r="N25" s="133">
        <f t="shared" si="14"/>
        <v>3.7414003912008255E-2</v>
      </c>
      <c r="O25" s="133">
        <f t="shared" si="15"/>
        <v>6.8093487119855016</v>
      </c>
      <c r="P25" s="215">
        <f t="shared" si="16"/>
        <v>19</v>
      </c>
      <c r="Q25" s="216">
        <f t="shared" si="17"/>
        <v>1</v>
      </c>
      <c r="R25" s="216">
        <f t="shared" si="18"/>
        <v>182</v>
      </c>
      <c r="T25">
        <v>521</v>
      </c>
      <c r="U25">
        <v>929</v>
      </c>
      <c r="V25" t="s">
        <v>239</v>
      </c>
      <c r="W25">
        <v>2672.7959999999998</v>
      </c>
      <c r="X25">
        <v>1187.3720000000001</v>
      </c>
      <c r="Y25">
        <v>2.2509999999999999</v>
      </c>
      <c r="Z25">
        <v>13.407999999999999</v>
      </c>
      <c r="AA25">
        <v>143.20331300000001</v>
      </c>
      <c r="AB25">
        <v>3.675821</v>
      </c>
      <c r="AC25">
        <v>47.808318999999997</v>
      </c>
      <c r="AD25" s="1">
        <v>383</v>
      </c>
      <c r="AE25">
        <v>1</v>
      </c>
      <c r="AF25">
        <v>182</v>
      </c>
      <c r="AG25">
        <v>77</v>
      </c>
      <c r="AH25">
        <v>18.664344</v>
      </c>
      <c r="AI25">
        <v>3191.5</v>
      </c>
      <c r="AJ25">
        <v>0</v>
      </c>
      <c r="AK25">
        <v>19</v>
      </c>
      <c r="AL25">
        <v>19824</v>
      </c>
      <c r="AM25">
        <v>0.89880995545200892</v>
      </c>
      <c r="AN25" t="s">
        <v>69</v>
      </c>
      <c r="AO25">
        <v>2532.1289999999999</v>
      </c>
      <c r="AP25" t="s">
        <v>541</v>
      </c>
      <c r="AQ25" t="s">
        <v>116</v>
      </c>
      <c r="AR25" t="s">
        <v>117</v>
      </c>
      <c r="AS25" t="s">
        <v>116</v>
      </c>
      <c r="AT25" t="s">
        <v>117</v>
      </c>
      <c r="AU25" t="s">
        <v>181</v>
      </c>
      <c r="AV25" t="s">
        <v>239</v>
      </c>
      <c r="AW25" t="s">
        <v>69</v>
      </c>
      <c r="AX25">
        <v>929</v>
      </c>
      <c r="AY25" t="s">
        <v>399</v>
      </c>
      <c r="AZ25">
        <v>1</v>
      </c>
      <c r="BA25" t="s">
        <v>327</v>
      </c>
      <c r="BB25">
        <v>2</v>
      </c>
      <c r="BC25">
        <v>1</v>
      </c>
      <c r="BE25" t="s">
        <v>68</v>
      </c>
      <c r="BF25">
        <v>-1</v>
      </c>
      <c r="BG25" t="s">
        <v>316</v>
      </c>
      <c r="BI25" t="s">
        <v>116</v>
      </c>
      <c r="BJ25" t="s">
        <v>239</v>
      </c>
      <c r="BK25" t="s">
        <v>69</v>
      </c>
      <c r="BL25">
        <v>0.89880995545200892</v>
      </c>
      <c r="BM25">
        <v>929</v>
      </c>
      <c r="BN25" t="s">
        <v>117</v>
      </c>
      <c r="BO25" t="s">
        <v>181</v>
      </c>
      <c r="BP25">
        <v>2</v>
      </c>
      <c r="BQ25">
        <v>2672.7959999999998</v>
      </c>
      <c r="BR25">
        <v>2.5668547207423894E-2</v>
      </c>
      <c r="BS25">
        <v>0.33384925249599495</v>
      </c>
      <c r="BT25">
        <v>0.14329563498299161</v>
      </c>
      <c r="BU25">
        <v>13.407999999999999</v>
      </c>
      <c r="BV25">
        <v>3.7414003912008255E-2</v>
      </c>
      <c r="BW25">
        <v>6.8093487119855016</v>
      </c>
      <c r="BX25">
        <v>19</v>
      </c>
      <c r="BY25">
        <v>1</v>
      </c>
      <c r="BZ25">
        <v>182</v>
      </c>
    </row>
    <row r="26" spans="1:78" ht="16.5">
      <c r="A26" s="255" t="str">
        <f t="shared" si="1"/>
        <v>송도버스</v>
      </c>
      <c r="B26" s="107" t="str">
        <f t="shared" si="2"/>
        <v>김준수</v>
      </c>
      <c r="C26" s="108" t="str">
        <f t="shared" si="3"/>
        <v>D</v>
      </c>
      <c r="D26" s="109">
        <f t="shared" si="4"/>
        <v>0.80333333333333334</v>
      </c>
      <c r="E26" s="110">
        <f t="shared" si="5"/>
        <v>1778</v>
      </c>
      <c r="F26" s="111" t="str">
        <f t="shared" si="6"/>
        <v>8</v>
      </c>
      <c r="G26" s="112" t="str">
        <f t="shared" si="7"/>
        <v>70바2283</v>
      </c>
      <c r="H26" s="113">
        <f t="shared" si="8"/>
        <v>1</v>
      </c>
      <c r="I26" s="114">
        <f t="shared" si="9"/>
        <v>418.08800000000002</v>
      </c>
      <c r="J26" s="115">
        <f t="shared" si="10"/>
        <v>2.1419006065587814E-2</v>
      </c>
      <c r="K26" s="115">
        <f t="shared" si="11"/>
        <v>0.45608012645868395</v>
      </c>
      <c r="L26" s="115">
        <f t="shared" si="12"/>
        <v>0.26549434568798913</v>
      </c>
      <c r="M26" s="116">
        <f t="shared" si="13"/>
        <v>14.621</v>
      </c>
      <c r="N26" s="117">
        <f t="shared" si="14"/>
        <v>1.195920476072023</v>
      </c>
      <c r="O26" s="117">
        <f t="shared" si="15"/>
        <v>27.266986854442127</v>
      </c>
      <c r="P26" s="217">
        <f t="shared" si="16"/>
        <v>8</v>
      </c>
      <c r="Q26" s="218">
        <f t="shared" si="17"/>
        <v>5</v>
      </c>
      <c r="R26" s="218">
        <f t="shared" si="18"/>
        <v>114</v>
      </c>
      <c r="T26">
        <v>521</v>
      </c>
      <c r="U26">
        <v>1778</v>
      </c>
      <c r="V26" t="s">
        <v>240</v>
      </c>
      <c r="W26">
        <v>418.08800000000002</v>
      </c>
      <c r="X26">
        <v>247.82400000000001</v>
      </c>
      <c r="Y26">
        <v>1.6870000000000001</v>
      </c>
      <c r="Z26">
        <v>14.621</v>
      </c>
      <c r="AA26">
        <v>26.326384999999998</v>
      </c>
      <c r="AB26">
        <v>0.56388499999999997</v>
      </c>
      <c r="AC26">
        <v>12.006940999999999</v>
      </c>
      <c r="AD26" s="1">
        <v>111</v>
      </c>
      <c r="AE26">
        <v>5</v>
      </c>
      <c r="AF26">
        <v>114</v>
      </c>
      <c r="AG26">
        <v>78</v>
      </c>
      <c r="AH26">
        <v>15.880948999999999</v>
      </c>
      <c r="AI26">
        <v>1296.8</v>
      </c>
      <c r="AJ26">
        <v>0</v>
      </c>
      <c r="AK26">
        <v>8</v>
      </c>
      <c r="AL26">
        <v>16219</v>
      </c>
      <c r="AM26">
        <v>0.80333333333333334</v>
      </c>
      <c r="AN26" t="s">
        <v>67</v>
      </c>
      <c r="AO26">
        <v>418.08800000000002</v>
      </c>
      <c r="AP26" t="s">
        <v>542</v>
      </c>
      <c r="AQ26" t="s">
        <v>116</v>
      </c>
      <c r="AR26" t="s">
        <v>118</v>
      </c>
      <c r="AS26" t="s">
        <v>116</v>
      </c>
      <c r="AT26" t="s">
        <v>118</v>
      </c>
      <c r="AU26" t="s">
        <v>178</v>
      </c>
      <c r="AV26" t="s">
        <v>240</v>
      </c>
      <c r="AW26" t="s">
        <v>67</v>
      </c>
      <c r="AX26">
        <v>1778</v>
      </c>
      <c r="AY26" t="s">
        <v>401</v>
      </c>
      <c r="AZ26">
        <v>21</v>
      </c>
      <c r="BA26" t="s">
        <v>431</v>
      </c>
      <c r="BB26">
        <v>1</v>
      </c>
      <c r="BC26">
        <v>1</v>
      </c>
      <c r="BE26" t="s">
        <v>66</v>
      </c>
      <c r="BF26">
        <v>-3</v>
      </c>
      <c r="BG26" t="s">
        <v>316</v>
      </c>
      <c r="BI26" t="s">
        <v>116</v>
      </c>
      <c r="BJ26" t="s">
        <v>240</v>
      </c>
      <c r="BK26" t="s">
        <v>67</v>
      </c>
      <c r="BL26">
        <v>0.80333333333333334</v>
      </c>
      <c r="BM26">
        <v>1778</v>
      </c>
      <c r="BN26" t="s">
        <v>118</v>
      </c>
      <c r="BO26" t="s">
        <v>178</v>
      </c>
      <c r="BP26">
        <v>1</v>
      </c>
      <c r="BQ26">
        <v>418.08800000000002</v>
      </c>
      <c r="BR26">
        <v>2.1419006065587814E-2</v>
      </c>
      <c r="BS26">
        <v>0.45608012645868395</v>
      </c>
      <c r="BT26">
        <v>0.26549434568798913</v>
      </c>
      <c r="BU26">
        <v>14.621</v>
      </c>
      <c r="BV26">
        <v>1.195920476072023</v>
      </c>
      <c r="BW26">
        <v>27.266986854442127</v>
      </c>
      <c r="BX26">
        <v>8</v>
      </c>
      <c r="BY26">
        <v>5</v>
      </c>
      <c r="BZ26">
        <v>114</v>
      </c>
    </row>
    <row r="27" spans="1:78" ht="16.5">
      <c r="A27" s="254" t="str">
        <f t="shared" si="1"/>
        <v>송도버스</v>
      </c>
      <c r="B27" s="123" t="str">
        <f t="shared" si="2"/>
        <v>김철희</v>
      </c>
      <c r="C27" s="124" t="str">
        <f t="shared" si="3"/>
        <v>C</v>
      </c>
      <c r="D27" s="125">
        <f t="shared" si="4"/>
        <v>0.89748058633947869</v>
      </c>
      <c r="E27" s="126">
        <f t="shared" si="5"/>
        <v>9415</v>
      </c>
      <c r="F27" s="127" t="str">
        <f t="shared" si="6"/>
        <v>8</v>
      </c>
      <c r="G27" s="128" t="str">
        <f t="shared" si="7"/>
        <v>70바2289</v>
      </c>
      <c r="H27" s="129">
        <f t="shared" si="8"/>
        <v>2</v>
      </c>
      <c r="I27" s="130">
        <f t="shared" si="9"/>
        <v>2560.4069999999997</v>
      </c>
      <c r="J27" s="131">
        <f t="shared" si="10"/>
        <v>3.1071987432581934E-2</v>
      </c>
      <c r="K27" s="131">
        <f t="shared" si="11"/>
        <v>0.35879208841352189</v>
      </c>
      <c r="L27" s="131">
        <f t="shared" si="12"/>
        <v>0.28472035891168868</v>
      </c>
      <c r="M27" s="132">
        <f t="shared" si="13"/>
        <v>12.428000000000001</v>
      </c>
      <c r="N27" s="133">
        <f t="shared" si="14"/>
        <v>1.3279138824413463</v>
      </c>
      <c r="O27" s="133">
        <f t="shared" si="15"/>
        <v>39.603078729280156</v>
      </c>
      <c r="P27" s="215">
        <f t="shared" si="16"/>
        <v>37</v>
      </c>
      <c r="Q27" s="216">
        <f t="shared" si="17"/>
        <v>34</v>
      </c>
      <c r="R27" s="216">
        <f t="shared" si="18"/>
        <v>1014</v>
      </c>
      <c r="T27">
        <v>521</v>
      </c>
      <c r="U27">
        <v>9415</v>
      </c>
      <c r="V27" t="s">
        <v>241</v>
      </c>
      <c r="W27">
        <v>2560.4070000000002</v>
      </c>
      <c r="X27">
        <v>1300.271</v>
      </c>
      <c r="Y27">
        <v>1.9690000000000001</v>
      </c>
      <c r="Z27">
        <v>12.428000000000001</v>
      </c>
      <c r="AA27">
        <v>154.67552599999999</v>
      </c>
      <c r="AB27">
        <v>4.806076</v>
      </c>
      <c r="AC27">
        <v>55.496355000000001</v>
      </c>
      <c r="AD27" s="1">
        <v>729</v>
      </c>
      <c r="AE27">
        <v>34</v>
      </c>
      <c r="AF27">
        <v>1014</v>
      </c>
      <c r="AG27">
        <v>82</v>
      </c>
      <c r="AH27">
        <v>16.553407</v>
      </c>
      <c r="AI27">
        <v>3083.1</v>
      </c>
      <c r="AJ27">
        <v>0</v>
      </c>
      <c r="AK27">
        <v>37</v>
      </c>
      <c r="AL27">
        <v>12282</v>
      </c>
      <c r="AM27">
        <v>0.89748058633947869</v>
      </c>
      <c r="AN27" t="s">
        <v>69</v>
      </c>
      <c r="AO27">
        <v>2430.6019999999999</v>
      </c>
      <c r="AP27" t="s">
        <v>543</v>
      </c>
      <c r="AQ27" t="s">
        <v>116</v>
      </c>
      <c r="AR27" t="s">
        <v>118</v>
      </c>
      <c r="AS27" t="s">
        <v>116</v>
      </c>
      <c r="AT27" t="s">
        <v>118</v>
      </c>
      <c r="AU27" t="s">
        <v>211</v>
      </c>
      <c r="AV27" t="s">
        <v>241</v>
      </c>
      <c r="AW27" t="s">
        <v>69</v>
      </c>
      <c r="AX27">
        <v>9415</v>
      </c>
      <c r="AY27" t="s">
        <v>403</v>
      </c>
      <c r="AZ27">
        <v>3</v>
      </c>
      <c r="BA27" t="s">
        <v>348</v>
      </c>
      <c r="BB27">
        <v>2</v>
      </c>
      <c r="BC27">
        <v>1</v>
      </c>
      <c r="BE27" t="s">
        <v>69</v>
      </c>
      <c r="BF27">
        <v>0</v>
      </c>
      <c r="BG27" t="s">
        <v>315</v>
      </c>
      <c r="BI27" t="s">
        <v>116</v>
      </c>
      <c r="BJ27" t="s">
        <v>241</v>
      </c>
      <c r="BK27" t="s">
        <v>69</v>
      </c>
      <c r="BL27">
        <v>0.89748058633947869</v>
      </c>
      <c r="BM27">
        <v>9415</v>
      </c>
      <c r="BN27" t="s">
        <v>118</v>
      </c>
      <c r="BO27" t="s">
        <v>211</v>
      </c>
      <c r="BP27">
        <v>2</v>
      </c>
      <c r="BQ27">
        <v>2560.4069999999997</v>
      </c>
      <c r="BR27">
        <v>3.1071987432581934E-2</v>
      </c>
      <c r="BS27">
        <v>0.35879208841352189</v>
      </c>
      <c r="BT27">
        <v>0.28472035891168862</v>
      </c>
      <c r="BU27">
        <v>12.428000000000001</v>
      </c>
      <c r="BV27">
        <v>1.3279138824413463</v>
      </c>
      <c r="BW27">
        <v>39.603078729280156</v>
      </c>
      <c r="BX27">
        <v>37</v>
      </c>
      <c r="BY27">
        <v>34</v>
      </c>
      <c r="BZ27">
        <v>1014</v>
      </c>
    </row>
    <row r="28" spans="1:78" ht="16.5">
      <c r="A28" s="255" t="str">
        <f t="shared" si="1"/>
        <v>송도버스</v>
      </c>
      <c r="B28" s="107" t="str">
        <f t="shared" si="2"/>
        <v>김충규</v>
      </c>
      <c r="C28" s="108" t="str">
        <f t="shared" si="3"/>
        <v>D</v>
      </c>
      <c r="D28" s="109">
        <f t="shared" si="4"/>
        <v>0.82046770002233937</v>
      </c>
      <c r="E28" s="110">
        <f t="shared" si="5"/>
        <v>7253</v>
      </c>
      <c r="F28" s="111" t="str">
        <f t="shared" si="6"/>
        <v>8</v>
      </c>
      <c r="G28" s="112" t="str">
        <f t="shared" si="7"/>
        <v>70바2232</v>
      </c>
      <c r="H28" s="113">
        <f t="shared" si="8"/>
        <v>3</v>
      </c>
      <c r="I28" s="114">
        <f t="shared" si="9"/>
        <v>1945.3219999999999</v>
      </c>
      <c r="J28" s="115">
        <f t="shared" si="10"/>
        <v>1.1386564589332144E-2</v>
      </c>
      <c r="K28" s="115">
        <f t="shared" si="11"/>
        <v>0.42618478622764611</v>
      </c>
      <c r="L28" s="115">
        <f t="shared" si="12"/>
        <v>0.20870580808729866</v>
      </c>
      <c r="M28" s="116">
        <f t="shared" si="13"/>
        <v>12.811999999999999</v>
      </c>
      <c r="N28" s="117">
        <f t="shared" si="14"/>
        <v>0.51405371450073567</v>
      </c>
      <c r="O28" s="117">
        <f t="shared" si="15"/>
        <v>66.158713056244679</v>
      </c>
      <c r="P28" s="217">
        <f t="shared" si="16"/>
        <v>49</v>
      </c>
      <c r="Q28" s="218">
        <f t="shared" si="17"/>
        <v>10</v>
      </c>
      <c r="R28" s="218">
        <f t="shared" si="18"/>
        <v>1287</v>
      </c>
      <c r="T28">
        <v>521</v>
      </c>
      <c r="U28">
        <v>7253</v>
      </c>
      <c r="V28" t="s">
        <v>242</v>
      </c>
      <c r="W28">
        <v>1945.3219999999999</v>
      </c>
      <c r="X28">
        <v>1084.627</v>
      </c>
      <c r="Y28">
        <v>1.794</v>
      </c>
      <c r="Z28">
        <v>12.811999999999999</v>
      </c>
      <c r="AA28">
        <v>124.80498299999999</v>
      </c>
      <c r="AB28">
        <v>1.4211</v>
      </c>
      <c r="AC28">
        <v>53.189985</v>
      </c>
      <c r="AD28" s="1">
        <v>406</v>
      </c>
      <c r="AE28">
        <v>10</v>
      </c>
      <c r="AF28">
        <v>1287</v>
      </c>
      <c r="AG28">
        <v>75</v>
      </c>
      <c r="AH28">
        <v>15.586893</v>
      </c>
      <c r="AI28">
        <v>1530.7</v>
      </c>
      <c r="AJ28">
        <v>0</v>
      </c>
      <c r="AK28">
        <v>49</v>
      </c>
      <c r="AL28">
        <v>32465</v>
      </c>
      <c r="AM28">
        <v>0.82046770002233937</v>
      </c>
      <c r="AN28" t="s">
        <v>67</v>
      </c>
      <c r="AO28">
        <v>1729.2639999999999</v>
      </c>
      <c r="AP28" t="s">
        <v>544</v>
      </c>
      <c r="AQ28" t="s">
        <v>116</v>
      </c>
      <c r="AR28" t="s">
        <v>118</v>
      </c>
      <c r="AS28" t="s">
        <v>116</v>
      </c>
      <c r="AT28" t="s">
        <v>118</v>
      </c>
      <c r="AU28" t="s">
        <v>191</v>
      </c>
      <c r="AV28" t="s">
        <v>242</v>
      </c>
      <c r="AW28" t="s">
        <v>67</v>
      </c>
      <c r="AX28">
        <v>7253</v>
      </c>
      <c r="AY28" t="s">
        <v>401</v>
      </c>
      <c r="AZ28">
        <v>14</v>
      </c>
      <c r="BA28" t="s">
        <v>442</v>
      </c>
      <c r="BB28">
        <v>3</v>
      </c>
      <c r="BC28">
        <v>1</v>
      </c>
      <c r="BE28" t="s">
        <v>67</v>
      </c>
      <c r="BF28">
        <v>0</v>
      </c>
      <c r="BG28" t="s">
        <v>315</v>
      </c>
      <c r="BI28" t="s">
        <v>116</v>
      </c>
      <c r="BJ28" t="s">
        <v>242</v>
      </c>
      <c r="BK28" t="s">
        <v>67</v>
      </c>
      <c r="BL28">
        <v>0.82046770002233937</v>
      </c>
      <c r="BM28">
        <v>7253</v>
      </c>
      <c r="BN28" t="s">
        <v>118</v>
      </c>
      <c r="BO28" t="s">
        <v>191</v>
      </c>
      <c r="BP28">
        <v>3</v>
      </c>
      <c r="BQ28">
        <v>1945.3219999999999</v>
      </c>
      <c r="BR28">
        <v>1.1386564589332144E-2</v>
      </c>
      <c r="BS28">
        <v>0.42618478622764611</v>
      </c>
      <c r="BT28">
        <v>0.20870580808729866</v>
      </c>
      <c r="BU28">
        <v>12.811999999999999</v>
      </c>
      <c r="BV28">
        <v>0.51405371450073567</v>
      </c>
      <c r="BW28">
        <v>66.158713056244679</v>
      </c>
      <c r="BX28">
        <v>49</v>
      </c>
      <c r="BY28">
        <v>10</v>
      </c>
      <c r="BZ28">
        <v>1287</v>
      </c>
    </row>
    <row r="29" spans="1:78" ht="16.5">
      <c r="A29" s="254" t="str">
        <f t="shared" si="1"/>
        <v>송도버스</v>
      </c>
      <c r="B29" s="123" t="str">
        <f t="shared" si="2"/>
        <v>김태연</v>
      </c>
      <c r="C29" s="124" t="str">
        <f t="shared" si="3"/>
        <v>D</v>
      </c>
      <c r="D29" s="125">
        <f t="shared" si="4"/>
        <v>0.81167993957086959</v>
      </c>
      <c r="E29" s="126">
        <f t="shared" si="5"/>
        <v>3625</v>
      </c>
      <c r="F29" s="127" t="str">
        <f t="shared" si="6"/>
        <v>8</v>
      </c>
      <c r="G29" s="128" t="str">
        <f t="shared" si="7"/>
        <v>70바2241</v>
      </c>
      <c r="H29" s="129">
        <f t="shared" si="8"/>
        <v>2</v>
      </c>
      <c r="I29" s="130">
        <f t="shared" si="9"/>
        <v>827.53300000000002</v>
      </c>
      <c r="J29" s="131">
        <f t="shared" si="10"/>
        <v>2.5985664725750004E-2</v>
      </c>
      <c r="K29" s="131">
        <f t="shared" si="11"/>
        <v>0.43565479192456408</v>
      </c>
      <c r="L29" s="131">
        <f t="shared" si="12"/>
        <v>0.29485228987847012</v>
      </c>
      <c r="M29" s="132">
        <f t="shared" si="13"/>
        <v>15.487</v>
      </c>
      <c r="N29" s="133">
        <f t="shared" si="14"/>
        <v>2.6585042530025991</v>
      </c>
      <c r="O29" s="133">
        <f t="shared" si="15"/>
        <v>32.868779855304865</v>
      </c>
      <c r="P29" s="215">
        <f t="shared" si="16"/>
        <v>24</v>
      </c>
      <c r="Q29" s="216">
        <f t="shared" si="17"/>
        <v>22</v>
      </c>
      <c r="R29" s="216">
        <f t="shared" si="18"/>
        <v>272</v>
      </c>
      <c r="T29">
        <v>521</v>
      </c>
      <c r="U29">
        <v>3625</v>
      </c>
      <c r="V29" t="s">
        <v>243</v>
      </c>
      <c r="W29">
        <v>827.53300000000002</v>
      </c>
      <c r="X29">
        <v>481.33800000000002</v>
      </c>
      <c r="Y29">
        <v>1.7190000000000001</v>
      </c>
      <c r="Z29">
        <v>15.487</v>
      </c>
      <c r="AA29">
        <v>55.618049999999997</v>
      </c>
      <c r="AB29">
        <v>1.4452719999999999</v>
      </c>
      <c r="AC29">
        <v>24.230270000000001</v>
      </c>
      <c r="AD29" s="1">
        <v>244</v>
      </c>
      <c r="AE29">
        <v>22</v>
      </c>
      <c r="AF29">
        <v>272</v>
      </c>
      <c r="AG29">
        <v>70</v>
      </c>
      <c r="AH29">
        <v>14.878856000000001</v>
      </c>
      <c r="AI29">
        <v>768.5</v>
      </c>
      <c r="AJ29">
        <v>0</v>
      </c>
      <c r="AK29">
        <v>24</v>
      </c>
      <c r="AL29">
        <v>17223</v>
      </c>
      <c r="AM29">
        <v>0.81167993957086959</v>
      </c>
      <c r="AN29" t="s">
        <v>67</v>
      </c>
      <c r="AO29">
        <v>666.03800000000001</v>
      </c>
      <c r="AP29" t="s">
        <v>545</v>
      </c>
      <c r="AQ29" t="s">
        <v>116</v>
      </c>
      <c r="AR29" t="s">
        <v>118</v>
      </c>
      <c r="AS29" t="s">
        <v>116</v>
      </c>
      <c r="AT29" t="s">
        <v>118</v>
      </c>
      <c r="AU29" t="s">
        <v>197</v>
      </c>
      <c r="AV29" t="s">
        <v>243</v>
      </c>
      <c r="AW29" t="s">
        <v>67</v>
      </c>
      <c r="AX29">
        <v>3625</v>
      </c>
      <c r="AY29" t="s">
        <v>401</v>
      </c>
      <c r="AZ29">
        <v>16</v>
      </c>
      <c r="BA29" t="s">
        <v>415</v>
      </c>
      <c r="BB29">
        <v>2</v>
      </c>
      <c r="BC29">
        <v>1</v>
      </c>
      <c r="BE29" t="s">
        <v>67</v>
      </c>
      <c r="BF29">
        <v>0</v>
      </c>
      <c r="BG29" t="s">
        <v>315</v>
      </c>
      <c r="BI29" t="s">
        <v>116</v>
      </c>
      <c r="BJ29" t="s">
        <v>243</v>
      </c>
      <c r="BK29" t="s">
        <v>67</v>
      </c>
      <c r="BL29">
        <v>0.81167993957086959</v>
      </c>
      <c r="BM29">
        <v>3625</v>
      </c>
      <c r="BN29" t="s">
        <v>118</v>
      </c>
      <c r="BO29" t="s">
        <v>197</v>
      </c>
      <c r="BP29">
        <v>2</v>
      </c>
      <c r="BQ29">
        <v>827.53300000000002</v>
      </c>
      <c r="BR29">
        <v>2.5985664725750004E-2</v>
      </c>
      <c r="BS29">
        <v>0.43565479192456408</v>
      </c>
      <c r="BT29">
        <v>0.29485228987847012</v>
      </c>
      <c r="BU29">
        <v>15.487</v>
      </c>
      <c r="BV29">
        <v>2.6585042530025991</v>
      </c>
      <c r="BW29">
        <v>32.868779855304865</v>
      </c>
      <c r="BX29">
        <v>24</v>
      </c>
      <c r="BY29">
        <v>22</v>
      </c>
      <c r="BZ29">
        <v>272</v>
      </c>
    </row>
    <row r="30" spans="1:78" ht="16.5">
      <c r="A30" s="255" t="str">
        <f t="shared" si="1"/>
        <v>송도버스</v>
      </c>
      <c r="B30" s="107" t="str">
        <f t="shared" si="2"/>
        <v>김택문</v>
      </c>
      <c r="C30" s="108" t="str">
        <f t="shared" si="3"/>
        <v>B</v>
      </c>
      <c r="D30" s="109">
        <f t="shared" si="4"/>
        <v>0.93752850284581912</v>
      </c>
      <c r="E30" s="110">
        <f t="shared" si="5"/>
        <v>6518</v>
      </c>
      <c r="F30" s="111" t="str">
        <f t="shared" si="6"/>
        <v>16-1</v>
      </c>
      <c r="G30" s="112" t="str">
        <f t="shared" si="7"/>
        <v>70바2294</v>
      </c>
      <c r="H30" s="113">
        <f t="shared" si="8"/>
        <v>5</v>
      </c>
      <c r="I30" s="114">
        <f t="shared" si="9"/>
        <v>2060.4450000000002</v>
      </c>
      <c r="J30" s="115">
        <f t="shared" si="10"/>
        <v>6.0927213063439439E-3</v>
      </c>
      <c r="K30" s="115">
        <f t="shared" si="11"/>
        <v>0.3254817596524045</v>
      </c>
      <c r="L30" s="115">
        <f t="shared" si="12"/>
        <v>0.2450926862886415</v>
      </c>
      <c r="M30" s="116">
        <f t="shared" si="13"/>
        <v>10.459</v>
      </c>
      <c r="N30" s="117">
        <f t="shared" si="14"/>
        <v>0.67946487287940216</v>
      </c>
      <c r="O30" s="117">
        <f t="shared" si="15"/>
        <v>9.3183753994889447</v>
      </c>
      <c r="P30" s="217">
        <f t="shared" si="16"/>
        <v>3</v>
      </c>
      <c r="Q30" s="218">
        <f t="shared" si="17"/>
        <v>14</v>
      </c>
      <c r="R30" s="218">
        <f t="shared" si="18"/>
        <v>192</v>
      </c>
      <c r="T30">
        <v>521</v>
      </c>
      <c r="U30">
        <v>6518</v>
      </c>
      <c r="V30" t="s">
        <v>244</v>
      </c>
      <c r="W30">
        <v>2060.4450000000002</v>
      </c>
      <c r="X30">
        <v>850.58500000000004</v>
      </c>
      <c r="Y30">
        <v>2.4220000000000002</v>
      </c>
      <c r="Z30">
        <v>10.459</v>
      </c>
      <c r="AA30">
        <v>97.246364999999997</v>
      </c>
      <c r="AB30">
        <v>0.59249499999999999</v>
      </c>
      <c r="AC30">
        <v>31.651917999999998</v>
      </c>
      <c r="AD30" s="1">
        <v>505</v>
      </c>
      <c r="AE30">
        <v>14</v>
      </c>
      <c r="AF30">
        <v>192</v>
      </c>
      <c r="AG30">
        <v>71</v>
      </c>
      <c r="AH30">
        <v>21.187887</v>
      </c>
      <c r="AI30">
        <v>3379.2</v>
      </c>
      <c r="AJ30">
        <v>0</v>
      </c>
      <c r="AK30">
        <v>3</v>
      </c>
      <c r="AL30">
        <v>619</v>
      </c>
      <c r="AM30">
        <v>0.93752850284581912</v>
      </c>
      <c r="AN30" t="s">
        <v>68</v>
      </c>
      <c r="AO30">
        <v>1460.701</v>
      </c>
      <c r="AP30" t="s">
        <v>546</v>
      </c>
      <c r="AQ30" t="s">
        <v>116</v>
      </c>
      <c r="AR30" t="s">
        <v>117</v>
      </c>
      <c r="AS30" t="s">
        <v>116</v>
      </c>
      <c r="AT30" t="s">
        <v>117</v>
      </c>
      <c r="AU30" t="s">
        <v>180</v>
      </c>
      <c r="AV30" t="s">
        <v>244</v>
      </c>
      <c r="AW30" t="s">
        <v>68</v>
      </c>
      <c r="AX30">
        <v>6518</v>
      </c>
      <c r="AY30" t="s">
        <v>414</v>
      </c>
      <c r="AZ30">
        <v>2</v>
      </c>
      <c r="BA30" t="s">
        <v>334</v>
      </c>
      <c r="BB30">
        <v>5</v>
      </c>
      <c r="BC30">
        <v>1</v>
      </c>
      <c r="BE30" t="s">
        <v>66</v>
      </c>
      <c r="BF30">
        <v>-1</v>
      </c>
      <c r="BG30" t="s">
        <v>316</v>
      </c>
      <c r="BI30" t="s">
        <v>116</v>
      </c>
      <c r="BJ30" t="s">
        <v>244</v>
      </c>
      <c r="BK30" t="s">
        <v>68</v>
      </c>
      <c r="BL30">
        <v>0.93752850284581912</v>
      </c>
      <c r="BM30">
        <v>6518</v>
      </c>
      <c r="BN30" t="s">
        <v>117</v>
      </c>
      <c r="BO30" t="s">
        <v>180</v>
      </c>
      <c r="BP30">
        <v>5</v>
      </c>
      <c r="BQ30">
        <v>2060.4450000000002</v>
      </c>
      <c r="BR30">
        <v>6.0927213063439439E-3</v>
      </c>
      <c r="BS30">
        <v>0.3254817596524045</v>
      </c>
      <c r="BT30">
        <v>0.2450926862886415</v>
      </c>
      <c r="BU30">
        <v>10.459</v>
      </c>
      <c r="BV30">
        <v>0.67946487287940216</v>
      </c>
      <c r="BW30">
        <v>9.3183753994889447</v>
      </c>
      <c r="BX30">
        <v>3</v>
      </c>
      <c r="BY30">
        <v>14</v>
      </c>
      <c r="BZ30">
        <v>192</v>
      </c>
    </row>
    <row r="31" spans="1:78" ht="16.5">
      <c r="A31" s="254" t="str">
        <f t="shared" si="1"/>
        <v>송도버스</v>
      </c>
      <c r="B31" s="123" t="str">
        <f t="shared" si="2"/>
        <v>김평환</v>
      </c>
      <c r="C31" s="124" t="str">
        <f t="shared" si="3"/>
        <v>S</v>
      </c>
      <c r="D31" s="125">
        <f t="shared" si="4"/>
        <v>1.1208</v>
      </c>
      <c r="E31" s="126">
        <f t="shared" si="5"/>
        <v>5010</v>
      </c>
      <c r="F31" s="127" t="str">
        <f t="shared" si="6"/>
        <v>16-1</v>
      </c>
      <c r="G31" s="128" t="str">
        <f t="shared" si="7"/>
        <v>70바2276</v>
      </c>
      <c r="H31" s="129">
        <f t="shared" si="8"/>
        <v>1</v>
      </c>
      <c r="I31" s="130">
        <f t="shared" si="9"/>
        <v>2682.6179999999999</v>
      </c>
      <c r="J31" s="131">
        <f t="shared" si="10"/>
        <v>1.8012630259101155E-2</v>
      </c>
      <c r="K31" s="131">
        <f t="shared" si="11"/>
        <v>0.30275315274107223</v>
      </c>
      <c r="L31" s="131">
        <f t="shared" si="12"/>
        <v>0.14985361314954274</v>
      </c>
      <c r="M31" s="132">
        <f t="shared" si="13"/>
        <v>7.97</v>
      </c>
      <c r="N31" s="133">
        <f t="shared" si="14"/>
        <v>0</v>
      </c>
      <c r="O31" s="133">
        <f t="shared" si="15"/>
        <v>15.917286769864365</v>
      </c>
      <c r="P31" s="215">
        <f t="shared" si="16"/>
        <v>31</v>
      </c>
      <c r="Q31" s="216">
        <f t="shared" si="17"/>
        <v>0</v>
      </c>
      <c r="R31" s="216">
        <f t="shared" si="18"/>
        <v>427</v>
      </c>
      <c r="T31">
        <v>521</v>
      </c>
      <c r="U31">
        <v>5010</v>
      </c>
      <c r="V31" t="s">
        <v>245</v>
      </c>
      <c r="W31">
        <v>2682.6179999999999</v>
      </c>
      <c r="X31">
        <v>957.33699999999999</v>
      </c>
      <c r="Y31">
        <v>2.802</v>
      </c>
      <c r="Z31">
        <v>7.97</v>
      </c>
      <c r="AA31">
        <v>132.72997699999999</v>
      </c>
      <c r="AB31">
        <v>2.3908160000000001</v>
      </c>
      <c r="AC31">
        <v>40.184418999999998</v>
      </c>
      <c r="AD31" s="1">
        <v>402</v>
      </c>
      <c r="AE31">
        <v>0</v>
      </c>
      <c r="AF31">
        <v>427</v>
      </c>
      <c r="AG31">
        <v>86</v>
      </c>
      <c r="AH31">
        <v>20.211093000000002</v>
      </c>
      <c r="AI31">
        <v>4372.6000000000004</v>
      </c>
      <c r="AJ31">
        <v>10.1</v>
      </c>
      <c r="AK31">
        <v>31</v>
      </c>
      <c r="AL31">
        <v>7320</v>
      </c>
      <c r="AM31">
        <v>1.1208</v>
      </c>
      <c r="AN31" t="s">
        <v>71</v>
      </c>
      <c r="AO31">
        <v>2682.6179999999999</v>
      </c>
      <c r="AP31" t="s">
        <v>547</v>
      </c>
      <c r="AQ31" t="s">
        <v>116</v>
      </c>
      <c r="AR31" t="s">
        <v>117</v>
      </c>
      <c r="AS31" t="s">
        <v>116</v>
      </c>
      <c r="AT31" t="s">
        <v>117</v>
      </c>
      <c r="AU31" t="s">
        <v>208</v>
      </c>
      <c r="AV31" t="s">
        <v>245</v>
      </c>
      <c r="AW31" t="s">
        <v>71</v>
      </c>
      <c r="AX31">
        <v>5010</v>
      </c>
      <c r="AY31" t="s">
        <v>410</v>
      </c>
      <c r="AZ31">
        <v>1</v>
      </c>
      <c r="BA31" t="s">
        <v>444</v>
      </c>
      <c r="BB31">
        <v>1</v>
      </c>
      <c r="BC31">
        <v>1</v>
      </c>
      <c r="BE31" t="s">
        <v>67</v>
      </c>
      <c r="BF31">
        <v>4</v>
      </c>
      <c r="BG31" t="s">
        <v>317</v>
      </c>
      <c r="BI31" t="s">
        <v>116</v>
      </c>
      <c r="BJ31" t="s">
        <v>245</v>
      </c>
      <c r="BK31" t="s">
        <v>71</v>
      </c>
      <c r="BL31">
        <v>1.1208</v>
      </c>
      <c r="BM31">
        <v>5010</v>
      </c>
      <c r="BN31" t="s">
        <v>117</v>
      </c>
      <c r="BO31" t="s">
        <v>208</v>
      </c>
      <c r="BP31">
        <v>1</v>
      </c>
      <c r="BQ31">
        <v>2682.6179999999999</v>
      </c>
      <c r="BR31">
        <v>1.8012630259101155E-2</v>
      </c>
      <c r="BS31">
        <v>0.30275315274107223</v>
      </c>
      <c r="BT31">
        <v>0.14985361314954274</v>
      </c>
      <c r="BU31">
        <v>7.97</v>
      </c>
      <c r="BV31">
        <v>0</v>
      </c>
      <c r="BW31">
        <v>15.917286769864365</v>
      </c>
      <c r="BX31">
        <v>31</v>
      </c>
      <c r="BY31">
        <v>0</v>
      </c>
      <c r="BZ31">
        <v>427</v>
      </c>
    </row>
    <row r="32" spans="1:78" ht="16.5">
      <c r="A32" s="255" t="str">
        <f t="shared" si="1"/>
        <v>송도버스</v>
      </c>
      <c r="B32" s="107" t="str">
        <f t="shared" si="2"/>
        <v>김학길</v>
      </c>
      <c r="C32" s="108" t="str">
        <f t="shared" si="3"/>
        <v>B</v>
      </c>
      <c r="D32" s="109">
        <f t="shared" si="4"/>
        <v>0.92076923076923078</v>
      </c>
      <c r="E32" s="110">
        <f t="shared" si="5"/>
        <v>539</v>
      </c>
      <c r="F32" s="111" t="str">
        <f t="shared" si="6"/>
        <v>16-1</v>
      </c>
      <c r="G32" s="112" t="str">
        <f t="shared" si="7"/>
        <v>70바2320</v>
      </c>
      <c r="H32" s="113">
        <f t="shared" si="8"/>
        <v>1</v>
      </c>
      <c r="I32" s="114">
        <f t="shared" si="9"/>
        <v>2727.3879999999999</v>
      </c>
      <c r="J32" s="115">
        <f t="shared" si="10"/>
        <v>3.2610608017515072E-2</v>
      </c>
      <c r="K32" s="115">
        <f t="shared" si="11"/>
        <v>0.35537836062069295</v>
      </c>
      <c r="L32" s="115">
        <f t="shared" si="12"/>
        <v>0.24162312072943051</v>
      </c>
      <c r="M32" s="116">
        <f t="shared" si="13"/>
        <v>11.676</v>
      </c>
      <c r="N32" s="117">
        <f t="shared" si="14"/>
        <v>0.43998140345268072</v>
      </c>
      <c r="O32" s="117">
        <f t="shared" si="15"/>
        <v>26.692205142795967</v>
      </c>
      <c r="P32" s="217">
        <f t="shared" si="16"/>
        <v>44</v>
      </c>
      <c r="Q32" s="218">
        <f t="shared" si="17"/>
        <v>12</v>
      </c>
      <c r="R32" s="218">
        <f t="shared" si="18"/>
        <v>728</v>
      </c>
      <c r="T32">
        <v>521</v>
      </c>
      <c r="U32">
        <v>539</v>
      </c>
      <c r="V32" t="s">
        <v>246</v>
      </c>
      <c r="W32">
        <v>2727.3879999999999</v>
      </c>
      <c r="X32">
        <v>1139.4590000000001</v>
      </c>
      <c r="Y32">
        <v>2.3940000000000001</v>
      </c>
      <c r="Z32">
        <v>11.676</v>
      </c>
      <c r="AA32">
        <v>149.54164599999999</v>
      </c>
      <c r="AB32">
        <v>4.8766439999999998</v>
      </c>
      <c r="AC32">
        <v>53.143864999999998</v>
      </c>
      <c r="AD32" s="1">
        <v>659</v>
      </c>
      <c r="AE32">
        <v>12</v>
      </c>
      <c r="AF32">
        <v>728</v>
      </c>
      <c r="AG32">
        <v>80</v>
      </c>
      <c r="AH32">
        <v>18.238316999999999</v>
      </c>
      <c r="AI32">
        <v>8300.7999999999993</v>
      </c>
      <c r="AJ32">
        <v>0</v>
      </c>
      <c r="AK32">
        <v>44</v>
      </c>
      <c r="AL32">
        <v>24587</v>
      </c>
      <c r="AM32">
        <v>0.92076923076923078</v>
      </c>
      <c r="AN32" t="s">
        <v>68</v>
      </c>
      <c r="AO32">
        <v>2727.3879999999999</v>
      </c>
      <c r="AP32" t="s">
        <v>548</v>
      </c>
      <c r="AQ32" t="s">
        <v>116</v>
      </c>
      <c r="AR32" t="s">
        <v>117</v>
      </c>
      <c r="AS32" t="s">
        <v>116</v>
      </c>
      <c r="AT32" t="s">
        <v>117</v>
      </c>
      <c r="AU32" t="s">
        <v>184</v>
      </c>
      <c r="AV32" t="s">
        <v>246</v>
      </c>
      <c r="AW32" t="s">
        <v>68</v>
      </c>
      <c r="AX32">
        <v>539</v>
      </c>
      <c r="AY32" t="s">
        <v>414</v>
      </c>
      <c r="AZ32">
        <v>5</v>
      </c>
      <c r="BA32" t="s">
        <v>465</v>
      </c>
      <c r="BB32">
        <v>1</v>
      </c>
      <c r="BC32">
        <v>1</v>
      </c>
      <c r="BE32" t="s">
        <v>71</v>
      </c>
      <c r="BF32">
        <v>-2</v>
      </c>
      <c r="BG32" t="s">
        <v>316</v>
      </c>
      <c r="BI32" t="s">
        <v>116</v>
      </c>
      <c r="BJ32" t="s">
        <v>246</v>
      </c>
      <c r="BK32" t="s">
        <v>68</v>
      </c>
      <c r="BL32">
        <v>0.92076923076923078</v>
      </c>
      <c r="BM32">
        <v>539</v>
      </c>
      <c r="BN32" t="s">
        <v>117</v>
      </c>
      <c r="BO32" t="s">
        <v>184</v>
      </c>
      <c r="BP32">
        <v>1</v>
      </c>
      <c r="BQ32">
        <v>2727.3879999999999</v>
      </c>
      <c r="BR32">
        <v>3.2610608017515072E-2</v>
      </c>
      <c r="BS32">
        <v>0.35537836062069295</v>
      </c>
      <c r="BT32">
        <v>0.24162312072943051</v>
      </c>
      <c r="BU32">
        <v>11.676</v>
      </c>
      <c r="BV32">
        <v>0.43998140345268072</v>
      </c>
      <c r="BW32">
        <v>26.692205142795967</v>
      </c>
      <c r="BX32">
        <v>44</v>
      </c>
      <c r="BY32">
        <v>12</v>
      </c>
      <c r="BZ32">
        <v>728</v>
      </c>
    </row>
    <row r="33" spans="1:78" ht="16.5">
      <c r="A33" s="254" t="str">
        <f t="shared" si="1"/>
        <v>송도버스</v>
      </c>
      <c r="B33" s="123" t="str">
        <f t="shared" si="2"/>
        <v>김현식B</v>
      </c>
      <c r="C33" s="124" t="str">
        <f t="shared" si="3"/>
        <v>D</v>
      </c>
      <c r="D33" s="125">
        <f t="shared" si="4"/>
        <v>0.82756979549699849</v>
      </c>
      <c r="E33" s="126">
        <f t="shared" si="5"/>
        <v>8333</v>
      </c>
      <c r="F33" s="127" t="str">
        <f t="shared" si="6"/>
        <v>8</v>
      </c>
      <c r="G33" s="128" t="str">
        <f t="shared" si="7"/>
        <v>70바2235</v>
      </c>
      <c r="H33" s="129">
        <f t="shared" si="8"/>
        <v>9</v>
      </c>
      <c r="I33" s="130">
        <f t="shared" si="9"/>
        <v>1238.0070000000001</v>
      </c>
      <c r="J33" s="131">
        <f t="shared" si="10"/>
        <v>9.7072222371425831E-3</v>
      </c>
      <c r="K33" s="131">
        <f t="shared" si="11"/>
        <v>0.45189339571009196</v>
      </c>
      <c r="L33" s="131">
        <f t="shared" si="12"/>
        <v>0.23182421424111493</v>
      </c>
      <c r="M33" s="132">
        <f t="shared" si="13"/>
        <v>15.694000000000001</v>
      </c>
      <c r="N33" s="133">
        <f t="shared" si="14"/>
        <v>0.96929985048549805</v>
      </c>
      <c r="O33" s="133">
        <f t="shared" si="15"/>
        <v>14.943372694984761</v>
      </c>
      <c r="P33" s="215">
        <f t="shared" si="16"/>
        <v>41</v>
      </c>
      <c r="Q33" s="216">
        <f t="shared" si="17"/>
        <v>12</v>
      </c>
      <c r="R33" s="216">
        <f t="shared" si="18"/>
        <v>192</v>
      </c>
      <c r="T33">
        <v>521</v>
      </c>
      <c r="U33">
        <v>8333</v>
      </c>
      <c r="V33" t="s">
        <v>356</v>
      </c>
      <c r="W33">
        <v>1269.3240000000001</v>
      </c>
      <c r="X33">
        <v>710.23</v>
      </c>
      <c r="Y33">
        <v>1.7869999999999999</v>
      </c>
      <c r="Z33">
        <v>15.694000000000001</v>
      </c>
      <c r="AA33">
        <v>82.698323000000002</v>
      </c>
      <c r="AB33">
        <v>0.80277100000000001</v>
      </c>
      <c r="AC33">
        <v>37.370826000000001</v>
      </c>
      <c r="AD33" s="1">
        <v>287</v>
      </c>
      <c r="AE33">
        <v>12</v>
      </c>
      <c r="AF33">
        <v>192</v>
      </c>
      <c r="AG33">
        <v>81</v>
      </c>
      <c r="AH33">
        <v>15.348848</v>
      </c>
      <c r="AI33">
        <v>2297</v>
      </c>
      <c r="AJ33">
        <v>0</v>
      </c>
      <c r="AK33">
        <v>41</v>
      </c>
      <c r="AL33">
        <v>36766</v>
      </c>
      <c r="AM33">
        <v>0.82756979549699849</v>
      </c>
      <c r="AN33" t="s">
        <v>67</v>
      </c>
      <c r="AO33">
        <v>160.78299999999999</v>
      </c>
      <c r="AP33" t="s">
        <v>549</v>
      </c>
      <c r="AQ33" t="s">
        <v>116</v>
      </c>
      <c r="AR33" t="s">
        <v>118</v>
      </c>
      <c r="AS33" t="s">
        <v>116</v>
      </c>
      <c r="AT33" t="s">
        <v>118</v>
      </c>
      <c r="AU33" t="s">
        <v>193</v>
      </c>
      <c r="AV33" t="s">
        <v>356</v>
      </c>
      <c r="AW33" t="s">
        <v>67</v>
      </c>
      <c r="AX33">
        <v>8333</v>
      </c>
      <c r="AY33" t="s">
        <v>401</v>
      </c>
      <c r="AZ33">
        <v>12</v>
      </c>
      <c r="BA33" t="s">
        <v>376</v>
      </c>
      <c r="BB33">
        <v>9</v>
      </c>
      <c r="BC33">
        <v>1</v>
      </c>
      <c r="BE33" t="s">
        <v>70</v>
      </c>
      <c r="BF33">
        <v>1</v>
      </c>
      <c r="BG33" t="s">
        <v>317</v>
      </c>
      <c r="BI33" t="s">
        <v>116</v>
      </c>
      <c r="BJ33" t="s">
        <v>356</v>
      </c>
      <c r="BK33" t="s">
        <v>67</v>
      </c>
      <c r="BL33">
        <v>0.82756979549699849</v>
      </c>
      <c r="BM33">
        <v>8333</v>
      </c>
      <c r="BN33" t="s">
        <v>118</v>
      </c>
      <c r="BO33" t="s">
        <v>193</v>
      </c>
      <c r="BP33">
        <v>9</v>
      </c>
      <c r="BQ33">
        <v>1238.0070000000001</v>
      </c>
      <c r="BR33">
        <v>9.7072222371425831E-3</v>
      </c>
      <c r="BS33">
        <v>0.45189339571009196</v>
      </c>
      <c r="BT33">
        <v>0.2261046037103214</v>
      </c>
      <c r="BU33">
        <v>15.694000000000001</v>
      </c>
      <c r="BV33">
        <v>0.96929985048549805</v>
      </c>
      <c r="BW33">
        <v>14.943372694984761</v>
      </c>
      <c r="BX33">
        <v>41</v>
      </c>
      <c r="BY33">
        <v>12</v>
      </c>
      <c r="BZ33">
        <v>192</v>
      </c>
    </row>
    <row r="34" spans="1:78" ht="16.5">
      <c r="A34" s="255" t="str">
        <f t="shared" si="1"/>
        <v>송도버스</v>
      </c>
      <c r="B34" s="107" t="str">
        <f t="shared" si="2"/>
        <v>김형규</v>
      </c>
      <c r="C34" s="108" t="str">
        <f t="shared" si="3"/>
        <v>B</v>
      </c>
      <c r="D34" s="109">
        <f t="shared" si="4"/>
        <v>0.93160000000000009</v>
      </c>
      <c r="E34" s="110">
        <f t="shared" si="5"/>
        <v>7145</v>
      </c>
      <c r="F34" s="111" t="str">
        <f t="shared" si="6"/>
        <v>16-1</v>
      </c>
      <c r="G34" s="112" t="str">
        <f t="shared" si="7"/>
        <v>70바2276</v>
      </c>
      <c r="H34" s="113">
        <f t="shared" si="8"/>
        <v>1</v>
      </c>
      <c r="I34" s="114">
        <f t="shared" si="9"/>
        <v>2886.0140000000001</v>
      </c>
      <c r="J34" s="115">
        <f t="shared" si="10"/>
        <v>2.5598244572844025E-2</v>
      </c>
      <c r="K34" s="115">
        <f t="shared" si="11"/>
        <v>0.35924039572017258</v>
      </c>
      <c r="L34" s="115">
        <f t="shared" si="12"/>
        <v>0.29556336178549375</v>
      </c>
      <c r="M34" s="116">
        <f t="shared" si="13"/>
        <v>11.502000000000001</v>
      </c>
      <c r="N34" s="117">
        <f t="shared" si="14"/>
        <v>1.767143194731557</v>
      </c>
      <c r="O34" s="117">
        <f t="shared" si="15"/>
        <v>22.349163933369692</v>
      </c>
      <c r="P34" s="217">
        <f t="shared" si="16"/>
        <v>47</v>
      </c>
      <c r="Q34" s="218">
        <f t="shared" si="17"/>
        <v>51</v>
      </c>
      <c r="R34" s="218">
        <f t="shared" si="18"/>
        <v>645</v>
      </c>
      <c r="T34">
        <v>521</v>
      </c>
      <c r="U34">
        <v>7145</v>
      </c>
      <c r="V34" t="s">
        <v>247</v>
      </c>
      <c r="W34">
        <v>2886.0140000000001</v>
      </c>
      <c r="X34">
        <v>1239.1849999999999</v>
      </c>
      <c r="Y34">
        <v>2.3290000000000002</v>
      </c>
      <c r="Z34">
        <v>11.502000000000001</v>
      </c>
      <c r="AA34">
        <v>153.52525399999999</v>
      </c>
      <c r="AB34">
        <v>3.9299770000000001</v>
      </c>
      <c r="AC34">
        <v>55.152473000000001</v>
      </c>
      <c r="AD34" s="1">
        <v>853</v>
      </c>
      <c r="AE34">
        <v>51</v>
      </c>
      <c r="AF34">
        <v>645</v>
      </c>
      <c r="AG34">
        <v>82</v>
      </c>
      <c r="AH34">
        <v>18.798300999999999</v>
      </c>
      <c r="AI34">
        <v>4204.3999999999996</v>
      </c>
      <c r="AJ34">
        <v>0</v>
      </c>
      <c r="AK34">
        <v>47</v>
      </c>
      <c r="AL34">
        <v>23516</v>
      </c>
      <c r="AM34">
        <v>0.93160000000000009</v>
      </c>
      <c r="AN34" t="s">
        <v>68</v>
      </c>
      <c r="AO34">
        <v>2886.0140000000001</v>
      </c>
      <c r="AP34" t="s">
        <v>550</v>
      </c>
      <c r="AQ34" t="s">
        <v>116</v>
      </c>
      <c r="AR34" t="s">
        <v>117</v>
      </c>
      <c r="AS34" t="s">
        <v>116</v>
      </c>
      <c r="AT34" t="s">
        <v>117</v>
      </c>
      <c r="AU34" t="s">
        <v>208</v>
      </c>
      <c r="AV34" t="s">
        <v>247</v>
      </c>
      <c r="AW34" t="s">
        <v>68</v>
      </c>
      <c r="AX34">
        <v>7145</v>
      </c>
      <c r="AY34" t="s">
        <v>414</v>
      </c>
      <c r="AZ34">
        <v>3</v>
      </c>
      <c r="BA34" t="s">
        <v>358</v>
      </c>
      <c r="BB34">
        <v>1</v>
      </c>
      <c r="BC34">
        <v>1</v>
      </c>
      <c r="BE34" t="s">
        <v>68</v>
      </c>
      <c r="BF34">
        <v>0</v>
      </c>
      <c r="BG34" t="s">
        <v>315</v>
      </c>
      <c r="BI34" t="s">
        <v>116</v>
      </c>
      <c r="BJ34" t="s">
        <v>247</v>
      </c>
      <c r="BK34" t="s">
        <v>68</v>
      </c>
      <c r="BL34">
        <v>0.93160000000000009</v>
      </c>
      <c r="BM34">
        <v>7145</v>
      </c>
      <c r="BN34" t="s">
        <v>117</v>
      </c>
      <c r="BO34" t="s">
        <v>208</v>
      </c>
      <c r="BP34">
        <v>1</v>
      </c>
      <c r="BQ34">
        <v>2886.0140000000001</v>
      </c>
      <c r="BR34">
        <v>2.5598244572844025E-2</v>
      </c>
      <c r="BS34">
        <v>0.35924039572017258</v>
      </c>
      <c r="BT34">
        <v>0.29556336178549375</v>
      </c>
      <c r="BU34">
        <v>11.502000000000001</v>
      </c>
      <c r="BV34">
        <v>1.767143194731557</v>
      </c>
      <c r="BW34">
        <v>22.349163933369692</v>
      </c>
      <c r="BX34">
        <v>47</v>
      </c>
      <c r="BY34">
        <v>51</v>
      </c>
      <c r="BZ34">
        <v>645</v>
      </c>
    </row>
    <row r="35" spans="1:78" ht="16.5">
      <c r="A35" s="254" t="str">
        <f t="shared" si="1"/>
        <v>송도버스</v>
      </c>
      <c r="B35" s="123" t="str">
        <f t="shared" si="2"/>
        <v>김환석</v>
      </c>
      <c r="C35" s="124" t="str">
        <f t="shared" si="3"/>
        <v>C</v>
      </c>
      <c r="D35" s="125">
        <f t="shared" si="4"/>
        <v>0.89136582542471621</v>
      </c>
      <c r="E35" s="126">
        <f t="shared" si="5"/>
        <v>7641</v>
      </c>
      <c r="F35" s="127" t="str">
        <f t="shared" si="6"/>
        <v>8</v>
      </c>
      <c r="G35" s="128" t="str">
        <f t="shared" si="7"/>
        <v>70바2238</v>
      </c>
      <c r="H35" s="129">
        <f t="shared" si="8"/>
        <v>2</v>
      </c>
      <c r="I35" s="130">
        <f t="shared" si="9"/>
        <v>2816.5330000000004</v>
      </c>
      <c r="J35" s="131">
        <f t="shared" si="10"/>
        <v>1.3985717750934205E-2</v>
      </c>
      <c r="K35" s="131">
        <f t="shared" si="11"/>
        <v>0.4062739055767276</v>
      </c>
      <c r="L35" s="131">
        <f t="shared" si="12"/>
        <v>9.8347862425187269E-2</v>
      </c>
      <c r="M35" s="132">
        <f t="shared" si="13"/>
        <v>13.877000000000001</v>
      </c>
      <c r="N35" s="133">
        <f t="shared" si="14"/>
        <v>0.42605572169756217</v>
      </c>
      <c r="O35" s="133">
        <f t="shared" si="15"/>
        <v>19.634067841562658</v>
      </c>
      <c r="P35" s="215">
        <f t="shared" si="16"/>
        <v>56</v>
      </c>
      <c r="Q35" s="216">
        <f t="shared" si="17"/>
        <v>12</v>
      </c>
      <c r="R35" s="216">
        <f t="shared" si="18"/>
        <v>553</v>
      </c>
      <c r="T35">
        <v>521</v>
      </c>
      <c r="U35">
        <v>7641</v>
      </c>
      <c r="V35" t="s">
        <v>248</v>
      </c>
      <c r="W35">
        <v>2816.5329999999999</v>
      </c>
      <c r="X35">
        <v>1504.357</v>
      </c>
      <c r="Y35">
        <v>1.8720000000000001</v>
      </c>
      <c r="Z35">
        <v>13.877000000000001</v>
      </c>
      <c r="AA35">
        <v>177.778863</v>
      </c>
      <c r="AB35">
        <v>2.4863650000000002</v>
      </c>
      <c r="AC35">
        <v>72.226912999999996</v>
      </c>
      <c r="AD35" s="1">
        <v>277</v>
      </c>
      <c r="AE35">
        <v>12</v>
      </c>
      <c r="AF35">
        <v>553</v>
      </c>
      <c r="AG35">
        <v>85</v>
      </c>
      <c r="AH35">
        <v>15.842900999999999</v>
      </c>
      <c r="AI35">
        <v>4618</v>
      </c>
      <c r="AJ35">
        <v>24.5</v>
      </c>
      <c r="AK35">
        <v>56</v>
      </c>
      <c r="AL35">
        <v>36408</v>
      </c>
      <c r="AM35">
        <v>0.89136582542471621</v>
      </c>
      <c r="AN35" t="s">
        <v>69</v>
      </c>
      <c r="AO35">
        <v>2663.6950000000002</v>
      </c>
      <c r="AP35" t="s">
        <v>551</v>
      </c>
      <c r="AQ35" t="s">
        <v>116</v>
      </c>
      <c r="AR35" t="s">
        <v>118</v>
      </c>
      <c r="AS35" t="s">
        <v>116</v>
      </c>
      <c r="AT35" t="s">
        <v>118</v>
      </c>
      <c r="AU35" t="s">
        <v>195</v>
      </c>
      <c r="AV35" t="s">
        <v>248</v>
      </c>
      <c r="AW35" t="s">
        <v>69</v>
      </c>
      <c r="AX35">
        <v>7641</v>
      </c>
      <c r="AY35" t="s">
        <v>403</v>
      </c>
      <c r="AZ35">
        <v>8</v>
      </c>
      <c r="BA35" t="s">
        <v>340</v>
      </c>
      <c r="BB35">
        <v>2</v>
      </c>
      <c r="BC35">
        <v>1</v>
      </c>
      <c r="BE35" t="s">
        <v>66</v>
      </c>
      <c r="BF35">
        <v>-2</v>
      </c>
      <c r="BG35" t="s">
        <v>316</v>
      </c>
      <c r="BI35" t="s">
        <v>116</v>
      </c>
      <c r="BJ35" t="s">
        <v>248</v>
      </c>
      <c r="BK35" t="s">
        <v>69</v>
      </c>
      <c r="BL35">
        <v>0.89136582542471621</v>
      </c>
      <c r="BM35">
        <v>7641</v>
      </c>
      <c r="BN35" t="s">
        <v>118</v>
      </c>
      <c r="BO35" t="s">
        <v>195</v>
      </c>
      <c r="BP35">
        <v>2</v>
      </c>
      <c r="BQ35">
        <v>2816.5330000000004</v>
      </c>
      <c r="BR35">
        <v>1.3985717750934205E-2</v>
      </c>
      <c r="BS35">
        <v>0.4062739055767276</v>
      </c>
      <c r="BT35">
        <v>9.8347862425187282E-2</v>
      </c>
      <c r="BU35">
        <v>13.877000000000001</v>
      </c>
      <c r="BV35">
        <v>0.42605572169756217</v>
      </c>
      <c r="BW35">
        <v>19.634067841562658</v>
      </c>
      <c r="BX35">
        <v>56</v>
      </c>
      <c r="BY35">
        <v>12</v>
      </c>
      <c r="BZ35">
        <v>553</v>
      </c>
    </row>
    <row r="36" spans="1:78" ht="16.5">
      <c r="A36" s="255" t="str">
        <f t="shared" si="1"/>
        <v>송도버스</v>
      </c>
      <c r="B36" s="107" t="str">
        <f t="shared" si="2"/>
        <v>나경구</v>
      </c>
      <c r="C36" s="108" t="str">
        <f t="shared" si="3"/>
        <v>D</v>
      </c>
      <c r="D36" s="109">
        <f t="shared" si="4"/>
        <v>0.8004</v>
      </c>
      <c r="E36" s="110">
        <f t="shared" si="5"/>
        <v>3121</v>
      </c>
      <c r="F36" s="111" t="str">
        <f t="shared" si="6"/>
        <v>16-1</v>
      </c>
      <c r="G36" s="112" t="str">
        <f t="shared" si="7"/>
        <v>70바2236</v>
      </c>
      <c r="H36" s="113">
        <f t="shared" si="8"/>
        <v>1</v>
      </c>
      <c r="I36" s="114">
        <f t="shared" si="9"/>
        <v>2722.9879999999998</v>
      </c>
      <c r="J36" s="115">
        <f t="shared" si="10"/>
        <v>7.2490619887754203E-3</v>
      </c>
      <c r="K36" s="115">
        <f t="shared" si="11"/>
        <v>0.32050673719196865</v>
      </c>
      <c r="L36" s="115">
        <f t="shared" si="12"/>
        <v>0.17664418645987423</v>
      </c>
      <c r="M36" s="116">
        <f t="shared" si="13"/>
        <v>9.9860000000000007</v>
      </c>
      <c r="N36" s="117">
        <f t="shared" si="14"/>
        <v>0</v>
      </c>
      <c r="O36" s="117">
        <f t="shared" si="15"/>
        <v>13.037148896726684</v>
      </c>
      <c r="P36" s="217">
        <f t="shared" si="16"/>
        <v>10</v>
      </c>
      <c r="Q36" s="218">
        <f t="shared" si="17"/>
        <v>0</v>
      </c>
      <c r="R36" s="218">
        <f t="shared" si="18"/>
        <v>355</v>
      </c>
      <c r="T36">
        <v>521</v>
      </c>
      <c r="U36">
        <v>3121</v>
      </c>
      <c r="V36" t="s">
        <v>249</v>
      </c>
      <c r="W36">
        <v>2722.9879999999998</v>
      </c>
      <c r="X36">
        <v>1360.691</v>
      </c>
      <c r="Y36">
        <v>2.0009999999999999</v>
      </c>
      <c r="Z36">
        <v>9.9860000000000007</v>
      </c>
      <c r="AA36">
        <v>139.439696</v>
      </c>
      <c r="AB36">
        <v>1.010807</v>
      </c>
      <c r="AC36">
        <v>44.691361999999998</v>
      </c>
      <c r="AD36" s="1">
        <v>481</v>
      </c>
      <c r="AE36">
        <v>0</v>
      </c>
      <c r="AF36">
        <v>355</v>
      </c>
      <c r="AG36">
        <v>73</v>
      </c>
      <c r="AH36">
        <v>19.528068000000001</v>
      </c>
      <c r="AI36">
        <v>4776.7</v>
      </c>
      <c r="AJ36">
        <v>0</v>
      </c>
      <c r="AK36">
        <v>10</v>
      </c>
      <c r="AL36">
        <v>723</v>
      </c>
      <c r="AM36">
        <v>0.8004</v>
      </c>
      <c r="AN36" t="s">
        <v>67</v>
      </c>
      <c r="AO36">
        <v>2722.9879999999998</v>
      </c>
      <c r="AP36" t="s">
        <v>552</v>
      </c>
      <c r="AQ36" t="s">
        <v>116</v>
      </c>
      <c r="AR36" t="s">
        <v>117</v>
      </c>
      <c r="AS36" t="s">
        <v>116</v>
      </c>
      <c r="AT36" t="s">
        <v>117</v>
      </c>
      <c r="AU36" t="s">
        <v>172</v>
      </c>
      <c r="AV36" t="s">
        <v>249</v>
      </c>
      <c r="AW36" t="s">
        <v>67</v>
      </c>
      <c r="AX36">
        <v>3121</v>
      </c>
      <c r="AY36" t="s">
        <v>402</v>
      </c>
      <c r="AZ36">
        <v>8</v>
      </c>
      <c r="BA36" t="s">
        <v>454</v>
      </c>
      <c r="BB36">
        <v>1</v>
      </c>
      <c r="BC36">
        <v>1</v>
      </c>
      <c r="BE36" t="s">
        <v>67</v>
      </c>
      <c r="BF36">
        <v>0</v>
      </c>
      <c r="BG36" t="s">
        <v>315</v>
      </c>
      <c r="BI36" t="s">
        <v>116</v>
      </c>
      <c r="BJ36" t="s">
        <v>249</v>
      </c>
      <c r="BK36" t="s">
        <v>67</v>
      </c>
      <c r="BL36">
        <v>0.8004</v>
      </c>
      <c r="BM36">
        <v>3121</v>
      </c>
      <c r="BN36" t="s">
        <v>117</v>
      </c>
      <c r="BO36" t="s">
        <v>172</v>
      </c>
      <c r="BP36">
        <v>1</v>
      </c>
      <c r="BQ36">
        <v>2722.9879999999998</v>
      </c>
      <c r="BR36">
        <v>7.2490619887754203E-3</v>
      </c>
      <c r="BS36">
        <v>0.32050673719196865</v>
      </c>
      <c r="BT36">
        <v>0.17664418645987423</v>
      </c>
      <c r="BU36">
        <v>9.9860000000000007</v>
      </c>
      <c r="BV36">
        <v>0</v>
      </c>
      <c r="BW36">
        <v>13.037148896726684</v>
      </c>
      <c r="BX36">
        <v>10</v>
      </c>
      <c r="BY36">
        <v>0</v>
      </c>
      <c r="BZ36">
        <v>355</v>
      </c>
    </row>
    <row r="37" spans="1:78" ht="16.5">
      <c r="A37" s="254" t="str">
        <f t="shared" si="1"/>
        <v>송도버스</v>
      </c>
      <c r="B37" s="123" t="str">
        <f t="shared" si="2"/>
        <v>남기경</v>
      </c>
      <c r="C37" s="124" t="str">
        <f t="shared" si="3"/>
        <v>A</v>
      </c>
      <c r="D37" s="125">
        <f t="shared" si="4"/>
        <v>0.96384615384615369</v>
      </c>
      <c r="E37" s="126">
        <f t="shared" si="5"/>
        <v>3575</v>
      </c>
      <c r="F37" s="127" t="str">
        <f t="shared" si="6"/>
        <v>16-1</v>
      </c>
      <c r="G37" s="128" t="str">
        <f t="shared" si="7"/>
        <v>70바2279</v>
      </c>
      <c r="H37" s="129">
        <f t="shared" si="8"/>
        <v>1</v>
      </c>
      <c r="I37" s="130">
        <f t="shared" si="9"/>
        <v>2049.2649999999999</v>
      </c>
      <c r="J37" s="131">
        <f t="shared" si="10"/>
        <v>1.0631801590497305E-2</v>
      </c>
      <c r="K37" s="131">
        <f t="shared" si="11"/>
        <v>0.35534928288967504</v>
      </c>
      <c r="L37" s="131">
        <f t="shared" si="12"/>
        <v>0.28351628510709942</v>
      </c>
      <c r="M37" s="132">
        <f t="shared" si="13"/>
        <v>13.148</v>
      </c>
      <c r="N37" s="133">
        <f t="shared" si="14"/>
        <v>0</v>
      </c>
      <c r="O37" s="133">
        <f t="shared" si="15"/>
        <v>8.3932531907781573</v>
      </c>
      <c r="P37" s="215">
        <f t="shared" si="16"/>
        <v>4</v>
      </c>
      <c r="Q37" s="216">
        <f t="shared" si="17"/>
        <v>0</v>
      </c>
      <c r="R37" s="216">
        <f t="shared" si="18"/>
        <v>172</v>
      </c>
      <c r="T37">
        <v>521</v>
      </c>
      <c r="U37">
        <v>3575</v>
      </c>
      <c r="V37" t="s">
        <v>250</v>
      </c>
      <c r="W37">
        <v>2049.2649999999999</v>
      </c>
      <c r="X37">
        <v>817.66899999999998</v>
      </c>
      <c r="Y37">
        <v>2.5059999999999998</v>
      </c>
      <c r="Z37">
        <v>13.148</v>
      </c>
      <c r="AA37">
        <v>105.629981</v>
      </c>
      <c r="AB37">
        <v>1.1230370000000001</v>
      </c>
      <c r="AC37">
        <v>37.535538000000003</v>
      </c>
      <c r="AD37" s="1">
        <v>581</v>
      </c>
      <c r="AE37">
        <v>0</v>
      </c>
      <c r="AF37">
        <v>172</v>
      </c>
      <c r="AG37">
        <v>71</v>
      </c>
      <c r="AH37">
        <v>19.400410000000001</v>
      </c>
      <c r="AI37">
        <v>2473.6999999999998</v>
      </c>
      <c r="AJ37">
        <v>0</v>
      </c>
      <c r="AK37">
        <v>4</v>
      </c>
      <c r="AL37">
        <v>2626</v>
      </c>
      <c r="AM37">
        <v>0.96384615384615369</v>
      </c>
      <c r="AN37" t="s">
        <v>66</v>
      </c>
      <c r="AO37">
        <v>2049.2649999999999</v>
      </c>
      <c r="AP37" t="s">
        <v>553</v>
      </c>
      <c r="AQ37" t="s">
        <v>116</v>
      </c>
      <c r="AR37" t="s">
        <v>117</v>
      </c>
      <c r="AS37" t="s">
        <v>116</v>
      </c>
      <c r="AT37" t="s">
        <v>117</v>
      </c>
      <c r="AU37" t="s">
        <v>176</v>
      </c>
      <c r="AV37" t="s">
        <v>250</v>
      </c>
      <c r="AW37" t="s">
        <v>66</v>
      </c>
      <c r="AX37">
        <v>3575</v>
      </c>
      <c r="AY37" t="s">
        <v>405</v>
      </c>
      <c r="AZ37">
        <v>7</v>
      </c>
      <c r="BA37" t="s">
        <v>554</v>
      </c>
      <c r="BB37">
        <v>1</v>
      </c>
      <c r="BC37">
        <v>1</v>
      </c>
      <c r="BE37" t="s">
        <v>68</v>
      </c>
      <c r="BF37">
        <v>1</v>
      </c>
      <c r="BG37" t="s">
        <v>317</v>
      </c>
      <c r="BI37" t="s">
        <v>116</v>
      </c>
      <c r="BJ37" t="s">
        <v>250</v>
      </c>
      <c r="BK37" t="s">
        <v>66</v>
      </c>
      <c r="BL37">
        <v>0.96384615384615369</v>
      </c>
      <c r="BM37">
        <v>3575</v>
      </c>
      <c r="BN37" t="s">
        <v>117</v>
      </c>
      <c r="BO37" t="s">
        <v>176</v>
      </c>
      <c r="BP37">
        <v>1</v>
      </c>
      <c r="BQ37">
        <v>2049.2649999999999</v>
      </c>
      <c r="BR37">
        <v>1.0631801590497305E-2</v>
      </c>
      <c r="BS37">
        <v>0.35534928288967504</v>
      </c>
      <c r="BT37">
        <v>0.28351628510709942</v>
      </c>
      <c r="BU37">
        <v>13.148</v>
      </c>
      <c r="BV37">
        <v>0</v>
      </c>
      <c r="BW37">
        <v>8.3932531907781573</v>
      </c>
      <c r="BX37">
        <v>4</v>
      </c>
      <c r="BY37">
        <v>0</v>
      </c>
      <c r="BZ37">
        <v>172</v>
      </c>
    </row>
    <row r="38" spans="1:78" ht="16.5">
      <c r="A38" s="255" t="str">
        <f t="shared" si="1"/>
        <v>송도버스</v>
      </c>
      <c r="B38" s="107" t="str">
        <f t="shared" si="2"/>
        <v>노윤성</v>
      </c>
      <c r="C38" s="108" t="str">
        <f t="shared" si="3"/>
        <v>D</v>
      </c>
      <c r="D38" s="109">
        <f t="shared" si="4"/>
        <v>0.80859655662685515</v>
      </c>
      <c r="E38" s="110">
        <f t="shared" si="5"/>
        <v>5317</v>
      </c>
      <c r="F38" s="111" t="str">
        <f t="shared" si="6"/>
        <v>16-1</v>
      </c>
      <c r="G38" s="112" t="str">
        <f t="shared" si="7"/>
        <v>70바2240</v>
      </c>
      <c r="H38" s="113">
        <f t="shared" si="8"/>
        <v>14</v>
      </c>
      <c r="I38" s="114">
        <f t="shared" si="9"/>
        <v>2328.2210000000005</v>
      </c>
      <c r="J38" s="115">
        <f t="shared" si="10"/>
        <v>2.4606195702152407E-2</v>
      </c>
      <c r="K38" s="115">
        <f t="shared" si="11"/>
        <v>0.40296047170391225</v>
      </c>
      <c r="L38" s="115">
        <f t="shared" si="12"/>
        <v>0.1924215957162142</v>
      </c>
      <c r="M38" s="116">
        <f t="shared" si="13"/>
        <v>15.449</v>
      </c>
      <c r="N38" s="117">
        <f t="shared" si="14"/>
        <v>0.94492747896355178</v>
      </c>
      <c r="O38" s="117">
        <f t="shared" si="15"/>
        <v>24.095650713570571</v>
      </c>
      <c r="P38" s="217">
        <f t="shared" si="16"/>
        <v>44</v>
      </c>
      <c r="Q38" s="218">
        <f t="shared" si="17"/>
        <v>22</v>
      </c>
      <c r="R38" s="218">
        <f t="shared" si="18"/>
        <v>561</v>
      </c>
      <c r="T38">
        <v>521</v>
      </c>
      <c r="U38">
        <v>5317</v>
      </c>
      <c r="V38" t="s">
        <v>492</v>
      </c>
      <c r="W38">
        <v>2328.221</v>
      </c>
      <c r="X38">
        <v>1262.3340000000001</v>
      </c>
      <c r="Y38">
        <v>1.8440000000000001</v>
      </c>
      <c r="Z38">
        <v>15.449</v>
      </c>
      <c r="AA38">
        <v>137.90498299999999</v>
      </c>
      <c r="AB38">
        <v>3.3933170000000001</v>
      </c>
      <c r="AC38">
        <v>55.570256999999998</v>
      </c>
      <c r="AD38" s="1">
        <v>448</v>
      </c>
      <c r="AE38">
        <v>22</v>
      </c>
      <c r="AF38">
        <v>561</v>
      </c>
      <c r="AG38">
        <v>77</v>
      </c>
      <c r="AH38">
        <v>16.88279</v>
      </c>
      <c r="AI38">
        <v>6663.8</v>
      </c>
      <c r="AJ38">
        <v>0</v>
      </c>
      <c r="AK38">
        <v>44</v>
      </c>
      <c r="AL38">
        <v>24443</v>
      </c>
      <c r="AM38">
        <v>0.80859655662685515</v>
      </c>
      <c r="AN38" t="s">
        <v>67</v>
      </c>
      <c r="AO38">
        <v>350.71499999999997</v>
      </c>
      <c r="AP38" t="s">
        <v>555</v>
      </c>
      <c r="AQ38" t="s">
        <v>116</v>
      </c>
      <c r="AR38" t="s">
        <v>117</v>
      </c>
      <c r="AS38" t="s">
        <v>116</v>
      </c>
      <c r="AT38" t="s">
        <v>117</v>
      </c>
      <c r="AU38" t="s">
        <v>196</v>
      </c>
      <c r="AV38" t="s">
        <v>492</v>
      </c>
      <c r="AW38" t="s">
        <v>67</v>
      </c>
      <c r="AX38">
        <v>5317</v>
      </c>
      <c r="AY38" t="s">
        <v>402</v>
      </c>
      <c r="AZ38">
        <v>6</v>
      </c>
      <c r="BA38" t="s">
        <v>423</v>
      </c>
      <c r="BB38">
        <v>14</v>
      </c>
      <c r="BC38">
        <v>1</v>
      </c>
      <c r="BE38" t="s">
        <v>67</v>
      </c>
      <c r="BF38">
        <v>0</v>
      </c>
      <c r="BG38" t="s">
        <v>315</v>
      </c>
      <c r="BI38" t="s">
        <v>116</v>
      </c>
      <c r="BJ38" t="s">
        <v>492</v>
      </c>
      <c r="BK38" t="s">
        <v>67</v>
      </c>
      <c r="BL38">
        <v>0.80859655662685515</v>
      </c>
      <c r="BM38">
        <v>5317</v>
      </c>
      <c r="BN38" t="s">
        <v>117</v>
      </c>
      <c r="BO38" t="s">
        <v>196</v>
      </c>
      <c r="BP38">
        <v>14</v>
      </c>
      <c r="BQ38">
        <v>2328.2210000000005</v>
      </c>
      <c r="BR38">
        <v>2.4606195702152407E-2</v>
      </c>
      <c r="BS38">
        <v>0.40296047170391225</v>
      </c>
      <c r="BT38">
        <v>0.19242159571621423</v>
      </c>
      <c r="BU38">
        <v>15.449</v>
      </c>
      <c r="BV38">
        <v>0.94492747896355178</v>
      </c>
      <c r="BW38">
        <v>24.095650713570571</v>
      </c>
      <c r="BX38">
        <v>44</v>
      </c>
      <c r="BY38">
        <v>22</v>
      </c>
      <c r="BZ38">
        <v>561</v>
      </c>
    </row>
    <row r="39" spans="1:78" ht="16.5">
      <c r="A39" s="254" t="str">
        <f t="shared" si="1"/>
        <v>송도버스</v>
      </c>
      <c r="B39" s="123" t="str">
        <f t="shared" si="2"/>
        <v>노진환</v>
      </c>
      <c r="C39" s="124" t="str">
        <f t="shared" si="3"/>
        <v>D</v>
      </c>
      <c r="D39" s="125">
        <f t="shared" si="4"/>
        <v>0.84818181818181815</v>
      </c>
      <c r="E39" s="126">
        <f t="shared" si="5"/>
        <v>3074</v>
      </c>
      <c r="F39" s="127" t="str">
        <f t="shared" si="6"/>
        <v>8</v>
      </c>
      <c r="G39" s="128" t="str">
        <f t="shared" si="7"/>
        <v>70바2265</v>
      </c>
      <c r="H39" s="129">
        <f t="shared" si="8"/>
        <v>1</v>
      </c>
      <c r="I39" s="130">
        <f t="shared" si="9"/>
        <v>2218.884</v>
      </c>
      <c r="J39" s="131">
        <f t="shared" si="10"/>
        <v>1.0069827822293658E-2</v>
      </c>
      <c r="K39" s="131">
        <f t="shared" si="11"/>
        <v>0.37346879330803151</v>
      </c>
      <c r="L39" s="131">
        <f t="shared" si="12"/>
        <v>0.28933463849394558</v>
      </c>
      <c r="M39" s="132">
        <f t="shared" si="13"/>
        <v>19.381</v>
      </c>
      <c r="N39" s="133">
        <f t="shared" si="14"/>
        <v>0.27040620419994915</v>
      </c>
      <c r="O39" s="133">
        <f t="shared" si="15"/>
        <v>41.912961650992123</v>
      </c>
      <c r="P39" s="215">
        <f t="shared" si="16"/>
        <v>32</v>
      </c>
      <c r="Q39" s="216">
        <f t="shared" si="17"/>
        <v>6</v>
      </c>
      <c r="R39" s="216">
        <f t="shared" si="18"/>
        <v>930</v>
      </c>
      <c r="T39">
        <v>521</v>
      </c>
      <c r="U39">
        <v>3074</v>
      </c>
      <c r="V39" t="s">
        <v>251</v>
      </c>
      <c r="W39">
        <v>2218.884</v>
      </c>
      <c r="X39">
        <v>1188.8150000000001</v>
      </c>
      <c r="Y39">
        <v>1.8660000000000001</v>
      </c>
      <c r="Z39">
        <v>19.381</v>
      </c>
      <c r="AA39">
        <v>127.221639</v>
      </c>
      <c r="AB39">
        <v>1.2810999999999999</v>
      </c>
      <c r="AC39">
        <v>47.513311999999999</v>
      </c>
      <c r="AD39" s="1">
        <v>642</v>
      </c>
      <c r="AE39">
        <v>6</v>
      </c>
      <c r="AF39">
        <v>930</v>
      </c>
      <c r="AG39">
        <v>80</v>
      </c>
      <c r="AH39">
        <v>17.441089000000002</v>
      </c>
      <c r="AI39">
        <v>3230.1</v>
      </c>
      <c r="AJ39">
        <v>0</v>
      </c>
      <c r="AK39">
        <v>32</v>
      </c>
      <c r="AL39">
        <v>8282</v>
      </c>
      <c r="AM39">
        <v>0.84818181818181815</v>
      </c>
      <c r="AN39" t="s">
        <v>67</v>
      </c>
      <c r="AO39">
        <v>2218.884</v>
      </c>
      <c r="AP39" t="s">
        <v>556</v>
      </c>
      <c r="AQ39" t="s">
        <v>116</v>
      </c>
      <c r="AR39" t="s">
        <v>118</v>
      </c>
      <c r="AS39" t="s">
        <v>116</v>
      </c>
      <c r="AT39" t="s">
        <v>118</v>
      </c>
      <c r="AU39" t="s">
        <v>206</v>
      </c>
      <c r="AV39" t="s">
        <v>251</v>
      </c>
      <c r="AW39" t="s">
        <v>67</v>
      </c>
      <c r="AX39">
        <v>3074</v>
      </c>
      <c r="AY39" t="s">
        <v>401</v>
      </c>
      <c r="AZ39">
        <v>2</v>
      </c>
      <c r="BA39" t="s">
        <v>351</v>
      </c>
      <c r="BB39">
        <v>1</v>
      </c>
      <c r="BC39">
        <v>1</v>
      </c>
      <c r="BE39" t="s">
        <v>69</v>
      </c>
      <c r="BF39">
        <v>-1</v>
      </c>
      <c r="BG39" t="s">
        <v>316</v>
      </c>
      <c r="BI39" t="s">
        <v>116</v>
      </c>
      <c r="BJ39" t="s">
        <v>251</v>
      </c>
      <c r="BK39" t="s">
        <v>67</v>
      </c>
      <c r="BL39">
        <v>0.84818181818181815</v>
      </c>
      <c r="BM39">
        <v>3074</v>
      </c>
      <c r="BN39" t="s">
        <v>118</v>
      </c>
      <c r="BO39" t="s">
        <v>206</v>
      </c>
      <c r="BP39">
        <v>1</v>
      </c>
      <c r="BQ39">
        <v>2218.884</v>
      </c>
      <c r="BR39">
        <v>1.0069827822293658E-2</v>
      </c>
      <c r="BS39">
        <v>0.37346879330803151</v>
      </c>
      <c r="BT39">
        <v>0.28933463849394558</v>
      </c>
      <c r="BU39">
        <v>19.381</v>
      </c>
      <c r="BV39">
        <v>0.27040620419994915</v>
      </c>
      <c r="BW39">
        <v>41.912961650992123</v>
      </c>
      <c r="BX39">
        <v>32</v>
      </c>
      <c r="BY39">
        <v>6</v>
      </c>
      <c r="BZ39">
        <v>930</v>
      </c>
    </row>
    <row r="40" spans="1:78" ht="16.5">
      <c r="A40" s="255" t="str">
        <f t="shared" si="1"/>
        <v>송도버스</v>
      </c>
      <c r="B40" s="107" t="str">
        <f t="shared" si="2"/>
        <v>문태수</v>
      </c>
      <c r="C40" s="108" t="str">
        <f t="shared" si="3"/>
        <v>F</v>
      </c>
      <c r="D40" s="109">
        <f t="shared" si="4"/>
        <v>0.79970004287641017</v>
      </c>
      <c r="E40" s="110">
        <f t="shared" si="5"/>
        <v>2955</v>
      </c>
      <c r="F40" s="111" t="str">
        <f t="shared" si="6"/>
        <v>8</v>
      </c>
      <c r="G40" s="112" t="str">
        <f t="shared" si="7"/>
        <v>70바2256</v>
      </c>
      <c r="H40" s="113">
        <f t="shared" si="8"/>
        <v>9</v>
      </c>
      <c r="I40" s="114">
        <f t="shared" si="9"/>
        <v>1349.252</v>
      </c>
      <c r="J40" s="115">
        <f t="shared" si="10"/>
        <v>2.6898483551239038E-2</v>
      </c>
      <c r="K40" s="115">
        <f t="shared" si="11"/>
        <v>0.48300255365878858</v>
      </c>
      <c r="L40" s="115">
        <f t="shared" si="12"/>
        <v>0.24902686822031764</v>
      </c>
      <c r="M40" s="116">
        <f t="shared" si="13"/>
        <v>19.207000000000001</v>
      </c>
      <c r="N40" s="117">
        <f t="shared" si="14"/>
        <v>3.4092964101591106</v>
      </c>
      <c r="O40" s="117">
        <f t="shared" si="15"/>
        <v>55.14166367735605</v>
      </c>
      <c r="P40" s="217">
        <f t="shared" si="16"/>
        <v>50</v>
      </c>
      <c r="Q40" s="218">
        <f t="shared" si="17"/>
        <v>46</v>
      </c>
      <c r="R40" s="218">
        <f t="shared" si="18"/>
        <v>759</v>
      </c>
      <c r="T40">
        <v>521</v>
      </c>
      <c r="U40">
        <v>2955</v>
      </c>
      <c r="V40" t="s">
        <v>493</v>
      </c>
      <c r="W40">
        <v>1398.451</v>
      </c>
      <c r="X40">
        <v>817.98199999999997</v>
      </c>
      <c r="Y40">
        <v>1.71</v>
      </c>
      <c r="Z40">
        <v>19.207000000000001</v>
      </c>
      <c r="AA40">
        <v>94.573324</v>
      </c>
      <c r="AB40">
        <v>2.543879</v>
      </c>
      <c r="AC40">
        <v>45.679156999999996</v>
      </c>
      <c r="AD40" s="1">
        <v>336</v>
      </c>
      <c r="AE40">
        <v>46</v>
      </c>
      <c r="AF40">
        <v>759</v>
      </c>
      <c r="AG40">
        <v>78</v>
      </c>
      <c r="AH40">
        <v>14.786949</v>
      </c>
      <c r="AI40">
        <v>6368.4</v>
      </c>
      <c r="AJ40">
        <v>0</v>
      </c>
      <c r="AK40">
        <v>50</v>
      </c>
      <c r="AL40">
        <v>50961</v>
      </c>
      <c r="AM40">
        <v>0.79970004287641017</v>
      </c>
      <c r="AN40" t="s">
        <v>70</v>
      </c>
      <c r="AO40">
        <v>305.70400000000001</v>
      </c>
      <c r="AP40" t="s">
        <v>557</v>
      </c>
      <c r="AQ40" t="s">
        <v>116</v>
      </c>
      <c r="AR40" t="s">
        <v>118</v>
      </c>
      <c r="AS40" t="s">
        <v>116</v>
      </c>
      <c r="AT40" t="s">
        <v>118</v>
      </c>
      <c r="AU40" t="s">
        <v>204</v>
      </c>
      <c r="AV40" t="s">
        <v>493</v>
      </c>
      <c r="AW40" t="s">
        <v>70</v>
      </c>
      <c r="AX40">
        <v>2955</v>
      </c>
      <c r="AY40" t="s">
        <v>407</v>
      </c>
      <c r="AZ40">
        <v>1</v>
      </c>
      <c r="BA40" t="s">
        <v>428</v>
      </c>
      <c r="BB40">
        <v>9</v>
      </c>
      <c r="BC40">
        <v>1</v>
      </c>
      <c r="BE40" t="s">
        <v>67</v>
      </c>
      <c r="BF40">
        <v>-1</v>
      </c>
      <c r="BG40" t="s">
        <v>316</v>
      </c>
      <c r="BI40" t="s">
        <v>116</v>
      </c>
      <c r="BJ40" t="s">
        <v>493</v>
      </c>
      <c r="BK40" t="s">
        <v>70</v>
      </c>
      <c r="BL40">
        <v>0.79970004287641017</v>
      </c>
      <c r="BM40">
        <v>2955</v>
      </c>
      <c r="BN40" t="s">
        <v>118</v>
      </c>
      <c r="BO40" t="s">
        <v>204</v>
      </c>
      <c r="BP40">
        <v>9</v>
      </c>
      <c r="BQ40">
        <v>1349.252</v>
      </c>
      <c r="BR40">
        <v>2.6898483551239038E-2</v>
      </c>
      <c r="BS40">
        <v>0.48300255365878858</v>
      </c>
      <c r="BT40">
        <v>0.24026583698678036</v>
      </c>
      <c r="BU40">
        <v>19.207000000000001</v>
      </c>
      <c r="BV40">
        <v>3.4092964101591106</v>
      </c>
      <c r="BW40">
        <v>55.14166367735605</v>
      </c>
      <c r="BX40">
        <v>50</v>
      </c>
      <c r="BY40">
        <v>46</v>
      </c>
      <c r="BZ40">
        <v>759</v>
      </c>
    </row>
    <row r="41" spans="1:78" ht="16.5">
      <c r="A41" s="254" t="str">
        <f t="shared" si="1"/>
        <v>송도버스</v>
      </c>
      <c r="B41" s="123" t="str">
        <f t="shared" si="2"/>
        <v>박규준</v>
      </c>
      <c r="C41" s="124" t="str">
        <f t="shared" si="3"/>
        <v>A</v>
      </c>
      <c r="D41" s="125">
        <f t="shared" si="4"/>
        <v>0.9584086898414369</v>
      </c>
      <c r="E41" s="126">
        <f t="shared" si="5"/>
        <v>3069</v>
      </c>
      <c r="F41" s="127" t="str">
        <f t="shared" si="6"/>
        <v>8</v>
      </c>
      <c r="G41" s="128" t="str">
        <f t="shared" si="7"/>
        <v>70바2264</v>
      </c>
      <c r="H41" s="129">
        <f t="shared" si="8"/>
        <v>7</v>
      </c>
      <c r="I41" s="130">
        <f t="shared" si="9"/>
        <v>1730.6890000000001</v>
      </c>
      <c r="J41" s="131">
        <f t="shared" si="10"/>
        <v>7.5350183968394182E-3</v>
      </c>
      <c r="K41" s="131">
        <f t="shared" si="11"/>
        <v>0.38429313588698294</v>
      </c>
      <c r="L41" s="131">
        <f t="shared" si="12"/>
        <v>0.30392519973259202</v>
      </c>
      <c r="M41" s="132">
        <f t="shared" si="13"/>
        <v>10.593999999999999</v>
      </c>
      <c r="N41" s="133">
        <f t="shared" si="14"/>
        <v>5.7780456222926241E-2</v>
      </c>
      <c r="O41" s="133">
        <f t="shared" si="15"/>
        <v>3.813510110713132</v>
      </c>
      <c r="P41" s="215">
        <f t="shared" si="16"/>
        <v>23</v>
      </c>
      <c r="Q41" s="216">
        <f t="shared" si="17"/>
        <v>1</v>
      </c>
      <c r="R41" s="216">
        <f t="shared" si="18"/>
        <v>66</v>
      </c>
      <c r="T41">
        <v>521</v>
      </c>
      <c r="U41">
        <v>3069</v>
      </c>
      <c r="V41" t="s">
        <v>252</v>
      </c>
      <c r="W41">
        <v>1730.6890000000001</v>
      </c>
      <c r="X41">
        <v>843.02</v>
      </c>
      <c r="Y41">
        <v>2.0529999999999999</v>
      </c>
      <c r="Z41">
        <v>10.593999999999999</v>
      </c>
      <c r="AA41">
        <v>108.785534</v>
      </c>
      <c r="AB41">
        <v>0.81970100000000001</v>
      </c>
      <c r="AC41">
        <v>41.805534000000002</v>
      </c>
      <c r="AD41" s="1">
        <v>526</v>
      </c>
      <c r="AE41">
        <v>1</v>
      </c>
      <c r="AF41">
        <v>66</v>
      </c>
      <c r="AG41">
        <v>73</v>
      </c>
      <c r="AH41">
        <v>15.909183000000001</v>
      </c>
      <c r="AI41">
        <v>1316.8</v>
      </c>
      <c r="AJ41">
        <v>0</v>
      </c>
      <c r="AK41">
        <v>23</v>
      </c>
      <c r="AL41">
        <v>17424</v>
      </c>
      <c r="AM41">
        <v>0.9584086898414369</v>
      </c>
      <c r="AN41" t="s">
        <v>66</v>
      </c>
      <c r="AO41">
        <v>759.26800000000003</v>
      </c>
      <c r="AP41" t="s">
        <v>558</v>
      </c>
      <c r="AQ41" t="s">
        <v>116</v>
      </c>
      <c r="AR41" t="s">
        <v>118</v>
      </c>
      <c r="AS41" t="s">
        <v>116</v>
      </c>
      <c r="AT41" t="s">
        <v>118</v>
      </c>
      <c r="AU41" t="s">
        <v>205</v>
      </c>
      <c r="AV41" t="s">
        <v>252</v>
      </c>
      <c r="AW41" t="s">
        <v>66</v>
      </c>
      <c r="AX41">
        <v>3069</v>
      </c>
      <c r="AY41" t="s">
        <v>427</v>
      </c>
      <c r="AZ41">
        <v>5</v>
      </c>
      <c r="BA41" t="s">
        <v>496</v>
      </c>
      <c r="BB41">
        <v>7</v>
      </c>
      <c r="BC41">
        <v>1</v>
      </c>
      <c r="BE41" t="s">
        <v>71</v>
      </c>
      <c r="BF41">
        <v>-1</v>
      </c>
      <c r="BG41" t="s">
        <v>316</v>
      </c>
      <c r="BI41" t="s">
        <v>116</v>
      </c>
      <c r="BJ41" t="s">
        <v>252</v>
      </c>
      <c r="BK41" t="s">
        <v>66</v>
      </c>
      <c r="BL41">
        <v>0.9584086898414369</v>
      </c>
      <c r="BM41">
        <v>3069</v>
      </c>
      <c r="BN41" t="s">
        <v>118</v>
      </c>
      <c r="BO41" t="s">
        <v>205</v>
      </c>
      <c r="BP41">
        <v>7</v>
      </c>
      <c r="BQ41">
        <v>1730.6890000000001</v>
      </c>
      <c r="BR41">
        <v>7.5350183968394182E-3</v>
      </c>
      <c r="BS41">
        <v>0.38429313588698294</v>
      </c>
      <c r="BT41">
        <v>0.30392519973259202</v>
      </c>
      <c r="BU41">
        <v>10.593999999999999</v>
      </c>
      <c r="BV41">
        <v>5.7780456222926241E-2</v>
      </c>
      <c r="BW41">
        <v>3.813510110713132</v>
      </c>
      <c r="BX41">
        <v>23</v>
      </c>
      <c r="BY41">
        <v>1</v>
      </c>
      <c r="BZ41">
        <v>66</v>
      </c>
    </row>
    <row r="42" spans="1:78" ht="16.5">
      <c r="A42" s="255" t="str">
        <f t="shared" si="1"/>
        <v>송도버스</v>
      </c>
      <c r="B42" s="107" t="str">
        <f t="shared" si="2"/>
        <v>박명식</v>
      </c>
      <c r="C42" s="108" t="str">
        <f t="shared" si="3"/>
        <v>A</v>
      </c>
      <c r="D42" s="109">
        <f t="shared" si="4"/>
        <v>0.97441201829588264</v>
      </c>
      <c r="E42" s="110">
        <f t="shared" si="5"/>
        <v>2533</v>
      </c>
      <c r="F42" s="111" t="str">
        <f t="shared" si="6"/>
        <v>16-1</v>
      </c>
      <c r="G42" s="112" t="str">
        <f t="shared" si="7"/>
        <v>70바2240</v>
      </c>
      <c r="H42" s="113">
        <f t="shared" si="8"/>
        <v>2</v>
      </c>
      <c r="I42" s="114">
        <f t="shared" si="9"/>
        <v>2893.194</v>
      </c>
      <c r="J42" s="115">
        <f t="shared" si="10"/>
        <v>3.322103832311684E-2</v>
      </c>
      <c r="K42" s="115">
        <f t="shared" si="11"/>
        <v>0.30030776196536285</v>
      </c>
      <c r="L42" s="115">
        <f t="shared" si="12"/>
        <v>0.17627576996219405</v>
      </c>
      <c r="M42" s="116">
        <f t="shared" si="13"/>
        <v>10.475</v>
      </c>
      <c r="N42" s="117">
        <f t="shared" si="14"/>
        <v>0</v>
      </c>
      <c r="O42" s="117">
        <f t="shared" si="15"/>
        <v>8.2953303511620717</v>
      </c>
      <c r="P42" s="217">
        <f t="shared" si="16"/>
        <v>27</v>
      </c>
      <c r="Q42" s="218">
        <f t="shared" si="17"/>
        <v>0</v>
      </c>
      <c r="R42" s="218">
        <f t="shared" si="18"/>
        <v>240</v>
      </c>
      <c r="T42">
        <v>521</v>
      </c>
      <c r="U42">
        <v>2533</v>
      </c>
      <c r="V42" t="s">
        <v>253</v>
      </c>
      <c r="W42">
        <v>2893.194</v>
      </c>
      <c r="X42">
        <v>1185.1279999999999</v>
      </c>
      <c r="Y42">
        <v>2.4409999999999998</v>
      </c>
      <c r="Z42">
        <v>10.475</v>
      </c>
      <c r="AA42">
        <v>134.78663599999999</v>
      </c>
      <c r="AB42">
        <v>4.4777519999999997</v>
      </c>
      <c r="AC42">
        <v>40.477473000000003</v>
      </c>
      <c r="AD42" s="1">
        <v>510</v>
      </c>
      <c r="AE42">
        <v>0</v>
      </c>
      <c r="AF42">
        <v>240</v>
      </c>
      <c r="AG42">
        <v>86</v>
      </c>
      <c r="AH42">
        <v>21.464991000000001</v>
      </c>
      <c r="AI42">
        <v>2585.6</v>
      </c>
      <c r="AJ42">
        <v>10.9</v>
      </c>
      <c r="AK42">
        <v>27</v>
      </c>
      <c r="AL42">
        <v>10898</v>
      </c>
      <c r="AM42">
        <v>0.97441201829588264</v>
      </c>
      <c r="AN42" t="s">
        <v>66</v>
      </c>
      <c r="AO42">
        <v>2731.7559999999999</v>
      </c>
      <c r="AP42" t="s">
        <v>559</v>
      </c>
      <c r="AQ42" t="s">
        <v>116</v>
      </c>
      <c r="AR42" t="s">
        <v>117</v>
      </c>
      <c r="AS42" t="s">
        <v>116</v>
      </c>
      <c r="AT42" t="s">
        <v>117</v>
      </c>
      <c r="AU42" t="s">
        <v>196</v>
      </c>
      <c r="AV42" t="s">
        <v>253</v>
      </c>
      <c r="AW42" t="s">
        <v>66</v>
      </c>
      <c r="AX42">
        <v>2533</v>
      </c>
      <c r="AY42" t="s">
        <v>405</v>
      </c>
      <c r="AZ42">
        <v>4</v>
      </c>
      <c r="BA42" t="s">
        <v>489</v>
      </c>
      <c r="BB42">
        <v>2</v>
      </c>
      <c r="BC42">
        <v>1</v>
      </c>
      <c r="BE42" t="s">
        <v>66</v>
      </c>
      <c r="BF42">
        <v>0</v>
      </c>
      <c r="BG42" t="s">
        <v>315</v>
      </c>
      <c r="BI42" t="s">
        <v>116</v>
      </c>
      <c r="BJ42" t="s">
        <v>253</v>
      </c>
      <c r="BK42" t="s">
        <v>66</v>
      </c>
      <c r="BL42">
        <v>0.97441201829588264</v>
      </c>
      <c r="BM42">
        <v>2533</v>
      </c>
      <c r="BN42" t="s">
        <v>117</v>
      </c>
      <c r="BO42" t="s">
        <v>196</v>
      </c>
      <c r="BP42">
        <v>2</v>
      </c>
      <c r="BQ42">
        <v>2893.194</v>
      </c>
      <c r="BR42">
        <v>3.322103832311684E-2</v>
      </c>
      <c r="BS42">
        <v>0.30030776196536285</v>
      </c>
      <c r="BT42">
        <v>0.17627576996219405</v>
      </c>
      <c r="BU42">
        <v>10.475</v>
      </c>
      <c r="BV42">
        <v>0</v>
      </c>
      <c r="BW42">
        <v>8.2953303511620717</v>
      </c>
      <c r="BX42">
        <v>27</v>
      </c>
      <c r="BY42">
        <v>0</v>
      </c>
      <c r="BZ42">
        <v>240</v>
      </c>
    </row>
    <row r="43" spans="1:78" ht="16.5">
      <c r="A43" s="254" t="str">
        <f t="shared" si="1"/>
        <v>송도버스</v>
      </c>
      <c r="B43" s="123" t="str">
        <f t="shared" si="2"/>
        <v>박병일</v>
      </c>
      <c r="C43" s="124" t="str">
        <f t="shared" si="3"/>
        <v>B</v>
      </c>
      <c r="D43" s="125">
        <f t="shared" si="4"/>
        <v>0.91267574248004213</v>
      </c>
      <c r="E43" s="126">
        <f t="shared" si="5"/>
        <v>2710</v>
      </c>
      <c r="F43" s="127" t="str">
        <f t="shared" si="6"/>
        <v>8</v>
      </c>
      <c r="G43" s="128" t="str">
        <f t="shared" si="7"/>
        <v>70바2265</v>
      </c>
      <c r="H43" s="129">
        <f t="shared" si="8"/>
        <v>17</v>
      </c>
      <c r="I43" s="130">
        <f t="shared" si="9"/>
        <v>2850.125</v>
      </c>
      <c r="J43" s="131">
        <f t="shared" si="10"/>
        <v>2.8627832796452368E-2</v>
      </c>
      <c r="K43" s="131">
        <f t="shared" si="11"/>
        <v>0.3818237858450107</v>
      </c>
      <c r="L43" s="131">
        <f t="shared" si="12"/>
        <v>0.22700758738651813</v>
      </c>
      <c r="M43" s="132">
        <f t="shared" si="13"/>
        <v>13.611000000000001</v>
      </c>
      <c r="N43" s="133">
        <f t="shared" si="14"/>
        <v>3.5086180430682866E-2</v>
      </c>
      <c r="O43" s="133">
        <f t="shared" si="15"/>
        <v>14.736195780886803</v>
      </c>
      <c r="P43" s="215">
        <f t="shared" si="16"/>
        <v>36</v>
      </c>
      <c r="Q43" s="216">
        <f t="shared" si="17"/>
        <v>1</v>
      </c>
      <c r="R43" s="216">
        <f t="shared" si="18"/>
        <v>420</v>
      </c>
      <c r="T43">
        <v>521</v>
      </c>
      <c r="U43">
        <v>2710</v>
      </c>
      <c r="V43" t="s">
        <v>462</v>
      </c>
      <c r="W43">
        <v>2850.125</v>
      </c>
      <c r="X43">
        <v>1378.548</v>
      </c>
      <c r="Y43">
        <v>2.0670000000000002</v>
      </c>
      <c r="Z43">
        <v>13.611000000000001</v>
      </c>
      <c r="AA43">
        <v>164.39801900000001</v>
      </c>
      <c r="AB43">
        <v>4.706359</v>
      </c>
      <c r="AC43">
        <v>62.771073999999999</v>
      </c>
      <c r="AD43" s="1">
        <v>647</v>
      </c>
      <c r="AE43">
        <v>1</v>
      </c>
      <c r="AF43">
        <v>420</v>
      </c>
      <c r="AG43">
        <v>75</v>
      </c>
      <c r="AH43">
        <v>17.336735000000001</v>
      </c>
      <c r="AI43">
        <v>6256.1</v>
      </c>
      <c r="AJ43">
        <v>0</v>
      </c>
      <c r="AK43">
        <v>36</v>
      </c>
      <c r="AL43">
        <v>10460</v>
      </c>
      <c r="AM43">
        <v>0.91267574248004213</v>
      </c>
      <c r="AN43" t="s">
        <v>68</v>
      </c>
      <c r="AO43">
        <v>316.435</v>
      </c>
      <c r="AP43" t="s">
        <v>560</v>
      </c>
      <c r="AQ43" t="s">
        <v>116</v>
      </c>
      <c r="AR43" t="s">
        <v>118</v>
      </c>
      <c r="AS43" t="s">
        <v>116</v>
      </c>
      <c r="AT43" t="s">
        <v>118</v>
      </c>
      <c r="AU43" t="s">
        <v>206</v>
      </c>
      <c r="AV43" t="s">
        <v>462</v>
      </c>
      <c r="AW43" t="s">
        <v>68</v>
      </c>
      <c r="AX43">
        <v>2710</v>
      </c>
      <c r="AY43" t="s">
        <v>408</v>
      </c>
      <c r="AZ43">
        <v>12</v>
      </c>
      <c r="BA43" t="s">
        <v>443</v>
      </c>
      <c r="BB43">
        <v>17</v>
      </c>
      <c r="BC43">
        <v>1</v>
      </c>
      <c r="BE43" t="s">
        <v>66</v>
      </c>
      <c r="BF43">
        <v>-1</v>
      </c>
      <c r="BG43" t="s">
        <v>316</v>
      </c>
      <c r="BI43" t="s">
        <v>116</v>
      </c>
      <c r="BJ43" t="s">
        <v>462</v>
      </c>
      <c r="BK43" t="s">
        <v>68</v>
      </c>
      <c r="BL43">
        <v>0.91267574248004213</v>
      </c>
      <c r="BM43">
        <v>2710</v>
      </c>
      <c r="BN43" t="s">
        <v>118</v>
      </c>
      <c r="BO43" t="s">
        <v>206</v>
      </c>
      <c r="BP43">
        <v>17</v>
      </c>
      <c r="BQ43">
        <v>2850.125</v>
      </c>
      <c r="BR43">
        <v>2.8627832796452368E-2</v>
      </c>
      <c r="BS43">
        <v>0.3818237858450107</v>
      </c>
      <c r="BT43">
        <v>0.22700758738651813</v>
      </c>
      <c r="BU43">
        <v>13.611000000000001</v>
      </c>
      <c r="BV43">
        <v>3.5086180430682866E-2</v>
      </c>
      <c r="BW43">
        <v>14.736195780886803</v>
      </c>
      <c r="BX43">
        <v>36</v>
      </c>
      <c r="BY43">
        <v>1</v>
      </c>
      <c r="BZ43">
        <v>420</v>
      </c>
    </row>
    <row r="44" spans="1:78" ht="16.5">
      <c r="A44" s="255" t="str">
        <f t="shared" si="1"/>
        <v>송도버스</v>
      </c>
      <c r="B44" s="107" t="str">
        <f t="shared" si="2"/>
        <v>박삼규</v>
      </c>
      <c r="C44" s="108" t="str">
        <f t="shared" si="3"/>
        <v>D</v>
      </c>
      <c r="D44" s="109">
        <f t="shared" si="4"/>
        <v>0.83142857142857141</v>
      </c>
      <c r="E44" s="110">
        <f t="shared" si="5"/>
        <v>2831</v>
      </c>
      <c r="F44" s="111" t="str">
        <f t="shared" si="6"/>
        <v>8</v>
      </c>
      <c r="G44" s="112" t="str">
        <f t="shared" si="7"/>
        <v>70바2225</v>
      </c>
      <c r="H44" s="113">
        <f t="shared" si="8"/>
        <v>1</v>
      </c>
      <c r="I44" s="114">
        <f t="shared" si="9"/>
        <v>2599.9119999999998</v>
      </c>
      <c r="J44" s="115">
        <f t="shared" si="10"/>
        <v>1.1927628561266024E-2</v>
      </c>
      <c r="K44" s="115">
        <f t="shared" si="11"/>
        <v>0.40842736774610233</v>
      </c>
      <c r="L44" s="115">
        <f t="shared" si="12"/>
        <v>0.3307804264144325</v>
      </c>
      <c r="M44" s="116">
        <f t="shared" si="13"/>
        <v>18.562999999999999</v>
      </c>
      <c r="N44" s="117">
        <f t="shared" si="14"/>
        <v>1.115422368141691</v>
      </c>
      <c r="O44" s="117">
        <f t="shared" si="15"/>
        <v>25.077771863047673</v>
      </c>
      <c r="P44" s="217">
        <f t="shared" si="16"/>
        <v>56</v>
      </c>
      <c r="Q44" s="218">
        <f t="shared" si="17"/>
        <v>29</v>
      </c>
      <c r="R44" s="218">
        <f t="shared" si="18"/>
        <v>652</v>
      </c>
      <c r="T44">
        <v>521</v>
      </c>
      <c r="U44">
        <v>2831</v>
      </c>
      <c r="V44" t="s">
        <v>254</v>
      </c>
      <c r="W44">
        <v>2599.9119999999998</v>
      </c>
      <c r="X44">
        <v>1489.4860000000001</v>
      </c>
      <c r="Y44">
        <v>1.746</v>
      </c>
      <c r="Z44">
        <v>18.562999999999999</v>
      </c>
      <c r="AA44">
        <v>159.82774699999999</v>
      </c>
      <c r="AB44">
        <v>1.906366</v>
      </c>
      <c r="AC44">
        <v>65.278025999999997</v>
      </c>
      <c r="AD44" s="1">
        <v>860</v>
      </c>
      <c r="AE44">
        <v>29</v>
      </c>
      <c r="AF44">
        <v>652</v>
      </c>
      <c r="AG44">
        <v>83</v>
      </c>
      <c r="AH44">
        <v>16.266961999999999</v>
      </c>
      <c r="AI44">
        <v>3657.4</v>
      </c>
      <c r="AJ44">
        <v>0</v>
      </c>
      <c r="AK44">
        <v>56</v>
      </c>
      <c r="AL44">
        <v>23099</v>
      </c>
      <c r="AM44">
        <v>0.83142857142857141</v>
      </c>
      <c r="AN44" t="s">
        <v>67</v>
      </c>
      <c r="AO44">
        <v>2599.9119999999998</v>
      </c>
      <c r="AP44" t="s">
        <v>561</v>
      </c>
      <c r="AQ44" t="s">
        <v>116</v>
      </c>
      <c r="AR44" t="s">
        <v>118</v>
      </c>
      <c r="AS44" t="s">
        <v>116</v>
      </c>
      <c r="AT44" t="s">
        <v>118</v>
      </c>
      <c r="AU44" t="s">
        <v>167</v>
      </c>
      <c r="AV44" t="s">
        <v>254</v>
      </c>
      <c r="AW44" t="s">
        <v>67</v>
      </c>
      <c r="AX44">
        <v>2831</v>
      </c>
      <c r="AY44" t="s">
        <v>401</v>
      </c>
      <c r="AZ44">
        <v>10</v>
      </c>
      <c r="BA44" t="s">
        <v>374</v>
      </c>
      <c r="BB44">
        <v>1</v>
      </c>
      <c r="BC44">
        <v>1</v>
      </c>
      <c r="BE44" t="s">
        <v>70</v>
      </c>
      <c r="BF44">
        <v>1</v>
      </c>
      <c r="BG44" t="s">
        <v>317</v>
      </c>
      <c r="BI44" t="s">
        <v>116</v>
      </c>
      <c r="BJ44" t="s">
        <v>254</v>
      </c>
      <c r="BK44" t="s">
        <v>67</v>
      </c>
      <c r="BL44">
        <v>0.83142857142857141</v>
      </c>
      <c r="BM44">
        <v>2831</v>
      </c>
      <c r="BN44" t="s">
        <v>118</v>
      </c>
      <c r="BO44" t="s">
        <v>167</v>
      </c>
      <c r="BP44">
        <v>1</v>
      </c>
      <c r="BQ44">
        <v>2599.9119999999998</v>
      </c>
      <c r="BR44">
        <v>1.1927628561266024E-2</v>
      </c>
      <c r="BS44">
        <v>0.40842736774610233</v>
      </c>
      <c r="BT44">
        <v>0.3307804264144325</v>
      </c>
      <c r="BU44">
        <v>18.562999999999999</v>
      </c>
      <c r="BV44">
        <v>1.115422368141691</v>
      </c>
      <c r="BW44">
        <v>25.077771863047673</v>
      </c>
      <c r="BX44">
        <v>56</v>
      </c>
      <c r="BY44">
        <v>29</v>
      </c>
      <c r="BZ44">
        <v>652</v>
      </c>
    </row>
    <row r="45" spans="1:78" ht="16.5">
      <c r="A45" s="254" t="str">
        <f t="shared" si="1"/>
        <v>송도버스</v>
      </c>
      <c r="B45" s="123" t="str">
        <f t="shared" si="2"/>
        <v>박영식</v>
      </c>
      <c r="C45" s="124" t="str">
        <f t="shared" si="3"/>
        <v>D</v>
      </c>
      <c r="D45" s="125">
        <f t="shared" si="4"/>
        <v>0.84</v>
      </c>
      <c r="E45" s="126">
        <f t="shared" si="5"/>
        <v>4060</v>
      </c>
      <c r="F45" s="127" t="str">
        <f t="shared" si="6"/>
        <v>8</v>
      </c>
      <c r="G45" s="128" t="str">
        <f t="shared" si="7"/>
        <v>70바2319</v>
      </c>
      <c r="H45" s="129">
        <f t="shared" si="8"/>
        <v>1</v>
      </c>
      <c r="I45" s="130">
        <f t="shared" si="9"/>
        <v>2330.2249999999999</v>
      </c>
      <c r="J45" s="131">
        <f t="shared" si="10"/>
        <v>1.3777812642313668E-2</v>
      </c>
      <c r="K45" s="131">
        <f t="shared" si="11"/>
        <v>0.39842480822412341</v>
      </c>
      <c r="L45" s="131">
        <f t="shared" si="12"/>
        <v>0.2210087008765248</v>
      </c>
      <c r="M45" s="132">
        <f t="shared" si="13"/>
        <v>14.691000000000001</v>
      </c>
      <c r="N45" s="133">
        <f t="shared" si="14"/>
        <v>0.38622879764829576</v>
      </c>
      <c r="O45" s="133">
        <f t="shared" si="15"/>
        <v>51.883401817421067</v>
      </c>
      <c r="P45" s="215">
        <f t="shared" si="16"/>
        <v>64</v>
      </c>
      <c r="Q45" s="216">
        <f t="shared" si="17"/>
        <v>9</v>
      </c>
      <c r="R45" s="216">
        <f t="shared" si="18"/>
        <v>1209</v>
      </c>
      <c r="T45">
        <v>521</v>
      </c>
      <c r="U45">
        <v>4060</v>
      </c>
      <c r="V45" t="s">
        <v>255</v>
      </c>
      <c r="W45">
        <v>2330.2249999999999</v>
      </c>
      <c r="X45">
        <v>1321.09</v>
      </c>
      <c r="Y45">
        <v>1.764</v>
      </c>
      <c r="Z45">
        <v>14.691000000000001</v>
      </c>
      <c r="AA45">
        <v>146.127477</v>
      </c>
      <c r="AB45">
        <v>2.0133169999999998</v>
      </c>
      <c r="AC45">
        <v>58.220812000000002</v>
      </c>
      <c r="AD45" s="1">
        <v>515</v>
      </c>
      <c r="AE45">
        <v>9</v>
      </c>
      <c r="AF45">
        <v>1209</v>
      </c>
      <c r="AG45">
        <v>80</v>
      </c>
      <c r="AH45">
        <v>15.946521000000001</v>
      </c>
      <c r="AI45">
        <v>2858.8</v>
      </c>
      <c r="AJ45">
        <v>0</v>
      </c>
      <c r="AK45">
        <v>64</v>
      </c>
      <c r="AL45">
        <v>27883</v>
      </c>
      <c r="AM45">
        <v>0.84</v>
      </c>
      <c r="AN45" t="s">
        <v>67</v>
      </c>
      <c r="AO45">
        <v>2330.2249999999999</v>
      </c>
      <c r="AP45" t="s">
        <v>562</v>
      </c>
      <c r="AQ45" t="s">
        <v>116</v>
      </c>
      <c r="AR45" t="s">
        <v>118</v>
      </c>
      <c r="AS45" t="s">
        <v>116</v>
      </c>
      <c r="AT45" t="s">
        <v>118</v>
      </c>
      <c r="AU45" t="s">
        <v>222</v>
      </c>
      <c r="AV45" t="s">
        <v>255</v>
      </c>
      <c r="AW45" t="s">
        <v>67</v>
      </c>
      <c r="AX45">
        <v>4060</v>
      </c>
      <c r="AY45" t="s">
        <v>401</v>
      </c>
      <c r="AZ45">
        <v>7</v>
      </c>
      <c r="BA45" t="s">
        <v>563</v>
      </c>
      <c r="BB45">
        <v>1</v>
      </c>
      <c r="BC45">
        <v>1</v>
      </c>
      <c r="BE45" t="s">
        <v>67</v>
      </c>
      <c r="BF45">
        <v>0</v>
      </c>
      <c r="BG45" t="s">
        <v>315</v>
      </c>
      <c r="BI45" t="s">
        <v>116</v>
      </c>
      <c r="BJ45" t="s">
        <v>255</v>
      </c>
      <c r="BK45" t="s">
        <v>67</v>
      </c>
      <c r="BL45">
        <v>0.84</v>
      </c>
      <c r="BM45">
        <v>4060</v>
      </c>
      <c r="BN45" t="s">
        <v>118</v>
      </c>
      <c r="BO45" t="s">
        <v>222</v>
      </c>
      <c r="BP45">
        <v>1</v>
      </c>
      <c r="BQ45">
        <v>2330.2249999999999</v>
      </c>
      <c r="BR45">
        <v>1.3777812642313668E-2</v>
      </c>
      <c r="BS45">
        <v>0.39842480822412341</v>
      </c>
      <c r="BT45">
        <v>0.2210087008765248</v>
      </c>
      <c r="BU45">
        <v>14.691000000000001</v>
      </c>
      <c r="BV45">
        <v>0.38622879764829576</v>
      </c>
      <c r="BW45">
        <v>51.883401817421067</v>
      </c>
      <c r="BX45">
        <v>64</v>
      </c>
      <c r="BY45">
        <v>9</v>
      </c>
      <c r="BZ45">
        <v>1209</v>
      </c>
    </row>
    <row r="46" spans="1:78" ht="16.5">
      <c r="A46" s="255" t="str">
        <f t="shared" si="1"/>
        <v>송도버스</v>
      </c>
      <c r="B46" s="107" t="str">
        <f t="shared" si="2"/>
        <v>박요섭</v>
      </c>
      <c r="C46" s="108" t="str">
        <f t="shared" si="3"/>
        <v>A</v>
      </c>
      <c r="D46" s="109">
        <f t="shared" si="4"/>
        <v>0.98238095238095247</v>
      </c>
      <c r="E46" s="110">
        <f t="shared" si="5"/>
        <v>672</v>
      </c>
      <c r="F46" s="111" t="str">
        <f t="shared" si="6"/>
        <v>8</v>
      </c>
      <c r="G46" s="112" t="str">
        <f t="shared" si="7"/>
        <v>70바2241</v>
      </c>
      <c r="H46" s="113">
        <f t="shared" si="8"/>
        <v>1</v>
      </c>
      <c r="I46" s="114">
        <f t="shared" si="9"/>
        <v>2435.06</v>
      </c>
      <c r="J46" s="115">
        <f t="shared" si="10"/>
        <v>1.3141400156784623E-2</v>
      </c>
      <c r="K46" s="115">
        <f t="shared" si="11"/>
        <v>0.36098025383848936</v>
      </c>
      <c r="L46" s="115">
        <f t="shared" si="12"/>
        <v>0.13798427964814008</v>
      </c>
      <c r="M46" s="116">
        <f t="shared" si="13"/>
        <v>11.831</v>
      </c>
      <c r="N46" s="117">
        <f t="shared" si="14"/>
        <v>1.6426699958111914</v>
      </c>
      <c r="O46" s="117">
        <f t="shared" si="15"/>
        <v>21.436843445336049</v>
      </c>
      <c r="P46" s="217">
        <f t="shared" si="16"/>
        <v>7</v>
      </c>
      <c r="Q46" s="218">
        <f t="shared" si="17"/>
        <v>40</v>
      </c>
      <c r="R46" s="218">
        <f t="shared" si="18"/>
        <v>522</v>
      </c>
      <c r="T46">
        <v>521</v>
      </c>
      <c r="U46">
        <v>672</v>
      </c>
      <c r="V46" t="s">
        <v>256</v>
      </c>
      <c r="W46">
        <v>2435.06</v>
      </c>
      <c r="X46">
        <v>1180.4190000000001</v>
      </c>
      <c r="Y46">
        <v>2.0630000000000002</v>
      </c>
      <c r="Z46">
        <v>11.831</v>
      </c>
      <c r="AA46">
        <v>138.19212400000001</v>
      </c>
      <c r="AB46">
        <v>1.816038</v>
      </c>
      <c r="AC46">
        <v>49.884627999999999</v>
      </c>
      <c r="AD46" s="1">
        <v>336</v>
      </c>
      <c r="AE46">
        <v>40</v>
      </c>
      <c r="AF46">
        <v>522</v>
      </c>
      <c r="AG46">
        <v>88</v>
      </c>
      <c r="AH46">
        <v>17.620830000000002</v>
      </c>
      <c r="AI46">
        <v>1461.2</v>
      </c>
      <c r="AJ46">
        <v>1.6</v>
      </c>
      <c r="AK46">
        <v>7</v>
      </c>
      <c r="AL46">
        <v>4030</v>
      </c>
      <c r="AM46">
        <v>0.98238095238095247</v>
      </c>
      <c r="AN46" t="s">
        <v>66</v>
      </c>
      <c r="AO46">
        <v>2435.06</v>
      </c>
      <c r="AP46" t="s">
        <v>564</v>
      </c>
      <c r="AQ46" t="s">
        <v>116</v>
      </c>
      <c r="AR46" t="s">
        <v>118</v>
      </c>
      <c r="AS46" t="s">
        <v>116</v>
      </c>
      <c r="AT46" t="s">
        <v>118</v>
      </c>
      <c r="AU46" t="s">
        <v>197</v>
      </c>
      <c r="AV46" t="s">
        <v>256</v>
      </c>
      <c r="AW46" t="s">
        <v>66</v>
      </c>
      <c r="AX46">
        <v>672</v>
      </c>
      <c r="AY46" t="s">
        <v>427</v>
      </c>
      <c r="AZ46">
        <v>2</v>
      </c>
      <c r="BA46" t="s">
        <v>494</v>
      </c>
      <c r="BB46">
        <v>1</v>
      </c>
      <c r="BC46">
        <v>1</v>
      </c>
      <c r="BE46" t="s">
        <v>66</v>
      </c>
      <c r="BF46">
        <v>0</v>
      </c>
      <c r="BG46" t="s">
        <v>315</v>
      </c>
      <c r="BI46" t="s">
        <v>116</v>
      </c>
      <c r="BJ46" t="s">
        <v>256</v>
      </c>
      <c r="BK46" t="s">
        <v>66</v>
      </c>
      <c r="BL46">
        <v>0.98238095238095247</v>
      </c>
      <c r="BM46">
        <v>672</v>
      </c>
      <c r="BN46" t="s">
        <v>118</v>
      </c>
      <c r="BO46" t="s">
        <v>197</v>
      </c>
      <c r="BP46">
        <v>1</v>
      </c>
      <c r="BQ46">
        <v>2435.06</v>
      </c>
      <c r="BR46">
        <v>1.3141400156784623E-2</v>
      </c>
      <c r="BS46">
        <v>0.36098025383848936</v>
      </c>
      <c r="BT46">
        <v>0.13798427964814008</v>
      </c>
      <c r="BU46">
        <v>11.831</v>
      </c>
      <c r="BV46">
        <v>1.6426699958111914</v>
      </c>
      <c r="BW46">
        <v>21.436843445336049</v>
      </c>
      <c r="BX46">
        <v>7</v>
      </c>
      <c r="BY46">
        <v>40</v>
      </c>
      <c r="BZ46">
        <v>522</v>
      </c>
    </row>
    <row r="47" spans="1:78" ht="16.5">
      <c r="A47" s="254" t="str">
        <f t="shared" si="1"/>
        <v>송도버스</v>
      </c>
      <c r="B47" s="123" t="str">
        <f t="shared" si="2"/>
        <v>박정구</v>
      </c>
      <c r="C47" s="124" t="str">
        <f t="shared" si="3"/>
        <v>C</v>
      </c>
      <c r="D47" s="125">
        <f t="shared" si="4"/>
        <v>0.86646241973877225</v>
      </c>
      <c r="E47" s="126">
        <f t="shared" si="5"/>
        <v>3111</v>
      </c>
      <c r="F47" s="127" t="str">
        <f t="shared" si="6"/>
        <v>16-1</v>
      </c>
      <c r="G47" s="128" t="str">
        <f t="shared" si="7"/>
        <v>70바2240</v>
      </c>
      <c r="H47" s="129">
        <f t="shared" si="8"/>
        <v>6</v>
      </c>
      <c r="I47" s="130">
        <f t="shared" si="9"/>
        <v>2758.8279999999995</v>
      </c>
      <c r="J47" s="131">
        <f t="shared" si="10"/>
        <v>3.019257410893763E-2</v>
      </c>
      <c r="K47" s="131">
        <f t="shared" si="11"/>
        <v>0.34803874962366671</v>
      </c>
      <c r="L47" s="131">
        <f t="shared" si="12"/>
        <v>0.24648147691700972</v>
      </c>
      <c r="M47" s="132">
        <f t="shared" si="13"/>
        <v>13.157</v>
      </c>
      <c r="N47" s="133">
        <f t="shared" si="14"/>
        <v>0.10874182805162194</v>
      </c>
      <c r="O47" s="133">
        <f t="shared" si="15"/>
        <v>7.2857024794586698</v>
      </c>
      <c r="P47" s="215">
        <f t="shared" si="16"/>
        <v>25</v>
      </c>
      <c r="Q47" s="216">
        <f t="shared" si="17"/>
        <v>3</v>
      </c>
      <c r="R47" s="216">
        <f t="shared" si="18"/>
        <v>201</v>
      </c>
      <c r="T47">
        <v>521</v>
      </c>
      <c r="U47">
        <v>3111</v>
      </c>
      <c r="V47" t="s">
        <v>257</v>
      </c>
      <c r="W47">
        <v>2758.828</v>
      </c>
      <c r="X47">
        <v>1266.4079999999999</v>
      </c>
      <c r="Y47">
        <v>2.1779999999999999</v>
      </c>
      <c r="Z47">
        <v>13.157</v>
      </c>
      <c r="AA47">
        <v>135.637756</v>
      </c>
      <c r="AB47">
        <v>4.0952529999999996</v>
      </c>
      <c r="AC47">
        <v>47.207194999999999</v>
      </c>
      <c r="AD47" s="1">
        <v>680</v>
      </c>
      <c r="AE47">
        <v>3</v>
      </c>
      <c r="AF47">
        <v>201</v>
      </c>
      <c r="AG47">
        <v>79</v>
      </c>
      <c r="AH47">
        <v>20.339675</v>
      </c>
      <c r="AI47">
        <v>5617.8</v>
      </c>
      <c r="AJ47">
        <v>0</v>
      </c>
      <c r="AK47">
        <v>25</v>
      </c>
      <c r="AL47">
        <v>16750</v>
      </c>
      <c r="AM47">
        <v>0.86646241973877225</v>
      </c>
      <c r="AN47" t="s">
        <v>69</v>
      </c>
      <c r="AO47">
        <v>1844.972</v>
      </c>
      <c r="AP47" t="s">
        <v>565</v>
      </c>
      <c r="AQ47" t="s">
        <v>116</v>
      </c>
      <c r="AR47" t="s">
        <v>117</v>
      </c>
      <c r="AS47" t="s">
        <v>116</v>
      </c>
      <c r="AT47" t="s">
        <v>117</v>
      </c>
      <c r="AU47" t="s">
        <v>196</v>
      </c>
      <c r="AV47" t="s">
        <v>257</v>
      </c>
      <c r="AW47" t="s">
        <v>69</v>
      </c>
      <c r="AX47">
        <v>3111</v>
      </c>
      <c r="AY47" t="s">
        <v>399</v>
      </c>
      <c r="AZ47">
        <v>7</v>
      </c>
      <c r="BA47" t="s">
        <v>400</v>
      </c>
      <c r="BB47">
        <v>6</v>
      </c>
      <c r="BC47">
        <v>1</v>
      </c>
      <c r="BE47" t="s">
        <v>68</v>
      </c>
      <c r="BF47">
        <v>-1</v>
      </c>
      <c r="BG47" t="s">
        <v>316</v>
      </c>
      <c r="BI47" t="s">
        <v>116</v>
      </c>
      <c r="BJ47" t="s">
        <v>257</v>
      </c>
      <c r="BK47" t="s">
        <v>69</v>
      </c>
      <c r="BL47">
        <v>0.86646241973877225</v>
      </c>
      <c r="BM47">
        <v>3111</v>
      </c>
      <c r="BN47" t="s">
        <v>117</v>
      </c>
      <c r="BO47" t="s">
        <v>196</v>
      </c>
      <c r="BP47">
        <v>6</v>
      </c>
      <c r="BQ47">
        <v>2758.8279999999995</v>
      </c>
      <c r="BR47">
        <v>3.019257410893763E-2</v>
      </c>
      <c r="BS47">
        <v>0.34803874962366671</v>
      </c>
      <c r="BT47">
        <v>0.2464814769170097</v>
      </c>
      <c r="BU47">
        <v>13.157</v>
      </c>
      <c r="BV47">
        <v>0.10874182805162194</v>
      </c>
      <c r="BW47">
        <v>7.2857024794586698</v>
      </c>
      <c r="BX47">
        <v>25</v>
      </c>
      <c r="BY47">
        <v>3</v>
      </c>
      <c r="BZ47">
        <v>201</v>
      </c>
    </row>
    <row r="48" spans="1:78" ht="16.5">
      <c r="A48" s="255" t="str">
        <f t="shared" si="1"/>
        <v>송도버스</v>
      </c>
      <c r="B48" s="107" t="str">
        <f t="shared" si="2"/>
        <v>박정혁</v>
      </c>
      <c r="C48" s="108" t="str">
        <f t="shared" si="3"/>
        <v>D</v>
      </c>
      <c r="D48" s="109">
        <f t="shared" si="4"/>
        <v>0.84905447566008452</v>
      </c>
      <c r="E48" s="110">
        <f t="shared" si="5"/>
        <v>5143</v>
      </c>
      <c r="F48" s="111" t="str">
        <f t="shared" si="6"/>
        <v>8</v>
      </c>
      <c r="G48" s="112" t="str">
        <f t="shared" si="7"/>
        <v>70바2293</v>
      </c>
      <c r="H48" s="113">
        <f t="shared" si="8"/>
        <v>11</v>
      </c>
      <c r="I48" s="114">
        <f t="shared" si="9"/>
        <v>2841.5369999999998</v>
      </c>
      <c r="J48" s="115">
        <f t="shared" si="10"/>
        <v>2.8502663864436534E-2</v>
      </c>
      <c r="K48" s="115">
        <f t="shared" si="11"/>
        <v>0.43382632638166457</v>
      </c>
      <c r="L48" s="115">
        <f t="shared" si="12"/>
        <v>0.25479168492263166</v>
      </c>
      <c r="M48" s="116">
        <f t="shared" si="13"/>
        <v>16.925999999999998</v>
      </c>
      <c r="N48" s="117">
        <f t="shared" si="14"/>
        <v>3.9989898847772527</v>
      </c>
      <c r="O48" s="117">
        <f t="shared" si="15"/>
        <v>56.430190596301237</v>
      </c>
      <c r="P48" s="217">
        <f t="shared" si="16"/>
        <v>54</v>
      </c>
      <c r="Q48" s="218">
        <f t="shared" si="17"/>
        <v>110</v>
      </c>
      <c r="R48" s="218">
        <f t="shared" si="18"/>
        <v>1671</v>
      </c>
      <c r="T48">
        <v>521</v>
      </c>
      <c r="U48">
        <v>5143</v>
      </c>
      <c r="V48" t="s">
        <v>318</v>
      </c>
      <c r="W48">
        <v>2856.1509999999998</v>
      </c>
      <c r="X48">
        <v>1556.2070000000001</v>
      </c>
      <c r="Y48">
        <v>1.835</v>
      </c>
      <c r="Z48">
        <v>16.925999999999998</v>
      </c>
      <c r="AA48">
        <v>181.88275400000001</v>
      </c>
      <c r="AB48">
        <v>5.1841429999999997</v>
      </c>
      <c r="AC48">
        <v>78.905527000000006</v>
      </c>
      <c r="AD48" s="1">
        <v>724</v>
      </c>
      <c r="AE48">
        <v>110</v>
      </c>
      <c r="AF48">
        <v>1671</v>
      </c>
      <c r="AG48">
        <v>76</v>
      </c>
      <c r="AH48">
        <v>15.703253</v>
      </c>
      <c r="AI48">
        <v>6169.4</v>
      </c>
      <c r="AJ48">
        <v>0</v>
      </c>
      <c r="AK48">
        <v>54</v>
      </c>
      <c r="AL48">
        <v>60977</v>
      </c>
      <c r="AM48">
        <v>0.84905447566008452</v>
      </c>
      <c r="AN48" t="s">
        <v>67</v>
      </c>
      <c r="AO48">
        <v>1433.175</v>
      </c>
      <c r="AP48" t="s">
        <v>566</v>
      </c>
      <c r="AQ48" t="s">
        <v>116</v>
      </c>
      <c r="AR48" t="s">
        <v>118</v>
      </c>
      <c r="AS48" t="s">
        <v>116</v>
      </c>
      <c r="AT48" t="s">
        <v>118</v>
      </c>
      <c r="AU48" t="s">
        <v>214</v>
      </c>
      <c r="AV48" t="s">
        <v>318</v>
      </c>
      <c r="AW48" t="s">
        <v>67</v>
      </c>
      <c r="AX48">
        <v>5143</v>
      </c>
      <c r="AY48" t="s">
        <v>401</v>
      </c>
      <c r="AZ48">
        <v>1</v>
      </c>
      <c r="BA48" t="s">
        <v>350</v>
      </c>
      <c r="BB48">
        <v>11</v>
      </c>
      <c r="BC48">
        <v>1</v>
      </c>
      <c r="BE48" t="s">
        <v>69</v>
      </c>
      <c r="BF48">
        <v>-1</v>
      </c>
      <c r="BG48" t="s">
        <v>316</v>
      </c>
      <c r="BI48" t="s">
        <v>116</v>
      </c>
      <c r="BJ48" t="s">
        <v>318</v>
      </c>
      <c r="BK48" t="s">
        <v>67</v>
      </c>
      <c r="BL48">
        <v>0.84905447566008452</v>
      </c>
      <c r="BM48">
        <v>5143</v>
      </c>
      <c r="BN48" t="s">
        <v>118</v>
      </c>
      <c r="BO48" t="s">
        <v>214</v>
      </c>
      <c r="BP48">
        <v>11</v>
      </c>
      <c r="BQ48">
        <v>2841.5369999999998</v>
      </c>
      <c r="BR48">
        <v>2.8502663864436534E-2</v>
      </c>
      <c r="BS48">
        <v>0.43382632638166457</v>
      </c>
      <c r="BT48">
        <v>0.25348799835863023</v>
      </c>
      <c r="BU48">
        <v>16.925999999999998</v>
      </c>
      <c r="BV48">
        <v>3.9989898847772527</v>
      </c>
      <c r="BW48">
        <v>56.430190596301237</v>
      </c>
      <c r="BX48">
        <v>54</v>
      </c>
      <c r="BY48">
        <v>110</v>
      </c>
      <c r="BZ48">
        <v>1671</v>
      </c>
    </row>
    <row r="49" spans="1:78" ht="16.5">
      <c r="A49" s="254" t="str">
        <f t="shared" si="1"/>
        <v>송도버스</v>
      </c>
      <c r="B49" s="123" t="str">
        <f t="shared" si="2"/>
        <v>박종대</v>
      </c>
      <c r="C49" s="124" t="str">
        <f t="shared" si="3"/>
        <v>F</v>
      </c>
      <c r="D49" s="125">
        <f t="shared" si="4"/>
        <v>0.78774267113263319</v>
      </c>
      <c r="E49" s="126">
        <f t="shared" si="5"/>
        <v>2242</v>
      </c>
      <c r="F49" s="127" t="str">
        <f t="shared" si="6"/>
        <v>16-1</v>
      </c>
      <c r="G49" s="128" t="str">
        <f t="shared" si="7"/>
        <v>70바2215</v>
      </c>
      <c r="H49" s="129">
        <f t="shared" si="8"/>
        <v>3</v>
      </c>
      <c r="I49" s="130">
        <f t="shared" si="9"/>
        <v>2638.9900000000002</v>
      </c>
      <c r="J49" s="131">
        <f t="shared" si="10"/>
        <v>2.9773008790126402E-2</v>
      </c>
      <c r="K49" s="131">
        <f t="shared" si="11"/>
        <v>0.35931035896698804</v>
      </c>
      <c r="L49" s="131">
        <f t="shared" si="12"/>
        <v>0.15990966240872453</v>
      </c>
      <c r="M49" s="132">
        <f t="shared" si="13"/>
        <v>16.106000000000002</v>
      </c>
      <c r="N49" s="133">
        <f t="shared" si="14"/>
        <v>0.12107666211014827</v>
      </c>
      <c r="O49" s="133">
        <f t="shared" si="15"/>
        <v>82.856795770711472</v>
      </c>
      <c r="P49" s="215">
        <f t="shared" si="16"/>
        <v>41</v>
      </c>
      <c r="Q49" s="216">
        <f t="shared" si="17"/>
        <v>3</v>
      </c>
      <c r="R49" s="216">
        <f t="shared" si="18"/>
        <v>2211</v>
      </c>
      <c r="T49">
        <v>521</v>
      </c>
      <c r="U49">
        <v>2242</v>
      </c>
      <c r="V49" t="s">
        <v>258</v>
      </c>
      <c r="W49">
        <v>2638.99</v>
      </c>
      <c r="X49">
        <v>1334.8789999999999</v>
      </c>
      <c r="Y49">
        <v>1.9770000000000001</v>
      </c>
      <c r="Z49">
        <v>16.106000000000002</v>
      </c>
      <c r="AA49">
        <v>138.03442000000001</v>
      </c>
      <c r="AB49">
        <v>4.1097000000000001</v>
      </c>
      <c r="AC49">
        <v>49.597197000000001</v>
      </c>
      <c r="AD49" s="1">
        <v>422</v>
      </c>
      <c r="AE49">
        <v>3</v>
      </c>
      <c r="AF49">
        <v>2211</v>
      </c>
      <c r="AG49">
        <v>75</v>
      </c>
      <c r="AH49">
        <v>19.118347</v>
      </c>
      <c r="AI49">
        <v>7065.4</v>
      </c>
      <c r="AJ49">
        <v>0</v>
      </c>
      <c r="AK49">
        <v>41</v>
      </c>
      <c r="AL49">
        <v>23904</v>
      </c>
      <c r="AM49">
        <v>0.78774267113263319</v>
      </c>
      <c r="AN49" t="s">
        <v>70</v>
      </c>
      <c r="AO49">
        <v>2337.989</v>
      </c>
      <c r="AP49" t="s">
        <v>567</v>
      </c>
      <c r="AQ49" t="s">
        <v>116</v>
      </c>
      <c r="AR49" t="s">
        <v>117</v>
      </c>
      <c r="AS49" t="s">
        <v>116</v>
      </c>
      <c r="AT49" t="s">
        <v>117</v>
      </c>
      <c r="AU49" t="s">
        <v>166</v>
      </c>
      <c r="AV49" t="s">
        <v>258</v>
      </c>
      <c r="AW49" t="s">
        <v>70</v>
      </c>
      <c r="AX49">
        <v>2242</v>
      </c>
      <c r="AY49" t="s">
        <v>411</v>
      </c>
      <c r="AZ49">
        <v>3</v>
      </c>
      <c r="BA49" t="s">
        <v>330</v>
      </c>
      <c r="BB49">
        <v>3</v>
      </c>
      <c r="BC49">
        <v>1</v>
      </c>
      <c r="BE49" t="s">
        <v>69</v>
      </c>
      <c r="BF49">
        <v>-2</v>
      </c>
      <c r="BG49" t="s">
        <v>316</v>
      </c>
      <c r="BI49" t="s">
        <v>116</v>
      </c>
      <c r="BJ49" t="s">
        <v>258</v>
      </c>
      <c r="BK49" t="s">
        <v>70</v>
      </c>
      <c r="BL49">
        <v>0.78774267113263319</v>
      </c>
      <c r="BM49">
        <v>2242</v>
      </c>
      <c r="BN49" t="s">
        <v>117</v>
      </c>
      <c r="BO49" t="s">
        <v>166</v>
      </c>
      <c r="BP49">
        <v>3</v>
      </c>
      <c r="BQ49">
        <v>2638.9900000000002</v>
      </c>
      <c r="BR49">
        <v>2.9773008790126402E-2</v>
      </c>
      <c r="BS49">
        <v>0.35931035896698804</v>
      </c>
      <c r="BT49">
        <v>0.15990966240872456</v>
      </c>
      <c r="BU49">
        <v>16.106000000000002</v>
      </c>
      <c r="BV49">
        <v>0.12107666211014827</v>
      </c>
      <c r="BW49">
        <v>82.856795770711472</v>
      </c>
      <c r="BX49">
        <v>41</v>
      </c>
      <c r="BY49">
        <v>3</v>
      </c>
      <c r="BZ49">
        <v>2211</v>
      </c>
    </row>
    <row r="50" spans="1:78" ht="16.5">
      <c r="A50" s="255" t="str">
        <f t="shared" si="1"/>
        <v>송도버스</v>
      </c>
      <c r="B50" s="107" t="str">
        <f t="shared" si="2"/>
        <v>박종수</v>
      </c>
      <c r="C50" s="108" t="str">
        <f t="shared" si="3"/>
        <v>B</v>
      </c>
      <c r="D50" s="109">
        <f t="shared" si="4"/>
        <v>0.92761904761904757</v>
      </c>
      <c r="E50" s="110">
        <f t="shared" si="5"/>
        <v>5535</v>
      </c>
      <c r="F50" s="111" t="str">
        <f t="shared" si="6"/>
        <v>8</v>
      </c>
      <c r="G50" s="112" t="str">
        <f t="shared" si="7"/>
        <v>70바2227</v>
      </c>
      <c r="H50" s="113">
        <f t="shared" si="8"/>
        <v>1</v>
      </c>
      <c r="I50" s="114">
        <f t="shared" si="9"/>
        <v>2791.145</v>
      </c>
      <c r="J50" s="115">
        <f t="shared" si="10"/>
        <v>5.6465387944862264E-3</v>
      </c>
      <c r="K50" s="115">
        <f t="shared" si="11"/>
        <v>0.39869763541675823</v>
      </c>
      <c r="L50" s="115">
        <f t="shared" si="12"/>
        <v>0.23789520071511872</v>
      </c>
      <c r="M50" s="116">
        <f t="shared" si="13"/>
        <v>15.186</v>
      </c>
      <c r="N50" s="117">
        <f t="shared" si="14"/>
        <v>0.78820699032117647</v>
      </c>
      <c r="O50" s="117">
        <f t="shared" si="15"/>
        <v>33.713762631464867</v>
      </c>
      <c r="P50" s="217">
        <f t="shared" si="16"/>
        <v>56</v>
      </c>
      <c r="Q50" s="218">
        <f t="shared" si="17"/>
        <v>22</v>
      </c>
      <c r="R50" s="218">
        <f t="shared" si="18"/>
        <v>941</v>
      </c>
      <c r="T50">
        <v>521</v>
      </c>
      <c r="U50">
        <v>5535</v>
      </c>
      <c r="V50" t="s">
        <v>259</v>
      </c>
      <c r="W50">
        <v>2791.145</v>
      </c>
      <c r="X50">
        <v>1432.751</v>
      </c>
      <c r="Y50">
        <v>1.948</v>
      </c>
      <c r="Z50">
        <v>15.186</v>
      </c>
      <c r="AA50">
        <v>178.91579899999999</v>
      </c>
      <c r="AB50">
        <v>1.0102549999999999</v>
      </c>
      <c r="AC50">
        <v>71.333305999999993</v>
      </c>
      <c r="AD50" s="1">
        <v>664</v>
      </c>
      <c r="AE50">
        <v>22</v>
      </c>
      <c r="AF50">
        <v>941</v>
      </c>
      <c r="AG50">
        <v>80</v>
      </c>
      <c r="AH50">
        <v>15.600327</v>
      </c>
      <c r="AI50">
        <v>3733.2</v>
      </c>
      <c r="AJ50">
        <v>0</v>
      </c>
      <c r="AK50">
        <v>56</v>
      </c>
      <c r="AL50">
        <v>48782</v>
      </c>
      <c r="AM50">
        <v>0.92761904761904757</v>
      </c>
      <c r="AN50" t="s">
        <v>68</v>
      </c>
      <c r="AO50">
        <v>2791.145</v>
      </c>
      <c r="AP50" t="s">
        <v>568</v>
      </c>
      <c r="AQ50" t="s">
        <v>116</v>
      </c>
      <c r="AR50" t="s">
        <v>118</v>
      </c>
      <c r="AS50" t="s">
        <v>116</v>
      </c>
      <c r="AT50" t="s">
        <v>118</v>
      </c>
      <c r="AU50" t="s">
        <v>168</v>
      </c>
      <c r="AV50" t="s">
        <v>259</v>
      </c>
      <c r="AW50" t="s">
        <v>68</v>
      </c>
      <c r="AX50">
        <v>5535</v>
      </c>
      <c r="AY50" t="s">
        <v>408</v>
      </c>
      <c r="AZ50">
        <v>6</v>
      </c>
      <c r="BA50" t="s">
        <v>440</v>
      </c>
      <c r="BB50">
        <v>1</v>
      </c>
      <c r="BC50">
        <v>1</v>
      </c>
      <c r="BE50" t="s">
        <v>68</v>
      </c>
      <c r="BF50">
        <v>0</v>
      </c>
      <c r="BG50" t="s">
        <v>315</v>
      </c>
      <c r="BI50" t="s">
        <v>116</v>
      </c>
      <c r="BJ50" t="s">
        <v>259</v>
      </c>
      <c r="BK50" t="s">
        <v>68</v>
      </c>
      <c r="BL50">
        <v>0.92761904761904757</v>
      </c>
      <c r="BM50">
        <v>5535</v>
      </c>
      <c r="BN50" t="s">
        <v>118</v>
      </c>
      <c r="BO50" t="s">
        <v>168</v>
      </c>
      <c r="BP50">
        <v>1</v>
      </c>
      <c r="BQ50">
        <v>2791.145</v>
      </c>
      <c r="BR50">
        <v>5.6465387944862264E-3</v>
      </c>
      <c r="BS50">
        <v>0.39869763541675823</v>
      </c>
      <c r="BT50">
        <v>0.23789520071511872</v>
      </c>
      <c r="BU50">
        <v>15.186</v>
      </c>
      <c r="BV50">
        <v>0.78820699032117647</v>
      </c>
      <c r="BW50">
        <v>33.713762631464867</v>
      </c>
      <c r="BX50">
        <v>56</v>
      </c>
      <c r="BY50">
        <v>22</v>
      </c>
      <c r="BZ50">
        <v>941</v>
      </c>
    </row>
    <row r="51" spans="1:78" ht="16.5">
      <c r="A51" s="254" t="str">
        <f t="shared" si="1"/>
        <v>송도버스</v>
      </c>
      <c r="B51" s="123" t="str">
        <f t="shared" si="2"/>
        <v>박찬두</v>
      </c>
      <c r="C51" s="124" t="str">
        <f t="shared" si="3"/>
        <v>B</v>
      </c>
      <c r="D51" s="125">
        <f t="shared" si="4"/>
        <v>0.93772727272727274</v>
      </c>
      <c r="E51" s="126">
        <f t="shared" si="5"/>
        <v>8331</v>
      </c>
      <c r="F51" s="127" t="str">
        <f t="shared" si="6"/>
        <v>8</v>
      </c>
      <c r="G51" s="128" t="str">
        <f t="shared" si="7"/>
        <v>70바2309</v>
      </c>
      <c r="H51" s="129">
        <f t="shared" si="8"/>
        <v>1</v>
      </c>
      <c r="I51" s="130">
        <f t="shared" si="9"/>
        <v>2597.0210000000002</v>
      </c>
      <c r="J51" s="131">
        <f t="shared" si="10"/>
        <v>1.8002302542134603E-3</v>
      </c>
      <c r="K51" s="131">
        <f t="shared" si="11"/>
        <v>0.36204913671271294</v>
      </c>
      <c r="L51" s="131">
        <f t="shared" si="12"/>
        <v>0.1986891904224109</v>
      </c>
      <c r="M51" s="132">
        <f t="shared" si="13"/>
        <v>12.712</v>
      </c>
      <c r="N51" s="133">
        <f t="shared" si="14"/>
        <v>0</v>
      </c>
      <c r="O51" s="133">
        <f t="shared" si="15"/>
        <v>19.52236812871363</v>
      </c>
      <c r="P51" s="215">
        <f t="shared" si="16"/>
        <v>26</v>
      </c>
      <c r="Q51" s="216">
        <f t="shared" si="17"/>
        <v>0</v>
      </c>
      <c r="R51" s="216">
        <f t="shared" si="18"/>
        <v>507</v>
      </c>
      <c r="T51">
        <v>521</v>
      </c>
      <c r="U51">
        <v>8331</v>
      </c>
      <c r="V51" t="s">
        <v>260</v>
      </c>
      <c r="W51">
        <v>2597.0210000000002</v>
      </c>
      <c r="X51">
        <v>1258.931</v>
      </c>
      <c r="Y51">
        <v>2.0630000000000002</v>
      </c>
      <c r="Z51">
        <v>12.712</v>
      </c>
      <c r="AA51">
        <v>156.613855</v>
      </c>
      <c r="AB51">
        <v>0.281941</v>
      </c>
      <c r="AC51">
        <v>56.701911000000003</v>
      </c>
      <c r="AD51" s="1">
        <v>516</v>
      </c>
      <c r="AE51">
        <v>0</v>
      </c>
      <c r="AF51">
        <v>507</v>
      </c>
      <c r="AG51">
        <v>79</v>
      </c>
      <c r="AH51">
        <v>16.582318999999998</v>
      </c>
      <c r="AI51">
        <v>1356.5</v>
      </c>
      <c r="AJ51">
        <v>0</v>
      </c>
      <c r="AK51">
        <v>26</v>
      </c>
      <c r="AL51">
        <v>10378</v>
      </c>
      <c r="AM51">
        <v>0.93772727272727274</v>
      </c>
      <c r="AN51" t="s">
        <v>68</v>
      </c>
      <c r="AO51">
        <v>2597.0210000000002</v>
      </c>
      <c r="AP51" t="s">
        <v>569</v>
      </c>
      <c r="AQ51" t="s">
        <v>116</v>
      </c>
      <c r="AR51" t="s">
        <v>118</v>
      </c>
      <c r="AS51" t="s">
        <v>116</v>
      </c>
      <c r="AT51" t="s">
        <v>118</v>
      </c>
      <c r="AU51" t="s">
        <v>219</v>
      </c>
      <c r="AV51" t="s">
        <v>260</v>
      </c>
      <c r="AW51" t="s">
        <v>68</v>
      </c>
      <c r="AX51">
        <v>8331</v>
      </c>
      <c r="AY51" t="s">
        <v>408</v>
      </c>
      <c r="AZ51">
        <v>2</v>
      </c>
      <c r="BA51" t="s">
        <v>213</v>
      </c>
      <c r="BB51">
        <v>1</v>
      </c>
      <c r="BC51">
        <v>1</v>
      </c>
      <c r="BE51" t="s">
        <v>68</v>
      </c>
      <c r="BF51">
        <v>0</v>
      </c>
      <c r="BG51" t="s">
        <v>315</v>
      </c>
      <c r="BI51" t="s">
        <v>116</v>
      </c>
      <c r="BJ51" t="s">
        <v>260</v>
      </c>
      <c r="BK51" t="s">
        <v>68</v>
      </c>
      <c r="BL51">
        <v>0.93772727272727274</v>
      </c>
      <c r="BM51">
        <v>8331</v>
      </c>
      <c r="BN51" t="s">
        <v>118</v>
      </c>
      <c r="BO51" t="s">
        <v>219</v>
      </c>
      <c r="BP51">
        <v>1</v>
      </c>
      <c r="BQ51">
        <v>2597.0210000000002</v>
      </c>
      <c r="BR51">
        <v>1.8002302542134603E-3</v>
      </c>
      <c r="BS51">
        <v>0.36204913671271294</v>
      </c>
      <c r="BT51">
        <v>0.1986891904224109</v>
      </c>
      <c r="BU51">
        <v>12.712</v>
      </c>
      <c r="BV51">
        <v>0</v>
      </c>
      <c r="BW51">
        <v>19.52236812871363</v>
      </c>
      <c r="BX51">
        <v>26</v>
      </c>
      <c r="BY51">
        <v>0</v>
      </c>
      <c r="BZ51">
        <v>507</v>
      </c>
    </row>
    <row r="52" spans="1:78" ht="16.5">
      <c r="A52" s="255" t="str">
        <f t="shared" si="1"/>
        <v>송도버스</v>
      </c>
      <c r="B52" s="107" t="str">
        <f t="shared" si="2"/>
        <v>박청일</v>
      </c>
      <c r="C52" s="108" t="str">
        <f t="shared" si="3"/>
        <v>F</v>
      </c>
      <c r="D52" s="109">
        <f t="shared" si="4"/>
        <v>0.79227272727272724</v>
      </c>
      <c r="E52" s="110">
        <f t="shared" si="5"/>
        <v>6063</v>
      </c>
      <c r="F52" s="111" t="str">
        <f t="shared" si="6"/>
        <v>8</v>
      </c>
      <c r="G52" s="112" t="str">
        <f t="shared" si="7"/>
        <v>70바2286</v>
      </c>
      <c r="H52" s="113">
        <f t="shared" si="8"/>
        <v>1</v>
      </c>
      <c r="I52" s="114">
        <f t="shared" si="9"/>
        <v>2078.9259999999999</v>
      </c>
      <c r="J52" s="115">
        <f t="shared" si="10"/>
        <v>3.6398261849611195E-2</v>
      </c>
      <c r="K52" s="115">
        <f t="shared" si="11"/>
        <v>0.37572368181901405</v>
      </c>
      <c r="L52" s="115">
        <f t="shared" si="12"/>
        <v>0.22463522030125171</v>
      </c>
      <c r="M52" s="116">
        <f t="shared" si="13"/>
        <v>17.786000000000001</v>
      </c>
      <c r="N52" s="117">
        <f t="shared" si="14"/>
        <v>9.620352047162814E-2</v>
      </c>
      <c r="O52" s="117">
        <f t="shared" si="15"/>
        <v>29.534480784789839</v>
      </c>
      <c r="P52" s="217">
        <f t="shared" si="16"/>
        <v>45</v>
      </c>
      <c r="Q52" s="218">
        <f t="shared" si="17"/>
        <v>2</v>
      </c>
      <c r="R52" s="218">
        <f t="shared" si="18"/>
        <v>614</v>
      </c>
      <c r="T52">
        <v>521</v>
      </c>
      <c r="U52">
        <v>6063</v>
      </c>
      <c r="V52" t="s">
        <v>365</v>
      </c>
      <c r="W52">
        <v>2078.9259999999999</v>
      </c>
      <c r="X52">
        <v>1192.4970000000001</v>
      </c>
      <c r="Y52">
        <v>1.7430000000000001</v>
      </c>
      <c r="Z52">
        <v>17.786000000000001</v>
      </c>
      <c r="AA52">
        <v>127.699422</v>
      </c>
      <c r="AB52">
        <v>4.6480370000000004</v>
      </c>
      <c r="AC52">
        <v>47.979697000000002</v>
      </c>
      <c r="AD52" s="1">
        <v>467</v>
      </c>
      <c r="AE52">
        <v>2</v>
      </c>
      <c r="AF52">
        <v>614</v>
      </c>
      <c r="AG52">
        <v>81</v>
      </c>
      <c r="AH52">
        <v>16.279838000000002</v>
      </c>
      <c r="AI52">
        <v>5541.9</v>
      </c>
      <c r="AJ52">
        <v>0</v>
      </c>
      <c r="AK52">
        <v>45</v>
      </c>
      <c r="AL52">
        <v>17894</v>
      </c>
      <c r="AM52">
        <v>0.79227272727272724</v>
      </c>
      <c r="AN52" t="s">
        <v>70</v>
      </c>
      <c r="AO52">
        <v>2078.9259999999999</v>
      </c>
      <c r="AP52" t="s">
        <v>570</v>
      </c>
      <c r="AQ52" t="s">
        <v>116</v>
      </c>
      <c r="AR52" t="s">
        <v>118</v>
      </c>
      <c r="AS52" t="s">
        <v>116</v>
      </c>
      <c r="AT52" t="s">
        <v>118</v>
      </c>
      <c r="AU52" t="s">
        <v>179</v>
      </c>
      <c r="AV52" t="s">
        <v>365</v>
      </c>
      <c r="AW52" t="s">
        <v>70</v>
      </c>
      <c r="AX52">
        <v>6063</v>
      </c>
      <c r="AY52" t="s">
        <v>407</v>
      </c>
      <c r="AZ52">
        <v>3</v>
      </c>
      <c r="BA52" t="s">
        <v>448</v>
      </c>
      <c r="BB52">
        <v>1</v>
      </c>
      <c r="BC52">
        <v>1</v>
      </c>
      <c r="BE52" t="s">
        <v>70</v>
      </c>
      <c r="BF52">
        <v>0</v>
      </c>
      <c r="BG52" t="s">
        <v>315</v>
      </c>
      <c r="BI52" t="s">
        <v>116</v>
      </c>
      <c r="BJ52" t="s">
        <v>365</v>
      </c>
      <c r="BK52" t="s">
        <v>70</v>
      </c>
      <c r="BL52">
        <v>0.79227272727272724</v>
      </c>
      <c r="BM52">
        <v>6063</v>
      </c>
      <c r="BN52" t="s">
        <v>118</v>
      </c>
      <c r="BO52" t="s">
        <v>179</v>
      </c>
      <c r="BP52">
        <v>1</v>
      </c>
      <c r="BQ52">
        <v>2078.9259999999999</v>
      </c>
      <c r="BR52">
        <v>3.6398261849611195E-2</v>
      </c>
      <c r="BS52">
        <v>0.37572368181901405</v>
      </c>
      <c r="BT52">
        <v>0.22463522030125171</v>
      </c>
      <c r="BU52">
        <v>17.786000000000001</v>
      </c>
      <c r="BV52">
        <v>9.620352047162814E-2</v>
      </c>
      <c r="BW52">
        <v>29.534480784789839</v>
      </c>
      <c r="BX52">
        <v>45</v>
      </c>
      <c r="BY52">
        <v>2</v>
      </c>
      <c r="BZ52">
        <v>614</v>
      </c>
    </row>
    <row r="53" spans="1:78" ht="16.5">
      <c r="A53" s="254" t="str">
        <f t="shared" si="1"/>
        <v>송도버스</v>
      </c>
      <c r="B53" s="123" t="str">
        <f t="shared" si="2"/>
        <v>박해숙</v>
      </c>
      <c r="C53" s="124" t="str">
        <f t="shared" si="3"/>
        <v>B</v>
      </c>
      <c r="D53" s="125">
        <f t="shared" si="4"/>
        <v>0.92314878730135219</v>
      </c>
      <c r="E53" s="126">
        <f t="shared" si="5"/>
        <v>7149</v>
      </c>
      <c r="F53" s="127" t="str">
        <f t="shared" si="6"/>
        <v>8</v>
      </c>
      <c r="G53" s="128" t="str">
        <f t="shared" si="7"/>
        <v>70바2286</v>
      </c>
      <c r="H53" s="129">
        <f t="shared" si="8"/>
        <v>2</v>
      </c>
      <c r="I53" s="130">
        <f t="shared" si="9"/>
        <v>2447.6040000000003</v>
      </c>
      <c r="J53" s="131">
        <f t="shared" si="10"/>
        <v>1.4274164935644061E-2</v>
      </c>
      <c r="K53" s="131">
        <f t="shared" si="11"/>
        <v>0.3763999166497794</v>
      </c>
      <c r="L53" s="131">
        <f t="shared" si="12"/>
        <v>0.29906798648801031</v>
      </c>
      <c r="M53" s="132">
        <f t="shared" si="13"/>
        <v>13.509</v>
      </c>
      <c r="N53" s="133">
        <f t="shared" si="14"/>
        <v>0.44941910537815755</v>
      </c>
      <c r="O53" s="133">
        <f t="shared" si="15"/>
        <v>11.644040457524991</v>
      </c>
      <c r="P53" s="215">
        <f t="shared" si="16"/>
        <v>64</v>
      </c>
      <c r="Q53" s="216">
        <f t="shared" si="17"/>
        <v>11</v>
      </c>
      <c r="R53" s="216">
        <f t="shared" si="18"/>
        <v>285</v>
      </c>
      <c r="T53">
        <v>521</v>
      </c>
      <c r="U53">
        <v>7149</v>
      </c>
      <c r="V53" t="s">
        <v>261</v>
      </c>
      <c r="W53">
        <v>2447.6039999999998</v>
      </c>
      <c r="X53">
        <v>1207.5150000000001</v>
      </c>
      <c r="Y53">
        <v>2.0270000000000001</v>
      </c>
      <c r="Z53">
        <v>13.509</v>
      </c>
      <c r="AA53">
        <v>150.11358000000001</v>
      </c>
      <c r="AB53">
        <v>2.1427459999999998</v>
      </c>
      <c r="AC53">
        <v>56.502738999999998</v>
      </c>
      <c r="AD53" s="1">
        <v>732</v>
      </c>
      <c r="AE53">
        <v>11</v>
      </c>
      <c r="AF53">
        <v>285</v>
      </c>
      <c r="AG53">
        <v>74</v>
      </c>
      <c r="AH53">
        <v>16.305012999999999</v>
      </c>
      <c r="AI53">
        <v>2561.9</v>
      </c>
      <c r="AJ53">
        <v>0</v>
      </c>
      <c r="AK53">
        <v>64</v>
      </c>
      <c r="AL53">
        <v>13882</v>
      </c>
      <c r="AM53">
        <v>0.92314878730135219</v>
      </c>
      <c r="AN53" t="s">
        <v>68</v>
      </c>
      <c r="AO53">
        <v>2357.1190000000001</v>
      </c>
      <c r="AP53" t="s">
        <v>571</v>
      </c>
      <c r="AQ53" t="s">
        <v>116</v>
      </c>
      <c r="AR53" t="s">
        <v>118</v>
      </c>
      <c r="AS53" t="s">
        <v>116</v>
      </c>
      <c r="AT53" t="s">
        <v>118</v>
      </c>
      <c r="AU53" t="s">
        <v>179</v>
      </c>
      <c r="AV53" t="s">
        <v>261</v>
      </c>
      <c r="AW53" t="s">
        <v>68</v>
      </c>
      <c r="AX53">
        <v>7149</v>
      </c>
      <c r="AY53" t="s">
        <v>408</v>
      </c>
      <c r="AZ53">
        <v>8</v>
      </c>
      <c r="BA53" t="s">
        <v>409</v>
      </c>
      <c r="BB53">
        <v>2</v>
      </c>
      <c r="BC53">
        <v>1</v>
      </c>
      <c r="BE53" t="s">
        <v>68</v>
      </c>
      <c r="BF53">
        <v>0</v>
      </c>
      <c r="BG53" t="s">
        <v>315</v>
      </c>
      <c r="BI53" t="s">
        <v>116</v>
      </c>
      <c r="BJ53" t="s">
        <v>261</v>
      </c>
      <c r="BK53" t="s">
        <v>68</v>
      </c>
      <c r="BL53">
        <v>0.92314878730135219</v>
      </c>
      <c r="BM53">
        <v>7149</v>
      </c>
      <c r="BN53" t="s">
        <v>118</v>
      </c>
      <c r="BO53" t="s">
        <v>179</v>
      </c>
      <c r="BP53">
        <v>2</v>
      </c>
      <c r="BQ53">
        <v>2447.6040000000003</v>
      </c>
      <c r="BR53">
        <v>1.4274164935644061E-2</v>
      </c>
      <c r="BS53">
        <v>0.3763999166497794</v>
      </c>
      <c r="BT53">
        <v>0.29906798648801036</v>
      </c>
      <c r="BU53">
        <v>13.509</v>
      </c>
      <c r="BV53">
        <v>0.44941910537815755</v>
      </c>
      <c r="BW53">
        <v>11.644040457524991</v>
      </c>
      <c r="BX53">
        <v>64</v>
      </c>
      <c r="BY53">
        <v>11</v>
      </c>
      <c r="BZ53">
        <v>285</v>
      </c>
    </row>
    <row r="54" spans="1:78" ht="16.5">
      <c r="A54" s="255" t="str">
        <f t="shared" si="1"/>
        <v>송도버스</v>
      </c>
      <c r="B54" s="107" t="str">
        <f t="shared" si="2"/>
        <v>박환우</v>
      </c>
      <c r="C54" s="108" t="str">
        <f t="shared" si="3"/>
        <v>D</v>
      </c>
      <c r="D54" s="109">
        <f t="shared" si="4"/>
        <v>0.80153846153846153</v>
      </c>
      <c r="E54" s="110">
        <f t="shared" si="5"/>
        <v>2713</v>
      </c>
      <c r="F54" s="111" t="str">
        <f t="shared" si="6"/>
        <v>16-1</v>
      </c>
      <c r="G54" s="112" t="str">
        <f t="shared" si="7"/>
        <v>70바2324</v>
      </c>
      <c r="H54" s="113">
        <f t="shared" si="8"/>
        <v>1</v>
      </c>
      <c r="I54" s="114">
        <f t="shared" si="9"/>
        <v>2611.0520000000001</v>
      </c>
      <c r="J54" s="115">
        <f t="shared" si="10"/>
        <v>2.3792680649187679E-2</v>
      </c>
      <c r="K54" s="115">
        <f t="shared" si="11"/>
        <v>0.33847161401975079</v>
      </c>
      <c r="L54" s="115">
        <f t="shared" si="12"/>
        <v>0.21562190258945435</v>
      </c>
      <c r="M54" s="116">
        <f t="shared" si="13"/>
        <v>11.641999999999999</v>
      </c>
      <c r="N54" s="117">
        <f t="shared" si="14"/>
        <v>0.49788361166303846</v>
      </c>
      <c r="O54" s="117">
        <f t="shared" si="15"/>
        <v>1.8766382285760681</v>
      </c>
      <c r="P54" s="217">
        <f t="shared" si="16"/>
        <v>16</v>
      </c>
      <c r="Q54" s="218">
        <f t="shared" si="17"/>
        <v>13</v>
      </c>
      <c r="R54" s="218">
        <f t="shared" si="18"/>
        <v>49</v>
      </c>
      <c r="T54">
        <v>521</v>
      </c>
      <c r="U54">
        <v>2713</v>
      </c>
      <c r="V54" t="s">
        <v>262</v>
      </c>
      <c r="W54">
        <v>2611.0520000000001</v>
      </c>
      <c r="X54">
        <v>1253.143</v>
      </c>
      <c r="Y54">
        <v>2.0840000000000001</v>
      </c>
      <c r="Z54">
        <v>11.641999999999999</v>
      </c>
      <c r="AA54">
        <v>135.97719599999999</v>
      </c>
      <c r="AB54">
        <v>3.2352620000000001</v>
      </c>
      <c r="AC54">
        <v>46.024420999999997</v>
      </c>
      <c r="AD54" s="1">
        <v>563</v>
      </c>
      <c r="AE54">
        <v>13</v>
      </c>
      <c r="AF54">
        <v>49</v>
      </c>
      <c r="AG54">
        <v>71</v>
      </c>
      <c r="AH54">
        <v>19.202131000000001</v>
      </c>
      <c r="AI54">
        <v>3231.6</v>
      </c>
      <c r="AJ54">
        <v>0</v>
      </c>
      <c r="AK54">
        <v>16</v>
      </c>
      <c r="AL54">
        <v>10159</v>
      </c>
      <c r="AM54">
        <v>0.80153846153846153</v>
      </c>
      <c r="AN54" t="s">
        <v>67</v>
      </c>
      <c r="AO54">
        <v>2611.0520000000001</v>
      </c>
      <c r="AP54" t="s">
        <v>572</v>
      </c>
      <c r="AQ54" t="s">
        <v>116</v>
      </c>
      <c r="AR54" t="s">
        <v>117</v>
      </c>
      <c r="AS54" t="s">
        <v>116</v>
      </c>
      <c r="AT54" t="s">
        <v>117</v>
      </c>
      <c r="AU54" t="s">
        <v>185</v>
      </c>
      <c r="AV54" t="s">
        <v>262</v>
      </c>
      <c r="AW54" t="s">
        <v>67</v>
      </c>
      <c r="AX54">
        <v>2713</v>
      </c>
      <c r="AY54" t="s">
        <v>402</v>
      </c>
      <c r="AZ54">
        <v>7</v>
      </c>
      <c r="BA54" t="s">
        <v>449</v>
      </c>
      <c r="BB54">
        <v>1</v>
      </c>
      <c r="BC54">
        <v>1</v>
      </c>
      <c r="BE54" t="s">
        <v>70</v>
      </c>
      <c r="BF54">
        <v>1</v>
      </c>
      <c r="BG54" t="s">
        <v>317</v>
      </c>
      <c r="BI54" t="s">
        <v>116</v>
      </c>
      <c r="BJ54" t="s">
        <v>262</v>
      </c>
      <c r="BK54" t="s">
        <v>67</v>
      </c>
      <c r="BL54">
        <v>0.80153846153846153</v>
      </c>
      <c r="BM54">
        <v>2713</v>
      </c>
      <c r="BN54" t="s">
        <v>117</v>
      </c>
      <c r="BO54" t="s">
        <v>185</v>
      </c>
      <c r="BP54">
        <v>1</v>
      </c>
      <c r="BQ54">
        <v>2611.0520000000001</v>
      </c>
      <c r="BR54">
        <v>2.3792680649187679E-2</v>
      </c>
      <c r="BS54">
        <v>0.33847161401975079</v>
      </c>
      <c r="BT54">
        <v>0.21562190258945435</v>
      </c>
      <c r="BU54">
        <v>11.641999999999999</v>
      </c>
      <c r="BV54">
        <v>0.49788361166303846</v>
      </c>
      <c r="BW54">
        <v>1.8766382285760681</v>
      </c>
      <c r="BX54">
        <v>16</v>
      </c>
      <c r="BY54">
        <v>13</v>
      </c>
      <c r="BZ54">
        <v>49</v>
      </c>
    </row>
    <row r="55" spans="1:78" ht="16.5">
      <c r="A55" s="254" t="str">
        <f t="shared" si="1"/>
        <v>송도버스</v>
      </c>
      <c r="B55" s="123" t="str">
        <f t="shared" si="2"/>
        <v>박훈</v>
      </c>
      <c r="C55" s="124" t="str">
        <f t="shared" si="3"/>
        <v>S</v>
      </c>
      <c r="D55" s="125">
        <f t="shared" si="4"/>
        <v>1.1679401979818844</v>
      </c>
      <c r="E55" s="126">
        <f t="shared" si="5"/>
        <v>5772</v>
      </c>
      <c r="F55" s="127" t="str">
        <f t="shared" si="6"/>
        <v>8</v>
      </c>
      <c r="G55" s="128" t="str">
        <f t="shared" si="7"/>
        <v>70바2256</v>
      </c>
      <c r="H55" s="129">
        <f t="shared" si="8"/>
        <v>3</v>
      </c>
      <c r="I55" s="130">
        <f t="shared" si="9"/>
        <v>2579.9609999999998</v>
      </c>
      <c r="J55" s="131">
        <f t="shared" si="10"/>
        <v>1.1320302593293167E-2</v>
      </c>
      <c r="K55" s="131">
        <f t="shared" si="11"/>
        <v>0.30297765200895438</v>
      </c>
      <c r="L55" s="131">
        <f t="shared" si="12"/>
        <v>0.13876178748438447</v>
      </c>
      <c r="M55" s="132">
        <f t="shared" si="13"/>
        <v>7.2450000000000001</v>
      </c>
      <c r="N55" s="133">
        <f t="shared" si="14"/>
        <v>7.7520551667253898E-2</v>
      </c>
      <c r="O55" s="133">
        <f t="shared" si="15"/>
        <v>12.287007439259742</v>
      </c>
      <c r="P55" s="215">
        <f t="shared" si="16"/>
        <v>2</v>
      </c>
      <c r="Q55" s="216">
        <f t="shared" si="17"/>
        <v>2</v>
      </c>
      <c r="R55" s="216">
        <f t="shared" si="18"/>
        <v>317</v>
      </c>
      <c r="T55">
        <v>521</v>
      </c>
      <c r="U55">
        <v>5772</v>
      </c>
      <c r="V55" t="s">
        <v>263</v>
      </c>
      <c r="W55">
        <v>2579.9609999999998</v>
      </c>
      <c r="X55">
        <v>1049.1300000000001</v>
      </c>
      <c r="Y55">
        <v>2.4590000000000001</v>
      </c>
      <c r="Z55">
        <v>7.2450000000000001</v>
      </c>
      <c r="AA55">
        <v>146.14467999999999</v>
      </c>
      <c r="AB55">
        <v>1.6544019999999999</v>
      </c>
      <c r="AC55">
        <v>44.278571999999997</v>
      </c>
      <c r="AD55" s="1">
        <v>358</v>
      </c>
      <c r="AE55">
        <v>2</v>
      </c>
      <c r="AF55">
        <v>317</v>
      </c>
      <c r="AG55">
        <v>88</v>
      </c>
      <c r="AH55">
        <v>17.653471</v>
      </c>
      <c r="AI55">
        <v>1520.2</v>
      </c>
      <c r="AJ55">
        <v>5.0999999999999996</v>
      </c>
      <c r="AK55">
        <v>2</v>
      </c>
      <c r="AL55">
        <v>160</v>
      </c>
      <c r="AM55">
        <v>1.1679401979818844</v>
      </c>
      <c r="AN55" t="s">
        <v>71</v>
      </c>
      <c r="AO55">
        <v>2265.39</v>
      </c>
      <c r="AP55" t="s">
        <v>573</v>
      </c>
      <c r="AQ55" t="s">
        <v>116</v>
      </c>
      <c r="AR55" t="s">
        <v>118</v>
      </c>
      <c r="AS55" t="s">
        <v>116</v>
      </c>
      <c r="AT55" t="s">
        <v>118</v>
      </c>
      <c r="AU55" t="s">
        <v>204</v>
      </c>
      <c r="AV55" t="s">
        <v>263</v>
      </c>
      <c r="AW55" t="s">
        <v>71</v>
      </c>
      <c r="AX55">
        <v>5772</v>
      </c>
      <c r="AY55" t="s">
        <v>419</v>
      </c>
      <c r="AZ55">
        <v>1</v>
      </c>
      <c r="BA55" t="s">
        <v>377</v>
      </c>
      <c r="BB55">
        <v>3</v>
      </c>
      <c r="BC55">
        <v>1</v>
      </c>
      <c r="BE55" t="s">
        <v>71</v>
      </c>
      <c r="BF55">
        <v>0</v>
      </c>
      <c r="BG55" t="s">
        <v>315</v>
      </c>
      <c r="BI55" t="s">
        <v>116</v>
      </c>
      <c r="BJ55" t="s">
        <v>263</v>
      </c>
      <c r="BK55" t="s">
        <v>71</v>
      </c>
      <c r="BL55">
        <v>1.1679401979818844</v>
      </c>
      <c r="BM55">
        <v>5772</v>
      </c>
      <c r="BN55" t="s">
        <v>118</v>
      </c>
      <c r="BO55" t="s">
        <v>204</v>
      </c>
      <c r="BP55">
        <v>3</v>
      </c>
      <c r="BQ55">
        <v>2579.9609999999998</v>
      </c>
      <c r="BR55">
        <v>1.1320302593293167E-2</v>
      </c>
      <c r="BS55">
        <v>0.30297765200895438</v>
      </c>
      <c r="BT55">
        <v>0.13876178748438447</v>
      </c>
      <c r="BU55">
        <v>7.2450000000000001</v>
      </c>
      <c r="BV55">
        <v>7.7520551667253898E-2</v>
      </c>
      <c r="BW55">
        <v>12.287007439259742</v>
      </c>
      <c r="BX55">
        <v>2</v>
      </c>
      <c r="BY55">
        <v>2</v>
      </c>
      <c r="BZ55">
        <v>317</v>
      </c>
    </row>
    <row r="56" spans="1:78" ht="16.5">
      <c r="A56" s="255" t="str">
        <f t="shared" si="1"/>
        <v>송도버스</v>
      </c>
      <c r="B56" s="107" t="str">
        <f t="shared" si="2"/>
        <v>방태성</v>
      </c>
      <c r="C56" s="108" t="str">
        <f t="shared" si="3"/>
        <v>C</v>
      </c>
      <c r="D56" s="109">
        <f t="shared" si="4"/>
        <v>0.89742737825450214</v>
      </c>
      <c r="E56" s="110">
        <f t="shared" si="5"/>
        <v>5252</v>
      </c>
      <c r="F56" s="111" t="str">
        <f t="shared" si="6"/>
        <v>16-1</v>
      </c>
      <c r="G56" s="112" t="str">
        <f t="shared" si="7"/>
        <v>70바2313</v>
      </c>
      <c r="H56" s="113">
        <f t="shared" si="8"/>
        <v>16</v>
      </c>
      <c r="I56" s="114">
        <f t="shared" si="9"/>
        <v>2871.1549999999993</v>
      </c>
      <c r="J56" s="115">
        <f t="shared" si="10"/>
        <v>2.8344866704193287E-2</v>
      </c>
      <c r="K56" s="115">
        <f t="shared" si="11"/>
        <v>0.37140369266532902</v>
      </c>
      <c r="L56" s="115">
        <f t="shared" si="12"/>
        <v>0.2354453173026187</v>
      </c>
      <c r="M56" s="116">
        <f t="shared" si="13"/>
        <v>12.436</v>
      </c>
      <c r="N56" s="117">
        <f t="shared" si="14"/>
        <v>0.24380432265064064</v>
      </c>
      <c r="O56" s="117">
        <f t="shared" si="15"/>
        <v>23.579360919211961</v>
      </c>
      <c r="P56" s="217">
        <f t="shared" si="16"/>
        <v>45</v>
      </c>
      <c r="Q56" s="218">
        <f t="shared" si="17"/>
        <v>7</v>
      </c>
      <c r="R56" s="218">
        <f t="shared" si="18"/>
        <v>677</v>
      </c>
      <c r="T56">
        <v>521</v>
      </c>
      <c r="U56">
        <v>5252</v>
      </c>
      <c r="V56" t="s">
        <v>455</v>
      </c>
      <c r="W56">
        <v>2871.1550000000002</v>
      </c>
      <c r="X56">
        <v>1314.115</v>
      </c>
      <c r="Y56">
        <v>2.1850000000000001</v>
      </c>
      <c r="Z56">
        <v>12.436</v>
      </c>
      <c r="AA56">
        <v>157.71914000000001</v>
      </c>
      <c r="AB56">
        <v>4.4705279999999998</v>
      </c>
      <c r="AC56">
        <v>58.577471000000003</v>
      </c>
      <c r="AD56" s="1">
        <v>676</v>
      </c>
      <c r="AE56">
        <v>7</v>
      </c>
      <c r="AF56">
        <v>677</v>
      </c>
      <c r="AG56">
        <v>76</v>
      </c>
      <c r="AH56">
        <v>18.204225999999998</v>
      </c>
      <c r="AI56">
        <v>6805.2</v>
      </c>
      <c r="AJ56">
        <v>0</v>
      </c>
      <c r="AK56">
        <v>45</v>
      </c>
      <c r="AL56">
        <v>20605</v>
      </c>
      <c r="AM56">
        <v>0.89742737825450214</v>
      </c>
      <c r="AN56" t="s">
        <v>69</v>
      </c>
      <c r="AO56">
        <v>465.745</v>
      </c>
      <c r="AP56" t="s">
        <v>574</v>
      </c>
      <c r="AQ56" t="s">
        <v>116</v>
      </c>
      <c r="AR56" t="s">
        <v>117</v>
      </c>
      <c r="AS56" t="s">
        <v>116</v>
      </c>
      <c r="AT56" t="s">
        <v>117</v>
      </c>
      <c r="AU56" t="s">
        <v>221</v>
      </c>
      <c r="AV56" t="s">
        <v>455</v>
      </c>
      <c r="AW56" t="s">
        <v>69</v>
      </c>
      <c r="AX56">
        <v>5252</v>
      </c>
      <c r="AY56" t="s">
        <v>399</v>
      </c>
      <c r="AZ56">
        <v>2</v>
      </c>
      <c r="BA56" t="s">
        <v>335</v>
      </c>
      <c r="BB56">
        <v>16</v>
      </c>
      <c r="BC56">
        <v>1</v>
      </c>
      <c r="BE56" t="s">
        <v>67</v>
      </c>
      <c r="BF56">
        <v>1</v>
      </c>
      <c r="BG56" t="s">
        <v>317</v>
      </c>
      <c r="BI56" t="s">
        <v>116</v>
      </c>
      <c r="BJ56" t="s">
        <v>455</v>
      </c>
      <c r="BK56" t="s">
        <v>69</v>
      </c>
      <c r="BL56">
        <v>0.89742737825450214</v>
      </c>
      <c r="BM56">
        <v>5252</v>
      </c>
      <c r="BN56" t="s">
        <v>117</v>
      </c>
      <c r="BO56" t="s">
        <v>221</v>
      </c>
      <c r="BP56">
        <v>16</v>
      </c>
      <c r="BQ56">
        <v>2871.1549999999993</v>
      </c>
      <c r="BR56">
        <v>2.8344866704193287E-2</v>
      </c>
      <c r="BS56">
        <v>0.37140369266532902</v>
      </c>
      <c r="BT56">
        <v>0.23544531730261861</v>
      </c>
      <c r="BU56">
        <v>12.436</v>
      </c>
      <c r="BV56">
        <v>0.24380432265064064</v>
      </c>
      <c r="BW56">
        <v>23.579360919211961</v>
      </c>
      <c r="BX56">
        <v>45</v>
      </c>
      <c r="BY56">
        <v>7</v>
      </c>
      <c r="BZ56">
        <v>677</v>
      </c>
    </row>
    <row r="57" spans="1:78" ht="16.5">
      <c r="A57" s="254" t="str">
        <f t="shared" si="1"/>
        <v>송도버스</v>
      </c>
      <c r="B57" s="123" t="str">
        <f t="shared" si="2"/>
        <v>배성호</v>
      </c>
      <c r="C57" s="124" t="str">
        <f t="shared" si="3"/>
        <v>B</v>
      </c>
      <c r="D57" s="125">
        <f t="shared" si="4"/>
        <v>0.92095238095238086</v>
      </c>
      <c r="E57" s="126">
        <f t="shared" si="5"/>
        <v>5850</v>
      </c>
      <c r="F57" s="127" t="str">
        <f t="shared" si="6"/>
        <v>8</v>
      </c>
      <c r="G57" s="128" t="str">
        <f t="shared" si="7"/>
        <v>70바2225</v>
      </c>
      <c r="H57" s="129">
        <f t="shared" si="8"/>
        <v>1</v>
      </c>
      <c r="I57" s="130">
        <f t="shared" si="9"/>
        <v>2677.3130000000001</v>
      </c>
      <c r="J57" s="131">
        <f t="shared" si="10"/>
        <v>5.8019013376928961E-2</v>
      </c>
      <c r="K57" s="131">
        <f t="shared" si="11"/>
        <v>0.3632881195611708</v>
      </c>
      <c r="L57" s="131">
        <f t="shared" si="12"/>
        <v>0.26332371299134616</v>
      </c>
      <c r="M57" s="132">
        <f t="shared" si="13"/>
        <v>14.762</v>
      </c>
      <c r="N57" s="133">
        <f t="shared" si="14"/>
        <v>0.44821057530441899</v>
      </c>
      <c r="O57" s="133">
        <f t="shared" si="15"/>
        <v>22.037019952467269</v>
      </c>
      <c r="P57" s="215">
        <f t="shared" si="16"/>
        <v>48</v>
      </c>
      <c r="Q57" s="216">
        <f t="shared" si="17"/>
        <v>12</v>
      </c>
      <c r="R57" s="216">
        <f t="shared" si="18"/>
        <v>590</v>
      </c>
      <c r="T57">
        <v>521</v>
      </c>
      <c r="U57">
        <v>5850</v>
      </c>
      <c r="V57" t="s">
        <v>360</v>
      </c>
      <c r="W57">
        <v>2677.3130000000001</v>
      </c>
      <c r="X57">
        <v>1384.0129999999999</v>
      </c>
      <c r="Y57">
        <v>1.9339999999999999</v>
      </c>
      <c r="Z57">
        <v>14.762</v>
      </c>
      <c r="AA57">
        <v>174.74107900000001</v>
      </c>
      <c r="AB57">
        <v>10.138305000000001</v>
      </c>
      <c r="AC57">
        <v>63.481358</v>
      </c>
      <c r="AD57" s="1">
        <v>705</v>
      </c>
      <c r="AE57">
        <v>12</v>
      </c>
      <c r="AF57">
        <v>590</v>
      </c>
      <c r="AG57">
        <v>78</v>
      </c>
      <c r="AH57">
        <v>15.3216</v>
      </c>
      <c r="AI57">
        <v>3907.5</v>
      </c>
      <c r="AJ57">
        <v>0</v>
      </c>
      <c r="AK57">
        <v>48</v>
      </c>
      <c r="AL57">
        <v>25496</v>
      </c>
      <c r="AM57">
        <v>0.92095238095238086</v>
      </c>
      <c r="AN57" t="s">
        <v>68</v>
      </c>
      <c r="AO57">
        <v>2677.3130000000001</v>
      </c>
      <c r="AP57" t="s">
        <v>575</v>
      </c>
      <c r="AQ57" t="s">
        <v>116</v>
      </c>
      <c r="AR57" t="s">
        <v>118</v>
      </c>
      <c r="AS57" t="s">
        <v>116</v>
      </c>
      <c r="AT57" t="s">
        <v>118</v>
      </c>
      <c r="AU57" t="s">
        <v>167</v>
      </c>
      <c r="AV57" t="s">
        <v>360</v>
      </c>
      <c r="AW57" t="s">
        <v>68</v>
      </c>
      <c r="AX57">
        <v>5850</v>
      </c>
      <c r="AY57" t="s">
        <v>408</v>
      </c>
      <c r="AZ57">
        <v>9</v>
      </c>
      <c r="BA57" t="s">
        <v>413</v>
      </c>
      <c r="BB57">
        <v>1</v>
      </c>
      <c r="BC57">
        <v>1</v>
      </c>
      <c r="BE57" t="s">
        <v>67</v>
      </c>
      <c r="BF57">
        <v>2</v>
      </c>
      <c r="BG57" t="s">
        <v>317</v>
      </c>
      <c r="BI57" t="s">
        <v>116</v>
      </c>
      <c r="BJ57" t="s">
        <v>360</v>
      </c>
      <c r="BK57" t="s">
        <v>68</v>
      </c>
      <c r="BL57">
        <v>0.92095238095238086</v>
      </c>
      <c r="BM57">
        <v>5850</v>
      </c>
      <c r="BN57" t="s">
        <v>118</v>
      </c>
      <c r="BO57" t="s">
        <v>167</v>
      </c>
      <c r="BP57">
        <v>1</v>
      </c>
      <c r="BQ57">
        <v>2677.3130000000001</v>
      </c>
      <c r="BR57">
        <v>5.8019013376928961E-2</v>
      </c>
      <c r="BS57">
        <v>0.3632881195611708</v>
      </c>
      <c r="BT57">
        <v>0.26332371299134616</v>
      </c>
      <c r="BU57">
        <v>14.762</v>
      </c>
      <c r="BV57">
        <v>0.44821057530441899</v>
      </c>
      <c r="BW57">
        <v>22.037019952467269</v>
      </c>
      <c r="BX57">
        <v>48</v>
      </c>
      <c r="BY57">
        <v>12</v>
      </c>
      <c r="BZ57">
        <v>590</v>
      </c>
    </row>
    <row r="58" spans="1:78" ht="16.5">
      <c r="A58" s="255" t="str">
        <f t="shared" si="1"/>
        <v>송도버스</v>
      </c>
      <c r="B58" s="107" t="str">
        <f t="shared" si="2"/>
        <v>서대원</v>
      </c>
      <c r="C58" s="108" t="str">
        <f t="shared" si="3"/>
        <v>A</v>
      </c>
      <c r="D58" s="109">
        <f t="shared" si="4"/>
        <v>0.96667336813115767</v>
      </c>
      <c r="E58" s="110">
        <f t="shared" si="5"/>
        <v>699</v>
      </c>
      <c r="F58" s="111" t="str">
        <f t="shared" si="6"/>
        <v>8</v>
      </c>
      <c r="G58" s="112" t="str">
        <f t="shared" si="7"/>
        <v>70바2217</v>
      </c>
      <c r="H58" s="113">
        <f t="shared" si="8"/>
        <v>2</v>
      </c>
      <c r="I58" s="114">
        <f t="shared" si="9"/>
        <v>2789.8469999999998</v>
      </c>
      <c r="J58" s="115">
        <f t="shared" si="10"/>
        <v>3.6294076746544557E-2</v>
      </c>
      <c r="K58" s="115">
        <f t="shared" si="11"/>
        <v>0.41090931110846141</v>
      </c>
      <c r="L58" s="115">
        <f t="shared" si="12"/>
        <v>0.22259285186607008</v>
      </c>
      <c r="M58" s="116">
        <f t="shared" si="13"/>
        <v>10.597</v>
      </c>
      <c r="N58" s="117">
        <f t="shared" si="14"/>
        <v>7.1688519119507271E-2</v>
      </c>
      <c r="O58" s="117">
        <f t="shared" si="15"/>
        <v>25.736178363903111</v>
      </c>
      <c r="P58" s="217">
        <f t="shared" si="16"/>
        <v>89</v>
      </c>
      <c r="Q58" s="218">
        <f t="shared" si="17"/>
        <v>2</v>
      </c>
      <c r="R58" s="218">
        <f t="shared" si="18"/>
        <v>718</v>
      </c>
      <c r="T58">
        <v>521</v>
      </c>
      <c r="U58">
        <v>699</v>
      </c>
      <c r="V58" t="s">
        <v>264</v>
      </c>
      <c r="W58">
        <v>2789.8470000000002</v>
      </c>
      <c r="X58">
        <v>1371.3150000000001</v>
      </c>
      <c r="Y58">
        <v>2.0339999999999998</v>
      </c>
      <c r="Z58">
        <v>10.597</v>
      </c>
      <c r="AA58">
        <v>186.60775000000001</v>
      </c>
      <c r="AB58">
        <v>6.7727560000000002</v>
      </c>
      <c r="AC58">
        <v>76.678861999999995</v>
      </c>
      <c r="AD58" s="1">
        <v>621</v>
      </c>
      <c r="AE58">
        <v>2</v>
      </c>
      <c r="AF58">
        <v>718</v>
      </c>
      <c r="AG58">
        <v>89</v>
      </c>
      <c r="AH58">
        <v>14.950327</v>
      </c>
      <c r="AI58">
        <v>2639.4</v>
      </c>
      <c r="AJ58">
        <v>72.5</v>
      </c>
      <c r="AK58">
        <v>89</v>
      </c>
      <c r="AL58">
        <v>54485</v>
      </c>
      <c r="AM58">
        <v>0.96667336813115767</v>
      </c>
      <c r="AN58" t="s">
        <v>66</v>
      </c>
      <c r="AO58">
        <v>2666.453</v>
      </c>
      <c r="AP58" t="s">
        <v>576</v>
      </c>
      <c r="AQ58" t="s">
        <v>116</v>
      </c>
      <c r="AR58" t="s">
        <v>118</v>
      </c>
      <c r="AS58" t="s">
        <v>116</v>
      </c>
      <c r="AT58" t="s">
        <v>118</v>
      </c>
      <c r="AU58" t="s">
        <v>187</v>
      </c>
      <c r="AV58" t="s">
        <v>264</v>
      </c>
      <c r="AW58" t="s">
        <v>66</v>
      </c>
      <c r="AX58">
        <v>699</v>
      </c>
      <c r="AY58" t="s">
        <v>427</v>
      </c>
      <c r="AZ58">
        <v>4</v>
      </c>
      <c r="BA58" t="s">
        <v>488</v>
      </c>
      <c r="BB58">
        <v>2</v>
      </c>
      <c r="BC58">
        <v>1</v>
      </c>
      <c r="BE58" t="s">
        <v>66</v>
      </c>
      <c r="BF58">
        <v>0</v>
      </c>
      <c r="BG58" t="s">
        <v>315</v>
      </c>
      <c r="BI58" t="s">
        <v>116</v>
      </c>
      <c r="BJ58" t="s">
        <v>264</v>
      </c>
      <c r="BK58" t="s">
        <v>66</v>
      </c>
      <c r="BL58">
        <v>0.96667336813115767</v>
      </c>
      <c r="BM58">
        <v>699</v>
      </c>
      <c r="BN58" t="s">
        <v>118</v>
      </c>
      <c r="BO58" t="s">
        <v>187</v>
      </c>
      <c r="BP58">
        <v>2</v>
      </c>
      <c r="BQ58">
        <v>2789.8469999999998</v>
      </c>
      <c r="BR58">
        <v>3.6294076746544557E-2</v>
      </c>
      <c r="BS58">
        <v>0.41090931110846141</v>
      </c>
      <c r="BT58">
        <v>0.22259285186607006</v>
      </c>
      <c r="BU58">
        <v>10.597</v>
      </c>
      <c r="BV58">
        <v>7.1688519119507271E-2</v>
      </c>
      <c r="BW58">
        <v>25.736178363903111</v>
      </c>
      <c r="BX58">
        <v>89</v>
      </c>
      <c r="BY58">
        <v>2</v>
      </c>
      <c r="BZ58">
        <v>718</v>
      </c>
    </row>
    <row r="59" spans="1:78" ht="16.5">
      <c r="A59" s="254" t="str">
        <f t="shared" si="1"/>
        <v>송도버스</v>
      </c>
      <c r="B59" s="123" t="str">
        <f t="shared" si="2"/>
        <v>서현국</v>
      </c>
      <c r="C59" s="124" t="str">
        <f t="shared" si="3"/>
        <v>F</v>
      </c>
      <c r="D59" s="125">
        <f t="shared" si="4"/>
        <v>0.7803044180094556</v>
      </c>
      <c r="E59" s="126">
        <f t="shared" si="5"/>
        <v>3375</v>
      </c>
      <c r="F59" s="127" t="str">
        <f t="shared" si="6"/>
        <v>8</v>
      </c>
      <c r="G59" s="128" t="str">
        <f t="shared" si="7"/>
        <v>70바2235</v>
      </c>
      <c r="H59" s="129">
        <f t="shared" si="8"/>
        <v>3</v>
      </c>
      <c r="I59" s="130">
        <f t="shared" si="9"/>
        <v>646.92999999999995</v>
      </c>
      <c r="J59" s="131">
        <f t="shared" si="10"/>
        <v>2.0079487080815802E-2</v>
      </c>
      <c r="K59" s="131">
        <f t="shared" si="11"/>
        <v>0.50246717238273131</v>
      </c>
      <c r="L59" s="131">
        <f t="shared" si="12"/>
        <v>0.22258977014514711</v>
      </c>
      <c r="M59" s="132">
        <f t="shared" si="13"/>
        <v>22.131</v>
      </c>
      <c r="N59" s="133">
        <f t="shared" si="14"/>
        <v>0.83221850729127445</v>
      </c>
      <c r="O59" s="133">
        <f t="shared" si="15"/>
        <v>68.658026851530138</v>
      </c>
      <c r="P59" s="215">
        <f t="shared" si="16"/>
        <v>18</v>
      </c>
      <c r="Q59" s="216">
        <f t="shared" si="17"/>
        <v>18</v>
      </c>
      <c r="R59" s="216">
        <f t="shared" si="18"/>
        <v>485</v>
      </c>
      <c r="T59">
        <v>521</v>
      </c>
      <c r="U59">
        <v>3375</v>
      </c>
      <c r="V59" t="s">
        <v>265</v>
      </c>
      <c r="W59">
        <v>661.61500000000001</v>
      </c>
      <c r="X59">
        <v>401.51900000000001</v>
      </c>
      <c r="Y59">
        <v>1.6479999999999999</v>
      </c>
      <c r="Z59">
        <v>22.131</v>
      </c>
      <c r="AA59">
        <v>42.331659000000002</v>
      </c>
      <c r="AB59">
        <v>0.84999800000000003</v>
      </c>
      <c r="AC59">
        <v>21.270268999999999</v>
      </c>
      <c r="AD59" s="1">
        <v>144</v>
      </c>
      <c r="AE59">
        <v>18</v>
      </c>
      <c r="AF59">
        <v>485</v>
      </c>
      <c r="AG59">
        <v>81</v>
      </c>
      <c r="AH59">
        <v>15.629318</v>
      </c>
      <c r="AI59">
        <v>2076.8000000000002</v>
      </c>
      <c r="AJ59">
        <v>0</v>
      </c>
      <c r="AK59">
        <v>18</v>
      </c>
      <c r="AL59">
        <v>32545</v>
      </c>
      <c r="AM59">
        <v>0.7803044180094556</v>
      </c>
      <c r="AN59" t="s">
        <v>70</v>
      </c>
      <c r="AO59">
        <v>427.94799999999998</v>
      </c>
      <c r="AP59" t="s">
        <v>577</v>
      </c>
      <c r="AQ59" t="s">
        <v>116</v>
      </c>
      <c r="AR59" t="s">
        <v>118</v>
      </c>
      <c r="AS59" t="s">
        <v>116</v>
      </c>
      <c r="AT59" t="s">
        <v>118</v>
      </c>
      <c r="AU59" t="s">
        <v>193</v>
      </c>
      <c r="AV59" t="s">
        <v>265</v>
      </c>
      <c r="AW59" t="s">
        <v>70</v>
      </c>
      <c r="AX59">
        <v>3375</v>
      </c>
      <c r="AY59" t="s">
        <v>407</v>
      </c>
      <c r="AZ59">
        <v>11</v>
      </c>
      <c r="BA59" t="s">
        <v>578</v>
      </c>
      <c r="BB59">
        <v>3</v>
      </c>
      <c r="BC59">
        <v>1</v>
      </c>
      <c r="BE59" t="s">
        <v>67</v>
      </c>
      <c r="BF59">
        <v>-1</v>
      </c>
      <c r="BG59" t="s">
        <v>316</v>
      </c>
      <c r="BI59" t="s">
        <v>116</v>
      </c>
      <c r="BJ59" t="s">
        <v>265</v>
      </c>
      <c r="BK59" t="s">
        <v>70</v>
      </c>
      <c r="BL59">
        <v>0.7803044180094556</v>
      </c>
      <c r="BM59">
        <v>3375</v>
      </c>
      <c r="BN59" t="s">
        <v>118</v>
      </c>
      <c r="BO59" t="s">
        <v>193</v>
      </c>
      <c r="BP59">
        <v>3</v>
      </c>
      <c r="BQ59">
        <v>646.92999999999995</v>
      </c>
      <c r="BR59">
        <v>2.0079487080815802E-2</v>
      </c>
      <c r="BS59">
        <v>0.50246717238273131</v>
      </c>
      <c r="BT59">
        <v>0.21764923709408038</v>
      </c>
      <c r="BU59">
        <v>22.131</v>
      </c>
      <c r="BV59">
        <v>0.83221850729127445</v>
      </c>
      <c r="BW59">
        <v>68.658026851530138</v>
      </c>
      <c r="BX59">
        <v>18</v>
      </c>
      <c r="BY59">
        <v>18</v>
      </c>
      <c r="BZ59">
        <v>485</v>
      </c>
    </row>
    <row r="60" spans="1:78" ht="16.5">
      <c r="A60" s="255" t="str">
        <f t="shared" si="1"/>
        <v>송도버스</v>
      </c>
      <c r="B60" s="107" t="str">
        <f t="shared" si="2"/>
        <v>석승우</v>
      </c>
      <c r="C60" s="108" t="str">
        <f t="shared" si="3"/>
        <v>D</v>
      </c>
      <c r="D60" s="109">
        <f t="shared" si="4"/>
        <v>0.82501556478445215</v>
      </c>
      <c r="E60" s="110">
        <f t="shared" si="5"/>
        <v>5079</v>
      </c>
      <c r="F60" s="111" t="str">
        <f t="shared" si="6"/>
        <v>8</v>
      </c>
      <c r="G60" s="112" t="str">
        <f t="shared" si="7"/>
        <v>70바2251</v>
      </c>
      <c r="H60" s="113">
        <f t="shared" si="8"/>
        <v>3</v>
      </c>
      <c r="I60" s="114">
        <f t="shared" si="9"/>
        <v>2691.5459999999998</v>
      </c>
      <c r="J60" s="115">
        <f t="shared" si="10"/>
        <v>3.2497635194869774E-3</v>
      </c>
      <c r="K60" s="115">
        <f t="shared" si="11"/>
        <v>0.36615290161767994</v>
      </c>
      <c r="L60" s="115">
        <f t="shared" si="12"/>
        <v>0.20768732914094726</v>
      </c>
      <c r="M60" s="116">
        <f t="shared" si="13"/>
        <v>14.387</v>
      </c>
      <c r="N60" s="117">
        <f t="shared" si="14"/>
        <v>0.18576684180764513</v>
      </c>
      <c r="O60" s="117">
        <f t="shared" si="15"/>
        <v>64.089560423637565</v>
      </c>
      <c r="P60" s="217">
        <f t="shared" si="16"/>
        <v>16</v>
      </c>
      <c r="Q60" s="218">
        <f t="shared" si="17"/>
        <v>5</v>
      </c>
      <c r="R60" s="218">
        <f t="shared" si="18"/>
        <v>1725</v>
      </c>
      <c r="T60">
        <v>521</v>
      </c>
      <c r="U60">
        <v>5079</v>
      </c>
      <c r="V60" t="s">
        <v>266</v>
      </c>
      <c r="W60">
        <v>2691.5459999999998</v>
      </c>
      <c r="X60">
        <v>1493.373</v>
      </c>
      <c r="Y60">
        <v>1.802</v>
      </c>
      <c r="Z60">
        <v>14.387</v>
      </c>
      <c r="AA60">
        <v>145.644136</v>
      </c>
      <c r="AB60">
        <v>0.47330899999999998</v>
      </c>
      <c r="AC60">
        <v>53.328023000000002</v>
      </c>
      <c r="AD60" s="1">
        <v>559</v>
      </c>
      <c r="AE60">
        <v>5</v>
      </c>
      <c r="AF60">
        <v>1725</v>
      </c>
      <c r="AG60">
        <v>79</v>
      </c>
      <c r="AH60">
        <v>18.48029</v>
      </c>
      <c r="AI60">
        <v>5629.1</v>
      </c>
      <c r="AJ60">
        <v>0</v>
      </c>
      <c r="AK60">
        <v>16</v>
      </c>
      <c r="AL60">
        <v>2341</v>
      </c>
      <c r="AM60">
        <v>0.82501556478445215</v>
      </c>
      <c r="AN60" t="s">
        <v>67</v>
      </c>
      <c r="AO60">
        <v>2332.9899999999998</v>
      </c>
      <c r="AP60" t="s">
        <v>579</v>
      </c>
      <c r="AQ60" t="s">
        <v>116</v>
      </c>
      <c r="AR60" t="s">
        <v>118</v>
      </c>
      <c r="AS60" t="s">
        <v>116</v>
      </c>
      <c r="AT60" t="s">
        <v>118</v>
      </c>
      <c r="AU60" t="s">
        <v>201</v>
      </c>
      <c r="AV60" t="s">
        <v>266</v>
      </c>
      <c r="AW60" t="s">
        <v>67</v>
      </c>
      <c r="AX60">
        <v>5079</v>
      </c>
      <c r="AY60" t="s">
        <v>401</v>
      </c>
      <c r="AZ60">
        <v>13</v>
      </c>
      <c r="BA60" t="s">
        <v>375</v>
      </c>
      <c r="BB60">
        <v>3</v>
      </c>
      <c r="BC60">
        <v>1</v>
      </c>
      <c r="BE60" t="s">
        <v>67</v>
      </c>
      <c r="BF60">
        <v>0</v>
      </c>
      <c r="BG60" t="s">
        <v>315</v>
      </c>
      <c r="BI60" t="s">
        <v>116</v>
      </c>
      <c r="BJ60" t="s">
        <v>266</v>
      </c>
      <c r="BK60" t="s">
        <v>67</v>
      </c>
      <c r="BL60">
        <v>0.82501556478445215</v>
      </c>
      <c r="BM60">
        <v>5079</v>
      </c>
      <c r="BN60" t="s">
        <v>118</v>
      </c>
      <c r="BO60" t="s">
        <v>201</v>
      </c>
      <c r="BP60">
        <v>3</v>
      </c>
      <c r="BQ60">
        <v>2691.5459999999998</v>
      </c>
      <c r="BR60">
        <v>3.2497635194869774E-3</v>
      </c>
      <c r="BS60">
        <v>0.36615290161767994</v>
      </c>
      <c r="BT60">
        <v>0.20768732914094726</v>
      </c>
      <c r="BU60">
        <v>14.387</v>
      </c>
      <c r="BV60">
        <v>0.18576684180764513</v>
      </c>
      <c r="BW60">
        <v>64.089560423637565</v>
      </c>
      <c r="BX60">
        <v>16</v>
      </c>
      <c r="BY60">
        <v>5</v>
      </c>
      <c r="BZ60">
        <v>1725</v>
      </c>
    </row>
    <row r="61" spans="1:78" ht="16.5">
      <c r="A61" s="254" t="str">
        <f t="shared" si="1"/>
        <v>송도버스</v>
      </c>
      <c r="B61" s="123" t="str">
        <f t="shared" si="2"/>
        <v>송상봉</v>
      </c>
      <c r="C61" s="124" t="str">
        <f t="shared" si="3"/>
        <v>D</v>
      </c>
      <c r="D61" s="125">
        <f t="shared" si="4"/>
        <v>0.81434045486574091</v>
      </c>
      <c r="E61" s="126">
        <f t="shared" si="5"/>
        <v>7897</v>
      </c>
      <c r="F61" s="127" t="str">
        <f t="shared" si="6"/>
        <v>16-1</v>
      </c>
      <c r="G61" s="128" t="str">
        <f t="shared" si="7"/>
        <v>70바2231</v>
      </c>
      <c r="H61" s="129">
        <f t="shared" si="8"/>
        <v>2</v>
      </c>
      <c r="I61" s="130">
        <f t="shared" si="9"/>
        <v>2713.0439999999999</v>
      </c>
      <c r="J61" s="131">
        <f t="shared" si="10"/>
        <v>3.5360565273645915E-2</v>
      </c>
      <c r="K61" s="131">
        <f t="shared" si="11"/>
        <v>0.344666568313512</v>
      </c>
      <c r="L61" s="131">
        <f t="shared" si="12"/>
        <v>0.19424675751664922</v>
      </c>
      <c r="M61" s="132">
        <f t="shared" si="13"/>
        <v>13.657999999999999</v>
      </c>
      <c r="N61" s="133">
        <f t="shared" si="14"/>
        <v>3.6858967270711425E-2</v>
      </c>
      <c r="O61" s="133">
        <f t="shared" si="15"/>
        <v>12.826920610207576</v>
      </c>
      <c r="P61" s="215">
        <f t="shared" si="16"/>
        <v>9</v>
      </c>
      <c r="Q61" s="216">
        <f t="shared" si="17"/>
        <v>1</v>
      </c>
      <c r="R61" s="216">
        <f t="shared" si="18"/>
        <v>348</v>
      </c>
      <c r="T61">
        <v>521</v>
      </c>
      <c r="U61">
        <v>7897</v>
      </c>
      <c r="V61" t="s">
        <v>267</v>
      </c>
      <c r="W61">
        <v>2713.0439999999999</v>
      </c>
      <c r="X61">
        <v>1331.8689999999999</v>
      </c>
      <c r="Y61">
        <v>2.0369999999999999</v>
      </c>
      <c r="Z61">
        <v>13.657999999999999</v>
      </c>
      <c r="AA61">
        <v>138.00608</v>
      </c>
      <c r="AB61">
        <v>4.8799729999999997</v>
      </c>
      <c r="AC61">
        <v>47.566082000000002</v>
      </c>
      <c r="AD61" s="1">
        <v>527</v>
      </c>
      <c r="AE61">
        <v>1</v>
      </c>
      <c r="AF61">
        <v>348</v>
      </c>
      <c r="AG61">
        <v>76</v>
      </c>
      <c r="AH61">
        <v>19.658873</v>
      </c>
      <c r="AI61">
        <v>8253.2000000000007</v>
      </c>
      <c r="AJ61">
        <v>0</v>
      </c>
      <c r="AK61">
        <v>9</v>
      </c>
      <c r="AL61">
        <v>3889</v>
      </c>
      <c r="AM61">
        <v>0.81434045486574091</v>
      </c>
      <c r="AN61" t="s">
        <v>67</v>
      </c>
      <c r="AO61">
        <v>2567.5889999999999</v>
      </c>
      <c r="AP61" t="s">
        <v>580</v>
      </c>
      <c r="AQ61" t="s">
        <v>116</v>
      </c>
      <c r="AR61" t="s">
        <v>117</v>
      </c>
      <c r="AS61" t="s">
        <v>116</v>
      </c>
      <c r="AT61" t="s">
        <v>117</v>
      </c>
      <c r="AU61" t="s">
        <v>170</v>
      </c>
      <c r="AV61" t="s">
        <v>267</v>
      </c>
      <c r="AW61" t="s">
        <v>67</v>
      </c>
      <c r="AX61">
        <v>7897</v>
      </c>
      <c r="AY61" t="s">
        <v>402</v>
      </c>
      <c r="AZ61">
        <v>4</v>
      </c>
      <c r="BA61" t="s">
        <v>451</v>
      </c>
      <c r="BB61">
        <v>2</v>
      </c>
      <c r="BC61">
        <v>1</v>
      </c>
      <c r="BE61" t="s">
        <v>67</v>
      </c>
      <c r="BF61">
        <v>0</v>
      </c>
      <c r="BG61" t="s">
        <v>315</v>
      </c>
      <c r="BI61" t="s">
        <v>116</v>
      </c>
      <c r="BJ61" t="s">
        <v>267</v>
      </c>
      <c r="BK61" t="s">
        <v>67</v>
      </c>
      <c r="BL61">
        <v>0.81434045486574091</v>
      </c>
      <c r="BM61">
        <v>7897</v>
      </c>
      <c r="BN61" t="s">
        <v>117</v>
      </c>
      <c r="BO61" t="s">
        <v>170</v>
      </c>
      <c r="BP61">
        <v>2</v>
      </c>
      <c r="BQ61">
        <v>2713.0439999999999</v>
      </c>
      <c r="BR61">
        <v>3.5360565273645915E-2</v>
      </c>
      <c r="BS61">
        <v>0.344666568313512</v>
      </c>
      <c r="BT61">
        <v>0.19424675751664922</v>
      </c>
      <c r="BU61">
        <v>13.657999999999999</v>
      </c>
      <c r="BV61">
        <v>3.6858967270711425E-2</v>
      </c>
      <c r="BW61">
        <v>12.826920610207576</v>
      </c>
      <c r="BX61">
        <v>9</v>
      </c>
      <c r="BY61">
        <v>1</v>
      </c>
      <c r="BZ61">
        <v>348</v>
      </c>
    </row>
    <row r="62" spans="1:78" ht="16.5">
      <c r="A62" s="255" t="str">
        <f t="shared" si="1"/>
        <v>송도버스</v>
      </c>
      <c r="B62" s="107" t="str">
        <f t="shared" si="2"/>
        <v>송일용</v>
      </c>
      <c r="C62" s="108" t="str">
        <f t="shared" si="3"/>
        <v>B</v>
      </c>
      <c r="D62" s="109">
        <f t="shared" si="4"/>
        <v>0.93427907040501179</v>
      </c>
      <c r="E62" s="110">
        <f t="shared" si="5"/>
        <v>939</v>
      </c>
      <c r="F62" s="111" t="str">
        <f t="shared" si="6"/>
        <v>8</v>
      </c>
      <c r="G62" s="112" t="str">
        <f t="shared" si="7"/>
        <v>70바2295</v>
      </c>
      <c r="H62" s="113">
        <f t="shared" si="8"/>
        <v>2</v>
      </c>
      <c r="I62" s="114">
        <f t="shared" si="9"/>
        <v>2174.6469999999999</v>
      </c>
      <c r="J62" s="115">
        <f t="shared" si="10"/>
        <v>3.5623286948200564E-2</v>
      </c>
      <c r="K62" s="115">
        <f t="shared" si="11"/>
        <v>0.36890533803805753</v>
      </c>
      <c r="L62" s="115">
        <f t="shared" si="12"/>
        <v>0.16140550627297212</v>
      </c>
      <c r="M62" s="116">
        <f t="shared" si="13"/>
        <v>13.65</v>
      </c>
      <c r="N62" s="117">
        <f t="shared" si="14"/>
        <v>0.13795342416493345</v>
      </c>
      <c r="O62" s="117">
        <f t="shared" si="15"/>
        <v>58.998081067869869</v>
      </c>
      <c r="P62" s="217">
        <f t="shared" si="16"/>
        <v>32</v>
      </c>
      <c r="Q62" s="218">
        <f t="shared" si="17"/>
        <v>3</v>
      </c>
      <c r="R62" s="218">
        <f t="shared" si="18"/>
        <v>1283</v>
      </c>
      <c r="T62">
        <v>521</v>
      </c>
      <c r="U62">
        <v>939</v>
      </c>
      <c r="V62" t="s">
        <v>268</v>
      </c>
      <c r="W62">
        <v>2174.6469999999999</v>
      </c>
      <c r="X62">
        <v>1105.6179999999999</v>
      </c>
      <c r="Y62">
        <v>1.9670000000000001</v>
      </c>
      <c r="Z62">
        <v>13.65</v>
      </c>
      <c r="AA62">
        <v>128.07552000000001</v>
      </c>
      <c r="AB62">
        <v>4.5624710000000004</v>
      </c>
      <c r="AC62">
        <v>47.247743</v>
      </c>
      <c r="AD62" s="1">
        <v>351</v>
      </c>
      <c r="AE62">
        <v>3</v>
      </c>
      <c r="AF62">
        <v>1283</v>
      </c>
      <c r="AG62">
        <v>84</v>
      </c>
      <c r="AH62">
        <v>16.979410999999999</v>
      </c>
      <c r="AI62">
        <v>2571.9</v>
      </c>
      <c r="AJ62">
        <v>0</v>
      </c>
      <c r="AK62">
        <v>32</v>
      </c>
      <c r="AL62">
        <v>5658</v>
      </c>
      <c r="AM62">
        <v>0.93427907040501179</v>
      </c>
      <c r="AN62" t="s">
        <v>68</v>
      </c>
      <c r="AO62">
        <v>1937.905</v>
      </c>
      <c r="AP62" t="s">
        <v>581</v>
      </c>
      <c r="AQ62" t="s">
        <v>116</v>
      </c>
      <c r="AR62" t="s">
        <v>118</v>
      </c>
      <c r="AS62" t="s">
        <v>116</v>
      </c>
      <c r="AT62" t="s">
        <v>118</v>
      </c>
      <c r="AU62" t="s">
        <v>215</v>
      </c>
      <c r="AV62" t="s">
        <v>268</v>
      </c>
      <c r="AW62" t="s">
        <v>68</v>
      </c>
      <c r="AX62">
        <v>939</v>
      </c>
      <c r="AY62" t="s">
        <v>408</v>
      </c>
      <c r="AZ62">
        <v>4</v>
      </c>
      <c r="BA62" t="s">
        <v>344</v>
      </c>
      <c r="BB62">
        <v>2</v>
      </c>
      <c r="BC62">
        <v>1</v>
      </c>
      <c r="BE62" t="s">
        <v>68</v>
      </c>
      <c r="BF62">
        <v>0</v>
      </c>
      <c r="BG62" t="s">
        <v>315</v>
      </c>
      <c r="BI62" t="s">
        <v>116</v>
      </c>
      <c r="BJ62" t="s">
        <v>268</v>
      </c>
      <c r="BK62" t="s">
        <v>68</v>
      </c>
      <c r="BL62">
        <v>0.93427907040501179</v>
      </c>
      <c r="BM62">
        <v>939</v>
      </c>
      <c r="BN62" t="s">
        <v>118</v>
      </c>
      <c r="BO62" t="s">
        <v>215</v>
      </c>
      <c r="BP62">
        <v>2</v>
      </c>
      <c r="BQ62">
        <v>2174.6469999999999</v>
      </c>
      <c r="BR62">
        <v>3.5623286948200564E-2</v>
      </c>
      <c r="BS62">
        <v>0.36890533803805753</v>
      </c>
      <c r="BT62">
        <v>0.16140550627297212</v>
      </c>
      <c r="BU62">
        <v>13.65</v>
      </c>
      <c r="BV62">
        <v>0.13795342416493345</v>
      </c>
      <c r="BW62">
        <v>58.998081067869869</v>
      </c>
      <c r="BX62">
        <v>32</v>
      </c>
      <c r="BY62">
        <v>3</v>
      </c>
      <c r="BZ62">
        <v>1283</v>
      </c>
    </row>
    <row r="63" spans="1:78" ht="16.5">
      <c r="A63" s="254" t="str">
        <f t="shared" si="1"/>
        <v>송도버스</v>
      </c>
      <c r="B63" s="123" t="str">
        <f t="shared" si="2"/>
        <v>신정은</v>
      </c>
      <c r="C63" s="124" t="str">
        <f t="shared" si="3"/>
        <v>B</v>
      </c>
      <c r="D63" s="125">
        <f t="shared" si="4"/>
        <v>0.90965068491454693</v>
      </c>
      <c r="E63" s="126">
        <f t="shared" si="5"/>
        <v>9189</v>
      </c>
      <c r="F63" s="127" t="str">
        <f t="shared" si="6"/>
        <v>16-1</v>
      </c>
      <c r="G63" s="128" t="str">
        <f t="shared" si="7"/>
        <v>70바2299</v>
      </c>
      <c r="H63" s="129">
        <f t="shared" si="8"/>
        <v>3</v>
      </c>
      <c r="I63" s="130">
        <f t="shared" si="9"/>
        <v>2926.4010000000003</v>
      </c>
      <c r="J63" s="131">
        <f t="shared" si="10"/>
        <v>1.6812035482180496E-2</v>
      </c>
      <c r="K63" s="131">
        <f t="shared" si="11"/>
        <v>0.32204868895980771</v>
      </c>
      <c r="L63" s="131">
        <f t="shared" si="12"/>
        <v>0.18862760093370662</v>
      </c>
      <c r="M63" s="132">
        <f t="shared" si="13"/>
        <v>13.271000000000001</v>
      </c>
      <c r="N63" s="133">
        <f t="shared" si="14"/>
        <v>0</v>
      </c>
      <c r="O63" s="133">
        <f t="shared" si="15"/>
        <v>15.035533407759223</v>
      </c>
      <c r="P63" s="215">
        <f t="shared" si="16"/>
        <v>24</v>
      </c>
      <c r="Q63" s="216">
        <f t="shared" si="17"/>
        <v>0</v>
      </c>
      <c r="R63" s="216">
        <f t="shared" si="18"/>
        <v>440</v>
      </c>
      <c r="T63">
        <v>521</v>
      </c>
      <c r="U63">
        <v>9189</v>
      </c>
      <c r="V63" t="s">
        <v>269</v>
      </c>
      <c r="W63">
        <v>2926.4009999999998</v>
      </c>
      <c r="X63">
        <v>1284.078</v>
      </c>
      <c r="Y63">
        <v>2.2789999999999999</v>
      </c>
      <c r="Z63">
        <v>13.271000000000001</v>
      </c>
      <c r="AA63">
        <v>150.320525</v>
      </c>
      <c r="AB63">
        <v>2.5271940000000002</v>
      </c>
      <c r="AC63">
        <v>48.410527999999999</v>
      </c>
      <c r="AD63" s="1">
        <v>552</v>
      </c>
      <c r="AE63">
        <v>0</v>
      </c>
      <c r="AF63">
        <v>440</v>
      </c>
      <c r="AG63">
        <v>82</v>
      </c>
      <c r="AH63">
        <v>19.467739999999999</v>
      </c>
      <c r="AI63">
        <v>7654.6</v>
      </c>
      <c r="AJ63">
        <v>8</v>
      </c>
      <c r="AK63">
        <v>24</v>
      </c>
      <c r="AL63">
        <v>5237</v>
      </c>
      <c r="AM63">
        <v>0.90965068491454693</v>
      </c>
      <c r="AN63" t="s">
        <v>68</v>
      </c>
      <c r="AO63">
        <v>2673.0540000000001</v>
      </c>
      <c r="AP63" t="s">
        <v>582</v>
      </c>
      <c r="AQ63" t="s">
        <v>116</v>
      </c>
      <c r="AR63" t="s">
        <v>117</v>
      </c>
      <c r="AS63" t="s">
        <v>116</v>
      </c>
      <c r="AT63" t="s">
        <v>117</v>
      </c>
      <c r="AU63" t="s">
        <v>181</v>
      </c>
      <c r="AV63" t="s">
        <v>269</v>
      </c>
      <c r="AW63" t="s">
        <v>68</v>
      </c>
      <c r="AX63">
        <v>9189</v>
      </c>
      <c r="AY63" t="s">
        <v>414</v>
      </c>
      <c r="AZ63">
        <v>9</v>
      </c>
      <c r="BA63" t="s">
        <v>461</v>
      </c>
      <c r="BB63">
        <v>3</v>
      </c>
      <c r="BC63">
        <v>1</v>
      </c>
      <c r="BE63" t="s">
        <v>68</v>
      </c>
      <c r="BF63">
        <v>0</v>
      </c>
      <c r="BG63" t="s">
        <v>315</v>
      </c>
      <c r="BI63" t="s">
        <v>116</v>
      </c>
      <c r="BJ63" t="s">
        <v>269</v>
      </c>
      <c r="BK63" t="s">
        <v>68</v>
      </c>
      <c r="BL63">
        <v>0.90965068491454693</v>
      </c>
      <c r="BM63">
        <v>9189</v>
      </c>
      <c r="BN63" t="s">
        <v>117</v>
      </c>
      <c r="BO63" t="s">
        <v>181</v>
      </c>
      <c r="BP63">
        <v>3</v>
      </c>
      <c r="BQ63">
        <v>2926.4010000000003</v>
      </c>
      <c r="BR63">
        <v>1.6812035482180496E-2</v>
      </c>
      <c r="BS63">
        <v>0.32204868895980771</v>
      </c>
      <c r="BT63">
        <v>0.18862760093370665</v>
      </c>
      <c r="BU63">
        <v>13.271000000000001</v>
      </c>
      <c r="BV63">
        <v>0</v>
      </c>
      <c r="BW63">
        <v>15.035533407759223</v>
      </c>
      <c r="BX63">
        <v>24</v>
      </c>
      <c r="BY63">
        <v>0</v>
      </c>
      <c r="BZ63">
        <v>440</v>
      </c>
    </row>
    <row r="64" spans="1:78" ht="16.5">
      <c r="A64" s="255" t="str">
        <f t="shared" si="1"/>
        <v>송도버스</v>
      </c>
      <c r="B64" s="107" t="str">
        <f t="shared" si="2"/>
        <v>신철순</v>
      </c>
      <c r="C64" s="108" t="str">
        <f t="shared" si="3"/>
        <v>C</v>
      </c>
      <c r="D64" s="109">
        <f t="shared" si="4"/>
        <v>0.88850715381909495</v>
      </c>
      <c r="E64" s="110">
        <f t="shared" si="5"/>
        <v>4920</v>
      </c>
      <c r="F64" s="111" t="str">
        <f t="shared" si="6"/>
        <v>8</v>
      </c>
      <c r="G64" s="112" t="str">
        <f t="shared" si="7"/>
        <v>70바2227</v>
      </c>
      <c r="H64" s="113">
        <f t="shared" si="8"/>
        <v>2</v>
      </c>
      <c r="I64" s="114">
        <f t="shared" si="9"/>
        <v>2962.194</v>
      </c>
      <c r="J64" s="115">
        <f t="shared" si="10"/>
        <v>2.2054254536123023E-2</v>
      </c>
      <c r="K64" s="115">
        <f t="shared" si="11"/>
        <v>0.43065759828940336</v>
      </c>
      <c r="L64" s="115">
        <f t="shared" si="12"/>
        <v>0.24947724558215972</v>
      </c>
      <c r="M64" s="116">
        <f t="shared" si="13"/>
        <v>17.515999999999998</v>
      </c>
      <c r="N64" s="117">
        <f t="shared" si="14"/>
        <v>0.23631132869758023</v>
      </c>
      <c r="O64" s="117">
        <f t="shared" si="15"/>
        <v>54.452881884170992</v>
      </c>
      <c r="P64" s="217">
        <f t="shared" si="16"/>
        <v>68</v>
      </c>
      <c r="Q64" s="218">
        <f t="shared" si="17"/>
        <v>7</v>
      </c>
      <c r="R64" s="218">
        <f t="shared" si="18"/>
        <v>1613</v>
      </c>
      <c r="T64">
        <v>521</v>
      </c>
      <c r="U64">
        <v>4920</v>
      </c>
      <c r="V64" t="s">
        <v>270</v>
      </c>
      <c r="W64">
        <v>2962.194</v>
      </c>
      <c r="X64">
        <v>1587.8219999999999</v>
      </c>
      <c r="Y64">
        <v>1.8660000000000001</v>
      </c>
      <c r="Z64">
        <v>17.515999999999998</v>
      </c>
      <c r="AA64">
        <v>192.56719799999999</v>
      </c>
      <c r="AB64">
        <v>4.2469260000000002</v>
      </c>
      <c r="AC64">
        <v>82.930526999999998</v>
      </c>
      <c r="AD64" s="1">
        <v>739</v>
      </c>
      <c r="AE64">
        <v>7</v>
      </c>
      <c r="AF64">
        <v>1613</v>
      </c>
      <c r="AG64">
        <v>81</v>
      </c>
      <c r="AH64">
        <v>15.38265</v>
      </c>
      <c r="AI64">
        <v>4945.5</v>
      </c>
      <c r="AJ64">
        <v>0</v>
      </c>
      <c r="AK64">
        <v>68</v>
      </c>
      <c r="AL64">
        <v>52720</v>
      </c>
      <c r="AM64">
        <v>0.88850715381909495</v>
      </c>
      <c r="AN64" t="s">
        <v>69</v>
      </c>
      <c r="AO64">
        <v>2376.4189999999999</v>
      </c>
      <c r="AP64" t="s">
        <v>583</v>
      </c>
      <c r="AQ64" t="s">
        <v>116</v>
      </c>
      <c r="AR64" t="s">
        <v>118</v>
      </c>
      <c r="AS64" t="s">
        <v>116</v>
      </c>
      <c r="AT64" t="s">
        <v>118</v>
      </c>
      <c r="AU64" t="s">
        <v>168</v>
      </c>
      <c r="AV64" t="s">
        <v>270</v>
      </c>
      <c r="AW64" t="s">
        <v>69</v>
      </c>
      <c r="AX64">
        <v>4920</v>
      </c>
      <c r="AY64" t="s">
        <v>403</v>
      </c>
      <c r="AZ64">
        <v>10</v>
      </c>
      <c r="BA64" t="s">
        <v>343</v>
      </c>
      <c r="BB64">
        <v>2</v>
      </c>
      <c r="BC64">
        <v>1</v>
      </c>
      <c r="BE64" t="s">
        <v>69</v>
      </c>
      <c r="BF64">
        <v>0</v>
      </c>
      <c r="BG64" t="s">
        <v>315</v>
      </c>
      <c r="BI64" t="s">
        <v>116</v>
      </c>
      <c r="BJ64" t="s">
        <v>270</v>
      </c>
      <c r="BK64" t="s">
        <v>69</v>
      </c>
      <c r="BL64">
        <v>0.88850715381909495</v>
      </c>
      <c r="BM64">
        <v>4920</v>
      </c>
      <c r="BN64" t="s">
        <v>118</v>
      </c>
      <c r="BO64" t="s">
        <v>168</v>
      </c>
      <c r="BP64">
        <v>2</v>
      </c>
      <c r="BQ64">
        <v>2962.194</v>
      </c>
      <c r="BR64">
        <v>2.2054254536123023E-2</v>
      </c>
      <c r="BS64">
        <v>0.43065759828940336</v>
      </c>
      <c r="BT64">
        <v>0.24947724558215972</v>
      </c>
      <c r="BU64">
        <v>17.515999999999998</v>
      </c>
      <c r="BV64">
        <v>0.23631132869758023</v>
      </c>
      <c r="BW64">
        <v>54.452881884170992</v>
      </c>
      <c r="BX64">
        <v>68</v>
      </c>
      <c r="BY64">
        <v>7</v>
      </c>
      <c r="BZ64">
        <v>1613</v>
      </c>
    </row>
    <row r="65" spans="1:78" ht="16.5">
      <c r="A65" s="254" t="str">
        <f t="shared" si="1"/>
        <v>송도버스</v>
      </c>
      <c r="B65" s="123" t="str">
        <f t="shared" si="2"/>
        <v>양현세</v>
      </c>
      <c r="C65" s="124" t="str">
        <f t="shared" si="3"/>
        <v>F</v>
      </c>
      <c r="D65" s="125">
        <f t="shared" si="4"/>
        <v>0.7824373391303685</v>
      </c>
      <c r="E65" s="126">
        <f t="shared" si="5"/>
        <v>5027</v>
      </c>
      <c r="F65" s="127" t="str">
        <f t="shared" si="6"/>
        <v>16-1</v>
      </c>
      <c r="G65" s="128" t="str">
        <f t="shared" si="7"/>
        <v>70바2233</v>
      </c>
      <c r="H65" s="129">
        <f t="shared" si="8"/>
        <v>2</v>
      </c>
      <c r="I65" s="130">
        <f t="shared" si="9"/>
        <v>2786.3580000000002</v>
      </c>
      <c r="J65" s="131">
        <f t="shared" si="10"/>
        <v>2.9987693062513199E-2</v>
      </c>
      <c r="K65" s="131">
        <f t="shared" si="11"/>
        <v>0.3755813926278681</v>
      </c>
      <c r="L65" s="131">
        <f t="shared" si="12"/>
        <v>0.23471499355072103</v>
      </c>
      <c r="M65" s="132">
        <f t="shared" si="13"/>
        <v>14.417</v>
      </c>
      <c r="N65" s="133">
        <f t="shared" si="14"/>
        <v>3.8075772309927647E-2</v>
      </c>
      <c r="O65" s="133">
        <f t="shared" si="15"/>
        <v>43.330228888697661</v>
      </c>
      <c r="P65" s="215">
        <f t="shared" si="16"/>
        <v>64</v>
      </c>
      <c r="Q65" s="216">
        <f t="shared" si="17"/>
        <v>1</v>
      </c>
      <c r="R65" s="216">
        <f t="shared" si="18"/>
        <v>1305</v>
      </c>
      <c r="T65">
        <v>521</v>
      </c>
      <c r="U65">
        <v>5027</v>
      </c>
      <c r="V65" t="s">
        <v>271</v>
      </c>
      <c r="W65">
        <v>2786.3580000000002</v>
      </c>
      <c r="X65">
        <v>1421.3209999999999</v>
      </c>
      <c r="Y65">
        <v>1.96</v>
      </c>
      <c r="Z65">
        <v>14.417</v>
      </c>
      <c r="AA65">
        <v>152.56191899999999</v>
      </c>
      <c r="AB65">
        <v>4.57498</v>
      </c>
      <c r="AC65">
        <v>57.299418000000003</v>
      </c>
      <c r="AD65" s="1">
        <v>654</v>
      </c>
      <c r="AE65">
        <v>1</v>
      </c>
      <c r="AF65">
        <v>1305</v>
      </c>
      <c r="AG65">
        <v>82</v>
      </c>
      <c r="AH65">
        <v>18.263784000000001</v>
      </c>
      <c r="AI65">
        <v>10781</v>
      </c>
      <c r="AJ65">
        <v>7.9</v>
      </c>
      <c r="AK65">
        <v>64</v>
      </c>
      <c r="AL65">
        <v>34070</v>
      </c>
      <c r="AM65">
        <v>0.7824373391303685</v>
      </c>
      <c r="AN65" t="s">
        <v>70</v>
      </c>
      <c r="AO65">
        <v>2626.3420000000001</v>
      </c>
      <c r="AP65" t="s">
        <v>584</v>
      </c>
      <c r="AQ65" t="s">
        <v>116</v>
      </c>
      <c r="AR65" t="s">
        <v>117</v>
      </c>
      <c r="AS65" t="s">
        <v>116</v>
      </c>
      <c r="AT65" t="s">
        <v>117</v>
      </c>
      <c r="AU65" t="s">
        <v>171</v>
      </c>
      <c r="AV65" t="s">
        <v>271</v>
      </c>
      <c r="AW65" t="s">
        <v>70</v>
      </c>
      <c r="AX65">
        <v>5027</v>
      </c>
      <c r="AY65" t="s">
        <v>411</v>
      </c>
      <c r="AZ65">
        <v>4</v>
      </c>
      <c r="BA65" t="s">
        <v>338</v>
      </c>
      <c r="BB65">
        <v>2</v>
      </c>
      <c r="BC65">
        <v>1</v>
      </c>
      <c r="BE65" t="s">
        <v>70</v>
      </c>
      <c r="BF65">
        <v>0</v>
      </c>
      <c r="BG65" t="s">
        <v>315</v>
      </c>
      <c r="BI65" t="s">
        <v>116</v>
      </c>
      <c r="BJ65" t="s">
        <v>271</v>
      </c>
      <c r="BK65" t="s">
        <v>70</v>
      </c>
      <c r="BL65">
        <v>0.7824373391303685</v>
      </c>
      <c r="BM65">
        <v>5027</v>
      </c>
      <c r="BN65" t="s">
        <v>117</v>
      </c>
      <c r="BO65" t="s">
        <v>171</v>
      </c>
      <c r="BP65">
        <v>2</v>
      </c>
      <c r="BQ65">
        <v>2786.3580000000002</v>
      </c>
      <c r="BR65">
        <v>2.9987693062513199E-2</v>
      </c>
      <c r="BS65">
        <v>0.3755813926278681</v>
      </c>
      <c r="BT65">
        <v>0.23471499355072103</v>
      </c>
      <c r="BU65">
        <v>14.417</v>
      </c>
      <c r="BV65">
        <v>3.8075772309927647E-2</v>
      </c>
      <c r="BW65">
        <v>43.330228888697661</v>
      </c>
      <c r="BX65">
        <v>64</v>
      </c>
      <c r="BY65">
        <v>1</v>
      </c>
      <c r="BZ65">
        <v>1305</v>
      </c>
    </row>
    <row r="66" spans="1:78" ht="16.5">
      <c r="A66" s="255" t="str">
        <f t="shared" si="1"/>
        <v>송도버스</v>
      </c>
      <c r="B66" s="107" t="str">
        <f t="shared" si="2"/>
        <v>여종수</v>
      </c>
      <c r="C66" s="108" t="str">
        <f t="shared" si="3"/>
        <v>C</v>
      </c>
      <c r="D66" s="109">
        <f t="shared" si="4"/>
        <v>0.88571428571428568</v>
      </c>
      <c r="E66" s="110">
        <f t="shared" si="5"/>
        <v>2598</v>
      </c>
      <c r="F66" s="111" t="str">
        <f t="shared" si="6"/>
        <v>8</v>
      </c>
      <c r="G66" s="112" t="str">
        <f t="shared" si="7"/>
        <v>70바2229</v>
      </c>
      <c r="H66" s="113">
        <f t="shared" si="8"/>
        <v>1</v>
      </c>
      <c r="I66" s="114">
        <f t="shared" si="9"/>
        <v>2709.6030000000001</v>
      </c>
      <c r="J66" s="115">
        <f t="shared" si="10"/>
        <v>6.9928227327838034E-3</v>
      </c>
      <c r="K66" s="115">
        <f t="shared" si="11"/>
        <v>0.37383072849130433</v>
      </c>
      <c r="L66" s="115">
        <f t="shared" si="12"/>
        <v>0.20667234277493787</v>
      </c>
      <c r="M66" s="116">
        <f t="shared" si="13"/>
        <v>15.882999999999999</v>
      </c>
      <c r="N66" s="117">
        <f t="shared" si="14"/>
        <v>0.36905775495524618</v>
      </c>
      <c r="O66" s="117">
        <f t="shared" si="15"/>
        <v>37.533173678948536</v>
      </c>
      <c r="P66" s="217">
        <f t="shared" si="16"/>
        <v>38</v>
      </c>
      <c r="Q66" s="218">
        <f t="shared" si="17"/>
        <v>10</v>
      </c>
      <c r="R66" s="218">
        <f t="shared" si="18"/>
        <v>1017</v>
      </c>
      <c r="T66">
        <v>521</v>
      </c>
      <c r="U66">
        <v>2598</v>
      </c>
      <c r="V66" t="s">
        <v>272</v>
      </c>
      <c r="W66">
        <v>2709.6030000000001</v>
      </c>
      <c r="X66">
        <v>1457.0070000000001</v>
      </c>
      <c r="Y66">
        <v>1.86</v>
      </c>
      <c r="Z66">
        <v>15.882999999999999</v>
      </c>
      <c r="AA66">
        <v>163.496351</v>
      </c>
      <c r="AB66">
        <v>1.1433009999999999</v>
      </c>
      <c r="AC66">
        <v>61.119959999999999</v>
      </c>
      <c r="AD66" s="1">
        <v>560</v>
      </c>
      <c r="AE66">
        <v>10</v>
      </c>
      <c r="AF66">
        <v>1017</v>
      </c>
      <c r="AG66">
        <v>77</v>
      </c>
      <c r="AH66">
        <v>16.572865</v>
      </c>
      <c r="AI66">
        <v>3543.4</v>
      </c>
      <c r="AJ66">
        <v>0</v>
      </c>
      <c r="AK66">
        <v>38</v>
      </c>
      <c r="AL66">
        <v>15547</v>
      </c>
      <c r="AM66">
        <v>0.88571428571428568</v>
      </c>
      <c r="AN66" t="s">
        <v>69</v>
      </c>
      <c r="AO66">
        <v>2709.6030000000001</v>
      </c>
      <c r="AP66" t="s">
        <v>585</v>
      </c>
      <c r="AQ66" t="s">
        <v>116</v>
      </c>
      <c r="AR66" t="s">
        <v>118</v>
      </c>
      <c r="AS66" t="s">
        <v>116</v>
      </c>
      <c r="AT66" t="s">
        <v>118</v>
      </c>
      <c r="AU66" t="s">
        <v>169</v>
      </c>
      <c r="AV66" t="s">
        <v>272</v>
      </c>
      <c r="AW66" t="s">
        <v>69</v>
      </c>
      <c r="AX66">
        <v>2598</v>
      </c>
      <c r="AY66" t="s">
        <v>403</v>
      </c>
      <c r="AZ66">
        <v>11</v>
      </c>
      <c r="BA66" t="s">
        <v>339</v>
      </c>
      <c r="BB66">
        <v>1</v>
      </c>
      <c r="BC66">
        <v>1</v>
      </c>
      <c r="BE66" t="s">
        <v>69</v>
      </c>
      <c r="BF66">
        <v>0</v>
      </c>
      <c r="BG66" t="s">
        <v>315</v>
      </c>
      <c r="BI66" t="s">
        <v>116</v>
      </c>
      <c r="BJ66" t="s">
        <v>272</v>
      </c>
      <c r="BK66" t="s">
        <v>69</v>
      </c>
      <c r="BL66">
        <v>0.88571428571428568</v>
      </c>
      <c r="BM66">
        <v>2598</v>
      </c>
      <c r="BN66" t="s">
        <v>118</v>
      </c>
      <c r="BO66" t="s">
        <v>169</v>
      </c>
      <c r="BP66">
        <v>1</v>
      </c>
      <c r="BQ66">
        <v>2709.6030000000001</v>
      </c>
      <c r="BR66">
        <v>6.9928227327838034E-3</v>
      </c>
      <c r="BS66">
        <v>0.37383072849130433</v>
      </c>
      <c r="BT66">
        <v>0.20667234277493787</v>
      </c>
      <c r="BU66">
        <v>15.882999999999999</v>
      </c>
      <c r="BV66">
        <v>0.36905775495524618</v>
      </c>
      <c r="BW66">
        <v>37.533173678948536</v>
      </c>
      <c r="BX66">
        <v>38</v>
      </c>
      <c r="BY66">
        <v>10</v>
      </c>
      <c r="BZ66">
        <v>1017</v>
      </c>
    </row>
    <row r="67" spans="1:78" ht="16.5">
      <c r="A67" s="254" t="str">
        <f t="shared" si="1"/>
        <v>송도버스</v>
      </c>
      <c r="B67" s="123" t="str">
        <f t="shared" si="2"/>
        <v>오병찬</v>
      </c>
      <c r="C67" s="124" t="str">
        <f t="shared" si="3"/>
        <v>S</v>
      </c>
      <c r="D67" s="125">
        <f t="shared" si="4"/>
        <v>1.1103284734065471</v>
      </c>
      <c r="E67" s="126">
        <f t="shared" si="5"/>
        <v>7800</v>
      </c>
      <c r="F67" s="127" t="str">
        <f t="shared" si="6"/>
        <v>8</v>
      </c>
      <c r="G67" s="128" t="str">
        <f t="shared" si="7"/>
        <v>70바2256</v>
      </c>
      <c r="H67" s="129">
        <f t="shared" si="8"/>
        <v>3</v>
      </c>
      <c r="I67" s="130">
        <f t="shared" si="9"/>
        <v>2169.8409999999999</v>
      </c>
      <c r="J67" s="131">
        <f t="shared" si="10"/>
        <v>2.2988838168916181E-2</v>
      </c>
      <c r="K67" s="131">
        <f t="shared" si="11"/>
        <v>0.32861254407962215</v>
      </c>
      <c r="L67" s="131">
        <f t="shared" si="12"/>
        <v>8.1111934008067876E-2</v>
      </c>
      <c r="M67" s="132">
        <f t="shared" si="13"/>
        <v>9.1329999999999991</v>
      </c>
      <c r="N67" s="133">
        <f t="shared" si="14"/>
        <v>4.608632614094766E-2</v>
      </c>
      <c r="O67" s="133">
        <f t="shared" si="15"/>
        <v>6.636430964296463</v>
      </c>
      <c r="P67" s="215">
        <f t="shared" si="16"/>
        <v>4</v>
      </c>
      <c r="Q67" s="216">
        <f t="shared" si="17"/>
        <v>1</v>
      </c>
      <c r="R67" s="216">
        <f t="shared" si="18"/>
        <v>144</v>
      </c>
      <c r="T67">
        <v>521</v>
      </c>
      <c r="U67">
        <v>7800</v>
      </c>
      <c r="V67" t="s">
        <v>273</v>
      </c>
      <c r="W67">
        <v>2169.8409999999999</v>
      </c>
      <c r="X67">
        <v>929.18600000000004</v>
      </c>
      <c r="Y67">
        <v>2.335</v>
      </c>
      <c r="Z67">
        <v>9.1329999999999991</v>
      </c>
      <c r="AA67">
        <v>120.709406</v>
      </c>
      <c r="AB67">
        <v>2.774969</v>
      </c>
      <c r="AC67">
        <v>39.666625000000003</v>
      </c>
      <c r="AD67" s="1">
        <v>176</v>
      </c>
      <c r="AE67">
        <v>1</v>
      </c>
      <c r="AF67">
        <v>144</v>
      </c>
      <c r="AG67">
        <v>76</v>
      </c>
      <c r="AH67">
        <v>17.975739999999998</v>
      </c>
      <c r="AI67">
        <v>897.3</v>
      </c>
      <c r="AJ67">
        <v>0</v>
      </c>
      <c r="AK67">
        <v>4</v>
      </c>
      <c r="AL67">
        <v>400</v>
      </c>
      <c r="AM67">
        <v>1.1103284734065471</v>
      </c>
      <c r="AN67" t="s">
        <v>71</v>
      </c>
      <c r="AO67">
        <v>1926.0909999999999</v>
      </c>
      <c r="AP67" t="s">
        <v>586</v>
      </c>
      <c r="AQ67" t="s">
        <v>116</v>
      </c>
      <c r="AR67" t="s">
        <v>118</v>
      </c>
      <c r="AS67" t="s">
        <v>116</v>
      </c>
      <c r="AT67" t="s">
        <v>118</v>
      </c>
      <c r="AU67" t="s">
        <v>204</v>
      </c>
      <c r="AV67" t="s">
        <v>273</v>
      </c>
      <c r="AW67" t="s">
        <v>71</v>
      </c>
      <c r="AX67">
        <v>7800</v>
      </c>
      <c r="AY67" t="s">
        <v>419</v>
      </c>
      <c r="AZ67">
        <v>2</v>
      </c>
      <c r="BA67" t="s">
        <v>438</v>
      </c>
      <c r="BB67">
        <v>3</v>
      </c>
      <c r="BC67">
        <v>1</v>
      </c>
      <c r="BE67" t="s">
        <v>71</v>
      </c>
      <c r="BF67">
        <v>0</v>
      </c>
      <c r="BG67" t="s">
        <v>315</v>
      </c>
      <c r="BI67" t="s">
        <v>116</v>
      </c>
      <c r="BJ67" t="s">
        <v>273</v>
      </c>
      <c r="BK67" t="s">
        <v>71</v>
      </c>
      <c r="BL67">
        <v>1.1103284734065471</v>
      </c>
      <c r="BM67">
        <v>7800</v>
      </c>
      <c r="BN67" t="s">
        <v>118</v>
      </c>
      <c r="BO67" t="s">
        <v>204</v>
      </c>
      <c r="BP67">
        <v>3</v>
      </c>
      <c r="BQ67">
        <v>2169.8409999999999</v>
      </c>
      <c r="BR67">
        <v>2.2988838168916181E-2</v>
      </c>
      <c r="BS67">
        <v>0.32861254407962215</v>
      </c>
      <c r="BT67">
        <v>8.1111934008067876E-2</v>
      </c>
      <c r="BU67">
        <v>9.1329999999999991</v>
      </c>
      <c r="BV67">
        <v>4.608632614094766E-2</v>
      </c>
      <c r="BW67">
        <v>6.636430964296463</v>
      </c>
      <c r="BX67">
        <v>4</v>
      </c>
      <c r="BY67">
        <v>1</v>
      </c>
      <c r="BZ67">
        <v>144</v>
      </c>
    </row>
    <row r="68" spans="1:78" ht="16.5">
      <c r="A68" s="255" t="str">
        <f t="shared" si="1"/>
        <v>송도버스</v>
      </c>
      <c r="B68" s="107" t="str">
        <f t="shared" si="2"/>
        <v>오승근</v>
      </c>
      <c r="C68" s="108" t="str">
        <f t="shared" si="3"/>
        <v>C</v>
      </c>
      <c r="D68" s="109">
        <f t="shared" si="4"/>
        <v>0.89626993352528705</v>
      </c>
      <c r="E68" s="110">
        <f t="shared" si="5"/>
        <v>9933</v>
      </c>
      <c r="F68" s="111" t="str">
        <f t="shared" si="6"/>
        <v>8</v>
      </c>
      <c r="G68" s="112" t="str">
        <f t="shared" si="7"/>
        <v>70바2264</v>
      </c>
      <c r="H68" s="113">
        <f t="shared" si="8"/>
        <v>8</v>
      </c>
      <c r="I68" s="114">
        <f t="shared" si="9"/>
        <v>1673.0790000000002</v>
      </c>
      <c r="J68" s="115">
        <f t="shared" si="10"/>
        <v>8.498155222523153E-3</v>
      </c>
      <c r="K68" s="115">
        <f t="shared" si="11"/>
        <v>0.38358309732016976</v>
      </c>
      <c r="L68" s="115">
        <f t="shared" si="12"/>
        <v>0.25043647072254205</v>
      </c>
      <c r="M68" s="116">
        <f t="shared" si="13"/>
        <v>14.089</v>
      </c>
      <c r="N68" s="117">
        <f t="shared" si="14"/>
        <v>0.29885020372618387</v>
      </c>
      <c r="O68" s="117">
        <f t="shared" si="15"/>
        <v>17.512621938354375</v>
      </c>
      <c r="P68" s="217">
        <f t="shared" si="16"/>
        <v>20</v>
      </c>
      <c r="Q68" s="218">
        <f t="shared" si="17"/>
        <v>5</v>
      </c>
      <c r="R68" s="218">
        <f t="shared" si="18"/>
        <v>293</v>
      </c>
      <c r="T68">
        <v>521</v>
      </c>
      <c r="U68">
        <v>9933</v>
      </c>
      <c r="V68" t="s">
        <v>274</v>
      </c>
      <c r="W68">
        <v>1673.079</v>
      </c>
      <c r="X68">
        <v>879.26900000000001</v>
      </c>
      <c r="Y68">
        <v>1.903</v>
      </c>
      <c r="Z68">
        <v>14.089</v>
      </c>
      <c r="AA68">
        <v>96.946922999999998</v>
      </c>
      <c r="AB68">
        <v>0.82386999999999999</v>
      </c>
      <c r="AC68">
        <v>37.187201000000002</v>
      </c>
      <c r="AD68" s="1">
        <v>419</v>
      </c>
      <c r="AE68">
        <v>5</v>
      </c>
      <c r="AF68">
        <v>293</v>
      </c>
      <c r="AG68">
        <v>80</v>
      </c>
      <c r="AH68">
        <v>17.257680000000001</v>
      </c>
      <c r="AI68">
        <v>2967.9</v>
      </c>
      <c r="AJ68">
        <v>0</v>
      </c>
      <c r="AK68">
        <v>20</v>
      </c>
      <c r="AL68">
        <v>7665</v>
      </c>
      <c r="AM68">
        <v>0.89626993352528705</v>
      </c>
      <c r="AN68" t="s">
        <v>69</v>
      </c>
      <c r="AO68">
        <v>447.06</v>
      </c>
      <c r="AP68" t="s">
        <v>587</v>
      </c>
      <c r="AQ68" t="s">
        <v>116</v>
      </c>
      <c r="AR68" t="s">
        <v>118</v>
      </c>
      <c r="AS68" t="s">
        <v>116</v>
      </c>
      <c r="AT68" t="s">
        <v>118</v>
      </c>
      <c r="AU68" t="s">
        <v>205</v>
      </c>
      <c r="AV68" t="s">
        <v>274</v>
      </c>
      <c r="AW68" t="s">
        <v>69</v>
      </c>
      <c r="AX68">
        <v>9933</v>
      </c>
      <c r="AY68" t="s">
        <v>403</v>
      </c>
      <c r="AZ68">
        <v>5</v>
      </c>
      <c r="BA68" t="s">
        <v>220</v>
      </c>
      <c r="BB68">
        <v>8</v>
      </c>
      <c r="BC68">
        <v>1</v>
      </c>
      <c r="BE68" t="s">
        <v>66</v>
      </c>
      <c r="BF68">
        <v>-2</v>
      </c>
      <c r="BG68" t="s">
        <v>316</v>
      </c>
      <c r="BI68" t="s">
        <v>116</v>
      </c>
      <c r="BJ68" t="s">
        <v>274</v>
      </c>
      <c r="BK68" t="s">
        <v>69</v>
      </c>
      <c r="BL68">
        <v>0.89626993352528705</v>
      </c>
      <c r="BM68">
        <v>9933</v>
      </c>
      <c r="BN68" t="s">
        <v>118</v>
      </c>
      <c r="BO68" t="s">
        <v>205</v>
      </c>
      <c r="BP68">
        <v>8</v>
      </c>
      <c r="BQ68">
        <v>1673.0790000000002</v>
      </c>
      <c r="BR68">
        <v>8.498155222523153E-3</v>
      </c>
      <c r="BS68">
        <v>0.38358309732016976</v>
      </c>
      <c r="BT68">
        <v>0.2504364707225421</v>
      </c>
      <c r="BU68">
        <v>14.089</v>
      </c>
      <c r="BV68">
        <v>0.29885020372618387</v>
      </c>
      <c r="BW68">
        <v>17.512621938354375</v>
      </c>
      <c r="BX68">
        <v>20</v>
      </c>
      <c r="BY68">
        <v>5</v>
      </c>
      <c r="BZ68">
        <v>293</v>
      </c>
    </row>
    <row r="69" spans="1:78" ht="16.5">
      <c r="A69" s="254" t="str">
        <f t="shared" si="1"/>
        <v>송도버스</v>
      </c>
      <c r="B69" s="123" t="str">
        <f t="shared" si="2"/>
        <v>우관석</v>
      </c>
      <c r="C69" s="124" t="str">
        <f t="shared" si="3"/>
        <v>S</v>
      </c>
      <c r="D69" s="125">
        <f t="shared" si="4"/>
        <v>1.10005955124171</v>
      </c>
      <c r="E69" s="126">
        <f t="shared" si="5"/>
        <v>3323</v>
      </c>
      <c r="F69" s="127" t="str">
        <f t="shared" si="6"/>
        <v>16-1</v>
      </c>
      <c r="G69" s="128" t="str">
        <f t="shared" si="7"/>
        <v>70바2313</v>
      </c>
      <c r="H69" s="129">
        <f t="shared" si="8"/>
        <v>14</v>
      </c>
      <c r="I69" s="130">
        <f t="shared" si="9"/>
        <v>2202.4620000000004</v>
      </c>
      <c r="J69" s="131">
        <f t="shared" si="10"/>
        <v>2.9341940053808125E-2</v>
      </c>
      <c r="K69" s="131">
        <f t="shared" si="11"/>
        <v>0.2537579492524617</v>
      </c>
      <c r="L69" s="131">
        <f t="shared" si="12"/>
        <v>9.6709954587184691E-2</v>
      </c>
      <c r="M69" s="132">
        <f t="shared" si="13"/>
        <v>6.601</v>
      </c>
      <c r="N69" s="133">
        <f t="shared" si="14"/>
        <v>4.5403734547974028E-2</v>
      </c>
      <c r="O69" s="133">
        <f t="shared" si="15"/>
        <v>3.5868950292899484</v>
      </c>
      <c r="P69" s="215">
        <f t="shared" si="16"/>
        <v>18</v>
      </c>
      <c r="Q69" s="216">
        <f t="shared" si="17"/>
        <v>1</v>
      </c>
      <c r="R69" s="216">
        <f t="shared" si="18"/>
        <v>79</v>
      </c>
      <c r="T69">
        <v>521</v>
      </c>
      <c r="U69">
        <v>3323</v>
      </c>
      <c r="V69" t="s">
        <v>319</v>
      </c>
      <c r="W69">
        <v>2202.462</v>
      </c>
      <c r="X69">
        <v>841.63800000000003</v>
      </c>
      <c r="Y69">
        <v>2.617</v>
      </c>
      <c r="Z69">
        <v>6.601</v>
      </c>
      <c r="AA69">
        <v>125.28442200000001</v>
      </c>
      <c r="AB69">
        <v>3.676088</v>
      </c>
      <c r="AC69">
        <v>31.791917999999999</v>
      </c>
      <c r="AD69" s="1">
        <v>213</v>
      </c>
      <c r="AE69">
        <v>1</v>
      </c>
      <c r="AF69">
        <v>79</v>
      </c>
      <c r="AG69">
        <v>77</v>
      </c>
      <c r="AH69">
        <v>17.579695000000001</v>
      </c>
      <c r="AI69">
        <v>486.4</v>
      </c>
      <c r="AJ69">
        <v>0</v>
      </c>
      <c r="AK69">
        <v>18</v>
      </c>
      <c r="AL69">
        <v>3010</v>
      </c>
      <c r="AM69">
        <v>1.10005955124171</v>
      </c>
      <c r="AN69" t="s">
        <v>71</v>
      </c>
      <c r="AO69">
        <v>307.20999999999998</v>
      </c>
      <c r="AP69" t="s">
        <v>588</v>
      </c>
      <c r="AQ69" t="s">
        <v>116</v>
      </c>
      <c r="AR69" t="s">
        <v>117</v>
      </c>
      <c r="AS69" t="s">
        <v>116</v>
      </c>
      <c r="AT69" t="s">
        <v>117</v>
      </c>
      <c r="AU69" t="s">
        <v>221</v>
      </c>
      <c r="AV69" t="s">
        <v>319</v>
      </c>
      <c r="AW69" t="s">
        <v>71</v>
      </c>
      <c r="AX69">
        <v>3323</v>
      </c>
      <c r="AY69" t="s">
        <v>410</v>
      </c>
      <c r="AZ69">
        <v>2</v>
      </c>
      <c r="BA69" t="s">
        <v>417</v>
      </c>
      <c r="BB69">
        <v>14</v>
      </c>
      <c r="BC69">
        <v>1</v>
      </c>
      <c r="BE69" t="s">
        <v>71</v>
      </c>
      <c r="BF69">
        <v>0</v>
      </c>
      <c r="BG69" t="s">
        <v>315</v>
      </c>
      <c r="BI69" t="s">
        <v>116</v>
      </c>
      <c r="BJ69" t="s">
        <v>319</v>
      </c>
      <c r="BK69" t="s">
        <v>71</v>
      </c>
      <c r="BL69">
        <v>1.10005955124171</v>
      </c>
      <c r="BM69">
        <v>3323</v>
      </c>
      <c r="BN69" t="s">
        <v>117</v>
      </c>
      <c r="BO69" t="s">
        <v>221</v>
      </c>
      <c r="BP69">
        <v>14</v>
      </c>
      <c r="BQ69">
        <v>2202.4620000000004</v>
      </c>
      <c r="BR69">
        <v>2.9341940053808125E-2</v>
      </c>
      <c r="BS69">
        <v>0.2537579492524617</v>
      </c>
      <c r="BT69">
        <v>9.6709954587184704E-2</v>
      </c>
      <c r="BU69">
        <v>6.601</v>
      </c>
      <c r="BV69">
        <v>4.5403734547974028E-2</v>
      </c>
      <c r="BW69">
        <v>3.5868950292899484</v>
      </c>
      <c r="BX69">
        <v>18</v>
      </c>
      <c r="BY69">
        <v>1</v>
      </c>
      <c r="BZ69">
        <v>79</v>
      </c>
    </row>
    <row r="70" spans="1:78" ht="16.5">
      <c r="A70" s="255" t="str">
        <f t="shared" si="1"/>
        <v>송도버스</v>
      </c>
      <c r="B70" s="107" t="str">
        <f t="shared" si="2"/>
        <v>유영욱</v>
      </c>
      <c r="C70" s="108" t="str">
        <f t="shared" si="3"/>
        <v>C</v>
      </c>
      <c r="D70" s="109">
        <f t="shared" si="4"/>
        <v>0.8668156048564436</v>
      </c>
      <c r="E70" s="110">
        <f t="shared" si="5"/>
        <v>8199</v>
      </c>
      <c r="F70" s="111" t="str">
        <f t="shared" si="6"/>
        <v>8</v>
      </c>
      <c r="G70" s="112" t="str">
        <f t="shared" si="7"/>
        <v>70바2319</v>
      </c>
      <c r="H70" s="113">
        <f t="shared" si="8"/>
        <v>3</v>
      </c>
      <c r="I70" s="114">
        <f t="shared" si="9"/>
        <v>2151.1959999999999</v>
      </c>
      <c r="J70" s="115">
        <f t="shared" si="10"/>
        <v>5.6051621714600574E-3</v>
      </c>
      <c r="K70" s="115">
        <f t="shared" si="11"/>
        <v>0.36833200612525113</v>
      </c>
      <c r="L70" s="115">
        <f t="shared" si="12"/>
        <v>0.25846087478779245</v>
      </c>
      <c r="M70" s="116">
        <f t="shared" si="13"/>
        <v>14.744</v>
      </c>
      <c r="N70" s="117">
        <f t="shared" si="14"/>
        <v>1.0691726834746811</v>
      </c>
      <c r="O70" s="117">
        <f t="shared" si="15"/>
        <v>22.778026734895381</v>
      </c>
      <c r="P70" s="217">
        <f t="shared" si="16"/>
        <v>29</v>
      </c>
      <c r="Q70" s="218">
        <f t="shared" si="17"/>
        <v>23</v>
      </c>
      <c r="R70" s="218">
        <f t="shared" si="18"/>
        <v>490</v>
      </c>
      <c r="T70">
        <v>521</v>
      </c>
      <c r="U70">
        <v>8199</v>
      </c>
      <c r="V70" t="s">
        <v>275</v>
      </c>
      <c r="W70">
        <v>2151.1959999999999</v>
      </c>
      <c r="X70">
        <v>1182.672</v>
      </c>
      <c r="Y70">
        <v>1.819</v>
      </c>
      <c r="Z70">
        <v>14.744</v>
      </c>
      <c r="AA70">
        <v>125.12858300000001</v>
      </c>
      <c r="AB70">
        <v>0.70136600000000004</v>
      </c>
      <c r="AC70">
        <v>46.088861999999999</v>
      </c>
      <c r="AD70" s="1">
        <v>556</v>
      </c>
      <c r="AE70">
        <v>23</v>
      </c>
      <c r="AF70">
        <v>490</v>
      </c>
      <c r="AG70">
        <v>79</v>
      </c>
      <c r="AH70">
        <v>17.191883000000001</v>
      </c>
      <c r="AI70">
        <v>2028.3</v>
      </c>
      <c r="AJ70">
        <v>0</v>
      </c>
      <c r="AK70">
        <v>29</v>
      </c>
      <c r="AL70">
        <v>11706</v>
      </c>
      <c r="AM70">
        <v>0.8668156048564436</v>
      </c>
      <c r="AN70" t="s">
        <v>69</v>
      </c>
      <c r="AO70">
        <v>1832.9860000000001</v>
      </c>
      <c r="AP70" t="s">
        <v>589</v>
      </c>
      <c r="AQ70" t="s">
        <v>116</v>
      </c>
      <c r="AR70" t="s">
        <v>118</v>
      </c>
      <c r="AS70" t="s">
        <v>116</v>
      </c>
      <c r="AT70" t="s">
        <v>118</v>
      </c>
      <c r="AU70" t="s">
        <v>222</v>
      </c>
      <c r="AV70" t="s">
        <v>275</v>
      </c>
      <c r="AW70" t="s">
        <v>69</v>
      </c>
      <c r="AX70">
        <v>8199</v>
      </c>
      <c r="AY70" t="s">
        <v>403</v>
      </c>
      <c r="AZ70">
        <v>20</v>
      </c>
      <c r="BA70" t="s">
        <v>495</v>
      </c>
      <c r="BB70">
        <v>3</v>
      </c>
      <c r="BC70">
        <v>1</v>
      </c>
      <c r="BE70" t="s">
        <v>69</v>
      </c>
      <c r="BF70">
        <v>0</v>
      </c>
      <c r="BG70" t="s">
        <v>315</v>
      </c>
      <c r="BI70" t="s">
        <v>116</v>
      </c>
      <c r="BJ70" t="s">
        <v>275</v>
      </c>
      <c r="BK70" t="s">
        <v>69</v>
      </c>
      <c r="BL70">
        <v>0.8668156048564436</v>
      </c>
      <c r="BM70">
        <v>8199</v>
      </c>
      <c r="BN70" t="s">
        <v>118</v>
      </c>
      <c r="BO70" t="s">
        <v>222</v>
      </c>
      <c r="BP70">
        <v>3</v>
      </c>
      <c r="BQ70">
        <v>2151.1959999999999</v>
      </c>
      <c r="BR70">
        <v>5.6051621714600574E-3</v>
      </c>
      <c r="BS70">
        <v>0.36833200612525113</v>
      </c>
      <c r="BT70">
        <v>0.25846087478779245</v>
      </c>
      <c r="BU70">
        <v>14.744</v>
      </c>
      <c r="BV70">
        <v>1.0691726834746811</v>
      </c>
      <c r="BW70">
        <v>22.778026734895381</v>
      </c>
      <c r="BX70">
        <v>29</v>
      </c>
      <c r="BY70">
        <v>23</v>
      </c>
      <c r="BZ70">
        <v>490</v>
      </c>
    </row>
    <row r="71" spans="1:78" ht="16.5">
      <c r="A71" s="254" t="str">
        <f t="shared" ref="A71:A132" si="19">BI71</f>
        <v>송도버스</v>
      </c>
      <c r="B71" s="123" t="str">
        <f t="shared" ref="B71:B132" si="20">IF(BJ71="NULL", E71, BJ71)</f>
        <v>유원민</v>
      </c>
      <c r="C71" s="124" t="str">
        <f t="shared" ref="C71:C132" si="21">BK71</f>
        <v>B</v>
      </c>
      <c r="D71" s="125">
        <f t="shared" ref="D71:D132" si="22">BL71</f>
        <v>0.90991086744844274</v>
      </c>
      <c r="E71" s="126">
        <f t="shared" ref="E71:E132" si="23">U71</f>
        <v>7248</v>
      </c>
      <c r="F71" s="127" t="str">
        <f t="shared" ref="F71:F132" si="24">BN71</f>
        <v>16-1</v>
      </c>
      <c r="G71" s="128" t="str">
        <f t="shared" ref="G71:G132" si="25">BO71</f>
        <v>70바2320</v>
      </c>
      <c r="H71" s="129">
        <f t="shared" ref="H71:H132" si="26">BP71</f>
        <v>13</v>
      </c>
      <c r="I71" s="130">
        <f t="shared" ref="I71:I132" si="27">BQ71</f>
        <v>2315.0839999999998</v>
      </c>
      <c r="J71" s="131">
        <f t="shared" ref="J71:J132" si="28">AB71/AA71</f>
        <v>8.8568436170295018E-3</v>
      </c>
      <c r="K71" s="131">
        <f t="shared" ref="K71:K132" si="29">AC71/AA71</f>
        <v>0.39749381434180087</v>
      </c>
      <c r="L71" s="131">
        <f t="shared" ref="L71:L132" si="30">AD71/I71</f>
        <v>0.27126445519903386</v>
      </c>
      <c r="M71" s="132">
        <f t="shared" ref="M71:M132" si="31">Z71</f>
        <v>13.542</v>
      </c>
      <c r="N71" s="133">
        <f t="shared" ref="N71:N132" si="32">BV71</f>
        <v>4.3194976942521314E-2</v>
      </c>
      <c r="O71" s="133">
        <f t="shared" ref="O71:O132" si="33">BW71</f>
        <v>16.370896261215577</v>
      </c>
      <c r="P71" s="215">
        <f t="shared" ref="P71:P132" si="34">AK71</f>
        <v>44</v>
      </c>
      <c r="Q71" s="216">
        <f t="shared" ref="Q71:Q132" si="35">AE71</f>
        <v>1</v>
      </c>
      <c r="R71" s="216">
        <f t="shared" ref="R71:R132" si="36">AF71</f>
        <v>379</v>
      </c>
      <c r="T71">
        <v>521</v>
      </c>
      <c r="U71">
        <v>7248</v>
      </c>
      <c r="V71" t="s">
        <v>386</v>
      </c>
      <c r="W71">
        <v>2315.0839999999998</v>
      </c>
      <c r="X71">
        <v>1140.299</v>
      </c>
      <c r="Y71">
        <v>2.0299999999999998</v>
      </c>
      <c r="Z71">
        <v>13.542</v>
      </c>
      <c r="AA71">
        <v>139.814143</v>
      </c>
      <c r="AB71">
        <v>1.2383120000000001</v>
      </c>
      <c r="AC71">
        <v>55.575257000000001</v>
      </c>
      <c r="AD71" s="1">
        <v>628</v>
      </c>
      <c r="AE71">
        <v>1</v>
      </c>
      <c r="AF71">
        <v>379</v>
      </c>
      <c r="AG71">
        <v>74</v>
      </c>
      <c r="AH71">
        <v>16.558295999999999</v>
      </c>
      <c r="AI71">
        <v>3228.3</v>
      </c>
      <c r="AJ71">
        <v>0</v>
      </c>
      <c r="AK71">
        <v>44</v>
      </c>
      <c r="AL71">
        <v>21734</v>
      </c>
      <c r="AM71">
        <v>0.90991086744844274</v>
      </c>
      <c r="AN71" t="s">
        <v>68</v>
      </c>
      <c r="AO71">
        <v>283.41500000000002</v>
      </c>
      <c r="AP71" t="s">
        <v>590</v>
      </c>
      <c r="AQ71" t="s">
        <v>116</v>
      </c>
      <c r="AR71" t="s">
        <v>117</v>
      </c>
      <c r="AS71" t="s">
        <v>116</v>
      </c>
      <c r="AT71" t="s">
        <v>117</v>
      </c>
      <c r="AU71" t="s">
        <v>184</v>
      </c>
      <c r="AV71" t="s">
        <v>386</v>
      </c>
      <c r="AW71" t="s">
        <v>68</v>
      </c>
      <c r="AX71">
        <v>7248</v>
      </c>
      <c r="AY71" t="s">
        <v>414</v>
      </c>
      <c r="AZ71">
        <v>8</v>
      </c>
      <c r="BA71" t="s">
        <v>466</v>
      </c>
      <c r="BB71">
        <v>13</v>
      </c>
      <c r="BC71">
        <v>1</v>
      </c>
      <c r="BE71" t="s">
        <v>68</v>
      </c>
      <c r="BF71">
        <v>0</v>
      </c>
      <c r="BG71" t="s">
        <v>315</v>
      </c>
      <c r="BI71" t="s">
        <v>116</v>
      </c>
      <c r="BJ71" t="s">
        <v>386</v>
      </c>
      <c r="BK71" t="s">
        <v>68</v>
      </c>
      <c r="BL71">
        <v>0.90991086744844274</v>
      </c>
      <c r="BM71">
        <v>7248</v>
      </c>
      <c r="BN71" t="s">
        <v>117</v>
      </c>
      <c r="BO71" t="s">
        <v>184</v>
      </c>
      <c r="BP71">
        <v>13</v>
      </c>
      <c r="BQ71">
        <v>2315.0839999999998</v>
      </c>
      <c r="BR71">
        <v>8.8568436170295018E-3</v>
      </c>
      <c r="BS71">
        <v>0.39749381434180087</v>
      </c>
      <c r="BT71">
        <v>0.27126445519903386</v>
      </c>
      <c r="BU71">
        <v>13.542</v>
      </c>
      <c r="BV71">
        <v>4.3194976942521314E-2</v>
      </c>
      <c r="BW71">
        <v>16.370896261215577</v>
      </c>
      <c r="BX71">
        <v>44</v>
      </c>
      <c r="BY71">
        <v>1</v>
      </c>
      <c r="BZ71">
        <v>379</v>
      </c>
    </row>
    <row r="72" spans="1:78" ht="16.5">
      <c r="A72" s="255" t="str">
        <f t="shared" si="19"/>
        <v>송도버스</v>
      </c>
      <c r="B72" s="107" t="str">
        <f t="shared" si="20"/>
        <v>유주현</v>
      </c>
      <c r="C72" s="108" t="str">
        <f t="shared" si="21"/>
        <v>C</v>
      </c>
      <c r="D72" s="109">
        <f t="shared" si="22"/>
        <v>0.89407980645484875</v>
      </c>
      <c r="E72" s="110">
        <f t="shared" si="23"/>
        <v>8628</v>
      </c>
      <c r="F72" s="111" t="str">
        <f t="shared" si="24"/>
        <v>16-1</v>
      </c>
      <c r="G72" s="112" t="str">
        <f t="shared" si="25"/>
        <v>70바2236</v>
      </c>
      <c r="H72" s="113">
        <f t="shared" si="26"/>
        <v>10</v>
      </c>
      <c r="I72" s="114">
        <f t="shared" si="27"/>
        <v>1689.9760000000001</v>
      </c>
      <c r="J72" s="115">
        <f t="shared" si="28"/>
        <v>1.6777869575360974E-3</v>
      </c>
      <c r="K72" s="115">
        <f t="shared" si="29"/>
        <v>0.37829191446586241</v>
      </c>
      <c r="L72" s="115">
        <f t="shared" si="30"/>
        <v>2.8994494596372964E-2</v>
      </c>
      <c r="M72" s="116">
        <f t="shared" si="31"/>
        <v>13.382999999999999</v>
      </c>
      <c r="N72" s="117">
        <f t="shared" si="32"/>
        <v>0.11834487590356312</v>
      </c>
      <c r="O72" s="117">
        <f t="shared" si="33"/>
        <v>38.935464172272269</v>
      </c>
      <c r="P72" s="217">
        <f t="shared" si="34"/>
        <v>17</v>
      </c>
      <c r="Q72" s="218">
        <f t="shared" si="35"/>
        <v>2</v>
      </c>
      <c r="R72" s="218">
        <f t="shared" si="36"/>
        <v>668</v>
      </c>
      <c r="T72">
        <v>521</v>
      </c>
      <c r="U72">
        <v>8628</v>
      </c>
      <c r="V72" t="s">
        <v>276</v>
      </c>
      <c r="W72">
        <v>1706.241</v>
      </c>
      <c r="X72">
        <v>844.654</v>
      </c>
      <c r="Y72">
        <v>2.02</v>
      </c>
      <c r="Z72">
        <v>13.382999999999999</v>
      </c>
      <c r="AA72">
        <v>93.038033999999996</v>
      </c>
      <c r="AB72">
        <v>0.15609799999999999</v>
      </c>
      <c r="AC72">
        <v>35.195535999999997</v>
      </c>
      <c r="AD72" s="1">
        <v>49</v>
      </c>
      <c r="AE72">
        <v>2</v>
      </c>
      <c r="AF72">
        <v>668</v>
      </c>
      <c r="AG72">
        <v>85</v>
      </c>
      <c r="AH72">
        <v>18.339176999999999</v>
      </c>
      <c r="AI72">
        <v>2708.7</v>
      </c>
      <c r="AJ72">
        <v>7.7</v>
      </c>
      <c r="AK72">
        <v>17</v>
      </c>
      <c r="AL72">
        <v>6129</v>
      </c>
      <c r="AM72">
        <v>0.89407980645484875</v>
      </c>
      <c r="AN72" t="s">
        <v>69</v>
      </c>
      <c r="AO72">
        <v>316.15100000000001</v>
      </c>
      <c r="AP72" t="s">
        <v>591</v>
      </c>
      <c r="AQ72" t="s">
        <v>116</v>
      </c>
      <c r="AR72" t="s">
        <v>117</v>
      </c>
      <c r="AS72" t="s">
        <v>116</v>
      </c>
      <c r="AT72" t="s">
        <v>117</v>
      </c>
      <c r="AU72" t="s">
        <v>172</v>
      </c>
      <c r="AV72" t="s">
        <v>276</v>
      </c>
      <c r="AW72" t="s">
        <v>69</v>
      </c>
      <c r="AX72">
        <v>8628</v>
      </c>
      <c r="AY72" t="s">
        <v>399</v>
      </c>
      <c r="AZ72">
        <v>3</v>
      </c>
      <c r="BA72" t="s">
        <v>337</v>
      </c>
      <c r="BB72">
        <v>10</v>
      </c>
      <c r="BC72">
        <v>1</v>
      </c>
      <c r="BE72" t="s">
        <v>67</v>
      </c>
      <c r="BF72">
        <v>1</v>
      </c>
      <c r="BG72" t="s">
        <v>317</v>
      </c>
      <c r="BI72" t="s">
        <v>116</v>
      </c>
      <c r="BJ72" t="s">
        <v>276</v>
      </c>
      <c r="BK72" t="s">
        <v>69</v>
      </c>
      <c r="BL72">
        <v>0.89407980645484875</v>
      </c>
      <c r="BM72">
        <v>8628</v>
      </c>
      <c r="BN72" t="s">
        <v>117</v>
      </c>
      <c r="BO72" t="s">
        <v>172</v>
      </c>
      <c r="BP72">
        <v>10</v>
      </c>
      <c r="BQ72">
        <v>1689.9760000000001</v>
      </c>
      <c r="BR72">
        <v>1.6777869575360974E-3</v>
      </c>
      <c r="BS72">
        <v>0.37829191446586241</v>
      </c>
      <c r="BT72">
        <v>2.8718100198037676E-2</v>
      </c>
      <c r="BU72">
        <v>13.382999999999999</v>
      </c>
      <c r="BV72">
        <v>0.11834487590356312</v>
      </c>
      <c r="BW72">
        <v>38.935464172272269</v>
      </c>
      <c r="BX72">
        <v>17</v>
      </c>
      <c r="BY72">
        <v>2</v>
      </c>
      <c r="BZ72">
        <v>668</v>
      </c>
    </row>
    <row r="73" spans="1:78" ht="16.5">
      <c r="A73" s="254" t="str">
        <f t="shared" si="19"/>
        <v>송도버스</v>
      </c>
      <c r="B73" s="123" t="str">
        <f t="shared" si="20"/>
        <v>유태선</v>
      </c>
      <c r="C73" s="124" t="str">
        <f t="shared" si="21"/>
        <v>D</v>
      </c>
      <c r="D73" s="125">
        <f t="shared" si="22"/>
        <v>0.84266342801059957</v>
      </c>
      <c r="E73" s="126">
        <f t="shared" si="23"/>
        <v>6459</v>
      </c>
      <c r="F73" s="127" t="str">
        <f t="shared" si="24"/>
        <v>16-1</v>
      </c>
      <c r="G73" s="128" t="str">
        <f t="shared" si="25"/>
        <v>70바2215</v>
      </c>
      <c r="H73" s="129">
        <f t="shared" si="26"/>
        <v>10</v>
      </c>
      <c r="I73" s="130">
        <f t="shared" si="27"/>
        <v>1558.5319999999999</v>
      </c>
      <c r="J73" s="131">
        <f t="shared" si="28"/>
        <v>3.7916680922655141E-2</v>
      </c>
      <c r="K73" s="131">
        <f t="shared" si="29"/>
        <v>0.34442273570445958</v>
      </c>
      <c r="L73" s="131">
        <f t="shared" si="30"/>
        <v>0.19505534695469839</v>
      </c>
      <c r="M73" s="132">
        <f t="shared" si="31"/>
        <v>13.962</v>
      </c>
      <c r="N73" s="133">
        <f t="shared" si="32"/>
        <v>1.4757476907756788</v>
      </c>
      <c r="O73" s="133">
        <f t="shared" si="33"/>
        <v>31.50400505090688</v>
      </c>
      <c r="P73" s="215">
        <f t="shared" si="34"/>
        <v>17</v>
      </c>
      <c r="Q73" s="216">
        <f t="shared" si="35"/>
        <v>23</v>
      </c>
      <c r="R73" s="216">
        <f t="shared" si="36"/>
        <v>491</v>
      </c>
      <c r="T73">
        <v>521</v>
      </c>
      <c r="U73">
        <v>6459</v>
      </c>
      <c r="V73" t="s">
        <v>387</v>
      </c>
      <c r="W73">
        <v>1575.335</v>
      </c>
      <c r="X73">
        <v>813.83600000000001</v>
      </c>
      <c r="Y73">
        <v>1.9359999999999999</v>
      </c>
      <c r="Z73">
        <v>13.962</v>
      </c>
      <c r="AA73">
        <v>92.504985000000005</v>
      </c>
      <c r="AB73">
        <v>3.507482</v>
      </c>
      <c r="AC73">
        <v>31.86082</v>
      </c>
      <c r="AD73" s="1">
        <v>304</v>
      </c>
      <c r="AE73">
        <v>23</v>
      </c>
      <c r="AF73">
        <v>491</v>
      </c>
      <c r="AG73">
        <v>73</v>
      </c>
      <c r="AH73">
        <v>17.029730000000001</v>
      </c>
      <c r="AI73">
        <v>3097.5</v>
      </c>
      <c r="AJ73">
        <v>0</v>
      </c>
      <c r="AK73">
        <v>17</v>
      </c>
      <c r="AL73">
        <v>6461</v>
      </c>
      <c r="AM73">
        <v>0.84266342801059957</v>
      </c>
      <c r="AN73" t="s">
        <v>67</v>
      </c>
      <c r="AO73">
        <v>342.15499999999997</v>
      </c>
      <c r="AP73" t="s">
        <v>592</v>
      </c>
      <c r="AQ73" t="s">
        <v>116</v>
      </c>
      <c r="AR73" t="s">
        <v>117</v>
      </c>
      <c r="AS73" t="s">
        <v>116</v>
      </c>
      <c r="AT73" t="s">
        <v>117</v>
      </c>
      <c r="AU73" t="s">
        <v>166</v>
      </c>
      <c r="AV73" t="s">
        <v>387</v>
      </c>
      <c r="AW73" t="s">
        <v>67</v>
      </c>
      <c r="AX73">
        <v>6459</v>
      </c>
      <c r="AY73" t="s">
        <v>402</v>
      </c>
      <c r="AZ73">
        <v>1</v>
      </c>
      <c r="BA73" t="s">
        <v>326</v>
      </c>
      <c r="BB73">
        <v>10</v>
      </c>
      <c r="BC73">
        <v>1</v>
      </c>
      <c r="BE73" t="s">
        <v>69</v>
      </c>
      <c r="BF73">
        <v>-1</v>
      </c>
      <c r="BG73" t="s">
        <v>316</v>
      </c>
      <c r="BI73" t="s">
        <v>116</v>
      </c>
      <c r="BJ73" t="s">
        <v>387</v>
      </c>
      <c r="BK73" t="s">
        <v>67</v>
      </c>
      <c r="BL73">
        <v>0.84266342801059957</v>
      </c>
      <c r="BM73">
        <v>6459</v>
      </c>
      <c r="BN73" t="s">
        <v>117</v>
      </c>
      <c r="BO73" t="s">
        <v>166</v>
      </c>
      <c r="BP73">
        <v>10</v>
      </c>
      <c r="BQ73">
        <v>1558.5319999999999</v>
      </c>
      <c r="BR73">
        <v>3.7916680922655141E-2</v>
      </c>
      <c r="BS73">
        <v>0.34442273570445958</v>
      </c>
      <c r="BT73">
        <v>0.19297482757635678</v>
      </c>
      <c r="BU73">
        <v>13.962</v>
      </c>
      <c r="BV73">
        <v>1.4757476907756788</v>
      </c>
      <c r="BW73">
        <v>31.50400505090688</v>
      </c>
      <c r="BX73">
        <v>17</v>
      </c>
      <c r="BY73">
        <v>23</v>
      </c>
      <c r="BZ73">
        <v>491</v>
      </c>
    </row>
    <row r="74" spans="1:78" ht="16.5">
      <c r="A74" s="255" t="str">
        <f t="shared" si="19"/>
        <v>송도버스</v>
      </c>
      <c r="B74" s="107" t="str">
        <f t="shared" si="20"/>
        <v>윤석훈</v>
      </c>
      <c r="C74" s="108" t="str">
        <f t="shared" si="21"/>
        <v>B</v>
      </c>
      <c r="D74" s="109">
        <f t="shared" si="22"/>
        <v>0.90499016556570666</v>
      </c>
      <c r="E74" s="110">
        <f t="shared" si="23"/>
        <v>5886</v>
      </c>
      <c r="F74" s="111" t="str">
        <f t="shared" si="24"/>
        <v>8</v>
      </c>
      <c r="G74" s="112" t="str">
        <f t="shared" si="25"/>
        <v>70바2251</v>
      </c>
      <c r="H74" s="113">
        <f t="shared" si="26"/>
        <v>2</v>
      </c>
      <c r="I74" s="114">
        <f t="shared" si="27"/>
        <v>2483.5410000000002</v>
      </c>
      <c r="J74" s="115">
        <f t="shared" si="28"/>
        <v>2.3617482007090639E-2</v>
      </c>
      <c r="K74" s="115">
        <f t="shared" si="29"/>
        <v>0.3665213891329952</v>
      </c>
      <c r="L74" s="115">
        <f t="shared" si="30"/>
        <v>6.1605586539541721E-2</v>
      </c>
      <c r="M74" s="116">
        <f t="shared" si="31"/>
        <v>10.298</v>
      </c>
      <c r="N74" s="117">
        <f t="shared" si="32"/>
        <v>4.0265089241530536E-2</v>
      </c>
      <c r="O74" s="117">
        <f t="shared" si="33"/>
        <v>8.858319633136718</v>
      </c>
      <c r="P74" s="217">
        <f t="shared" si="34"/>
        <v>51</v>
      </c>
      <c r="Q74" s="218">
        <f t="shared" si="35"/>
        <v>1</v>
      </c>
      <c r="R74" s="218">
        <f t="shared" si="36"/>
        <v>220</v>
      </c>
      <c r="T74">
        <v>521</v>
      </c>
      <c r="U74">
        <v>5886</v>
      </c>
      <c r="V74" t="s">
        <v>277</v>
      </c>
      <c r="W74">
        <v>2483.5410000000002</v>
      </c>
      <c r="X74">
        <v>1254.374</v>
      </c>
      <c r="Y74">
        <v>1.98</v>
      </c>
      <c r="Z74">
        <v>10.298</v>
      </c>
      <c r="AA74">
        <v>156.12163899999999</v>
      </c>
      <c r="AB74">
        <v>3.6871999999999998</v>
      </c>
      <c r="AC74">
        <v>57.221919999999997</v>
      </c>
      <c r="AD74" s="1">
        <v>153</v>
      </c>
      <c r="AE74">
        <v>1</v>
      </c>
      <c r="AF74">
        <v>220</v>
      </c>
      <c r="AG74">
        <v>81</v>
      </c>
      <c r="AH74">
        <v>15.907730000000001</v>
      </c>
      <c r="AI74">
        <v>771.8</v>
      </c>
      <c r="AJ74">
        <v>0</v>
      </c>
      <c r="AK74">
        <v>51</v>
      </c>
      <c r="AL74">
        <v>18201</v>
      </c>
      <c r="AM74">
        <v>0.90499016556570666</v>
      </c>
      <c r="AN74" t="s">
        <v>68</v>
      </c>
      <c r="AO74">
        <v>2192.5100000000002</v>
      </c>
      <c r="AP74" t="s">
        <v>593</v>
      </c>
      <c r="AQ74" t="s">
        <v>116</v>
      </c>
      <c r="AR74" t="s">
        <v>118</v>
      </c>
      <c r="AS74" t="s">
        <v>116</v>
      </c>
      <c r="AT74" t="s">
        <v>118</v>
      </c>
      <c r="AU74" t="s">
        <v>201</v>
      </c>
      <c r="AV74" t="s">
        <v>277</v>
      </c>
      <c r="AW74" t="s">
        <v>68</v>
      </c>
      <c r="AX74">
        <v>5886</v>
      </c>
      <c r="AY74" t="s">
        <v>408</v>
      </c>
      <c r="AZ74">
        <v>14</v>
      </c>
      <c r="BA74" t="s">
        <v>594</v>
      </c>
      <c r="BB74">
        <v>2</v>
      </c>
      <c r="BC74">
        <v>1</v>
      </c>
      <c r="BE74" t="s">
        <v>68</v>
      </c>
      <c r="BF74">
        <v>0</v>
      </c>
      <c r="BG74" t="s">
        <v>315</v>
      </c>
      <c r="BI74" t="s">
        <v>116</v>
      </c>
      <c r="BJ74" t="s">
        <v>277</v>
      </c>
      <c r="BK74" t="s">
        <v>68</v>
      </c>
      <c r="BL74">
        <v>0.90499016556570666</v>
      </c>
      <c r="BM74">
        <v>5886</v>
      </c>
      <c r="BN74" t="s">
        <v>118</v>
      </c>
      <c r="BO74" t="s">
        <v>201</v>
      </c>
      <c r="BP74">
        <v>2</v>
      </c>
      <c r="BQ74">
        <v>2483.5410000000002</v>
      </c>
      <c r="BR74">
        <v>2.3617482007090639E-2</v>
      </c>
      <c r="BS74">
        <v>0.3665213891329952</v>
      </c>
      <c r="BT74">
        <v>6.1605586539541721E-2</v>
      </c>
      <c r="BU74">
        <v>10.298</v>
      </c>
      <c r="BV74">
        <v>4.0265089241530536E-2</v>
      </c>
      <c r="BW74">
        <v>8.858319633136718</v>
      </c>
      <c r="BX74">
        <v>51</v>
      </c>
      <c r="BY74">
        <v>1</v>
      </c>
      <c r="BZ74">
        <v>220</v>
      </c>
    </row>
    <row r="75" spans="1:78" ht="16.5">
      <c r="A75" s="254" t="str">
        <f t="shared" si="19"/>
        <v>송도버스</v>
      </c>
      <c r="B75" s="123" t="str">
        <f t="shared" si="20"/>
        <v>이강욱</v>
      </c>
      <c r="C75" s="124" t="str">
        <f t="shared" si="21"/>
        <v>D</v>
      </c>
      <c r="D75" s="125">
        <f t="shared" si="22"/>
        <v>0.80223487585818432</v>
      </c>
      <c r="E75" s="126">
        <f t="shared" si="23"/>
        <v>541</v>
      </c>
      <c r="F75" s="127" t="str">
        <f t="shared" si="24"/>
        <v>8</v>
      </c>
      <c r="G75" s="128" t="str">
        <f t="shared" si="25"/>
        <v>70바2308</v>
      </c>
      <c r="H75" s="129">
        <f t="shared" si="26"/>
        <v>14</v>
      </c>
      <c r="I75" s="130">
        <f t="shared" si="27"/>
        <v>2086.8980000000001</v>
      </c>
      <c r="J75" s="131">
        <f t="shared" si="28"/>
        <v>1.5221703632844795E-2</v>
      </c>
      <c r="K75" s="131">
        <f t="shared" si="29"/>
        <v>0.41493088850596943</v>
      </c>
      <c r="L75" s="131">
        <f t="shared" si="30"/>
        <v>0.23144399007522168</v>
      </c>
      <c r="M75" s="132">
        <f t="shared" si="31"/>
        <v>17.890999999999998</v>
      </c>
      <c r="N75" s="133">
        <f t="shared" si="32"/>
        <v>1.0062782177183551</v>
      </c>
      <c r="O75" s="133">
        <f t="shared" si="33"/>
        <v>53.188991507970201</v>
      </c>
      <c r="P75" s="215">
        <f t="shared" si="34"/>
        <v>39</v>
      </c>
      <c r="Q75" s="216">
        <f t="shared" si="35"/>
        <v>21</v>
      </c>
      <c r="R75" s="216">
        <f t="shared" si="36"/>
        <v>1136</v>
      </c>
      <c r="T75">
        <v>521</v>
      </c>
      <c r="U75">
        <v>541</v>
      </c>
      <c r="V75" t="s">
        <v>363</v>
      </c>
      <c r="W75">
        <v>2171.9369999999999</v>
      </c>
      <c r="X75">
        <v>1234.7429999999999</v>
      </c>
      <c r="Y75">
        <v>1.7589999999999999</v>
      </c>
      <c r="Z75">
        <v>17.890999999999998</v>
      </c>
      <c r="AA75">
        <v>125.11247400000001</v>
      </c>
      <c r="AB75">
        <v>1.904425</v>
      </c>
      <c r="AC75">
        <v>51.913029999999999</v>
      </c>
      <c r="AD75" s="1">
        <v>483</v>
      </c>
      <c r="AE75">
        <v>21</v>
      </c>
      <c r="AF75">
        <v>1136</v>
      </c>
      <c r="AG75">
        <v>77</v>
      </c>
      <c r="AH75">
        <v>17.359874999999999</v>
      </c>
      <c r="AI75">
        <v>9486.2999999999993</v>
      </c>
      <c r="AJ75">
        <v>0</v>
      </c>
      <c r="AK75">
        <v>39</v>
      </c>
      <c r="AL75">
        <v>24623</v>
      </c>
      <c r="AM75">
        <v>0.80223487585818432</v>
      </c>
      <c r="AN75" t="s">
        <v>67</v>
      </c>
      <c r="AO75">
        <v>300.79700000000003</v>
      </c>
      <c r="AP75" t="s">
        <v>595</v>
      </c>
      <c r="AQ75" t="s">
        <v>116</v>
      </c>
      <c r="AR75" t="s">
        <v>118</v>
      </c>
      <c r="AS75" t="s">
        <v>116</v>
      </c>
      <c r="AT75" t="s">
        <v>118</v>
      </c>
      <c r="AU75" t="s">
        <v>218</v>
      </c>
      <c r="AV75" t="s">
        <v>363</v>
      </c>
      <c r="AW75" t="s">
        <v>67</v>
      </c>
      <c r="AX75">
        <v>541</v>
      </c>
      <c r="AY75" t="s">
        <v>401</v>
      </c>
      <c r="AZ75">
        <v>22</v>
      </c>
      <c r="BA75" t="s">
        <v>447</v>
      </c>
      <c r="BB75">
        <v>14</v>
      </c>
      <c r="BC75">
        <v>1</v>
      </c>
      <c r="BE75" t="s">
        <v>67</v>
      </c>
      <c r="BF75">
        <v>0</v>
      </c>
      <c r="BG75" t="s">
        <v>315</v>
      </c>
      <c r="BI75" t="s">
        <v>116</v>
      </c>
      <c r="BJ75" t="s">
        <v>363</v>
      </c>
      <c r="BK75" t="s">
        <v>67</v>
      </c>
      <c r="BL75">
        <v>0.80223487585818432</v>
      </c>
      <c r="BM75">
        <v>541</v>
      </c>
      <c r="BN75" t="s">
        <v>118</v>
      </c>
      <c r="BO75" t="s">
        <v>218</v>
      </c>
      <c r="BP75">
        <v>14</v>
      </c>
      <c r="BQ75">
        <v>2086.8980000000001</v>
      </c>
      <c r="BR75">
        <v>1.5221703632844795E-2</v>
      </c>
      <c r="BS75">
        <v>0.41493088850596943</v>
      </c>
      <c r="BT75">
        <v>0.22238214091845207</v>
      </c>
      <c r="BU75">
        <v>17.890999999999998</v>
      </c>
      <c r="BV75">
        <v>1.0062782177183551</v>
      </c>
      <c r="BW75">
        <v>53.188991507970201</v>
      </c>
      <c r="BX75">
        <v>39</v>
      </c>
      <c r="BY75">
        <v>21</v>
      </c>
      <c r="BZ75">
        <v>1136</v>
      </c>
    </row>
    <row r="76" spans="1:78" ht="16.5">
      <c r="A76" s="255" t="str">
        <f t="shared" si="19"/>
        <v>송도버스</v>
      </c>
      <c r="B76" s="107" t="str">
        <f t="shared" si="20"/>
        <v>이경국</v>
      </c>
      <c r="C76" s="108" t="str">
        <f t="shared" si="21"/>
        <v>F</v>
      </c>
      <c r="D76" s="109">
        <f t="shared" si="22"/>
        <v>0.79424081849506667</v>
      </c>
      <c r="E76" s="110">
        <f t="shared" si="23"/>
        <v>2740</v>
      </c>
      <c r="F76" s="111" t="str">
        <f t="shared" si="24"/>
        <v>8</v>
      </c>
      <c r="G76" s="112" t="str">
        <f t="shared" si="25"/>
        <v>70바2225</v>
      </c>
      <c r="H76" s="113">
        <f t="shared" si="26"/>
        <v>10</v>
      </c>
      <c r="I76" s="114">
        <f t="shared" si="27"/>
        <v>1778.5140000000001</v>
      </c>
      <c r="J76" s="115">
        <f t="shared" si="28"/>
        <v>5.9761259663579626E-2</v>
      </c>
      <c r="K76" s="115">
        <f t="shared" si="29"/>
        <v>0.38904932604967596</v>
      </c>
      <c r="L76" s="115">
        <f t="shared" si="30"/>
        <v>0.21759738748190904</v>
      </c>
      <c r="M76" s="116">
        <f t="shared" si="31"/>
        <v>19.233000000000001</v>
      </c>
      <c r="N76" s="117">
        <f t="shared" si="32"/>
        <v>2.4285087499170257</v>
      </c>
      <c r="O76" s="117">
        <f t="shared" si="33"/>
        <v>69.455350247626939</v>
      </c>
      <c r="P76" s="217">
        <f t="shared" si="34"/>
        <v>23</v>
      </c>
      <c r="Q76" s="218">
        <f t="shared" si="35"/>
        <v>44</v>
      </c>
      <c r="R76" s="218">
        <f t="shared" si="36"/>
        <v>1415</v>
      </c>
      <c r="T76">
        <v>521</v>
      </c>
      <c r="U76">
        <v>2740</v>
      </c>
      <c r="V76" t="s">
        <v>500</v>
      </c>
      <c r="W76">
        <v>1824.5070000000001</v>
      </c>
      <c r="X76">
        <v>1091.184</v>
      </c>
      <c r="Y76">
        <v>1.6719999999999999</v>
      </c>
      <c r="Z76">
        <v>19.233000000000001</v>
      </c>
      <c r="AA76">
        <v>114.078586</v>
      </c>
      <c r="AB76">
        <v>6.8174799999999998</v>
      </c>
      <c r="AC76">
        <v>44.382196999999998</v>
      </c>
      <c r="AD76" s="1">
        <v>387</v>
      </c>
      <c r="AE76">
        <v>44</v>
      </c>
      <c r="AF76">
        <v>1415</v>
      </c>
      <c r="AG76">
        <v>75</v>
      </c>
      <c r="AH76">
        <v>15.993422000000001</v>
      </c>
      <c r="AI76">
        <v>5251.8</v>
      </c>
      <c r="AJ76">
        <v>0</v>
      </c>
      <c r="AK76">
        <v>23</v>
      </c>
      <c r="AL76">
        <v>26094</v>
      </c>
      <c r="AM76">
        <v>0.79424081849506667</v>
      </c>
      <c r="AN76" t="s">
        <v>70</v>
      </c>
      <c r="AO76">
        <v>319.15899999999999</v>
      </c>
      <c r="AP76" t="s">
        <v>596</v>
      </c>
      <c r="AQ76" t="s">
        <v>116</v>
      </c>
      <c r="AR76" t="s">
        <v>118</v>
      </c>
      <c r="AS76" t="s">
        <v>116</v>
      </c>
      <c r="AT76" t="s">
        <v>118</v>
      </c>
      <c r="AU76" t="s">
        <v>167</v>
      </c>
      <c r="AV76" t="s">
        <v>500</v>
      </c>
      <c r="AW76" t="s">
        <v>70</v>
      </c>
      <c r="AX76">
        <v>2740</v>
      </c>
      <c r="AY76" t="s">
        <v>407</v>
      </c>
      <c r="AZ76">
        <v>2</v>
      </c>
      <c r="BA76" t="s">
        <v>429</v>
      </c>
      <c r="BB76">
        <v>10</v>
      </c>
      <c r="BC76">
        <v>1</v>
      </c>
      <c r="BE76" t="s">
        <v>67</v>
      </c>
      <c r="BF76">
        <v>-1</v>
      </c>
      <c r="BG76" t="s">
        <v>316</v>
      </c>
      <c r="BI76" t="s">
        <v>116</v>
      </c>
      <c r="BJ76" t="s">
        <v>500</v>
      </c>
      <c r="BK76" t="s">
        <v>70</v>
      </c>
      <c r="BL76">
        <v>0.79424081849506667</v>
      </c>
      <c r="BM76">
        <v>2740</v>
      </c>
      <c r="BN76" t="s">
        <v>118</v>
      </c>
      <c r="BO76" t="s">
        <v>167</v>
      </c>
      <c r="BP76">
        <v>10</v>
      </c>
      <c r="BQ76">
        <v>1778.5140000000001</v>
      </c>
      <c r="BR76">
        <v>5.9761259663579626E-2</v>
      </c>
      <c r="BS76">
        <v>0.38904932604967596</v>
      </c>
      <c r="BT76">
        <v>0.21211209384233659</v>
      </c>
      <c r="BU76">
        <v>19.233000000000001</v>
      </c>
      <c r="BV76">
        <v>2.4285087499170257</v>
      </c>
      <c r="BW76">
        <v>69.455350247626939</v>
      </c>
      <c r="BX76">
        <v>23</v>
      </c>
      <c r="BY76">
        <v>44</v>
      </c>
      <c r="BZ76">
        <v>1415</v>
      </c>
    </row>
    <row r="77" spans="1:78" ht="16.5">
      <c r="A77" s="254" t="str">
        <f t="shared" si="19"/>
        <v>송도버스</v>
      </c>
      <c r="B77" s="123" t="str">
        <f t="shared" si="20"/>
        <v>이경섭</v>
      </c>
      <c r="C77" s="124" t="str">
        <f t="shared" si="21"/>
        <v>D</v>
      </c>
      <c r="D77" s="125">
        <f t="shared" si="22"/>
        <v>0.80047496020334163</v>
      </c>
      <c r="E77" s="126">
        <f t="shared" si="23"/>
        <v>3748</v>
      </c>
      <c r="F77" s="127" t="str">
        <f t="shared" si="24"/>
        <v>8</v>
      </c>
      <c r="G77" s="128" t="str">
        <f t="shared" si="25"/>
        <v>70바2222</v>
      </c>
      <c r="H77" s="129">
        <f t="shared" si="26"/>
        <v>2</v>
      </c>
      <c r="I77" s="130">
        <f t="shared" si="27"/>
        <v>1659.7169999999999</v>
      </c>
      <c r="J77" s="131">
        <f t="shared" si="28"/>
        <v>4.16505931291523E-2</v>
      </c>
      <c r="K77" s="131">
        <f t="shared" si="29"/>
        <v>0.37425722686419916</v>
      </c>
      <c r="L77" s="131">
        <f t="shared" si="30"/>
        <v>0.28257829497438419</v>
      </c>
      <c r="M77" s="132">
        <f t="shared" si="31"/>
        <v>18.803000000000001</v>
      </c>
      <c r="N77" s="133">
        <f t="shared" si="32"/>
        <v>0</v>
      </c>
      <c r="O77" s="133">
        <f t="shared" si="33"/>
        <v>28.498834439847279</v>
      </c>
      <c r="P77" s="215">
        <f t="shared" si="34"/>
        <v>31</v>
      </c>
      <c r="Q77" s="216">
        <f t="shared" si="35"/>
        <v>1</v>
      </c>
      <c r="R77" s="216">
        <f t="shared" si="36"/>
        <v>479</v>
      </c>
      <c r="T77">
        <v>521</v>
      </c>
      <c r="U77">
        <v>3748</v>
      </c>
      <c r="V77" t="s">
        <v>278</v>
      </c>
      <c r="W77">
        <v>1699.703</v>
      </c>
      <c r="X77">
        <v>1006.4589999999999</v>
      </c>
      <c r="Y77">
        <v>1.6890000000000001</v>
      </c>
      <c r="Z77">
        <v>18.803000000000001</v>
      </c>
      <c r="AA77">
        <v>102.44581599999999</v>
      </c>
      <c r="AB77">
        <v>4.2669290000000002</v>
      </c>
      <c r="AC77">
        <v>38.341087000000002</v>
      </c>
      <c r="AD77" s="1">
        <v>469</v>
      </c>
      <c r="AE77">
        <v>1</v>
      </c>
      <c r="AF77">
        <v>479</v>
      </c>
      <c r="AG77">
        <v>76</v>
      </c>
      <c r="AH77">
        <v>16.591238000000001</v>
      </c>
      <c r="AI77">
        <v>3489.4</v>
      </c>
      <c r="AJ77">
        <v>0</v>
      </c>
      <c r="AK77">
        <v>31</v>
      </c>
      <c r="AL77">
        <v>10131</v>
      </c>
      <c r="AM77">
        <v>0.80047496020334163</v>
      </c>
      <c r="AN77" t="s">
        <v>67</v>
      </c>
      <c r="AO77">
        <v>1569.1479999999999</v>
      </c>
      <c r="AP77" t="s">
        <v>597</v>
      </c>
      <c r="AQ77" t="s">
        <v>116</v>
      </c>
      <c r="AR77" t="s">
        <v>118</v>
      </c>
      <c r="AS77" t="s">
        <v>116</v>
      </c>
      <c r="AT77" t="s">
        <v>118</v>
      </c>
      <c r="AU77" t="s">
        <v>189</v>
      </c>
      <c r="AV77" t="s">
        <v>278</v>
      </c>
      <c r="AW77" t="s">
        <v>67</v>
      </c>
      <c r="AX77">
        <v>3748</v>
      </c>
      <c r="AY77" t="s">
        <v>401</v>
      </c>
      <c r="AZ77">
        <v>23</v>
      </c>
      <c r="BA77" t="s">
        <v>426</v>
      </c>
      <c r="BB77">
        <v>2</v>
      </c>
      <c r="BC77">
        <v>1</v>
      </c>
      <c r="BE77" t="s">
        <v>67</v>
      </c>
      <c r="BF77">
        <v>0</v>
      </c>
      <c r="BG77" t="s">
        <v>315</v>
      </c>
      <c r="BI77" t="s">
        <v>116</v>
      </c>
      <c r="BJ77" t="s">
        <v>278</v>
      </c>
      <c r="BK77" t="s">
        <v>67</v>
      </c>
      <c r="BL77">
        <v>0.80047496020334163</v>
      </c>
      <c r="BM77">
        <v>3748</v>
      </c>
      <c r="BN77" t="s">
        <v>118</v>
      </c>
      <c r="BO77" t="s">
        <v>189</v>
      </c>
      <c r="BP77">
        <v>2</v>
      </c>
      <c r="BQ77">
        <v>1659.7169999999999</v>
      </c>
      <c r="BR77">
        <v>4.16505931291523E-2</v>
      </c>
      <c r="BS77">
        <v>0.37425722686419916</v>
      </c>
      <c r="BT77">
        <v>0.27593055963306529</v>
      </c>
      <c r="BU77">
        <v>18.803000000000001</v>
      </c>
      <c r="BV77">
        <v>0</v>
      </c>
      <c r="BW77">
        <v>28.498834439847279</v>
      </c>
      <c r="BX77">
        <v>31</v>
      </c>
      <c r="BY77">
        <v>1</v>
      </c>
      <c r="BZ77">
        <v>479</v>
      </c>
    </row>
    <row r="78" spans="1:78" ht="16.5">
      <c r="A78" s="255" t="str">
        <f t="shared" si="19"/>
        <v>송도버스</v>
      </c>
      <c r="B78" s="107" t="str">
        <f t="shared" si="20"/>
        <v>이만규</v>
      </c>
      <c r="C78" s="108" t="str">
        <f t="shared" si="21"/>
        <v>C</v>
      </c>
      <c r="D78" s="109">
        <f t="shared" si="22"/>
        <v>0.87772784515208147</v>
      </c>
      <c r="E78" s="110">
        <f t="shared" si="23"/>
        <v>8511</v>
      </c>
      <c r="F78" s="111" t="str">
        <f t="shared" si="24"/>
        <v>8</v>
      </c>
      <c r="G78" s="112" t="str">
        <f t="shared" si="25"/>
        <v>70바2232</v>
      </c>
      <c r="H78" s="113">
        <f t="shared" si="26"/>
        <v>9</v>
      </c>
      <c r="I78" s="114">
        <f t="shared" si="27"/>
        <v>1342.6970000000001</v>
      </c>
      <c r="J78" s="115">
        <f t="shared" si="28"/>
        <v>5.811966621144693E-3</v>
      </c>
      <c r="K78" s="115">
        <f t="shared" si="29"/>
        <v>0.40947068452898555</v>
      </c>
      <c r="L78" s="115">
        <f t="shared" si="30"/>
        <v>0.20630119825992013</v>
      </c>
      <c r="M78" s="116">
        <f t="shared" si="31"/>
        <v>15.297000000000001</v>
      </c>
      <c r="N78" s="117">
        <f t="shared" si="32"/>
        <v>0.22960293616234759</v>
      </c>
      <c r="O78" s="117">
        <f t="shared" si="33"/>
        <v>59.122756061804509</v>
      </c>
      <c r="P78" s="217">
        <f t="shared" si="34"/>
        <v>28</v>
      </c>
      <c r="Q78" s="218">
        <f t="shared" si="35"/>
        <v>4</v>
      </c>
      <c r="R78" s="218">
        <f t="shared" si="36"/>
        <v>1037</v>
      </c>
      <c r="T78">
        <v>521</v>
      </c>
      <c r="U78">
        <v>8511</v>
      </c>
      <c r="V78" t="s">
        <v>279</v>
      </c>
      <c r="W78">
        <v>1364.2</v>
      </c>
      <c r="X78">
        <v>740.81399999999996</v>
      </c>
      <c r="Y78">
        <v>1.841</v>
      </c>
      <c r="Z78">
        <v>15.297000000000001</v>
      </c>
      <c r="AA78">
        <v>81.965542999999997</v>
      </c>
      <c r="AB78">
        <v>0.476381</v>
      </c>
      <c r="AC78">
        <v>33.562486999999997</v>
      </c>
      <c r="AD78" s="1">
        <v>277</v>
      </c>
      <c r="AE78">
        <v>4</v>
      </c>
      <c r="AF78">
        <v>1037</v>
      </c>
      <c r="AG78">
        <v>83</v>
      </c>
      <c r="AH78">
        <v>16.643578999999999</v>
      </c>
      <c r="AI78">
        <v>2659.7</v>
      </c>
      <c r="AJ78">
        <v>5.4</v>
      </c>
      <c r="AK78">
        <v>28</v>
      </c>
      <c r="AL78">
        <v>15453</v>
      </c>
      <c r="AM78">
        <v>0.87772784515208147</v>
      </c>
      <c r="AN78" t="s">
        <v>69</v>
      </c>
      <c r="AO78">
        <v>180.03100000000001</v>
      </c>
      <c r="AP78" t="s">
        <v>598</v>
      </c>
      <c r="AQ78" t="s">
        <v>116</v>
      </c>
      <c r="AR78" t="s">
        <v>118</v>
      </c>
      <c r="AS78" t="s">
        <v>116</v>
      </c>
      <c r="AT78" t="s">
        <v>118</v>
      </c>
      <c r="AU78" t="s">
        <v>191</v>
      </c>
      <c r="AV78" t="s">
        <v>279</v>
      </c>
      <c r="AW78" t="s">
        <v>69</v>
      </c>
      <c r="AX78">
        <v>8511</v>
      </c>
      <c r="AY78" t="s">
        <v>403</v>
      </c>
      <c r="AZ78">
        <v>15</v>
      </c>
      <c r="BA78" t="s">
        <v>385</v>
      </c>
      <c r="BB78">
        <v>9</v>
      </c>
      <c r="BC78">
        <v>1</v>
      </c>
      <c r="BE78" t="s">
        <v>69</v>
      </c>
      <c r="BF78">
        <v>0</v>
      </c>
      <c r="BG78" t="s">
        <v>315</v>
      </c>
      <c r="BI78" t="s">
        <v>116</v>
      </c>
      <c r="BJ78" t="s">
        <v>279</v>
      </c>
      <c r="BK78" t="s">
        <v>69</v>
      </c>
      <c r="BL78">
        <v>0.87772784515208147</v>
      </c>
      <c r="BM78">
        <v>8511</v>
      </c>
      <c r="BN78" t="s">
        <v>118</v>
      </c>
      <c r="BO78" t="s">
        <v>191</v>
      </c>
      <c r="BP78">
        <v>9</v>
      </c>
      <c r="BQ78">
        <v>1342.6970000000001</v>
      </c>
      <c r="BR78">
        <v>5.811966621144693E-3</v>
      </c>
      <c r="BS78">
        <v>0.40947068452898555</v>
      </c>
      <c r="BT78">
        <v>0.20304940624541856</v>
      </c>
      <c r="BU78">
        <v>15.297000000000001</v>
      </c>
      <c r="BV78">
        <v>0.22960293616234759</v>
      </c>
      <c r="BW78">
        <v>59.122756061804509</v>
      </c>
      <c r="BX78">
        <v>28</v>
      </c>
      <c r="BY78">
        <v>4</v>
      </c>
      <c r="BZ78">
        <v>1037</v>
      </c>
    </row>
    <row r="79" spans="1:78" ht="16.5">
      <c r="A79" s="254" t="str">
        <f t="shared" si="19"/>
        <v>송도버스</v>
      </c>
      <c r="B79" s="123" t="str">
        <f t="shared" si="20"/>
        <v>이봉택</v>
      </c>
      <c r="C79" s="124" t="str">
        <f t="shared" si="21"/>
        <v>F</v>
      </c>
      <c r="D79" s="125">
        <f t="shared" si="22"/>
        <v>0.77136747158940777</v>
      </c>
      <c r="E79" s="126">
        <f t="shared" si="23"/>
        <v>4408</v>
      </c>
      <c r="F79" s="127" t="str">
        <f t="shared" si="24"/>
        <v>8</v>
      </c>
      <c r="G79" s="128" t="str">
        <f t="shared" si="25"/>
        <v>70바2287</v>
      </c>
      <c r="H79" s="129">
        <f t="shared" si="26"/>
        <v>11</v>
      </c>
      <c r="I79" s="130">
        <f t="shared" si="27"/>
        <v>1736.7929999999999</v>
      </c>
      <c r="J79" s="131">
        <f t="shared" si="28"/>
        <v>6.1127790253232894E-2</v>
      </c>
      <c r="K79" s="131">
        <f t="shared" si="29"/>
        <v>0.42816564977462618</v>
      </c>
      <c r="L79" s="131">
        <f t="shared" si="30"/>
        <v>0.18424763342551473</v>
      </c>
      <c r="M79" s="132">
        <f t="shared" si="31"/>
        <v>17.422000000000001</v>
      </c>
      <c r="N79" s="133">
        <f t="shared" si="32"/>
        <v>4.8379521217443777</v>
      </c>
      <c r="O79" s="133">
        <f t="shared" si="33"/>
        <v>43.205600198356038</v>
      </c>
      <c r="P79" s="215">
        <f t="shared" si="34"/>
        <v>62</v>
      </c>
      <c r="Q79" s="216">
        <f t="shared" si="35"/>
        <v>76</v>
      </c>
      <c r="R79" s="216">
        <f t="shared" si="36"/>
        <v>898</v>
      </c>
      <c r="T79">
        <v>521</v>
      </c>
      <c r="U79">
        <v>4408</v>
      </c>
      <c r="V79" t="s">
        <v>388</v>
      </c>
      <c r="W79">
        <v>1790.037</v>
      </c>
      <c r="X79">
        <v>1015.974</v>
      </c>
      <c r="Y79">
        <v>1.762</v>
      </c>
      <c r="Z79">
        <v>17.422000000000001</v>
      </c>
      <c r="AA79">
        <v>116.104426</v>
      </c>
      <c r="AB79">
        <v>7.097207</v>
      </c>
      <c r="AC79">
        <v>49.711927000000003</v>
      </c>
      <c r="AD79" s="1">
        <v>320</v>
      </c>
      <c r="AE79">
        <v>76</v>
      </c>
      <c r="AF79">
        <v>898</v>
      </c>
      <c r="AG79">
        <v>75</v>
      </c>
      <c r="AH79">
        <v>15.417474</v>
      </c>
      <c r="AI79">
        <v>5533.6</v>
      </c>
      <c r="AJ79">
        <v>0</v>
      </c>
      <c r="AK79">
        <v>62</v>
      </c>
      <c r="AL79">
        <v>35417</v>
      </c>
      <c r="AM79">
        <v>0.77136747158940777</v>
      </c>
      <c r="AN79" t="s">
        <v>70</v>
      </c>
      <c r="AO79">
        <v>249.08799999999999</v>
      </c>
      <c r="AP79" t="s">
        <v>599</v>
      </c>
      <c r="AQ79" t="s">
        <v>116</v>
      </c>
      <c r="AR79" t="s">
        <v>118</v>
      </c>
      <c r="AS79" t="s">
        <v>116</v>
      </c>
      <c r="AT79" t="s">
        <v>118</v>
      </c>
      <c r="AU79" t="s">
        <v>210</v>
      </c>
      <c r="AV79" t="s">
        <v>388</v>
      </c>
      <c r="AW79" t="s">
        <v>70</v>
      </c>
      <c r="AX79">
        <v>4408</v>
      </c>
      <c r="AY79" t="s">
        <v>407</v>
      </c>
      <c r="AZ79">
        <v>12</v>
      </c>
      <c r="BA79" t="s">
        <v>600</v>
      </c>
      <c r="BB79">
        <v>11</v>
      </c>
      <c r="BC79">
        <v>1</v>
      </c>
      <c r="BE79" t="s">
        <v>67</v>
      </c>
      <c r="BF79">
        <v>-1</v>
      </c>
      <c r="BG79" t="s">
        <v>316</v>
      </c>
      <c r="BI79" t="s">
        <v>116</v>
      </c>
      <c r="BJ79" t="s">
        <v>388</v>
      </c>
      <c r="BK79" t="s">
        <v>70</v>
      </c>
      <c r="BL79">
        <v>0.77136747158940777</v>
      </c>
      <c r="BM79">
        <v>4408</v>
      </c>
      <c r="BN79" t="s">
        <v>118</v>
      </c>
      <c r="BO79" t="s">
        <v>210</v>
      </c>
      <c r="BP79">
        <v>11</v>
      </c>
      <c r="BQ79">
        <v>1736.7929999999999</v>
      </c>
      <c r="BR79">
        <v>6.1127790253232894E-2</v>
      </c>
      <c r="BS79">
        <v>0.42816564977462618</v>
      </c>
      <c r="BT79">
        <v>0.17876725453161024</v>
      </c>
      <c r="BU79">
        <v>17.422000000000001</v>
      </c>
      <c r="BV79">
        <v>4.8379521217443777</v>
      </c>
      <c r="BW79">
        <v>43.205600198356038</v>
      </c>
      <c r="BX79">
        <v>62</v>
      </c>
      <c r="BY79">
        <v>76</v>
      </c>
      <c r="BZ79">
        <v>898</v>
      </c>
    </row>
    <row r="80" spans="1:78" ht="16.5">
      <c r="A80" s="255" t="str">
        <f t="shared" si="19"/>
        <v>송도버스</v>
      </c>
      <c r="B80" s="107" t="str">
        <f t="shared" si="20"/>
        <v>이상용</v>
      </c>
      <c r="C80" s="108" t="str">
        <f t="shared" si="21"/>
        <v>C</v>
      </c>
      <c r="D80" s="109">
        <f t="shared" si="22"/>
        <v>0.88952345397142418</v>
      </c>
      <c r="E80" s="110">
        <f t="shared" si="23"/>
        <v>6185</v>
      </c>
      <c r="F80" s="111" t="str">
        <f t="shared" si="24"/>
        <v>16-1</v>
      </c>
      <c r="G80" s="112" t="str">
        <f t="shared" si="25"/>
        <v>70바2215</v>
      </c>
      <c r="H80" s="113">
        <f t="shared" si="26"/>
        <v>3</v>
      </c>
      <c r="I80" s="114">
        <f t="shared" si="27"/>
        <v>2516.8369999999995</v>
      </c>
      <c r="J80" s="115">
        <f t="shared" si="28"/>
        <v>4.3280393191739694E-2</v>
      </c>
      <c r="K80" s="115">
        <f t="shared" si="29"/>
        <v>0.34933010989328456</v>
      </c>
      <c r="L80" s="115">
        <f t="shared" si="30"/>
        <v>0.20700585695458232</v>
      </c>
      <c r="M80" s="116">
        <f t="shared" si="31"/>
        <v>13.083</v>
      </c>
      <c r="N80" s="117">
        <f t="shared" si="32"/>
        <v>0</v>
      </c>
      <c r="O80" s="117">
        <f t="shared" si="33"/>
        <v>13.826878737081506</v>
      </c>
      <c r="P80" s="217">
        <f t="shared" si="34"/>
        <v>24</v>
      </c>
      <c r="Q80" s="218">
        <f t="shared" si="35"/>
        <v>0</v>
      </c>
      <c r="R80" s="218">
        <f t="shared" si="36"/>
        <v>348</v>
      </c>
      <c r="T80">
        <v>521</v>
      </c>
      <c r="U80">
        <v>6185</v>
      </c>
      <c r="V80" t="s">
        <v>280</v>
      </c>
      <c r="W80">
        <v>2516.837</v>
      </c>
      <c r="X80">
        <v>1132.2739999999999</v>
      </c>
      <c r="Y80">
        <v>2.2229999999999999</v>
      </c>
      <c r="Z80">
        <v>13.083</v>
      </c>
      <c r="AA80">
        <v>133.752759</v>
      </c>
      <c r="AB80">
        <v>5.7888719999999996</v>
      </c>
      <c r="AC80">
        <v>46.723866000000001</v>
      </c>
      <c r="AD80" s="1">
        <v>521</v>
      </c>
      <c r="AE80">
        <v>0</v>
      </c>
      <c r="AF80">
        <v>348</v>
      </c>
      <c r="AG80">
        <v>74</v>
      </c>
      <c r="AH80">
        <v>18.817084000000001</v>
      </c>
      <c r="AI80">
        <v>5916.5</v>
      </c>
      <c r="AJ80">
        <v>0</v>
      </c>
      <c r="AK80">
        <v>24</v>
      </c>
      <c r="AL80">
        <v>16081</v>
      </c>
      <c r="AM80">
        <v>0.88952345397142418</v>
      </c>
      <c r="AN80" t="s">
        <v>69</v>
      </c>
      <c r="AO80">
        <v>2210.377</v>
      </c>
      <c r="AP80" t="s">
        <v>601</v>
      </c>
      <c r="AQ80" t="s">
        <v>116</v>
      </c>
      <c r="AR80" t="s">
        <v>117</v>
      </c>
      <c r="AS80" t="s">
        <v>116</v>
      </c>
      <c r="AT80" t="s">
        <v>117</v>
      </c>
      <c r="AU80" t="s">
        <v>166</v>
      </c>
      <c r="AV80" t="s">
        <v>280</v>
      </c>
      <c r="AW80" t="s">
        <v>69</v>
      </c>
      <c r="AX80">
        <v>6185</v>
      </c>
      <c r="AY80" t="s">
        <v>399</v>
      </c>
      <c r="AZ80">
        <v>5</v>
      </c>
      <c r="BA80" t="s">
        <v>371</v>
      </c>
      <c r="BB80">
        <v>3</v>
      </c>
      <c r="BC80">
        <v>1</v>
      </c>
      <c r="BE80" t="s">
        <v>68</v>
      </c>
      <c r="BF80">
        <v>-1</v>
      </c>
      <c r="BG80" t="s">
        <v>316</v>
      </c>
      <c r="BI80" t="s">
        <v>116</v>
      </c>
      <c r="BJ80" t="s">
        <v>280</v>
      </c>
      <c r="BK80" t="s">
        <v>69</v>
      </c>
      <c r="BL80">
        <v>0.88952345397142418</v>
      </c>
      <c r="BM80">
        <v>6185</v>
      </c>
      <c r="BN80" t="s">
        <v>117</v>
      </c>
      <c r="BO80" t="s">
        <v>166</v>
      </c>
      <c r="BP80">
        <v>3</v>
      </c>
      <c r="BQ80">
        <v>2516.8369999999995</v>
      </c>
      <c r="BR80">
        <v>4.3280393191739694E-2</v>
      </c>
      <c r="BS80">
        <v>0.34933010989328456</v>
      </c>
      <c r="BT80">
        <v>0.20700585695458229</v>
      </c>
      <c r="BU80">
        <v>13.083</v>
      </c>
      <c r="BV80">
        <v>0</v>
      </c>
      <c r="BW80">
        <v>13.826878737081506</v>
      </c>
      <c r="BX80">
        <v>24</v>
      </c>
      <c r="BY80">
        <v>0</v>
      </c>
      <c r="BZ80">
        <v>348</v>
      </c>
    </row>
    <row r="81" spans="1:78" ht="16.5">
      <c r="A81" s="254" t="str">
        <f t="shared" si="19"/>
        <v>송도버스</v>
      </c>
      <c r="B81" s="123" t="str">
        <f t="shared" si="20"/>
        <v>이승완</v>
      </c>
      <c r="C81" s="124" t="str">
        <f t="shared" si="21"/>
        <v>B</v>
      </c>
      <c r="D81" s="125">
        <f t="shared" si="22"/>
        <v>0.91246069097977145</v>
      </c>
      <c r="E81" s="126">
        <f t="shared" si="23"/>
        <v>7119</v>
      </c>
      <c r="F81" s="127" t="str">
        <f t="shared" si="24"/>
        <v>16-1</v>
      </c>
      <c r="G81" s="128" t="str">
        <f t="shared" si="25"/>
        <v>70바2314</v>
      </c>
      <c r="H81" s="129">
        <f t="shared" si="26"/>
        <v>17</v>
      </c>
      <c r="I81" s="130">
        <f t="shared" si="27"/>
        <v>2968.5349999999999</v>
      </c>
      <c r="J81" s="131">
        <f t="shared" si="28"/>
        <v>2.6267928233069882E-2</v>
      </c>
      <c r="K81" s="131">
        <f t="shared" si="29"/>
        <v>0.34220463199423118</v>
      </c>
      <c r="L81" s="131">
        <f t="shared" si="30"/>
        <v>0.21256276244005884</v>
      </c>
      <c r="M81" s="132">
        <f t="shared" si="31"/>
        <v>10.766</v>
      </c>
      <c r="N81" s="133">
        <f t="shared" si="32"/>
        <v>0.50529975223468815</v>
      </c>
      <c r="O81" s="133">
        <f t="shared" si="33"/>
        <v>30.385358434379249</v>
      </c>
      <c r="P81" s="215">
        <f t="shared" si="34"/>
        <v>49</v>
      </c>
      <c r="Q81" s="216">
        <f t="shared" si="35"/>
        <v>15</v>
      </c>
      <c r="R81" s="216">
        <f t="shared" si="36"/>
        <v>902</v>
      </c>
      <c r="T81">
        <v>521</v>
      </c>
      <c r="U81">
        <v>7119</v>
      </c>
      <c r="V81" t="s">
        <v>501</v>
      </c>
      <c r="W81">
        <v>2968.5349999999999</v>
      </c>
      <c r="X81">
        <v>1403.3430000000001</v>
      </c>
      <c r="Y81">
        <v>2.1150000000000002</v>
      </c>
      <c r="Z81">
        <v>10.766</v>
      </c>
      <c r="AA81">
        <v>170.87719899999999</v>
      </c>
      <c r="AB81">
        <v>4.4885900000000003</v>
      </c>
      <c r="AC81">
        <v>58.474969000000002</v>
      </c>
      <c r="AD81" s="1">
        <v>631</v>
      </c>
      <c r="AE81">
        <v>15</v>
      </c>
      <c r="AF81">
        <v>902</v>
      </c>
      <c r="AG81">
        <v>75</v>
      </c>
      <c r="AH81">
        <v>17.372329000000001</v>
      </c>
      <c r="AI81">
        <v>6141.2</v>
      </c>
      <c r="AJ81">
        <v>0</v>
      </c>
      <c r="AK81">
        <v>49</v>
      </c>
      <c r="AL81">
        <v>29985</v>
      </c>
      <c r="AM81">
        <v>0.91246069097977145</v>
      </c>
      <c r="AN81" t="s">
        <v>68</v>
      </c>
      <c r="AO81">
        <v>304.529</v>
      </c>
      <c r="AP81" t="s">
        <v>602</v>
      </c>
      <c r="AQ81" t="s">
        <v>116</v>
      </c>
      <c r="AR81" t="s">
        <v>117</v>
      </c>
      <c r="AS81" t="s">
        <v>116</v>
      </c>
      <c r="AT81" t="s">
        <v>117</v>
      </c>
      <c r="AU81" t="s">
        <v>182</v>
      </c>
      <c r="AV81" t="s">
        <v>501</v>
      </c>
      <c r="AW81" t="s">
        <v>68</v>
      </c>
      <c r="AX81">
        <v>7119</v>
      </c>
      <c r="AY81" t="s">
        <v>414</v>
      </c>
      <c r="AZ81">
        <v>7</v>
      </c>
      <c r="BA81" t="s">
        <v>463</v>
      </c>
      <c r="BB81">
        <v>17</v>
      </c>
      <c r="BC81">
        <v>1</v>
      </c>
      <c r="BE81" t="s">
        <v>68</v>
      </c>
      <c r="BF81">
        <v>0</v>
      </c>
      <c r="BG81" t="s">
        <v>315</v>
      </c>
      <c r="BI81" t="s">
        <v>116</v>
      </c>
      <c r="BJ81" t="s">
        <v>501</v>
      </c>
      <c r="BK81" t="s">
        <v>68</v>
      </c>
      <c r="BL81">
        <v>0.91246069097977145</v>
      </c>
      <c r="BM81">
        <v>7119</v>
      </c>
      <c r="BN81" t="s">
        <v>117</v>
      </c>
      <c r="BO81" t="s">
        <v>182</v>
      </c>
      <c r="BP81">
        <v>17</v>
      </c>
      <c r="BQ81">
        <v>2968.5349999999999</v>
      </c>
      <c r="BR81">
        <v>2.6267928233069882E-2</v>
      </c>
      <c r="BS81">
        <v>0.34220463199423118</v>
      </c>
      <c r="BT81">
        <v>0.21256276244005884</v>
      </c>
      <c r="BU81">
        <v>10.766</v>
      </c>
      <c r="BV81">
        <v>0.50529975223468815</v>
      </c>
      <c r="BW81">
        <v>30.385358434379249</v>
      </c>
      <c r="BX81">
        <v>49</v>
      </c>
      <c r="BY81">
        <v>15</v>
      </c>
      <c r="BZ81">
        <v>902</v>
      </c>
    </row>
    <row r="82" spans="1:78" ht="16.5">
      <c r="A82" s="255" t="str">
        <f t="shared" si="19"/>
        <v>송도버스</v>
      </c>
      <c r="B82" s="107" t="str">
        <f t="shared" si="20"/>
        <v>이승환</v>
      </c>
      <c r="C82" s="108" t="str">
        <f t="shared" si="21"/>
        <v>D</v>
      </c>
      <c r="D82" s="109">
        <f t="shared" si="22"/>
        <v>0.83921587973120804</v>
      </c>
      <c r="E82" s="110">
        <f t="shared" si="23"/>
        <v>8444</v>
      </c>
      <c r="F82" s="111" t="str">
        <f t="shared" si="24"/>
        <v>16-1</v>
      </c>
      <c r="G82" s="112" t="str">
        <f t="shared" si="25"/>
        <v>70바2240</v>
      </c>
      <c r="H82" s="113">
        <f t="shared" si="26"/>
        <v>14</v>
      </c>
      <c r="I82" s="114">
        <f t="shared" si="27"/>
        <v>2478.5559999999991</v>
      </c>
      <c r="J82" s="115">
        <f t="shared" si="28"/>
        <v>1.9513520869775654E-2</v>
      </c>
      <c r="K82" s="115">
        <f t="shared" si="29"/>
        <v>0.38816776792927266</v>
      </c>
      <c r="L82" s="115">
        <f t="shared" si="30"/>
        <v>0.13636972495275479</v>
      </c>
      <c r="M82" s="116">
        <f t="shared" si="31"/>
        <v>15.542999999999999</v>
      </c>
      <c r="N82" s="117">
        <f t="shared" si="32"/>
        <v>0.12848185836159939</v>
      </c>
      <c r="O82" s="117">
        <f t="shared" si="33"/>
        <v>46.553260013019511</v>
      </c>
      <c r="P82" s="217">
        <f t="shared" si="34"/>
        <v>34</v>
      </c>
      <c r="Q82" s="218">
        <f t="shared" si="35"/>
        <v>3</v>
      </c>
      <c r="R82" s="218">
        <f t="shared" si="36"/>
        <v>1220</v>
      </c>
      <c r="T82">
        <v>521</v>
      </c>
      <c r="U82">
        <v>8444</v>
      </c>
      <c r="V82" t="s">
        <v>502</v>
      </c>
      <c r="W82">
        <v>2505.69</v>
      </c>
      <c r="X82">
        <v>1293.4949999999999</v>
      </c>
      <c r="Y82">
        <v>1.9370000000000001</v>
      </c>
      <c r="Z82">
        <v>15.542999999999999</v>
      </c>
      <c r="AA82">
        <v>136.34274500000001</v>
      </c>
      <c r="AB82">
        <v>2.6605270000000001</v>
      </c>
      <c r="AC82">
        <v>52.923859</v>
      </c>
      <c r="AD82" s="1">
        <v>338</v>
      </c>
      <c r="AE82">
        <v>3</v>
      </c>
      <c r="AF82">
        <v>1220</v>
      </c>
      <c r="AG82">
        <v>91</v>
      </c>
      <c r="AH82">
        <v>18.377875</v>
      </c>
      <c r="AI82">
        <v>6946.2</v>
      </c>
      <c r="AJ82">
        <v>18.899999999999999</v>
      </c>
      <c r="AK82">
        <v>34</v>
      </c>
      <c r="AL82">
        <v>9615</v>
      </c>
      <c r="AM82">
        <v>0.83921587973120804</v>
      </c>
      <c r="AN82" t="s">
        <v>67</v>
      </c>
      <c r="AO82">
        <v>403.80399999999997</v>
      </c>
      <c r="AP82" t="s">
        <v>603</v>
      </c>
      <c r="AQ82" t="s">
        <v>116</v>
      </c>
      <c r="AR82" t="s">
        <v>117</v>
      </c>
      <c r="AS82" t="s">
        <v>116</v>
      </c>
      <c r="AT82" t="s">
        <v>117</v>
      </c>
      <c r="AU82" t="s">
        <v>196</v>
      </c>
      <c r="AV82" t="s">
        <v>502</v>
      </c>
      <c r="AW82" t="s">
        <v>67</v>
      </c>
      <c r="AX82">
        <v>8444</v>
      </c>
      <c r="AY82" t="s">
        <v>402</v>
      </c>
      <c r="AZ82">
        <v>2</v>
      </c>
      <c r="BA82" t="s">
        <v>331</v>
      </c>
      <c r="BB82">
        <v>14</v>
      </c>
      <c r="BC82">
        <v>1</v>
      </c>
      <c r="BE82" t="s">
        <v>68</v>
      </c>
      <c r="BF82">
        <v>-2</v>
      </c>
      <c r="BG82" t="s">
        <v>316</v>
      </c>
      <c r="BI82" t="s">
        <v>116</v>
      </c>
      <c r="BJ82" t="s">
        <v>502</v>
      </c>
      <c r="BK82" t="s">
        <v>67</v>
      </c>
      <c r="BL82">
        <v>0.83921587973120804</v>
      </c>
      <c r="BM82">
        <v>8444</v>
      </c>
      <c r="BN82" t="s">
        <v>117</v>
      </c>
      <c r="BO82" t="s">
        <v>196</v>
      </c>
      <c r="BP82">
        <v>14</v>
      </c>
      <c r="BQ82">
        <v>2478.5559999999991</v>
      </c>
      <c r="BR82">
        <v>1.9513520869775654E-2</v>
      </c>
      <c r="BS82">
        <v>0.38816776792927266</v>
      </c>
      <c r="BT82">
        <v>0.13489298356939605</v>
      </c>
      <c r="BU82">
        <v>15.542999999999999</v>
      </c>
      <c r="BV82">
        <v>0.12848185836159939</v>
      </c>
      <c r="BW82">
        <v>46.553260013019511</v>
      </c>
      <c r="BX82">
        <v>34</v>
      </c>
      <c r="BY82">
        <v>3</v>
      </c>
      <c r="BZ82">
        <v>1220</v>
      </c>
    </row>
    <row r="83" spans="1:78" ht="16.5">
      <c r="A83" s="254" t="str">
        <f t="shared" si="19"/>
        <v>송도버스</v>
      </c>
      <c r="B83" s="123" t="str">
        <f t="shared" si="20"/>
        <v>이영복</v>
      </c>
      <c r="C83" s="124" t="str">
        <f t="shared" si="21"/>
        <v>F</v>
      </c>
      <c r="D83" s="125">
        <f t="shared" si="22"/>
        <v>0.78257480235990184</v>
      </c>
      <c r="E83" s="126">
        <f t="shared" si="23"/>
        <v>2037</v>
      </c>
      <c r="F83" s="127" t="str">
        <f t="shared" si="24"/>
        <v>8</v>
      </c>
      <c r="G83" s="128" t="str">
        <f t="shared" si="25"/>
        <v>70바2308</v>
      </c>
      <c r="H83" s="129">
        <f t="shared" si="26"/>
        <v>3</v>
      </c>
      <c r="I83" s="130">
        <f t="shared" si="27"/>
        <v>2263.4669999999996</v>
      </c>
      <c r="J83" s="131">
        <f t="shared" si="28"/>
        <v>1.8161331003932704E-2</v>
      </c>
      <c r="K83" s="131">
        <f t="shared" si="29"/>
        <v>0.40855305696212474</v>
      </c>
      <c r="L83" s="131">
        <f t="shared" si="30"/>
        <v>0.26949807529776226</v>
      </c>
      <c r="M83" s="132">
        <f t="shared" si="31"/>
        <v>19.613</v>
      </c>
      <c r="N83" s="133">
        <f t="shared" si="32"/>
        <v>1.1486803209412819</v>
      </c>
      <c r="O83" s="133">
        <f t="shared" si="33"/>
        <v>24.652446887893664</v>
      </c>
      <c r="P83" s="215">
        <f t="shared" si="34"/>
        <v>60</v>
      </c>
      <c r="Q83" s="216">
        <f t="shared" si="35"/>
        <v>26</v>
      </c>
      <c r="R83" s="216">
        <f t="shared" si="36"/>
        <v>558</v>
      </c>
      <c r="T83">
        <v>521</v>
      </c>
      <c r="U83">
        <v>2037</v>
      </c>
      <c r="V83" t="s">
        <v>366</v>
      </c>
      <c r="W83">
        <v>2263.4670000000001</v>
      </c>
      <c r="X83">
        <v>1318.15</v>
      </c>
      <c r="Y83">
        <v>1.7170000000000001</v>
      </c>
      <c r="Z83">
        <v>19.613</v>
      </c>
      <c r="AA83">
        <v>136.62913800000001</v>
      </c>
      <c r="AB83">
        <v>2.4813670000000001</v>
      </c>
      <c r="AC83">
        <v>55.820252000000004</v>
      </c>
      <c r="AD83" s="1">
        <v>610</v>
      </c>
      <c r="AE83">
        <v>26</v>
      </c>
      <c r="AF83">
        <v>558</v>
      </c>
      <c r="AG83">
        <v>86</v>
      </c>
      <c r="AH83">
        <v>16.566502</v>
      </c>
      <c r="AI83">
        <v>4755.2</v>
      </c>
      <c r="AJ83">
        <v>7.6</v>
      </c>
      <c r="AK83">
        <v>60</v>
      </c>
      <c r="AL83">
        <v>20744</v>
      </c>
      <c r="AM83">
        <v>0.78257480235990184</v>
      </c>
      <c r="AN83" t="s">
        <v>70</v>
      </c>
      <c r="AO83">
        <v>2077.9589999999998</v>
      </c>
      <c r="AP83" t="s">
        <v>604</v>
      </c>
      <c r="AQ83" t="s">
        <v>116</v>
      </c>
      <c r="AR83" t="s">
        <v>118</v>
      </c>
      <c r="AS83" t="s">
        <v>116</v>
      </c>
      <c r="AT83" t="s">
        <v>118</v>
      </c>
      <c r="AU83" t="s">
        <v>218</v>
      </c>
      <c r="AV83" t="s">
        <v>366</v>
      </c>
      <c r="AW83" t="s">
        <v>70</v>
      </c>
      <c r="AX83">
        <v>2037</v>
      </c>
      <c r="AY83" t="s">
        <v>407</v>
      </c>
      <c r="AZ83">
        <v>10</v>
      </c>
      <c r="BA83" t="s">
        <v>605</v>
      </c>
      <c r="BB83">
        <v>3</v>
      </c>
      <c r="BC83">
        <v>1</v>
      </c>
      <c r="BE83" t="s">
        <v>67</v>
      </c>
      <c r="BF83">
        <v>-1</v>
      </c>
      <c r="BG83" t="s">
        <v>316</v>
      </c>
      <c r="BI83" t="s">
        <v>116</v>
      </c>
      <c r="BJ83" t="s">
        <v>366</v>
      </c>
      <c r="BK83" t="s">
        <v>70</v>
      </c>
      <c r="BL83">
        <v>0.78257480235990184</v>
      </c>
      <c r="BM83">
        <v>2037</v>
      </c>
      <c r="BN83" t="s">
        <v>118</v>
      </c>
      <c r="BO83" t="s">
        <v>218</v>
      </c>
      <c r="BP83">
        <v>3</v>
      </c>
      <c r="BQ83">
        <v>2263.4669999999996</v>
      </c>
      <c r="BR83">
        <v>1.8161331003932704E-2</v>
      </c>
      <c r="BS83">
        <v>0.40855305696212474</v>
      </c>
      <c r="BT83">
        <v>0.26949807529776221</v>
      </c>
      <c r="BU83">
        <v>19.613</v>
      </c>
      <c r="BV83">
        <v>1.1486803209412819</v>
      </c>
      <c r="BW83">
        <v>24.652446887893664</v>
      </c>
      <c r="BX83">
        <v>60</v>
      </c>
      <c r="BY83">
        <v>26</v>
      </c>
      <c r="BZ83">
        <v>558</v>
      </c>
    </row>
    <row r="84" spans="1:78" ht="16.5">
      <c r="A84" s="255" t="str">
        <f t="shared" si="19"/>
        <v>송도버스</v>
      </c>
      <c r="B84" s="107" t="str">
        <f t="shared" si="20"/>
        <v>이영수</v>
      </c>
      <c r="C84" s="108" t="str">
        <f t="shared" si="21"/>
        <v>B</v>
      </c>
      <c r="D84" s="109">
        <f t="shared" si="22"/>
        <v>0.92659043242026573</v>
      </c>
      <c r="E84" s="110">
        <f t="shared" si="23"/>
        <v>5152</v>
      </c>
      <c r="F84" s="111" t="str">
        <f t="shared" si="24"/>
        <v>8</v>
      </c>
      <c r="G84" s="112" t="str">
        <f t="shared" si="25"/>
        <v>70바2308</v>
      </c>
      <c r="H84" s="113">
        <f t="shared" si="26"/>
        <v>3</v>
      </c>
      <c r="I84" s="114">
        <f t="shared" si="27"/>
        <v>2630.9380000000001</v>
      </c>
      <c r="J84" s="115">
        <f t="shared" si="28"/>
        <v>9.2645416547180604E-3</v>
      </c>
      <c r="K84" s="115">
        <f t="shared" si="29"/>
        <v>0.36934362537522858</v>
      </c>
      <c r="L84" s="115">
        <f t="shared" si="30"/>
        <v>0.24782035912666889</v>
      </c>
      <c r="M84" s="116">
        <f t="shared" si="31"/>
        <v>14.11</v>
      </c>
      <c r="N84" s="117">
        <f t="shared" si="32"/>
        <v>0.1140277726042955</v>
      </c>
      <c r="O84" s="117">
        <f t="shared" si="33"/>
        <v>7.2217589316053816</v>
      </c>
      <c r="P84" s="217">
        <f t="shared" si="34"/>
        <v>33</v>
      </c>
      <c r="Q84" s="218">
        <f t="shared" si="35"/>
        <v>3</v>
      </c>
      <c r="R84" s="218">
        <f t="shared" si="36"/>
        <v>190</v>
      </c>
      <c r="T84">
        <v>521</v>
      </c>
      <c r="U84">
        <v>5152</v>
      </c>
      <c r="V84" t="s">
        <v>163</v>
      </c>
      <c r="W84">
        <v>2630.9380000000001</v>
      </c>
      <c r="X84">
        <v>1290.806</v>
      </c>
      <c r="Y84">
        <v>2.0379999999999998</v>
      </c>
      <c r="Z84">
        <v>14.11</v>
      </c>
      <c r="AA84">
        <v>154.229972</v>
      </c>
      <c r="AB84">
        <v>1.4288700000000001</v>
      </c>
      <c r="AC84">
        <v>56.963856999999997</v>
      </c>
      <c r="AD84" s="1">
        <v>652</v>
      </c>
      <c r="AE84">
        <v>3</v>
      </c>
      <c r="AF84">
        <v>190</v>
      </c>
      <c r="AG84">
        <v>87</v>
      </c>
      <c r="AH84">
        <v>17.058539</v>
      </c>
      <c r="AI84">
        <v>4605.1000000000004</v>
      </c>
      <c r="AJ84">
        <v>8.5</v>
      </c>
      <c r="AK84">
        <v>33</v>
      </c>
      <c r="AL84">
        <v>6611</v>
      </c>
      <c r="AM84">
        <v>0.92659043242026573</v>
      </c>
      <c r="AN84" t="s">
        <v>68</v>
      </c>
      <c r="AO84">
        <v>2353.636</v>
      </c>
      <c r="AP84" t="s">
        <v>606</v>
      </c>
      <c r="AQ84" t="s">
        <v>116</v>
      </c>
      <c r="AR84" t="s">
        <v>118</v>
      </c>
      <c r="AS84" t="s">
        <v>116</v>
      </c>
      <c r="AT84" t="s">
        <v>118</v>
      </c>
      <c r="AU84" t="s">
        <v>218</v>
      </c>
      <c r="AV84" t="s">
        <v>163</v>
      </c>
      <c r="AW84" t="s">
        <v>68</v>
      </c>
      <c r="AX84">
        <v>5152</v>
      </c>
      <c r="AY84" t="s">
        <v>408</v>
      </c>
      <c r="AZ84">
        <v>7</v>
      </c>
      <c r="BA84" t="s">
        <v>418</v>
      </c>
      <c r="BB84">
        <v>3</v>
      </c>
      <c r="BC84">
        <v>1</v>
      </c>
      <c r="BE84" t="s">
        <v>68</v>
      </c>
      <c r="BF84">
        <v>0</v>
      </c>
      <c r="BG84" t="s">
        <v>315</v>
      </c>
      <c r="BI84" t="s">
        <v>116</v>
      </c>
      <c r="BJ84" t="s">
        <v>163</v>
      </c>
      <c r="BK84" t="s">
        <v>68</v>
      </c>
      <c r="BL84">
        <v>0.92659043242026573</v>
      </c>
      <c r="BM84">
        <v>5152</v>
      </c>
      <c r="BN84" t="s">
        <v>118</v>
      </c>
      <c r="BO84" t="s">
        <v>218</v>
      </c>
      <c r="BP84">
        <v>3</v>
      </c>
      <c r="BQ84">
        <v>2630.9380000000001</v>
      </c>
      <c r="BR84">
        <v>9.2645416547180604E-3</v>
      </c>
      <c r="BS84">
        <v>0.36934362537522858</v>
      </c>
      <c r="BT84">
        <v>0.24782035912666889</v>
      </c>
      <c r="BU84">
        <v>14.11</v>
      </c>
      <c r="BV84">
        <v>0.1140277726042955</v>
      </c>
      <c r="BW84">
        <v>7.2217589316053816</v>
      </c>
      <c r="BX84">
        <v>33</v>
      </c>
      <c r="BY84">
        <v>3</v>
      </c>
      <c r="BZ84">
        <v>190</v>
      </c>
    </row>
    <row r="85" spans="1:78" ht="16.5">
      <c r="A85" s="254" t="str">
        <f t="shared" si="19"/>
        <v>송도버스</v>
      </c>
      <c r="B85" s="123" t="str">
        <f t="shared" si="20"/>
        <v>이인호</v>
      </c>
      <c r="C85" s="124" t="str">
        <f t="shared" si="21"/>
        <v>A</v>
      </c>
      <c r="D85" s="125">
        <f t="shared" si="22"/>
        <v>0.97142857142857142</v>
      </c>
      <c r="E85" s="126">
        <f t="shared" si="23"/>
        <v>7290</v>
      </c>
      <c r="F85" s="127" t="str">
        <f t="shared" si="24"/>
        <v>8</v>
      </c>
      <c r="G85" s="128" t="str">
        <f t="shared" si="25"/>
        <v>70바2221</v>
      </c>
      <c r="H85" s="129">
        <f t="shared" si="26"/>
        <v>1</v>
      </c>
      <c r="I85" s="130">
        <f t="shared" si="27"/>
        <v>2545.9960000000001</v>
      </c>
      <c r="J85" s="131">
        <f t="shared" si="28"/>
        <v>1.6341970862440301E-2</v>
      </c>
      <c r="K85" s="131">
        <f t="shared" si="29"/>
        <v>0.35447167582156669</v>
      </c>
      <c r="L85" s="131">
        <f t="shared" si="30"/>
        <v>0.13550689003439126</v>
      </c>
      <c r="M85" s="132">
        <f t="shared" si="31"/>
        <v>15.052</v>
      </c>
      <c r="N85" s="133">
        <f t="shared" si="32"/>
        <v>3.9277359430258334E-2</v>
      </c>
      <c r="O85" s="133">
        <f t="shared" si="33"/>
        <v>49.764414398137312</v>
      </c>
      <c r="P85" s="215">
        <f t="shared" si="34"/>
        <v>19</v>
      </c>
      <c r="Q85" s="216">
        <f t="shared" si="35"/>
        <v>1</v>
      </c>
      <c r="R85" s="216">
        <f t="shared" si="36"/>
        <v>1267</v>
      </c>
      <c r="T85">
        <v>521</v>
      </c>
      <c r="U85">
        <v>7290</v>
      </c>
      <c r="V85" t="s">
        <v>281</v>
      </c>
      <c r="W85">
        <v>2545.9960000000001</v>
      </c>
      <c r="X85">
        <v>1248.325</v>
      </c>
      <c r="Y85">
        <v>2.04</v>
      </c>
      <c r="Z85">
        <v>15.052</v>
      </c>
      <c r="AA85">
        <v>151.15912399999999</v>
      </c>
      <c r="AB85">
        <v>2.4702380000000002</v>
      </c>
      <c r="AC85">
        <v>53.581628000000002</v>
      </c>
      <c r="AD85" s="1">
        <v>345</v>
      </c>
      <c r="AE85">
        <v>1</v>
      </c>
      <c r="AF85">
        <v>1267</v>
      </c>
      <c r="AG85">
        <v>75</v>
      </c>
      <c r="AH85">
        <v>16.843150999999999</v>
      </c>
      <c r="AI85">
        <v>939.7</v>
      </c>
      <c r="AJ85">
        <v>0</v>
      </c>
      <c r="AK85">
        <v>19</v>
      </c>
      <c r="AL85">
        <v>6889</v>
      </c>
      <c r="AM85">
        <v>0.97142857142857142</v>
      </c>
      <c r="AN85" t="s">
        <v>66</v>
      </c>
      <c r="AO85">
        <v>2545.9960000000001</v>
      </c>
      <c r="AP85" t="s">
        <v>607</v>
      </c>
      <c r="AQ85" t="s">
        <v>116</v>
      </c>
      <c r="AR85" t="s">
        <v>118</v>
      </c>
      <c r="AS85" t="s">
        <v>116</v>
      </c>
      <c r="AT85" t="s">
        <v>118</v>
      </c>
      <c r="AU85" t="s">
        <v>188</v>
      </c>
      <c r="AV85" t="s">
        <v>281</v>
      </c>
      <c r="AW85" t="s">
        <v>66</v>
      </c>
      <c r="AX85">
        <v>7290</v>
      </c>
      <c r="AY85" t="s">
        <v>427</v>
      </c>
      <c r="AZ85">
        <v>3</v>
      </c>
      <c r="BA85" t="s">
        <v>498</v>
      </c>
      <c r="BB85">
        <v>1</v>
      </c>
      <c r="BC85">
        <v>1</v>
      </c>
      <c r="BE85" t="s">
        <v>66</v>
      </c>
      <c r="BF85">
        <v>0</v>
      </c>
      <c r="BG85" t="s">
        <v>315</v>
      </c>
      <c r="BI85" t="s">
        <v>116</v>
      </c>
      <c r="BJ85" t="s">
        <v>281</v>
      </c>
      <c r="BK85" t="s">
        <v>66</v>
      </c>
      <c r="BL85">
        <v>0.97142857142857142</v>
      </c>
      <c r="BM85">
        <v>7290</v>
      </c>
      <c r="BN85" t="s">
        <v>118</v>
      </c>
      <c r="BO85" t="s">
        <v>188</v>
      </c>
      <c r="BP85">
        <v>1</v>
      </c>
      <c r="BQ85">
        <v>2545.9960000000001</v>
      </c>
      <c r="BR85">
        <v>1.6341970862440301E-2</v>
      </c>
      <c r="BS85">
        <v>0.35447167582156669</v>
      </c>
      <c r="BT85">
        <v>0.13550689003439126</v>
      </c>
      <c r="BU85">
        <v>15.052</v>
      </c>
      <c r="BV85">
        <v>3.9277359430258334E-2</v>
      </c>
      <c r="BW85">
        <v>49.764414398137312</v>
      </c>
      <c r="BX85">
        <v>19</v>
      </c>
      <c r="BY85">
        <v>1</v>
      </c>
      <c r="BZ85">
        <v>1267</v>
      </c>
    </row>
    <row r="86" spans="1:78" ht="16.5">
      <c r="A86" s="255" t="str">
        <f t="shared" si="19"/>
        <v>송도버스</v>
      </c>
      <c r="B86" s="107" t="str">
        <f t="shared" si="20"/>
        <v>이재원</v>
      </c>
      <c r="C86" s="108" t="str">
        <f t="shared" si="21"/>
        <v>C</v>
      </c>
      <c r="D86" s="109">
        <f t="shared" si="22"/>
        <v>0.87571428571428567</v>
      </c>
      <c r="E86" s="110">
        <f t="shared" si="23"/>
        <v>8004</v>
      </c>
      <c r="F86" s="111" t="str">
        <f t="shared" si="24"/>
        <v>8</v>
      </c>
      <c r="G86" s="112" t="str">
        <f t="shared" si="25"/>
        <v>70바2291</v>
      </c>
      <c r="H86" s="113">
        <f t="shared" si="26"/>
        <v>1</v>
      </c>
      <c r="I86" s="114">
        <f t="shared" si="27"/>
        <v>2418.0430000000001</v>
      </c>
      <c r="J86" s="115">
        <f t="shared" si="28"/>
        <v>7.5690560464430233E-3</v>
      </c>
      <c r="K86" s="115">
        <f t="shared" si="29"/>
        <v>0.42913552093317114</v>
      </c>
      <c r="L86" s="115">
        <f t="shared" si="30"/>
        <v>0.29197164814686916</v>
      </c>
      <c r="M86" s="116">
        <f t="shared" si="31"/>
        <v>14.98</v>
      </c>
      <c r="N86" s="117">
        <f t="shared" si="32"/>
        <v>0.28949030269519604</v>
      </c>
      <c r="O86" s="117">
        <f t="shared" si="33"/>
        <v>32.298846629278302</v>
      </c>
      <c r="P86" s="217">
        <f t="shared" si="34"/>
        <v>63</v>
      </c>
      <c r="Q86" s="218">
        <f t="shared" si="35"/>
        <v>7</v>
      </c>
      <c r="R86" s="218">
        <f t="shared" si="36"/>
        <v>781</v>
      </c>
      <c r="T86">
        <v>521</v>
      </c>
      <c r="U86">
        <v>8004</v>
      </c>
      <c r="V86" t="s">
        <v>282</v>
      </c>
      <c r="W86">
        <v>2418.0430000000001</v>
      </c>
      <c r="X86">
        <v>1314.7460000000001</v>
      </c>
      <c r="Y86">
        <v>1.839</v>
      </c>
      <c r="Z86">
        <v>14.98</v>
      </c>
      <c r="AA86">
        <v>152.92303200000001</v>
      </c>
      <c r="AB86">
        <v>1.157483</v>
      </c>
      <c r="AC86">
        <v>65.624705000000006</v>
      </c>
      <c r="AD86" s="1">
        <v>706</v>
      </c>
      <c r="AE86">
        <v>7</v>
      </c>
      <c r="AF86">
        <v>781</v>
      </c>
      <c r="AG86">
        <v>86</v>
      </c>
      <c r="AH86">
        <v>15.812156999999999</v>
      </c>
      <c r="AI86">
        <v>4517.5</v>
      </c>
      <c r="AJ86">
        <v>33.700000000000003</v>
      </c>
      <c r="AK86">
        <v>63</v>
      </c>
      <c r="AL86">
        <v>37038</v>
      </c>
      <c r="AM86">
        <v>0.87571428571428567</v>
      </c>
      <c r="AN86" t="s">
        <v>69</v>
      </c>
      <c r="AO86">
        <v>2418.0430000000001</v>
      </c>
      <c r="AP86" t="s">
        <v>608</v>
      </c>
      <c r="AQ86" t="s">
        <v>116</v>
      </c>
      <c r="AR86" t="s">
        <v>118</v>
      </c>
      <c r="AS86" t="s">
        <v>116</v>
      </c>
      <c r="AT86" t="s">
        <v>118</v>
      </c>
      <c r="AU86" t="s">
        <v>212</v>
      </c>
      <c r="AV86" t="s">
        <v>282</v>
      </c>
      <c r="AW86" t="s">
        <v>69</v>
      </c>
      <c r="AX86">
        <v>8004</v>
      </c>
      <c r="AY86" t="s">
        <v>403</v>
      </c>
      <c r="AZ86">
        <v>16</v>
      </c>
      <c r="BA86" t="s">
        <v>404</v>
      </c>
      <c r="BB86">
        <v>1</v>
      </c>
      <c r="BC86">
        <v>2</v>
      </c>
      <c r="BE86" t="s">
        <v>69</v>
      </c>
      <c r="BF86">
        <v>0</v>
      </c>
      <c r="BG86" t="s">
        <v>315</v>
      </c>
      <c r="BI86" t="s">
        <v>116</v>
      </c>
      <c r="BJ86" t="s">
        <v>282</v>
      </c>
      <c r="BK86" t="s">
        <v>69</v>
      </c>
      <c r="BL86">
        <v>0.87571428571428567</v>
      </c>
      <c r="BM86">
        <v>8004</v>
      </c>
      <c r="BN86" t="s">
        <v>118</v>
      </c>
      <c r="BO86" t="s">
        <v>212</v>
      </c>
      <c r="BP86">
        <v>1</v>
      </c>
      <c r="BQ86">
        <v>2418.0430000000001</v>
      </c>
      <c r="BR86">
        <v>7.5690560464430233E-3</v>
      </c>
      <c r="BS86">
        <v>0.42913552093317114</v>
      </c>
      <c r="BT86">
        <v>0.29197164814686916</v>
      </c>
      <c r="BU86">
        <v>14.98</v>
      </c>
      <c r="BV86">
        <v>0.28949030269519604</v>
      </c>
      <c r="BW86">
        <v>32.298846629278302</v>
      </c>
      <c r="BX86">
        <v>63</v>
      </c>
      <c r="BY86">
        <v>7</v>
      </c>
      <c r="BZ86">
        <v>781</v>
      </c>
    </row>
    <row r="87" spans="1:78" ht="16.5">
      <c r="A87" s="254" t="str">
        <f t="shared" si="19"/>
        <v>송도버스</v>
      </c>
      <c r="B87" s="123" t="str">
        <f t="shared" si="20"/>
        <v>이종수</v>
      </c>
      <c r="C87" s="124" t="str">
        <f t="shared" si="21"/>
        <v>C</v>
      </c>
      <c r="D87" s="125">
        <f t="shared" si="22"/>
        <v>0.86098434542489155</v>
      </c>
      <c r="E87" s="126">
        <f t="shared" si="23"/>
        <v>8949</v>
      </c>
      <c r="F87" s="127" t="str">
        <f t="shared" si="24"/>
        <v>8</v>
      </c>
      <c r="G87" s="128" t="str">
        <f t="shared" si="25"/>
        <v>70바2296</v>
      </c>
      <c r="H87" s="129">
        <f t="shared" si="26"/>
        <v>3</v>
      </c>
      <c r="I87" s="130">
        <f t="shared" si="27"/>
        <v>2597.0499999999997</v>
      </c>
      <c r="J87" s="131">
        <f t="shared" si="28"/>
        <v>2.5959520265521716E-2</v>
      </c>
      <c r="K87" s="131">
        <f t="shared" si="29"/>
        <v>0.39011953481901068</v>
      </c>
      <c r="L87" s="131">
        <f t="shared" si="30"/>
        <v>0.23642209429930117</v>
      </c>
      <c r="M87" s="132">
        <f t="shared" si="31"/>
        <v>13.086</v>
      </c>
      <c r="N87" s="133">
        <f t="shared" si="32"/>
        <v>3.8505227084576737E-2</v>
      </c>
      <c r="O87" s="133">
        <f t="shared" si="33"/>
        <v>14.131418340039662</v>
      </c>
      <c r="P87" s="215">
        <f t="shared" si="34"/>
        <v>44</v>
      </c>
      <c r="Q87" s="216">
        <f t="shared" si="35"/>
        <v>1</v>
      </c>
      <c r="R87" s="216">
        <f t="shared" si="36"/>
        <v>367</v>
      </c>
      <c r="T87">
        <v>521</v>
      </c>
      <c r="U87">
        <v>8949</v>
      </c>
      <c r="V87" t="s">
        <v>283</v>
      </c>
      <c r="W87">
        <v>2597.0500000000002</v>
      </c>
      <c r="X87">
        <v>1437.9480000000001</v>
      </c>
      <c r="Y87">
        <v>1.806</v>
      </c>
      <c r="Z87">
        <v>13.086</v>
      </c>
      <c r="AA87">
        <v>161.083023</v>
      </c>
      <c r="AB87">
        <v>4.1816380000000004</v>
      </c>
      <c r="AC87">
        <v>62.841633999999999</v>
      </c>
      <c r="AD87" s="1">
        <v>614</v>
      </c>
      <c r="AE87">
        <v>1</v>
      </c>
      <c r="AF87">
        <v>367</v>
      </c>
      <c r="AG87">
        <v>75</v>
      </c>
      <c r="AH87">
        <v>16.122430999999999</v>
      </c>
      <c r="AI87">
        <v>5318.5</v>
      </c>
      <c r="AJ87">
        <v>0</v>
      </c>
      <c r="AK87">
        <v>44</v>
      </c>
      <c r="AL87">
        <v>12035</v>
      </c>
      <c r="AM87">
        <v>0.86098434542489155</v>
      </c>
      <c r="AN87" t="s">
        <v>69</v>
      </c>
      <c r="AO87">
        <v>2306.2559999999999</v>
      </c>
      <c r="AP87" t="s">
        <v>609</v>
      </c>
      <c r="AQ87" t="s">
        <v>116</v>
      </c>
      <c r="AR87" t="s">
        <v>118</v>
      </c>
      <c r="AS87" t="s">
        <v>116</v>
      </c>
      <c r="AT87" t="s">
        <v>118</v>
      </c>
      <c r="AU87" t="s">
        <v>216</v>
      </c>
      <c r="AV87" t="s">
        <v>283</v>
      </c>
      <c r="AW87" t="s">
        <v>69</v>
      </c>
      <c r="AX87">
        <v>8949</v>
      </c>
      <c r="AY87" t="s">
        <v>403</v>
      </c>
      <c r="AZ87">
        <v>22</v>
      </c>
      <c r="BA87" t="s">
        <v>490</v>
      </c>
      <c r="BB87">
        <v>3</v>
      </c>
      <c r="BC87">
        <v>1</v>
      </c>
      <c r="BE87" t="s">
        <v>69</v>
      </c>
      <c r="BF87">
        <v>0</v>
      </c>
      <c r="BG87" t="s">
        <v>315</v>
      </c>
      <c r="BI87" t="s">
        <v>116</v>
      </c>
      <c r="BJ87" t="s">
        <v>283</v>
      </c>
      <c r="BK87" t="s">
        <v>69</v>
      </c>
      <c r="BL87">
        <v>0.86098434542489155</v>
      </c>
      <c r="BM87">
        <v>8949</v>
      </c>
      <c r="BN87" t="s">
        <v>118</v>
      </c>
      <c r="BO87" t="s">
        <v>216</v>
      </c>
      <c r="BP87">
        <v>3</v>
      </c>
      <c r="BQ87">
        <v>2597.0499999999997</v>
      </c>
      <c r="BR87">
        <v>2.5959520265521716E-2</v>
      </c>
      <c r="BS87">
        <v>0.39011953481901068</v>
      </c>
      <c r="BT87">
        <v>0.23642209429930111</v>
      </c>
      <c r="BU87">
        <v>13.086</v>
      </c>
      <c r="BV87">
        <v>3.8505227084576737E-2</v>
      </c>
      <c r="BW87">
        <v>14.131418340039662</v>
      </c>
      <c r="BX87">
        <v>44</v>
      </c>
      <c r="BY87">
        <v>1</v>
      </c>
      <c r="BZ87">
        <v>367</v>
      </c>
    </row>
    <row r="88" spans="1:78" ht="16.5">
      <c r="A88" s="255" t="str">
        <f t="shared" si="19"/>
        <v>송도버스</v>
      </c>
      <c r="B88" s="107" t="str">
        <f t="shared" si="20"/>
        <v>이종협</v>
      </c>
      <c r="C88" s="108" t="str">
        <f t="shared" si="21"/>
        <v>F</v>
      </c>
      <c r="D88" s="109">
        <f t="shared" si="22"/>
        <v>0.78714285714285714</v>
      </c>
      <c r="E88" s="110">
        <f t="shared" si="23"/>
        <v>1047</v>
      </c>
      <c r="F88" s="111" t="str">
        <f t="shared" si="24"/>
        <v>8</v>
      </c>
      <c r="G88" s="112" t="str">
        <f t="shared" si="25"/>
        <v>70바2283</v>
      </c>
      <c r="H88" s="113">
        <f t="shared" si="26"/>
        <v>1</v>
      </c>
      <c r="I88" s="114">
        <f t="shared" si="27"/>
        <v>1162.92</v>
      </c>
      <c r="J88" s="115">
        <f t="shared" si="28"/>
        <v>3.8842715662667171E-2</v>
      </c>
      <c r="K88" s="115">
        <f t="shared" si="29"/>
        <v>0.37380871881182492</v>
      </c>
      <c r="L88" s="115">
        <f t="shared" si="30"/>
        <v>0.27172978364805833</v>
      </c>
      <c r="M88" s="116">
        <f t="shared" si="31"/>
        <v>14.2</v>
      </c>
      <c r="N88" s="117">
        <f t="shared" si="32"/>
        <v>1.719808757266192</v>
      </c>
      <c r="O88" s="117">
        <f t="shared" si="33"/>
        <v>25.969112234719496</v>
      </c>
      <c r="P88" s="217">
        <f t="shared" si="34"/>
        <v>24</v>
      </c>
      <c r="Q88" s="218">
        <f t="shared" si="35"/>
        <v>20</v>
      </c>
      <c r="R88" s="218">
        <f t="shared" si="36"/>
        <v>302</v>
      </c>
      <c r="T88">
        <v>521</v>
      </c>
      <c r="U88">
        <v>1047</v>
      </c>
      <c r="V88" t="s">
        <v>314</v>
      </c>
      <c r="W88">
        <v>1162.92</v>
      </c>
      <c r="X88">
        <v>703.33500000000004</v>
      </c>
      <c r="Y88">
        <v>1.653</v>
      </c>
      <c r="Z88">
        <v>14.2</v>
      </c>
      <c r="AA88">
        <v>67.773042000000004</v>
      </c>
      <c r="AB88">
        <v>2.6324890000000001</v>
      </c>
      <c r="AC88">
        <v>25.334154000000002</v>
      </c>
      <c r="AD88" s="1">
        <v>316</v>
      </c>
      <c r="AE88">
        <v>20</v>
      </c>
      <c r="AF88">
        <v>302</v>
      </c>
      <c r="AG88">
        <v>90</v>
      </c>
      <c r="AH88">
        <v>17.159034999999999</v>
      </c>
      <c r="AI88">
        <v>2672.2</v>
      </c>
      <c r="AJ88">
        <v>9.6</v>
      </c>
      <c r="AK88">
        <v>24</v>
      </c>
      <c r="AL88">
        <v>9202</v>
      </c>
      <c r="AM88">
        <v>0.78714285714285714</v>
      </c>
      <c r="AN88" t="s">
        <v>70</v>
      </c>
      <c r="AO88">
        <v>1162.92</v>
      </c>
      <c r="AP88" t="s">
        <v>610</v>
      </c>
      <c r="AQ88" t="s">
        <v>116</v>
      </c>
      <c r="AR88" t="s">
        <v>118</v>
      </c>
      <c r="AS88" t="s">
        <v>116</v>
      </c>
      <c r="AT88" t="s">
        <v>118</v>
      </c>
      <c r="AU88" t="s">
        <v>178</v>
      </c>
      <c r="AV88" t="s">
        <v>314</v>
      </c>
      <c r="AW88" t="s">
        <v>70</v>
      </c>
      <c r="AX88">
        <v>1047</v>
      </c>
      <c r="AY88" t="s">
        <v>407</v>
      </c>
      <c r="AZ88">
        <v>6</v>
      </c>
      <c r="BA88" t="s">
        <v>436</v>
      </c>
      <c r="BB88">
        <v>1</v>
      </c>
      <c r="BC88">
        <v>1</v>
      </c>
      <c r="BE88" t="s">
        <v>69</v>
      </c>
      <c r="BF88">
        <v>-2</v>
      </c>
      <c r="BG88" t="s">
        <v>316</v>
      </c>
      <c r="BI88" t="s">
        <v>116</v>
      </c>
      <c r="BJ88" t="s">
        <v>314</v>
      </c>
      <c r="BK88" t="s">
        <v>70</v>
      </c>
      <c r="BL88">
        <v>0.78714285714285714</v>
      </c>
      <c r="BM88">
        <v>1047</v>
      </c>
      <c r="BN88" t="s">
        <v>118</v>
      </c>
      <c r="BO88" t="s">
        <v>178</v>
      </c>
      <c r="BP88">
        <v>1</v>
      </c>
      <c r="BQ88">
        <v>1162.92</v>
      </c>
      <c r="BR88">
        <v>3.8842715662667171E-2</v>
      </c>
      <c r="BS88">
        <v>0.37380871881182492</v>
      </c>
      <c r="BT88">
        <v>0.27172978364805833</v>
      </c>
      <c r="BU88">
        <v>14.2</v>
      </c>
      <c r="BV88">
        <v>1.719808757266192</v>
      </c>
      <c r="BW88">
        <v>25.969112234719496</v>
      </c>
      <c r="BX88">
        <v>24</v>
      </c>
      <c r="BY88">
        <v>20</v>
      </c>
      <c r="BZ88">
        <v>302</v>
      </c>
    </row>
    <row r="89" spans="1:78" ht="16.5">
      <c r="A89" s="254" t="str">
        <f t="shared" si="19"/>
        <v>송도버스</v>
      </c>
      <c r="B89" s="123" t="str">
        <f t="shared" si="20"/>
        <v>이창신</v>
      </c>
      <c r="C89" s="124" t="str">
        <f t="shared" si="21"/>
        <v>C</v>
      </c>
      <c r="D89" s="125">
        <f t="shared" si="22"/>
        <v>0.86399999999999999</v>
      </c>
      <c r="E89" s="126">
        <f t="shared" si="23"/>
        <v>4520</v>
      </c>
      <c r="F89" s="127" t="str">
        <f t="shared" si="24"/>
        <v>8</v>
      </c>
      <c r="G89" s="128" t="str">
        <f t="shared" si="25"/>
        <v>70바2293</v>
      </c>
      <c r="H89" s="129">
        <f t="shared" si="26"/>
        <v>1</v>
      </c>
      <c r="I89" s="130">
        <f t="shared" si="27"/>
        <v>858.95399999999995</v>
      </c>
      <c r="J89" s="131">
        <f t="shared" si="28"/>
        <v>3.4071405205941659E-2</v>
      </c>
      <c r="K89" s="131">
        <f t="shared" si="29"/>
        <v>0.41396844520996717</v>
      </c>
      <c r="L89" s="131">
        <f t="shared" si="30"/>
        <v>0.31899263522842902</v>
      </c>
      <c r="M89" s="132">
        <f t="shared" si="31"/>
        <v>17.303000000000001</v>
      </c>
      <c r="N89" s="133">
        <f t="shared" si="32"/>
        <v>8.8479709041462069</v>
      </c>
      <c r="O89" s="133">
        <f t="shared" si="33"/>
        <v>52.389301406128851</v>
      </c>
      <c r="P89" s="215">
        <f t="shared" si="34"/>
        <v>21</v>
      </c>
      <c r="Q89" s="216">
        <f t="shared" si="35"/>
        <v>76</v>
      </c>
      <c r="R89" s="216">
        <f t="shared" si="36"/>
        <v>450</v>
      </c>
      <c r="T89">
        <v>521</v>
      </c>
      <c r="U89">
        <v>4520</v>
      </c>
      <c r="V89" t="s">
        <v>510</v>
      </c>
      <c r="W89">
        <v>876.38800000000003</v>
      </c>
      <c r="X89">
        <v>506.41399999999999</v>
      </c>
      <c r="Y89">
        <v>1.7310000000000001</v>
      </c>
      <c r="Z89">
        <v>17.303000000000001</v>
      </c>
      <c r="AA89">
        <v>56.539434999999997</v>
      </c>
      <c r="AB89">
        <v>1.9263779999999999</v>
      </c>
      <c r="AC89">
        <v>23.405542000000001</v>
      </c>
      <c r="AD89" s="1">
        <v>274</v>
      </c>
      <c r="AE89">
        <v>76</v>
      </c>
      <c r="AF89">
        <v>450</v>
      </c>
      <c r="AG89">
        <v>75</v>
      </c>
      <c r="AH89">
        <v>15.500473</v>
      </c>
      <c r="AI89">
        <v>1897.2</v>
      </c>
      <c r="AJ89">
        <v>0</v>
      </c>
      <c r="AK89">
        <v>21</v>
      </c>
      <c r="AL89">
        <v>13309</v>
      </c>
      <c r="AM89">
        <v>0.86399999999999999</v>
      </c>
      <c r="AN89" t="s">
        <v>69</v>
      </c>
      <c r="AO89">
        <v>858.95399999999995</v>
      </c>
      <c r="AP89" t="s">
        <v>611</v>
      </c>
      <c r="AQ89" t="s">
        <v>116</v>
      </c>
      <c r="AR89" t="s">
        <v>118</v>
      </c>
      <c r="AS89" t="s">
        <v>116</v>
      </c>
      <c r="AT89" t="s">
        <v>118</v>
      </c>
      <c r="AU89" t="s">
        <v>214</v>
      </c>
      <c r="AV89" t="s">
        <v>510</v>
      </c>
      <c r="AW89" t="s">
        <v>69</v>
      </c>
      <c r="AX89">
        <v>4520</v>
      </c>
      <c r="AY89" t="s">
        <v>403</v>
      </c>
      <c r="AZ89">
        <v>21</v>
      </c>
      <c r="BA89" t="s">
        <v>497</v>
      </c>
      <c r="BB89">
        <v>1</v>
      </c>
      <c r="BC89">
        <v>1</v>
      </c>
      <c r="BE89" t="s">
        <v>432</v>
      </c>
      <c r="BF89" t="s">
        <v>433</v>
      </c>
      <c r="BG89" t="s">
        <v>432</v>
      </c>
      <c r="BI89" t="s">
        <v>116</v>
      </c>
      <c r="BJ89" t="s">
        <v>510</v>
      </c>
      <c r="BK89" t="s">
        <v>69</v>
      </c>
      <c r="BL89">
        <v>0.86399999999999999</v>
      </c>
      <c r="BM89">
        <v>4520</v>
      </c>
      <c r="BN89" t="s">
        <v>118</v>
      </c>
      <c r="BO89" t="s">
        <v>214</v>
      </c>
      <c r="BP89">
        <v>1</v>
      </c>
      <c r="BQ89">
        <v>858.95399999999995</v>
      </c>
      <c r="BR89">
        <v>3.4071405205941659E-2</v>
      </c>
      <c r="BS89">
        <v>0.41396844520996717</v>
      </c>
      <c r="BT89">
        <v>0.31264690981620014</v>
      </c>
      <c r="BU89">
        <v>17.303000000000001</v>
      </c>
      <c r="BV89">
        <v>8.8479709041462069</v>
      </c>
      <c r="BW89">
        <v>52.389301406128851</v>
      </c>
      <c r="BX89">
        <v>21</v>
      </c>
      <c r="BY89">
        <v>76</v>
      </c>
      <c r="BZ89">
        <v>450</v>
      </c>
    </row>
    <row r="90" spans="1:78" ht="16.5">
      <c r="A90" s="255" t="str">
        <f t="shared" si="19"/>
        <v>송도버스</v>
      </c>
      <c r="B90" s="107" t="str">
        <f t="shared" si="20"/>
        <v>이치열</v>
      </c>
      <c r="C90" s="108" t="str">
        <f t="shared" si="21"/>
        <v>D</v>
      </c>
      <c r="D90" s="109">
        <f t="shared" si="22"/>
        <v>0.80414332985546089</v>
      </c>
      <c r="E90" s="110">
        <f t="shared" si="23"/>
        <v>6210</v>
      </c>
      <c r="F90" s="111" t="str">
        <f t="shared" si="24"/>
        <v>8</v>
      </c>
      <c r="G90" s="112" t="str">
        <f t="shared" si="25"/>
        <v>70바2223</v>
      </c>
      <c r="H90" s="113">
        <f t="shared" si="26"/>
        <v>14</v>
      </c>
      <c r="I90" s="114">
        <f t="shared" si="27"/>
        <v>2266.3180000000002</v>
      </c>
      <c r="J90" s="115">
        <f t="shared" si="28"/>
        <v>4.0954103064429752E-2</v>
      </c>
      <c r="K90" s="115">
        <f t="shared" si="29"/>
        <v>0.35204328655067646</v>
      </c>
      <c r="L90" s="115">
        <f t="shared" si="30"/>
        <v>0.19017631241511559</v>
      </c>
      <c r="M90" s="116">
        <f t="shared" si="31"/>
        <v>15.670999999999999</v>
      </c>
      <c r="N90" s="117">
        <f t="shared" si="32"/>
        <v>1.4119819019219719</v>
      </c>
      <c r="O90" s="117">
        <f t="shared" si="33"/>
        <v>14.163943453654781</v>
      </c>
      <c r="P90" s="217">
        <f t="shared" si="34"/>
        <v>38</v>
      </c>
      <c r="Q90" s="218">
        <f t="shared" si="35"/>
        <v>32</v>
      </c>
      <c r="R90" s="218">
        <f t="shared" si="36"/>
        <v>321</v>
      </c>
      <c r="T90">
        <v>521</v>
      </c>
      <c r="U90">
        <v>6210</v>
      </c>
      <c r="V90" t="s">
        <v>389</v>
      </c>
      <c r="W90">
        <v>2266.3180000000002</v>
      </c>
      <c r="X90">
        <v>1251.3989999999999</v>
      </c>
      <c r="Y90">
        <v>1.8109999999999999</v>
      </c>
      <c r="Z90">
        <v>15.670999999999999</v>
      </c>
      <c r="AA90">
        <v>132.28164200000001</v>
      </c>
      <c r="AB90">
        <v>5.4174759999999997</v>
      </c>
      <c r="AC90">
        <v>46.568863999999998</v>
      </c>
      <c r="AD90" s="1">
        <v>431</v>
      </c>
      <c r="AE90">
        <v>32</v>
      </c>
      <c r="AF90">
        <v>321</v>
      </c>
      <c r="AG90">
        <v>72</v>
      </c>
      <c r="AH90">
        <v>17.13252</v>
      </c>
      <c r="AI90">
        <v>3725.5</v>
      </c>
      <c r="AJ90">
        <v>0</v>
      </c>
      <c r="AK90">
        <v>38</v>
      </c>
      <c r="AL90">
        <v>12980</v>
      </c>
      <c r="AM90">
        <v>0.80414332985546089</v>
      </c>
      <c r="AN90" t="s">
        <v>67</v>
      </c>
      <c r="AO90">
        <v>424.35700000000003</v>
      </c>
      <c r="AP90" t="s">
        <v>612</v>
      </c>
      <c r="AQ90" t="s">
        <v>116</v>
      </c>
      <c r="AR90" t="s">
        <v>118</v>
      </c>
      <c r="AS90" t="s">
        <v>116</v>
      </c>
      <c r="AT90" t="s">
        <v>118</v>
      </c>
      <c r="AU90" t="s">
        <v>190</v>
      </c>
      <c r="AV90" t="s">
        <v>389</v>
      </c>
      <c r="AW90" t="s">
        <v>67</v>
      </c>
      <c r="AX90">
        <v>6210</v>
      </c>
      <c r="AY90" t="s">
        <v>401</v>
      </c>
      <c r="AZ90">
        <v>20</v>
      </c>
      <c r="BA90" t="s">
        <v>420</v>
      </c>
      <c r="BB90">
        <v>14</v>
      </c>
      <c r="BC90">
        <v>1</v>
      </c>
      <c r="BE90" t="s">
        <v>70</v>
      </c>
      <c r="BF90">
        <v>1</v>
      </c>
      <c r="BG90" t="s">
        <v>317</v>
      </c>
      <c r="BI90" t="s">
        <v>116</v>
      </c>
      <c r="BJ90" t="s">
        <v>389</v>
      </c>
      <c r="BK90" t="s">
        <v>67</v>
      </c>
      <c r="BL90">
        <v>0.80414332985546089</v>
      </c>
      <c r="BM90">
        <v>6210</v>
      </c>
      <c r="BN90" t="s">
        <v>118</v>
      </c>
      <c r="BO90" t="s">
        <v>190</v>
      </c>
      <c r="BP90">
        <v>14</v>
      </c>
      <c r="BQ90">
        <v>2266.3180000000002</v>
      </c>
      <c r="BR90">
        <v>4.0954103064429752E-2</v>
      </c>
      <c r="BS90">
        <v>0.35204328655067646</v>
      </c>
      <c r="BT90">
        <v>0.19017631241511559</v>
      </c>
      <c r="BU90">
        <v>15.670999999999999</v>
      </c>
      <c r="BV90">
        <v>1.4119819019219719</v>
      </c>
      <c r="BW90">
        <v>14.163943453654781</v>
      </c>
      <c r="BX90">
        <v>38</v>
      </c>
      <c r="BY90">
        <v>32</v>
      </c>
      <c r="BZ90">
        <v>321</v>
      </c>
    </row>
    <row r="91" spans="1:78" ht="16.5">
      <c r="A91" s="254" t="str">
        <f t="shared" si="19"/>
        <v>송도버스</v>
      </c>
      <c r="B91" s="123" t="str">
        <f t="shared" si="20"/>
        <v>이태열</v>
      </c>
      <c r="C91" s="124" t="str">
        <f t="shared" si="21"/>
        <v>C</v>
      </c>
      <c r="D91" s="125">
        <f t="shared" si="22"/>
        <v>0.8851094250514111</v>
      </c>
      <c r="E91" s="126">
        <f t="shared" si="23"/>
        <v>7691</v>
      </c>
      <c r="F91" s="127" t="str">
        <f t="shared" si="24"/>
        <v>8</v>
      </c>
      <c r="G91" s="128" t="str">
        <f t="shared" si="25"/>
        <v>70바2291</v>
      </c>
      <c r="H91" s="129">
        <f t="shared" si="26"/>
        <v>12</v>
      </c>
      <c r="I91" s="130">
        <f t="shared" si="27"/>
        <v>2040.5389999999998</v>
      </c>
      <c r="J91" s="131">
        <f t="shared" si="28"/>
        <v>2.787010643260476E-2</v>
      </c>
      <c r="K91" s="131">
        <f t="shared" si="29"/>
        <v>0.3534854268421917</v>
      </c>
      <c r="L91" s="131">
        <f t="shared" si="30"/>
        <v>0.21758956824642903</v>
      </c>
      <c r="M91" s="132">
        <f t="shared" si="31"/>
        <v>12.798</v>
      </c>
      <c r="N91" s="133">
        <f t="shared" si="32"/>
        <v>9.8013319029922982E-2</v>
      </c>
      <c r="O91" s="133">
        <f t="shared" si="33"/>
        <v>8.6251720746332232</v>
      </c>
      <c r="P91" s="215">
        <f t="shared" si="34"/>
        <v>34</v>
      </c>
      <c r="Q91" s="216">
        <f t="shared" si="35"/>
        <v>2</v>
      </c>
      <c r="R91" s="216">
        <f t="shared" si="36"/>
        <v>176</v>
      </c>
      <c r="T91">
        <v>521</v>
      </c>
      <c r="U91">
        <v>7691</v>
      </c>
      <c r="V91" t="s">
        <v>368</v>
      </c>
      <c r="W91">
        <v>2040.539</v>
      </c>
      <c r="X91">
        <v>979.11300000000006</v>
      </c>
      <c r="Y91">
        <v>2.0840000000000001</v>
      </c>
      <c r="Z91">
        <v>12.798</v>
      </c>
      <c r="AA91">
        <v>115.26636999999999</v>
      </c>
      <c r="AB91">
        <v>3.2124860000000002</v>
      </c>
      <c r="AC91">
        <v>40.744982</v>
      </c>
      <c r="AD91" s="1">
        <v>444</v>
      </c>
      <c r="AE91">
        <v>2</v>
      </c>
      <c r="AF91">
        <v>176</v>
      </c>
      <c r="AG91">
        <v>75</v>
      </c>
      <c r="AH91">
        <v>17.702812999999999</v>
      </c>
      <c r="AI91">
        <v>4965.5</v>
      </c>
      <c r="AJ91">
        <v>0</v>
      </c>
      <c r="AK91">
        <v>34</v>
      </c>
      <c r="AL91">
        <v>11578</v>
      </c>
      <c r="AM91">
        <v>0.8851094250514111</v>
      </c>
      <c r="AN91" t="s">
        <v>69</v>
      </c>
      <c r="AO91">
        <v>337.07299999999998</v>
      </c>
      <c r="AP91" t="s">
        <v>613</v>
      </c>
      <c r="AQ91" t="s">
        <v>116</v>
      </c>
      <c r="AR91" t="s">
        <v>118</v>
      </c>
      <c r="AS91" t="s">
        <v>116</v>
      </c>
      <c r="AT91" t="s">
        <v>118</v>
      </c>
      <c r="AU91" t="s">
        <v>212</v>
      </c>
      <c r="AV91" t="s">
        <v>368</v>
      </c>
      <c r="AW91" t="s">
        <v>69</v>
      </c>
      <c r="AX91">
        <v>7691</v>
      </c>
      <c r="AY91" t="s">
        <v>403</v>
      </c>
      <c r="AZ91">
        <v>12</v>
      </c>
      <c r="BA91" t="s">
        <v>381</v>
      </c>
      <c r="BB91">
        <v>12</v>
      </c>
      <c r="BC91">
        <v>1</v>
      </c>
      <c r="BE91" t="s">
        <v>69</v>
      </c>
      <c r="BF91">
        <v>0</v>
      </c>
      <c r="BG91" t="s">
        <v>315</v>
      </c>
      <c r="BI91" t="s">
        <v>116</v>
      </c>
      <c r="BJ91" t="s">
        <v>368</v>
      </c>
      <c r="BK91" t="s">
        <v>69</v>
      </c>
      <c r="BL91">
        <v>0.8851094250514111</v>
      </c>
      <c r="BM91">
        <v>7691</v>
      </c>
      <c r="BN91" t="s">
        <v>118</v>
      </c>
      <c r="BO91" t="s">
        <v>212</v>
      </c>
      <c r="BP91">
        <v>12</v>
      </c>
      <c r="BQ91">
        <v>2040.5389999999998</v>
      </c>
      <c r="BR91">
        <v>2.787010643260476E-2</v>
      </c>
      <c r="BS91">
        <v>0.3534854268421917</v>
      </c>
      <c r="BT91">
        <v>0.217589568246429</v>
      </c>
      <c r="BU91">
        <v>12.798</v>
      </c>
      <c r="BV91">
        <v>9.8013319029922982E-2</v>
      </c>
      <c r="BW91">
        <v>8.6251720746332232</v>
      </c>
      <c r="BX91">
        <v>34</v>
      </c>
      <c r="BY91">
        <v>2</v>
      </c>
      <c r="BZ91">
        <v>176</v>
      </c>
    </row>
    <row r="92" spans="1:78" ht="16.5">
      <c r="A92" s="255" t="str">
        <f t="shared" si="19"/>
        <v>송도버스</v>
      </c>
      <c r="B92" s="107" t="str">
        <f t="shared" si="20"/>
        <v>임병옥</v>
      </c>
      <c r="C92" s="108" t="str">
        <f t="shared" si="21"/>
        <v>A</v>
      </c>
      <c r="D92" s="109">
        <f t="shared" si="22"/>
        <v>0.96423076923076922</v>
      </c>
      <c r="E92" s="110">
        <f t="shared" si="23"/>
        <v>6511</v>
      </c>
      <c r="F92" s="111" t="str">
        <f t="shared" si="24"/>
        <v>16-1</v>
      </c>
      <c r="G92" s="112" t="str">
        <f t="shared" si="25"/>
        <v>70바2320</v>
      </c>
      <c r="H92" s="113">
        <f t="shared" si="26"/>
        <v>1</v>
      </c>
      <c r="I92" s="114">
        <f t="shared" si="27"/>
        <v>2708.4520000000002</v>
      </c>
      <c r="J92" s="115">
        <f t="shared" si="28"/>
        <v>5.2189809784341568E-2</v>
      </c>
      <c r="K92" s="115">
        <f t="shared" si="29"/>
        <v>0.36374490465842962</v>
      </c>
      <c r="L92" s="115">
        <f t="shared" si="30"/>
        <v>0.1820227938320487</v>
      </c>
      <c r="M92" s="116">
        <f t="shared" si="31"/>
        <v>12.159000000000001</v>
      </c>
      <c r="N92" s="117">
        <f t="shared" si="32"/>
        <v>0</v>
      </c>
      <c r="O92" s="117">
        <f t="shared" si="33"/>
        <v>8.6765429108583056</v>
      </c>
      <c r="P92" s="217">
        <f t="shared" si="34"/>
        <v>30</v>
      </c>
      <c r="Q92" s="218">
        <f t="shared" si="35"/>
        <v>0</v>
      </c>
      <c r="R92" s="218">
        <f t="shared" si="36"/>
        <v>235</v>
      </c>
      <c r="T92">
        <v>521</v>
      </c>
      <c r="U92">
        <v>6511</v>
      </c>
      <c r="V92" t="s">
        <v>284</v>
      </c>
      <c r="W92">
        <v>2708.4520000000002</v>
      </c>
      <c r="X92">
        <v>1080.4079999999999</v>
      </c>
      <c r="Y92">
        <v>2.5070000000000001</v>
      </c>
      <c r="Z92">
        <v>12.159000000000001</v>
      </c>
      <c r="AA92">
        <v>144.818309</v>
      </c>
      <c r="AB92">
        <v>7.5580400000000001</v>
      </c>
      <c r="AC92">
        <v>52.676921999999998</v>
      </c>
      <c r="AD92" s="1">
        <v>493</v>
      </c>
      <c r="AE92">
        <v>0</v>
      </c>
      <c r="AF92">
        <v>235</v>
      </c>
      <c r="AG92">
        <v>81</v>
      </c>
      <c r="AH92">
        <v>18.702414000000001</v>
      </c>
      <c r="AI92">
        <v>3740.3</v>
      </c>
      <c r="AJ92">
        <v>0</v>
      </c>
      <c r="AK92">
        <v>30</v>
      </c>
      <c r="AL92">
        <v>13087</v>
      </c>
      <c r="AM92">
        <v>0.96423076923076922</v>
      </c>
      <c r="AN92" t="s">
        <v>66</v>
      </c>
      <c r="AO92">
        <v>2708.4520000000002</v>
      </c>
      <c r="AP92" t="s">
        <v>614</v>
      </c>
      <c r="AQ92" t="s">
        <v>116</v>
      </c>
      <c r="AR92" t="s">
        <v>117</v>
      </c>
      <c r="AS92" t="s">
        <v>116</v>
      </c>
      <c r="AT92" t="s">
        <v>117</v>
      </c>
      <c r="AU92" t="s">
        <v>184</v>
      </c>
      <c r="AV92" t="s">
        <v>284</v>
      </c>
      <c r="AW92" t="s">
        <v>66</v>
      </c>
      <c r="AX92">
        <v>6511</v>
      </c>
      <c r="AY92" t="s">
        <v>405</v>
      </c>
      <c r="AZ92">
        <v>6</v>
      </c>
      <c r="BA92" t="s">
        <v>615</v>
      </c>
      <c r="BB92">
        <v>1</v>
      </c>
      <c r="BC92">
        <v>1</v>
      </c>
      <c r="BE92" t="s">
        <v>66</v>
      </c>
      <c r="BF92">
        <v>0</v>
      </c>
      <c r="BG92" t="s">
        <v>315</v>
      </c>
      <c r="BI92" t="s">
        <v>116</v>
      </c>
      <c r="BJ92" t="s">
        <v>284</v>
      </c>
      <c r="BK92" t="s">
        <v>66</v>
      </c>
      <c r="BL92">
        <v>0.96423076923076922</v>
      </c>
      <c r="BM92">
        <v>6511</v>
      </c>
      <c r="BN92" t="s">
        <v>117</v>
      </c>
      <c r="BO92" t="s">
        <v>184</v>
      </c>
      <c r="BP92">
        <v>1</v>
      </c>
      <c r="BQ92">
        <v>2708.4520000000002</v>
      </c>
      <c r="BR92">
        <v>5.2189809784341568E-2</v>
      </c>
      <c r="BS92">
        <v>0.36374490465842962</v>
      </c>
      <c r="BT92">
        <v>0.1820227938320487</v>
      </c>
      <c r="BU92">
        <v>12.159000000000001</v>
      </c>
      <c r="BV92">
        <v>0</v>
      </c>
      <c r="BW92">
        <v>8.6765429108583056</v>
      </c>
      <c r="BX92">
        <v>30</v>
      </c>
      <c r="BY92">
        <v>0</v>
      </c>
      <c r="BZ92">
        <v>235</v>
      </c>
    </row>
    <row r="93" spans="1:78" ht="16.5">
      <c r="A93" s="254" t="str">
        <f t="shared" si="19"/>
        <v>송도버스</v>
      </c>
      <c r="B93" s="123" t="str">
        <f t="shared" si="20"/>
        <v>임상준</v>
      </c>
      <c r="C93" s="124" t="str">
        <f t="shared" si="21"/>
        <v>F</v>
      </c>
      <c r="D93" s="125">
        <f t="shared" si="22"/>
        <v>0.7268</v>
      </c>
      <c r="E93" s="126">
        <f t="shared" si="23"/>
        <v>8591</v>
      </c>
      <c r="F93" s="127" t="str">
        <f t="shared" si="24"/>
        <v>16-1</v>
      </c>
      <c r="G93" s="128" t="str">
        <f t="shared" si="25"/>
        <v>70바2231</v>
      </c>
      <c r="H93" s="129">
        <f t="shared" si="26"/>
        <v>2</v>
      </c>
      <c r="I93" s="130">
        <f t="shared" si="27"/>
        <v>2618.319</v>
      </c>
      <c r="J93" s="131">
        <f t="shared" si="28"/>
        <v>4.8352028908502175E-2</v>
      </c>
      <c r="K93" s="131">
        <f t="shared" si="29"/>
        <v>0.37422571132845067</v>
      </c>
      <c r="L93" s="131">
        <f t="shared" si="30"/>
        <v>0.26238208560530629</v>
      </c>
      <c r="M93" s="132">
        <f t="shared" si="31"/>
        <v>16.462</v>
      </c>
      <c r="N93" s="133">
        <f t="shared" si="32"/>
        <v>5.7564718461576776</v>
      </c>
      <c r="O93" s="133">
        <f t="shared" si="33"/>
        <v>50.256857039858872</v>
      </c>
      <c r="P93" s="215">
        <f t="shared" si="34"/>
        <v>38</v>
      </c>
      <c r="Q93" s="216">
        <f t="shared" si="35"/>
        <v>141</v>
      </c>
      <c r="R93" s="216">
        <f t="shared" si="36"/>
        <v>1378</v>
      </c>
      <c r="T93">
        <v>521</v>
      </c>
      <c r="U93">
        <v>8591</v>
      </c>
      <c r="V93" t="s">
        <v>285</v>
      </c>
      <c r="W93">
        <v>2618.319</v>
      </c>
      <c r="X93">
        <v>1449.6179999999999</v>
      </c>
      <c r="Y93">
        <v>1.806</v>
      </c>
      <c r="Z93">
        <v>16.462</v>
      </c>
      <c r="AA93">
        <v>141.05414300000001</v>
      </c>
      <c r="AB93">
        <v>6.8202540000000003</v>
      </c>
      <c r="AC93">
        <v>52.786087000000002</v>
      </c>
      <c r="AD93" s="1">
        <v>687</v>
      </c>
      <c r="AE93">
        <v>141</v>
      </c>
      <c r="AF93">
        <v>1378</v>
      </c>
      <c r="AG93">
        <v>73</v>
      </c>
      <c r="AH93">
        <v>18.56251</v>
      </c>
      <c r="AI93">
        <v>8349.2000000000007</v>
      </c>
      <c r="AJ93">
        <v>0</v>
      </c>
      <c r="AK93">
        <v>38</v>
      </c>
      <c r="AL93">
        <v>27480</v>
      </c>
      <c r="AM93">
        <v>0.7268</v>
      </c>
      <c r="AN93" t="s">
        <v>70</v>
      </c>
      <c r="AO93">
        <v>2449.4169999999999</v>
      </c>
      <c r="AP93" t="s">
        <v>616</v>
      </c>
      <c r="AQ93" t="s">
        <v>116</v>
      </c>
      <c r="AR93" t="s">
        <v>117</v>
      </c>
      <c r="AS93" t="s">
        <v>116</v>
      </c>
      <c r="AT93" t="s">
        <v>117</v>
      </c>
      <c r="AU93" t="s">
        <v>170</v>
      </c>
      <c r="AV93" t="s">
        <v>285</v>
      </c>
      <c r="AW93" t="s">
        <v>70</v>
      </c>
      <c r="AX93">
        <v>8591</v>
      </c>
      <c r="AY93" t="s">
        <v>411</v>
      </c>
      <c r="AZ93">
        <v>10</v>
      </c>
      <c r="BA93" t="s">
        <v>617</v>
      </c>
      <c r="BB93">
        <v>2</v>
      </c>
      <c r="BC93">
        <v>1</v>
      </c>
      <c r="BE93" t="s">
        <v>70</v>
      </c>
      <c r="BF93">
        <v>0</v>
      </c>
      <c r="BG93" t="s">
        <v>315</v>
      </c>
      <c r="BI93" t="s">
        <v>116</v>
      </c>
      <c r="BJ93" t="s">
        <v>285</v>
      </c>
      <c r="BK93" t="s">
        <v>70</v>
      </c>
      <c r="BL93">
        <v>0.7268</v>
      </c>
      <c r="BM93">
        <v>8591</v>
      </c>
      <c r="BN93" t="s">
        <v>117</v>
      </c>
      <c r="BO93" t="s">
        <v>170</v>
      </c>
      <c r="BP93">
        <v>2</v>
      </c>
      <c r="BQ93">
        <v>2618.319</v>
      </c>
      <c r="BR93">
        <v>4.8352028908502175E-2</v>
      </c>
      <c r="BS93">
        <v>0.37422571132845067</v>
      </c>
      <c r="BT93">
        <v>0.26238208560530629</v>
      </c>
      <c r="BU93">
        <v>16.462</v>
      </c>
      <c r="BV93">
        <v>5.7564718461576776</v>
      </c>
      <c r="BW93">
        <v>50.256857039858872</v>
      </c>
      <c r="BX93">
        <v>38</v>
      </c>
      <c r="BY93">
        <v>141</v>
      </c>
      <c r="BZ93">
        <v>1378</v>
      </c>
    </row>
    <row r="94" spans="1:78" ht="16.5">
      <c r="A94" s="255" t="str">
        <f t="shared" si="19"/>
        <v>송도버스</v>
      </c>
      <c r="B94" s="107" t="str">
        <f t="shared" si="20"/>
        <v>임숙주</v>
      </c>
      <c r="C94" s="108" t="str">
        <f t="shared" si="21"/>
        <v>B</v>
      </c>
      <c r="D94" s="109">
        <f t="shared" si="22"/>
        <v>0.91999999999999993</v>
      </c>
      <c r="E94" s="110">
        <f t="shared" si="23"/>
        <v>5565</v>
      </c>
      <c r="F94" s="111" t="str">
        <f t="shared" si="24"/>
        <v>16-1</v>
      </c>
      <c r="G94" s="112" t="str">
        <f t="shared" si="25"/>
        <v>70바2279</v>
      </c>
      <c r="H94" s="113">
        <f t="shared" si="26"/>
        <v>1</v>
      </c>
      <c r="I94" s="114">
        <f t="shared" si="27"/>
        <v>2097.8200000000002</v>
      </c>
      <c r="J94" s="115">
        <f t="shared" si="28"/>
        <v>3.1315983996506723E-2</v>
      </c>
      <c r="K94" s="115">
        <f t="shared" si="29"/>
        <v>0.36590560041549575</v>
      </c>
      <c r="L94" s="115">
        <f t="shared" si="30"/>
        <v>0.21498507974945419</v>
      </c>
      <c r="M94" s="116">
        <f t="shared" si="31"/>
        <v>14.773999999999999</v>
      </c>
      <c r="N94" s="117">
        <f t="shared" si="32"/>
        <v>0.19067412838089062</v>
      </c>
      <c r="O94" s="117">
        <f t="shared" si="33"/>
        <v>27.838422743610032</v>
      </c>
      <c r="P94" s="217">
        <f t="shared" si="34"/>
        <v>17</v>
      </c>
      <c r="Q94" s="218">
        <f t="shared" si="35"/>
        <v>4</v>
      </c>
      <c r="R94" s="218">
        <f t="shared" si="36"/>
        <v>584</v>
      </c>
      <c r="T94">
        <v>521</v>
      </c>
      <c r="U94">
        <v>5565</v>
      </c>
      <c r="V94" t="s">
        <v>286</v>
      </c>
      <c r="W94">
        <v>2097.8200000000002</v>
      </c>
      <c r="X94">
        <v>877.00800000000004</v>
      </c>
      <c r="Y94">
        <v>2.3919999999999999</v>
      </c>
      <c r="Z94">
        <v>14.773999999999999</v>
      </c>
      <c r="AA94">
        <v>110.264426</v>
      </c>
      <c r="AB94">
        <v>3.453039</v>
      </c>
      <c r="AC94">
        <v>40.346370999999998</v>
      </c>
      <c r="AD94" s="1">
        <v>451</v>
      </c>
      <c r="AE94">
        <v>4</v>
      </c>
      <c r="AF94">
        <v>584</v>
      </c>
      <c r="AG94">
        <v>75</v>
      </c>
      <c r="AH94">
        <v>19.025355999999999</v>
      </c>
      <c r="AI94">
        <v>4421.1000000000004</v>
      </c>
      <c r="AJ94">
        <v>0</v>
      </c>
      <c r="AK94">
        <v>17</v>
      </c>
      <c r="AL94">
        <v>12871</v>
      </c>
      <c r="AM94">
        <v>0.91999999999999993</v>
      </c>
      <c r="AN94" t="s">
        <v>68</v>
      </c>
      <c r="AO94">
        <v>2097.8200000000002</v>
      </c>
      <c r="AP94" t="s">
        <v>618</v>
      </c>
      <c r="AQ94" t="s">
        <v>116</v>
      </c>
      <c r="AR94" t="s">
        <v>117</v>
      </c>
      <c r="AS94" t="s">
        <v>116</v>
      </c>
      <c r="AT94" t="s">
        <v>117</v>
      </c>
      <c r="AU94" t="s">
        <v>176</v>
      </c>
      <c r="AV94" t="s">
        <v>286</v>
      </c>
      <c r="AW94" t="s">
        <v>68</v>
      </c>
      <c r="AX94">
        <v>5565</v>
      </c>
      <c r="AY94" t="s">
        <v>414</v>
      </c>
      <c r="AZ94">
        <v>6</v>
      </c>
      <c r="BA94" t="s">
        <v>467</v>
      </c>
      <c r="BB94">
        <v>1</v>
      </c>
      <c r="BC94">
        <v>1</v>
      </c>
      <c r="BE94" t="s">
        <v>68</v>
      </c>
      <c r="BF94">
        <v>0</v>
      </c>
      <c r="BG94" t="s">
        <v>315</v>
      </c>
      <c r="BI94" t="s">
        <v>116</v>
      </c>
      <c r="BJ94" t="s">
        <v>286</v>
      </c>
      <c r="BK94" t="s">
        <v>68</v>
      </c>
      <c r="BL94">
        <v>0.91999999999999993</v>
      </c>
      <c r="BM94">
        <v>5565</v>
      </c>
      <c r="BN94" t="s">
        <v>117</v>
      </c>
      <c r="BO94" t="s">
        <v>176</v>
      </c>
      <c r="BP94">
        <v>1</v>
      </c>
      <c r="BQ94">
        <v>2097.8200000000002</v>
      </c>
      <c r="BR94">
        <v>3.1315983996506723E-2</v>
      </c>
      <c r="BS94">
        <v>0.36590560041549575</v>
      </c>
      <c r="BT94">
        <v>0.21498507974945419</v>
      </c>
      <c r="BU94">
        <v>14.773999999999999</v>
      </c>
      <c r="BV94">
        <v>0.19067412838089062</v>
      </c>
      <c r="BW94">
        <v>27.838422743610032</v>
      </c>
      <c r="BX94">
        <v>17</v>
      </c>
      <c r="BY94">
        <v>4</v>
      </c>
      <c r="BZ94">
        <v>584</v>
      </c>
    </row>
    <row r="95" spans="1:78" ht="16.5">
      <c r="A95" s="254" t="str">
        <f t="shared" si="19"/>
        <v>송도버스</v>
      </c>
      <c r="B95" s="123" t="str">
        <f t="shared" si="20"/>
        <v>임하수</v>
      </c>
      <c r="C95" s="124" t="str">
        <f t="shared" si="21"/>
        <v>D</v>
      </c>
      <c r="D95" s="125">
        <f t="shared" si="22"/>
        <v>0.80593983840805139</v>
      </c>
      <c r="E95" s="126">
        <f t="shared" si="23"/>
        <v>5062</v>
      </c>
      <c r="F95" s="127" t="str">
        <f t="shared" si="24"/>
        <v>8</v>
      </c>
      <c r="G95" s="128" t="str">
        <f t="shared" si="25"/>
        <v>70바2217</v>
      </c>
      <c r="H95" s="129">
        <f t="shared" si="26"/>
        <v>2</v>
      </c>
      <c r="I95" s="130">
        <f t="shared" si="27"/>
        <v>2150.2399999999998</v>
      </c>
      <c r="J95" s="131">
        <f t="shared" si="28"/>
        <v>0.11147761879934752</v>
      </c>
      <c r="K95" s="131">
        <f t="shared" si="29"/>
        <v>0.4188050515104777</v>
      </c>
      <c r="L95" s="131">
        <f t="shared" si="30"/>
        <v>0.25578540069945682</v>
      </c>
      <c r="M95" s="132">
        <f t="shared" si="31"/>
        <v>16.395</v>
      </c>
      <c r="N95" s="133" t="str">
        <f t="shared" si="32"/>
        <v>-</v>
      </c>
      <c r="O95" s="133" t="str">
        <f t="shared" si="33"/>
        <v>-</v>
      </c>
      <c r="P95" s="215">
        <f t="shared" si="34"/>
        <v>63</v>
      </c>
      <c r="Q95" s="216">
        <f t="shared" si="35"/>
        <v>46</v>
      </c>
      <c r="R95" s="216">
        <f t="shared" si="36"/>
        <v>2332</v>
      </c>
      <c r="T95">
        <v>521</v>
      </c>
      <c r="U95">
        <v>5062</v>
      </c>
      <c r="V95" t="s">
        <v>287</v>
      </c>
      <c r="W95">
        <v>2150.2399999999998</v>
      </c>
      <c r="X95">
        <v>1266.3610000000001</v>
      </c>
      <c r="Y95">
        <v>1.698</v>
      </c>
      <c r="Z95">
        <v>16.395</v>
      </c>
      <c r="AA95">
        <v>152.91054099999999</v>
      </c>
      <c r="AB95">
        <v>17.046102999999999</v>
      </c>
      <c r="AC95">
        <v>64.039707000000007</v>
      </c>
      <c r="AD95" s="1">
        <v>550</v>
      </c>
      <c r="AE95">
        <v>46</v>
      </c>
      <c r="AF95">
        <v>2332</v>
      </c>
      <c r="AG95">
        <v>81</v>
      </c>
      <c r="AH95">
        <v>14.062078</v>
      </c>
      <c r="AI95">
        <v>7327.7</v>
      </c>
      <c r="AJ95">
        <v>0</v>
      </c>
      <c r="AK95">
        <v>63</v>
      </c>
      <c r="AL95">
        <v>70014</v>
      </c>
      <c r="AM95">
        <v>0.80593983840805139</v>
      </c>
      <c r="AN95" t="s">
        <v>67</v>
      </c>
      <c r="AO95">
        <v>1990.127</v>
      </c>
      <c r="AP95" t="s">
        <v>619</v>
      </c>
      <c r="AQ95" t="s">
        <v>116</v>
      </c>
      <c r="AR95" t="s">
        <v>118</v>
      </c>
      <c r="AS95" t="s">
        <v>116</v>
      </c>
      <c r="AT95" t="s">
        <v>118</v>
      </c>
      <c r="AU95" t="s">
        <v>187</v>
      </c>
      <c r="AV95" t="s">
        <v>287</v>
      </c>
      <c r="AW95" t="s">
        <v>67</v>
      </c>
      <c r="AX95">
        <v>5062</v>
      </c>
      <c r="AY95" t="s">
        <v>401</v>
      </c>
      <c r="AZ95">
        <v>19</v>
      </c>
      <c r="BA95" t="s">
        <v>446</v>
      </c>
      <c r="BB95">
        <v>2</v>
      </c>
      <c r="BC95">
        <v>1</v>
      </c>
      <c r="BE95" t="s">
        <v>67</v>
      </c>
      <c r="BF95">
        <v>0</v>
      </c>
      <c r="BG95" t="s">
        <v>315</v>
      </c>
      <c r="BI95" t="s">
        <v>116</v>
      </c>
      <c r="BJ95" t="s">
        <v>287</v>
      </c>
      <c r="BK95" t="s">
        <v>67</v>
      </c>
      <c r="BL95">
        <v>0.80593983840805139</v>
      </c>
      <c r="BM95">
        <v>5062</v>
      </c>
      <c r="BN95" t="s">
        <v>118</v>
      </c>
      <c r="BO95" t="s">
        <v>187</v>
      </c>
      <c r="BP95">
        <v>2</v>
      </c>
      <c r="BQ95">
        <v>2150.2399999999998</v>
      </c>
      <c r="BR95">
        <v>0.11147761879934752</v>
      </c>
      <c r="BS95">
        <v>0.4188050515104777</v>
      </c>
      <c r="BT95">
        <v>0.25578540069945682</v>
      </c>
      <c r="BU95">
        <v>16.395</v>
      </c>
      <c r="BV95" t="s">
        <v>515</v>
      </c>
      <c r="BW95" t="s">
        <v>515</v>
      </c>
      <c r="BX95">
        <v>63</v>
      </c>
      <c r="BY95">
        <v>46</v>
      </c>
      <c r="BZ95">
        <v>2332</v>
      </c>
    </row>
    <row r="96" spans="1:78" ht="16.5">
      <c r="A96" s="255" t="str">
        <f t="shared" si="19"/>
        <v>송도버스</v>
      </c>
      <c r="B96" s="107" t="str">
        <f t="shared" si="20"/>
        <v>장경환</v>
      </c>
      <c r="C96" s="108" t="str">
        <f t="shared" si="21"/>
        <v>F</v>
      </c>
      <c r="D96" s="109">
        <f t="shared" si="22"/>
        <v>0.79387124419708444</v>
      </c>
      <c r="E96" s="110">
        <f t="shared" si="23"/>
        <v>3049</v>
      </c>
      <c r="F96" s="111" t="str">
        <f t="shared" si="24"/>
        <v>16-1</v>
      </c>
      <c r="G96" s="112" t="str">
        <f t="shared" si="25"/>
        <v>70바2276</v>
      </c>
      <c r="H96" s="113">
        <f t="shared" si="26"/>
        <v>14</v>
      </c>
      <c r="I96" s="114">
        <f t="shared" si="27"/>
        <v>1791.6</v>
      </c>
      <c r="J96" s="115">
        <f t="shared" si="28"/>
        <v>3.0002355443528115E-3</v>
      </c>
      <c r="K96" s="115">
        <f t="shared" si="29"/>
        <v>0.41182736029655659</v>
      </c>
      <c r="L96" s="115">
        <f t="shared" si="30"/>
        <v>0.22214780084840366</v>
      </c>
      <c r="M96" s="116">
        <f t="shared" si="31"/>
        <v>17.062000000000001</v>
      </c>
      <c r="N96" s="117">
        <f t="shared" si="32"/>
        <v>3.7241262367862844</v>
      </c>
      <c r="O96" s="117">
        <f t="shared" si="33"/>
        <v>60.933044172098995</v>
      </c>
      <c r="P96" s="217">
        <f t="shared" si="34"/>
        <v>35</v>
      </c>
      <c r="Q96" s="218">
        <f t="shared" si="35"/>
        <v>110</v>
      </c>
      <c r="R96" s="218">
        <f t="shared" si="36"/>
        <v>1367</v>
      </c>
      <c r="T96">
        <v>521</v>
      </c>
      <c r="U96">
        <v>3049</v>
      </c>
      <c r="V96" t="s">
        <v>390</v>
      </c>
      <c r="W96">
        <v>1804.424</v>
      </c>
      <c r="X96">
        <v>1000.423</v>
      </c>
      <c r="Y96">
        <v>1.804</v>
      </c>
      <c r="Z96">
        <v>17.062000000000001</v>
      </c>
      <c r="AA96">
        <v>102.116649</v>
      </c>
      <c r="AB96">
        <v>0.30637399999999998</v>
      </c>
      <c r="AC96">
        <v>42.054430000000004</v>
      </c>
      <c r="AD96" s="1">
        <v>398</v>
      </c>
      <c r="AE96">
        <v>110</v>
      </c>
      <c r="AF96">
        <v>1367</v>
      </c>
      <c r="AG96">
        <v>79</v>
      </c>
      <c r="AH96">
        <v>17.670223</v>
      </c>
      <c r="AI96">
        <v>4070.6</v>
      </c>
      <c r="AJ96">
        <v>0</v>
      </c>
      <c r="AK96">
        <v>35</v>
      </c>
      <c r="AL96">
        <v>29947</v>
      </c>
      <c r="AM96">
        <v>0.79387124419708444</v>
      </c>
      <c r="AN96" t="s">
        <v>70</v>
      </c>
      <c r="AO96">
        <v>326.57100000000003</v>
      </c>
      <c r="AP96" t="s">
        <v>620</v>
      </c>
      <c r="AQ96" t="s">
        <v>116</v>
      </c>
      <c r="AR96" t="s">
        <v>117</v>
      </c>
      <c r="AS96" t="s">
        <v>116</v>
      </c>
      <c r="AT96" t="s">
        <v>117</v>
      </c>
      <c r="AU96" t="s">
        <v>208</v>
      </c>
      <c r="AV96" t="s">
        <v>390</v>
      </c>
      <c r="AW96" t="s">
        <v>70</v>
      </c>
      <c r="AX96">
        <v>3049</v>
      </c>
      <c r="AY96" t="s">
        <v>411</v>
      </c>
      <c r="AZ96">
        <v>1</v>
      </c>
      <c r="BA96" t="s">
        <v>328</v>
      </c>
      <c r="BB96">
        <v>14</v>
      </c>
      <c r="BC96">
        <v>1</v>
      </c>
      <c r="BE96" t="s">
        <v>69</v>
      </c>
      <c r="BF96">
        <v>-2</v>
      </c>
      <c r="BG96" t="s">
        <v>316</v>
      </c>
      <c r="BI96" t="s">
        <v>116</v>
      </c>
      <c r="BJ96" t="s">
        <v>390</v>
      </c>
      <c r="BK96" t="s">
        <v>70</v>
      </c>
      <c r="BL96">
        <v>0.79387124419708444</v>
      </c>
      <c r="BM96">
        <v>3049</v>
      </c>
      <c r="BN96" t="s">
        <v>117</v>
      </c>
      <c r="BO96" t="s">
        <v>208</v>
      </c>
      <c r="BP96">
        <v>14</v>
      </c>
      <c r="BQ96">
        <v>1791.6</v>
      </c>
      <c r="BR96">
        <v>3.0002355443528115E-3</v>
      </c>
      <c r="BS96">
        <v>0.41182736029655659</v>
      </c>
      <c r="BT96">
        <v>0.22056900152070688</v>
      </c>
      <c r="BU96">
        <v>17.062000000000001</v>
      </c>
      <c r="BV96">
        <v>3.7241262367862844</v>
      </c>
      <c r="BW96">
        <v>60.933044172098995</v>
      </c>
      <c r="BX96">
        <v>35</v>
      </c>
      <c r="BY96">
        <v>110</v>
      </c>
      <c r="BZ96">
        <v>1367</v>
      </c>
    </row>
    <row r="97" spans="1:78" ht="16.5">
      <c r="A97" s="254" t="str">
        <f t="shared" si="19"/>
        <v>송도버스</v>
      </c>
      <c r="B97" s="123" t="str">
        <f t="shared" si="20"/>
        <v>장도현</v>
      </c>
      <c r="C97" s="124" t="str">
        <f t="shared" si="21"/>
        <v>F</v>
      </c>
      <c r="D97" s="125">
        <f t="shared" si="22"/>
        <v>0.78631449270369891</v>
      </c>
      <c r="E97" s="126">
        <f t="shared" si="23"/>
        <v>9199</v>
      </c>
      <c r="F97" s="127" t="str">
        <f t="shared" si="24"/>
        <v>8</v>
      </c>
      <c r="G97" s="128" t="str">
        <f t="shared" si="25"/>
        <v>70바2247</v>
      </c>
      <c r="H97" s="129">
        <f t="shared" si="26"/>
        <v>2</v>
      </c>
      <c r="I97" s="130">
        <f t="shared" si="27"/>
        <v>1069.942</v>
      </c>
      <c r="J97" s="131">
        <f t="shared" si="28"/>
        <v>6.6205825104199464E-2</v>
      </c>
      <c r="K97" s="131">
        <f t="shared" si="29"/>
        <v>0.37795254328259004</v>
      </c>
      <c r="L97" s="131">
        <f t="shared" si="30"/>
        <v>0.20188010191206626</v>
      </c>
      <c r="M97" s="132">
        <f t="shared" si="31"/>
        <v>20.033999999999999</v>
      </c>
      <c r="N97" s="133">
        <f t="shared" si="32"/>
        <v>0.28038903043342533</v>
      </c>
      <c r="O97" s="133">
        <f t="shared" si="33"/>
        <v>41.684502524435906</v>
      </c>
      <c r="P97" s="215">
        <f t="shared" si="34"/>
        <v>32</v>
      </c>
      <c r="Q97" s="216">
        <f t="shared" si="35"/>
        <v>3</v>
      </c>
      <c r="R97" s="216">
        <f t="shared" si="36"/>
        <v>455</v>
      </c>
      <c r="T97">
        <v>521</v>
      </c>
      <c r="U97">
        <v>9199</v>
      </c>
      <c r="V97" t="s">
        <v>355</v>
      </c>
      <c r="W97">
        <v>1086.019</v>
      </c>
      <c r="X97">
        <v>656.31200000000001</v>
      </c>
      <c r="Y97">
        <v>1.655</v>
      </c>
      <c r="Z97">
        <v>20.033999999999999</v>
      </c>
      <c r="AA97">
        <v>63.585265999999997</v>
      </c>
      <c r="AB97">
        <v>4.2097150000000001</v>
      </c>
      <c r="AC97">
        <v>24.032212999999999</v>
      </c>
      <c r="AD97" s="1">
        <v>216</v>
      </c>
      <c r="AE97">
        <v>3</v>
      </c>
      <c r="AF97">
        <v>455</v>
      </c>
      <c r="AG97">
        <v>80</v>
      </c>
      <c r="AH97">
        <v>17.079726999999998</v>
      </c>
      <c r="AI97">
        <v>3549.8</v>
      </c>
      <c r="AJ97">
        <v>0</v>
      </c>
      <c r="AK97">
        <v>32</v>
      </c>
      <c r="AL97">
        <v>12126</v>
      </c>
      <c r="AM97">
        <v>0.78631449270369891</v>
      </c>
      <c r="AN97" t="s">
        <v>70</v>
      </c>
      <c r="AO97">
        <v>934.80600000000004</v>
      </c>
      <c r="AP97" t="s">
        <v>621</v>
      </c>
      <c r="AQ97" t="s">
        <v>116</v>
      </c>
      <c r="AR97" t="s">
        <v>118</v>
      </c>
      <c r="AS97" t="s">
        <v>116</v>
      </c>
      <c r="AT97" t="s">
        <v>118</v>
      </c>
      <c r="AU97" t="s">
        <v>200</v>
      </c>
      <c r="AV97" t="s">
        <v>355</v>
      </c>
      <c r="AW97" t="s">
        <v>70</v>
      </c>
      <c r="AX97">
        <v>9199</v>
      </c>
      <c r="AY97" t="s">
        <v>407</v>
      </c>
      <c r="AZ97">
        <v>7</v>
      </c>
      <c r="BA97" t="s">
        <v>622</v>
      </c>
      <c r="BB97">
        <v>2</v>
      </c>
      <c r="BC97">
        <v>1</v>
      </c>
      <c r="BE97" t="s">
        <v>70</v>
      </c>
      <c r="BF97">
        <v>0</v>
      </c>
      <c r="BG97" t="s">
        <v>315</v>
      </c>
      <c r="BI97" t="s">
        <v>116</v>
      </c>
      <c r="BJ97" t="s">
        <v>355</v>
      </c>
      <c r="BK97" t="s">
        <v>70</v>
      </c>
      <c r="BL97">
        <v>0.78631449270369891</v>
      </c>
      <c r="BM97">
        <v>9199</v>
      </c>
      <c r="BN97" t="s">
        <v>118</v>
      </c>
      <c r="BO97" t="s">
        <v>200</v>
      </c>
      <c r="BP97">
        <v>2</v>
      </c>
      <c r="BQ97">
        <v>1069.942</v>
      </c>
      <c r="BR97">
        <v>6.6205825104199464E-2</v>
      </c>
      <c r="BS97">
        <v>0.37795254328259004</v>
      </c>
      <c r="BT97">
        <v>0.19889154793792743</v>
      </c>
      <c r="BU97">
        <v>20.033999999999999</v>
      </c>
      <c r="BV97">
        <v>0.28038903043342533</v>
      </c>
      <c r="BW97">
        <v>41.684502524435906</v>
      </c>
      <c r="BX97">
        <v>32</v>
      </c>
      <c r="BY97">
        <v>3</v>
      </c>
      <c r="BZ97">
        <v>455</v>
      </c>
    </row>
    <row r="98" spans="1:78" ht="16.5">
      <c r="A98" s="255" t="str">
        <f t="shared" si="19"/>
        <v>송도버스</v>
      </c>
      <c r="B98" s="107" t="str">
        <f t="shared" si="20"/>
        <v>장수봉</v>
      </c>
      <c r="C98" s="108" t="str">
        <f t="shared" si="21"/>
        <v>A</v>
      </c>
      <c r="D98" s="109">
        <f t="shared" si="22"/>
        <v>0.98510148564563771</v>
      </c>
      <c r="E98" s="110">
        <f t="shared" si="23"/>
        <v>431</v>
      </c>
      <c r="F98" s="111" t="str">
        <f t="shared" si="24"/>
        <v>16-1</v>
      </c>
      <c r="G98" s="112" t="str">
        <f t="shared" si="25"/>
        <v>70바2313</v>
      </c>
      <c r="H98" s="113">
        <f t="shared" si="26"/>
        <v>2</v>
      </c>
      <c r="I98" s="114">
        <f t="shared" si="27"/>
        <v>2044.8969999999999</v>
      </c>
      <c r="J98" s="115">
        <f t="shared" si="28"/>
        <v>2.2627624976686071E-2</v>
      </c>
      <c r="K98" s="115">
        <f t="shared" si="29"/>
        <v>0.32812868993433797</v>
      </c>
      <c r="L98" s="115">
        <f t="shared" si="30"/>
        <v>0.18387234173652756</v>
      </c>
      <c r="M98" s="116">
        <f t="shared" si="31"/>
        <v>8.7629999999999999</v>
      </c>
      <c r="N98" s="117">
        <f t="shared" si="32"/>
        <v>0</v>
      </c>
      <c r="O98" s="117">
        <f t="shared" si="33"/>
        <v>5.2325373845235239</v>
      </c>
      <c r="P98" s="217">
        <f t="shared" si="34"/>
        <v>12</v>
      </c>
      <c r="Q98" s="218">
        <f t="shared" si="35"/>
        <v>0</v>
      </c>
      <c r="R98" s="218">
        <f t="shared" si="36"/>
        <v>107</v>
      </c>
      <c r="T98">
        <v>521</v>
      </c>
      <c r="U98">
        <v>431</v>
      </c>
      <c r="V98" t="s">
        <v>288</v>
      </c>
      <c r="W98">
        <v>2044.8969999999999</v>
      </c>
      <c r="X98">
        <v>800.40800000000002</v>
      </c>
      <c r="Y98">
        <v>2.5550000000000002</v>
      </c>
      <c r="Z98">
        <v>8.7629999999999999</v>
      </c>
      <c r="AA98">
        <v>107.242762</v>
      </c>
      <c r="AB98">
        <v>2.4266489999999998</v>
      </c>
      <c r="AC98">
        <v>35.189427000000002</v>
      </c>
      <c r="AD98" s="1">
        <v>376</v>
      </c>
      <c r="AE98">
        <v>0</v>
      </c>
      <c r="AF98">
        <v>107</v>
      </c>
      <c r="AG98">
        <v>84</v>
      </c>
      <c r="AH98">
        <v>19.067924999999999</v>
      </c>
      <c r="AI98">
        <v>2976</v>
      </c>
      <c r="AJ98">
        <v>1.7</v>
      </c>
      <c r="AK98">
        <v>12</v>
      </c>
      <c r="AL98">
        <v>5704</v>
      </c>
      <c r="AM98">
        <v>0.98510148564563771</v>
      </c>
      <c r="AN98" t="s">
        <v>66</v>
      </c>
      <c r="AO98">
        <v>1874.1569999999999</v>
      </c>
      <c r="AP98" t="s">
        <v>623</v>
      </c>
      <c r="AQ98" t="s">
        <v>116</v>
      </c>
      <c r="AR98" t="s">
        <v>117</v>
      </c>
      <c r="AS98" t="s">
        <v>116</v>
      </c>
      <c r="AT98" t="s">
        <v>117</v>
      </c>
      <c r="AU98" t="s">
        <v>221</v>
      </c>
      <c r="AV98" t="s">
        <v>288</v>
      </c>
      <c r="AW98" t="s">
        <v>66</v>
      </c>
      <c r="AX98">
        <v>431</v>
      </c>
      <c r="AY98" t="s">
        <v>405</v>
      </c>
      <c r="AZ98">
        <v>2</v>
      </c>
      <c r="BA98" t="s">
        <v>372</v>
      </c>
      <c r="BB98">
        <v>2</v>
      </c>
      <c r="BC98">
        <v>1</v>
      </c>
      <c r="BE98" t="s">
        <v>71</v>
      </c>
      <c r="BF98">
        <v>-1</v>
      </c>
      <c r="BG98" t="s">
        <v>316</v>
      </c>
      <c r="BI98" t="s">
        <v>116</v>
      </c>
      <c r="BJ98" t="s">
        <v>288</v>
      </c>
      <c r="BK98" t="s">
        <v>66</v>
      </c>
      <c r="BL98">
        <v>0.98510148564563771</v>
      </c>
      <c r="BM98">
        <v>431</v>
      </c>
      <c r="BN98" t="s">
        <v>117</v>
      </c>
      <c r="BO98" t="s">
        <v>221</v>
      </c>
      <c r="BP98">
        <v>2</v>
      </c>
      <c r="BQ98">
        <v>2044.8969999999999</v>
      </c>
      <c r="BR98">
        <v>2.2627624976686071E-2</v>
      </c>
      <c r="BS98">
        <v>0.32812868993433797</v>
      </c>
      <c r="BT98">
        <v>0.18387234173652756</v>
      </c>
      <c r="BU98">
        <v>8.7629999999999999</v>
      </c>
      <c r="BV98">
        <v>0</v>
      </c>
      <c r="BW98">
        <v>5.2325373845235239</v>
      </c>
      <c r="BX98">
        <v>12</v>
      </c>
      <c r="BY98">
        <v>0</v>
      </c>
      <c r="BZ98">
        <v>107</v>
      </c>
    </row>
    <row r="99" spans="1:78" ht="16.5">
      <c r="A99" s="254" t="str">
        <f t="shared" si="19"/>
        <v>송도버스</v>
      </c>
      <c r="B99" s="123" t="str">
        <f t="shared" si="20"/>
        <v>장지희</v>
      </c>
      <c r="C99" s="124" t="str">
        <f t="shared" si="21"/>
        <v>D</v>
      </c>
      <c r="D99" s="125">
        <f t="shared" si="22"/>
        <v>0.84421598454101476</v>
      </c>
      <c r="E99" s="126">
        <f t="shared" si="23"/>
        <v>3021</v>
      </c>
      <c r="F99" s="127" t="str">
        <f t="shared" si="24"/>
        <v>8</v>
      </c>
      <c r="G99" s="128" t="str">
        <f t="shared" si="25"/>
        <v>70바2235</v>
      </c>
      <c r="H99" s="129">
        <f t="shared" si="26"/>
        <v>10</v>
      </c>
      <c r="I99" s="130">
        <f t="shared" si="27"/>
        <v>2018.8150000000001</v>
      </c>
      <c r="J99" s="131">
        <f t="shared" si="28"/>
        <v>1.7671275786672571E-2</v>
      </c>
      <c r="K99" s="131">
        <f t="shared" si="29"/>
        <v>0.430324803565581</v>
      </c>
      <c r="L99" s="131">
        <f t="shared" si="30"/>
        <v>0.15256474714126853</v>
      </c>
      <c r="M99" s="132">
        <f t="shared" si="31"/>
        <v>17.207999999999998</v>
      </c>
      <c r="N99" s="133">
        <f t="shared" si="32"/>
        <v>2.129962378920307</v>
      </c>
      <c r="O99" s="133">
        <f t="shared" si="33"/>
        <v>49.286338768039663</v>
      </c>
      <c r="P99" s="215">
        <f t="shared" si="34"/>
        <v>57</v>
      </c>
      <c r="Q99" s="216">
        <f t="shared" si="35"/>
        <v>43</v>
      </c>
      <c r="R99" s="216">
        <f t="shared" si="36"/>
        <v>995</v>
      </c>
      <c r="T99">
        <v>521</v>
      </c>
      <c r="U99">
        <v>3021</v>
      </c>
      <c r="V99" t="s">
        <v>320</v>
      </c>
      <c r="W99">
        <v>2033.35</v>
      </c>
      <c r="X99">
        <v>1135.1120000000001</v>
      </c>
      <c r="Y99">
        <v>1.7909999999999999</v>
      </c>
      <c r="Z99">
        <v>17.207999999999998</v>
      </c>
      <c r="AA99">
        <v>125.736366</v>
      </c>
      <c r="AB99">
        <v>2.2219220000000002</v>
      </c>
      <c r="AC99">
        <v>54.107477000000003</v>
      </c>
      <c r="AD99" s="1">
        <v>308</v>
      </c>
      <c r="AE99">
        <v>43</v>
      </c>
      <c r="AF99">
        <v>995</v>
      </c>
      <c r="AG99">
        <v>76</v>
      </c>
      <c r="AH99">
        <v>16.171534000000001</v>
      </c>
      <c r="AI99">
        <v>4716.1000000000004</v>
      </c>
      <c r="AJ99">
        <v>0</v>
      </c>
      <c r="AK99">
        <v>57</v>
      </c>
      <c r="AL99">
        <v>33451</v>
      </c>
      <c r="AM99">
        <v>0.84421598454101476</v>
      </c>
      <c r="AN99" t="s">
        <v>67</v>
      </c>
      <c r="AO99">
        <v>482.36599999999999</v>
      </c>
      <c r="AP99" t="s">
        <v>624</v>
      </c>
      <c r="AQ99" t="s">
        <v>116</v>
      </c>
      <c r="AR99" t="s">
        <v>118</v>
      </c>
      <c r="AS99" t="s">
        <v>116</v>
      </c>
      <c r="AT99" t="s">
        <v>118</v>
      </c>
      <c r="AU99" t="s">
        <v>193</v>
      </c>
      <c r="AV99" t="s">
        <v>320</v>
      </c>
      <c r="AW99" t="s">
        <v>67</v>
      </c>
      <c r="AX99">
        <v>3021</v>
      </c>
      <c r="AY99" t="s">
        <v>401</v>
      </c>
      <c r="AZ99">
        <v>3</v>
      </c>
      <c r="BA99" t="s">
        <v>345</v>
      </c>
      <c r="BB99">
        <v>10</v>
      </c>
      <c r="BC99">
        <v>1</v>
      </c>
      <c r="BE99" t="s">
        <v>69</v>
      </c>
      <c r="BF99">
        <v>-1</v>
      </c>
      <c r="BG99" t="s">
        <v>316</v>
      </c>
      <c r="BI99" t="s">
        <v>116</v>
      </c>
      <c r="BJ99" t="s">
        <v>320</v>
      </c>
      <c r="BK99" t="s">
        <v>67</v>
      </c>
      <c r="BL99">
        <v>0.84421598454101476</v>
      </c>
      <c r="BM99">
        <v>3021</v>
      </c>
      <c r="BN99" t="s">
        <v>118</v>
      </c>
      <c r="BO99" t="s">
        <v>193</v>
      </c>
      <c r="BP99">
        <v>10</v>
      </c>
      <c r="BQ99">
        <v>2018.8150000000001</v>
      </c>
      <c r="BR99">
        <v>1.7671275786672571E-2</v>
      </c>
      <c r="BS99">
        <v>0.430324803565581</v>
      </c>
      <c r="BT99">
        <v>0.15147416824452259</v>
      </c>
      <c r="BU99">
        <v>17.207999999999998</v>
      </c>
      <c r="BV99">
        <v>2.129962378920307</v>
      </c>
      <c r="BW99">
        <v>49.286338768039663</v>
      </c>
      <c r="BX99">
        <v>57</v>
      </c>
      <c r="BY99">
        <v>43</v>
      </c>
      <c r="BZ99">
        <v>995</v>
      </c>
    </row>
    <row r="100" spans="1:78" ht="16.5">
      <c r="A100" s="255" t="str">
        <f t="shared" si="19"/>
        <v>송도버스</v>
      </c>
      <c r="B100" s="107" t="str">
        <f t="shared" si="20"/>
        <v>장태순</v>
      </c>
      <c r="C100" s="108" t="str">
        <f t="shared" si="21"/>
        <v>C</v>
      </c>
      <c r="D100" s="109">
        <f t="shared" si="22"/>
        <v>0.88086027512175036</v>
      </c>
      <c r="E100" s="110">
        <f t="shared" si="23"/>
        <v>8532</v>
      </c>
      <c r="F100" s="111" t="str">
        <f t="shared" si="24"/>
        <v>8</v>
      </c>
      <c r="G100" s="112" t="str">
        <f t="shared" si="25"/>
        <v>70바2287</v>
      </c>
      <c r="H100" s="113">
        <f t="shared" si="26"/>
        <v>2</v>
      </c>
      <c r="I100" s="114">
        <f t="shared" si="27"/>
        <v>2467.5409999999997</v>
      </c>
      <c r="J100" s="115">
        <f t="shared" si="28"/>
        <v>5.5233809823860593E-2</v>
      </c>
      <c r="K100" s="115">
        <f t="shared" si="29"/>
        <v>0.31021034734053071</v>
      </c>
      <c r="L100" s="115">
        <f t="shared" si="30"/>
        <v>0.14346266181595363</v>
      </c>
      <c r="M100" s="116">
        <f t="shared" si="31"/>
        <v>11.631</v>
      </c>
      <c r="N100" s="117">
        <f t="shared" si="32"/>
        <v>2.4315705392534515</v>
      </c>
      <c r="O100" s="117">
        <f t="shared" si="33"/>
        <v>14.954158816408727</v>
      </c>
      <c r="P100" s="217">
        <f t="shared" si="34"/>
        <v>25</v>
      </c>
      <c r="Q100" s="218">
        <f t="shared" si="35"/>
        <v>60</v>
      </c>
      <c r="R100" s="218">
        <f t="shared" si="36"/>
        <v>369</v>
      </c>
      <c r="T100">
        <v>521</v>
      </c>
      <c r="U100">
        <v>8532</v>
      </c>
      <c r="V100" t="s">
        <v>289</v>
      </c>
      <c r="W100">
        <v>2467.5410000000002</v>
      </c>
      <c r="X100">
        <v>1276.67</v>
      </c>
      <c r="Y100">
        <v>1.9330000000000001</v>
      </c>
      <c r="Z100">
        <v>11.631</v>
      </c>
      <c r="AA100">
        <v>157.53191799999999</v>
      </c>
      <c r="AB100">
        <v>8.7010880000000004</v>
      </c>
      <c r="AC100">
        <v>48.868031000000002</v>
      </c>
      <c r="AD100" s="1">
        <v>354</v>
      </c>
      <c r="AE100">
        <v>60</v>
      </c>
      <c r="AF100">
        <v>369</v>
      </c>
      <c r="AG100">
        <v>82</v>
      </c>
      <c r="AH100">
        <v>15.663752000000001</v>
      </c>
      <c r="AI100">
        <v>1428.5</v>
      </c>
      <c r="AJ100">
        <v>6.6</v>
      </c>
      <c r="AK100">
        <v>25</v>
      </c>
      <c r="AL100">
        <v>6971</v>
      </c>
      <c r="AM100">
        <v>0.88086027512175036</v>
      </c>
      <c r="AN100" t="s">
        <v>69</v>
      </c>
      <c r="AO100">
        <v>2332.1309999999999</v>
      </c>
      <c r="AP100" t="s">
        <v>625</v>
      </c>
      <c r="AQ100" t="s">
        <v>116</v>
      </c>
      <c r="AR100" t="s">
        <v>118</v>
      </c>
      <c r="AS100" t="s">
        <v>116</v>
      </c>
      <c r="AT100" t="s">
        <v>118</v>
      </c>
      <c r="AU100" t="s">
        <v>210</v>
      </c>
      <c r="AV100" t="s">
        <v>289</v>
      </c>
      <c r="AW100" t="s">
        <v>69</v>
      </c>
      <c r="AX100">
        <v>8532</v>
      </c>
      <c r="AY100" t="s">
        <v>403</v>
      </c>
      <c r="AZ100">
        <v>13</v>
      </c>
      <c r="BA100" t="s">
        <v>347</v>
      </c>
      <c r="BB100">
        <v>2</v>
      </c>
      <c r="BC100">
        <v>1</v>
      </c>
      <c r="BE100" t="s">
        <v>68</v>
      </c>
      <c r="BF100">
        <v>-1</v>
      </c>
      <c r="BG100" t="s">
        <v>316</v>
      </c>
      <c r="BI100" t="s">
        <v>116</v>
      </c>
      <c r="BJ100" t="s">
        <v>289</v>
      </c>
      <c r="BK100" t="s">
        <v>69</v>
      </c>
      <c r="BL100">
        <v>0.88086027512175036</v>
      </c>
      <c r="BM100">
        <v>8532</v>
      </c>
      <c r="BN100" t="s">
        <v>118</v>
      </c>
      <c r="BO100" t="s">
        <v>210</v>
      </c>
      <c r="BP100">
        <v>2</v>
      </c>
      <c r="BQ100">
        <v>2467.5409999999997</v>
      </c>
      <c r="BR100">
        <v>5.5233809823860593E-2</v>
      </c>
      <c r="BS100">
        <v>0.31021034734053071</v>
      </c>
      <c r="BT100">
        <v>0.1434626618159536</v>
      </c>
      <c r="BU100">
        <v>11.631</v>
      </c>
      <c r="BV100">
        <v>2.4315705392534515</v>
      </c>
      <c r="BW100">
        <v>14.954158816408727</v>
      </c>
      <c r="BX100">
        <v>25</v>
      </c>
      <c r="BY100">
        <v>60</v>
      </c>
      <c r="BZ100">
        <v>369</v>
      </c>
    </row>
    <row r="101" spans="1:78" ht="16.5">
      <c r="A101" s="254" t="str">
        <f t="shared" si="19"/>
        <v>송도버스</v>
      </c>
      <c r="B101" s="123" t="str">
        <f t="shared" si="20"/>
        <v>전금석</v>
      </c>
      <c r="C101" s="124" t="str">
        <f t="shared" si="21"/>
        <v>F</v>
      </c>
      <c r="D101" s="125">
        <f t="shared" si="22"/>
        <v>0.78959999999999997</v>
      </c>
      <c r="E101" s="126">
        <f t="shared" si="23"/>
        <v>6802</v>
      </c>
      <c r="F101" s="127" t="str">
        <f t="shared" si="24"/>
        <v>16-1</v>
      </c>
      <c r="G101" s="128" t="str">
        <f t="shared" si="25"/>
        <v>70바2236</v>
      </c>
      <c r="H101" s="129">
        <f t="shared" si="26"/>
        <v>1</v>
      </c>
      <c r="I101" s="130">
        <f t="shared" si="27"/>
        <v>2881.1559999999999</v>
      </c>
      <c r="J101" s="131">
        <f t="shared" si="28"/>
        <v>1.5624258456433863E-2</v>
      </c>
      <c r="K101" s="131">
        <f t="shared" si="29"/>
        <v>0.3382153638541488</v>
      </c>
      <c r="L101" s="131">
        <f t="shared" si="30"/>
        <v>0.1128019447749445</v>
      </c>
      <c r="M101" s="132">
        <f t="shared" si="31"/>
        <v>10.041</v>
      </c>
      <c r="N101" s="133">
        <f t="shared" si="32"/>
        <v>0</v>
      </c>
      <c r="O101" s="133">
        <f t="shared" si="33"/>
        <v>11.592569093794296</v>
      </c>
      <c r="P101" s="215">
        <f t="shared" si="34"/>
        <v>25</v>
      </c>
      <c r="Q101" s="216">
        <f t="shared" si="35"/>
        <v>0</v>
      </c>
      <c r="R101" s="216">
        <f t="shared" si="36"/>
        <v>334</v>
      </c>
      <c r="T101">
        <v>521</v>
      </c>
      <c r="U101">
        <v>6802</v>
      </c>
      <c r="V101" t="s">
        <v>290</v>
      </c>
      <c r="W101">
        <v>2881.1559999999999</v>
      </c>
      <c r="X101">
        <v>1459.5740000000001</v>
      </c>
      <c r="Y101">
        <v>1.974</v>
      </c>
      <c r="Z101">
        <v>10.041</v>
      </c>
      <c r="AA101">
        <v>155.08192</v>
      </c>
      <c r="AB101">
        <v>2.4230399999999999</v>
      </c>
      <c r="AC101">
        <v>52.451087999999999</v>
      </c>
      <c r="AD101" s="1">
        <v>325</v>
      </c>
      <c r="AE101">
        <v>0</v>
      </c>
      <c r="AF101">
        <v>334</v>
      </c>
      <c r="AG101">
        <v>75</v>
      </c>
      <c r="AH101">
        <v>18.578284</v>
      </c>
      <c r="AI101">
        <v>9140.2000000000007</v>
      </c>
      <c r="AJ101">
        <v>0</v>
      </c>
      <c r="AK101">
        <v>25</v>
      </c>
      <c r="AL101">
        <v>19923</v>
      </c>
      <c r="AM101">
        <v>0.78959999999999997</v>
      </c>
      <c r="AN101" t="s">
        <v>70</v>
      </c>
      <c r="AO101">
        <v>2881.1559999999999</v>
      </c>
      <c r="AP101" t="s">
        <v>626</v>
      </c>
      <c r="AQ101" t="s">
        <v>116</v>
      </c>
      <c r="AR101" t="s">
        <v>117</v>
      </c>
      <c r="AS101" t="s">
        <v>116</v>
      </c>
      <c r="AT101" t="s">
        <v>117</v>
      </c>
      <c r="AU101" t="s">
        <v>172</v>
      </c>
      <c r="AV101" t="s">
        <v>290</v>
      </c>
      <c r="AW101" t="s">
        <v>70</v>
      </c>
      <c r="AX101">
        <v>6802</v>
      </c>
      <c r="AY101" t="s">
        <v>411</v>
      </c>
      <c r="AZ101">
        <v>2</v>
      </c>
      <c r="BA101" t="s">
        <v>329</v>
      </c>
      <c r="BB101">
        <v>1</v>
      </c>
      <c r="BC101">
        <v>1</v>
      </c>
      <c r="BE101" t="s">
        <v>67</v>
      </c>
      <c r="BF101">
        <v>-1</v>
      </c>
      <c r="BG101" t="s">
        <v>316</v>
      </c>
      <c r="BI101" t="s">
        <v>116</v>
      </c>
      <c r="BJ101" t="s">
        <v>290</v>
      </c>
      <c r="BK101" t="s">
        <v>70</v>
      </c>
      <c r="BL101">
        <v>0.78959999999999997</v>
      </c>
      <c r="BM101">
        <v>6802</v>
      </c>
      <c r="BN101" t="s">
        <v>117</v>
      </c>
      <c r="BO101" t="s">
        <v>172</v>
      </c>
      <c r="BP101">
        <v>1</v>
      </c>
      <c r="BQ101">
        <v>2881.1559999999999</v>
      </c>
      <c r="BR101">
        <v>1.5624258456433863E-2</v>
      </c>
      <c r="BS101">
        <v>0.3382153638541488</v>
      </c>
      <c r="BT101">
        <v>0.1128019447749445</v>
      </c>
      <c r="BU101">
        <v>10.041</v>
      </c>
      <c r="BV101">
        <v>0</v>
      </c>
      <c r="BW101">
        <v>11.592569093794296</v>
      </c>
      <c r="BX101">
        <v>25</v>
      </c>
      <c r="BY101">
        <v>0</v>
      </c>
      <c r="BZ101">
        <v>334</v>
      </c>
    </row>
    <row r="102" spans="1:78" ht="16.5">
      <c r="A102" s="255" t="str">
        <f t="shared" si="19"/>
        <v>송도버스</v>
      </c>
      <c r="B102" s="107" t="str">
        <f t="shared" si="20"/>
        <v>전동한</v>
      </c>
      <c r="C102" s="108" t="str">
        <f t="shared" si="21"/>
        <v>C</v>
      </c>
      <c r="D102" s="109">
        <f t="shared" si="22"/>
        <v>0.89055907861050543</v>
      </c>
      <c r="E102" s="110">
        <f t="shared" si="23"/>
        <v>1635</v>
      </c>
      <c r="F102" s="111" t="str">
        <f t="shared" si="24"/>
        <v>8</v>
      </c>
      <c r="G102" s="112" t="str">
        <f t="shared" si="25"/>
        <v>70바2291</v>
      </c>
      <c r="H102" s="113">
        <f t="shared" si="26"/>
        <v>12</v>
      </c>
      <c r="I102" s="114">
        <f t="shared" si="27"/>
        <v>2037.3300000000002</v>
      </c>
      <c r="J102" s="115">
        <f t="shared" si="28"/>
        <v>6.9672761507155373E-2</v>
      </c>
      <c r="K102" s="115">
        <f t="shared" si="29"/>
        <v>0.36430761983344834</v>
      </c>
      <c r="L102" s="115">
        <f t="shared" si="30"/>
        <v>0.22038648623443427</v>
      </c>
      <c r="M102" s="116">
        <f t="shared" si="31"/>
        <v>15.308999999999999</v>
      </c>
      <c r="N102" s="117">
        <f t="shared" si="32"/>
        <v>0.29450309964512372</v>
      </c>
      <c r="O102" s="117">
        <f t="shared" si="33"/>
        <v>22.284067873147695</v>
      </c>
      <c r="P102" s="217">
        <f t="shared" si="34"/>
        <v>50</v>
      </c>
      <c r="Q102" s="218">
        <f t="shared" si="35"/>
        <v>6</v>
      </c>
      <c r="R102" s="218">
        <f t="shared" si="36"/>
        <v>454</v>
      </c>
      <c r="T102">
        <v>521</v>
      </c>
      <c r="U102">
        <v>1635</v>
      </c>
      <c r="V102" t="s">
        <v>458</v>
      </c>
      <c r="W102">
        <v>2037.33</v>
      </c>
      <c r="X102">
        <v>1095.653</v>
      </c>
      <c r="Y102">
        <v>1.859</v>
      </c>
      <c r="Z102">
        <v>15.308999999999999</v>
      </c>
      <c r="AA102">
        <v>128.06247099999999</v>
      </c>
      <c r="AB102">
        <v>8.922466</v>
      </c>
      <c r="AC102">
        <v>46.654133999999999</v>
      </c>
      <c r="AD102" s="1">
        <v>449</v>
      </c>
      <c r="AE102">
        <v>6</v>
      </c>
      <c r="AF102">
        <v>454</v>
      </c>
      <c r="AG102">
        <v>74</v>
      </c>
      <c r="AH102">
        <v>15.908875999999999</v>
      </c>
      <c r="AI102">
        <v>2799</v>
      </c>
      <c r="AJ102">
        <v>0</v>
      </c>
      <c r="AK102">
        <v>50</v>
      </c>
      <c r="AL102">
        <v>16779</v>
      </c>
      <c r="AM102">
        <v>0.89055907861050543</v>
      </c>
      <c r="AN102" t="s">
        <v>69</v>
      </c>
      <c r="AO102">
        <v>288.45999999999998</v>
      </c>
      <c r="AP102" t="s">
        <v>627</v>
      </c>
      <c r="AQ102" t="s">
        <v>116</v>
      </c>
      <c r="AR102" t="s">
        <v>118</v>
      </c>
      <c r="AS102" t="s">
        <v>116</v>
      </c>
      <c r="AT102" t="s">
        <v>118</v>
      </c>
      <c r="AU102" t="s">
        <v>212</v>
      </c>
      <c r="AV102" t="s">
        <v>458</v>
      </c>
      <c r="AW102" t="s">
        <v>69</v>
      </c>
      <c r="AX102">
        <v>1635</v>
      </c>
      <c r="AY102" t="s">
        <v>403</v>
      </c>
      <c r="AZ102">
        <v>9</v>
      </c>
      <c r="BA102" t="s">
        <v>342</v>
      </c>
      <c r="BB102">
        <v>12</v>
      </c>
      <c r="BC102">
        <v>1</v>
      </c>
      <c r="BE102" t="s">
        <v>67</v>
      </c>
      <c r="BF102">
        <v>1</v>
      </c>
      <c r="BG102" t="s">
        <v>317</v>
      </c>
      <c r="BI102" t="s">
        <v>116</v>
      </c>
      <c r="BJ102" t="s">
        <v>458</v>
      </c>
      <c r="BK102" t="s">
        <v>69</v>
      </c>
      <c r="BL102">
        <v>0.89055907861050543</v>
      </c>
      <c r="BM102">
        <v>1635</v>
      </c>
      <c r="BN102" t="s">
        <v>118</v>
      </c>
      <c r="BO102" t="s">
        <v>212</v>
      </c>
      <c r="BP102">
        <v>12</v>
      </c>
      <c r="BQ102">
        <v>2037.3300000000002</v>
      </c>
      <c r="BR102">
        <v>6.9672761507155373E-2</v>
      </c>
      <c r="BS102">
        <v>0.36430761983344834</v>
      </c>
      <c r="BT102">
        <v>0.2203864862344343</v>
      </c>
      <c r="BU102">
        <v>15.308999999999999</v>
      </c>
      <c r="BV102">
        <v>0.29450309964512372</v>
      </c>
      <c r="BW102">
        <v>22.284067873147695</v>
      </c>
      <c r="BX102">
        <v>50</v>
      </c>
      <c r="BY102">
        <v>6</v>
      </c>
      <c r="BZ102">
        <v>454</v>
      </c>
    </row>
    <row r="103" spans="1:78" ht="16.5">
      <c r="A103" s="254" t="str">
        <f t="shared" si="19"/>
        <v>송도버스</v>
      </c>
      <c r="B103" s="123" t="str">
        <f t="shared" si="20"/>
        <v>정길환</v>
      </c>
      <c r="C103" s="124" t="str">
        <f t="shared" si="21"/>
        <v>D</v>
      </c>
      <c r="D103" s="125">
        <f t="shared" si="22"/>
        <v>0.81702575586857762</v>
      </c>
      <c r="E103" s="126">
        <f t="shared" si="23"/>
        <v>303</v>
      </c>
      <c r="F103" s="127" t="str">
        <f t="shared" si="24"/>
        <v>16-1</v>
      </c>
      <c r="G103" s="128" t="str">
        <f t="shared" si="25"/>
        <v>70바2280</v>
      </c>
      <c r="H103" s="129">
        <f t="shared" si="26"/>
        <v>11</v>
      </c>
      <c r="I103" s="130">
        <f t="shared" si="27"/>
        <v>2706.8260000000005</v>
      </c>
      <c r="J103" s="131">
        <f t="shared" si="28"/>
        <v>2.7668291761167901E-2</v>
      </c>
      <c r="K103" s="131">
        <f t="shared" si="29"/>
        <v>0.35859681356844186</v>
      </c>
      <c r="L103" s="131">
        <f t="shared" si="30"/>
        <v>0.16587693483068358</v>
      </c>
      <c r="M103" s="132">
        <f t="shared" si="31"/>
        <v>13.632</v>
      </c>
      <c r="N103" s="133">
        <f t="shared" si="32"/>
        <v>2.0688437306276795</v>
      </c>
      <c r="O103" s="133">
        <f t="shared" si="33"/>
        <v>31.54986689207211</v>
      </c>
      <c r="P103" s="215">
        <f t="shared" si="34"/>
        <v>32</v>
      </c>
      <c r="Q103" s="216">
        <f t="shared" si="35"/>
        <v>56</v>
      </c>
      <c r="R103" s="216">
        <f t="shared" si="36"/>
        <v>854</v>
      </c>
      <c r="T103">
        <v>521</v>
      </c>
      <c r="U103">
        <v>303</v>
      </c>
      <c r="V103" t="s">
        <v>291</v>
      </c>
      <c r="W103">
        <v>2706.826</v>
      </c>
      <c r="X103">
        <v>1345.097</v>
      </c>
      <c r="Y103">
        <v>2.012</v>
      </c>
      <c r="Z103">
        <v>13.632</v>
      </c>
      <c r="AA103">
        <v>149.23747499999999</v>
      </c>
      <c r="AB103">
        <v>4.1291460000000004</v>
      </c>
      <c r="AC103">
        <v>53.516083000000002</v>
      </c>
      <c r="AD103" s="1">
        <v>449</v>
      </c>
      <c r="AE103">
        <v>56</v>
      </c>
      <c r="AF103">
        <v>854</v>
      </c>
      <c r="AG103">
        <v>75</v>
      </c>
      <c r="AH103">
        <v>18.137709000000001</v>
      </c>
      <c r="AI103">
        <v>3456.5</v>
      </c>
      <c r="AJ103">
        <v>0</v>
      </c>
      <c r="AK103">
        <v>32</v>
      </c>
      <c r="AL103">
        <v>14866</v>
      </c>
      <c r="AM103">
        <v>0.81702575586857762</v>
      </c>
      <c r="AN103" t="s">
        <v>67</v>
      </c>
      <c r="AO103">
        <v>431.88499999999999</v>
      </c>
      <c r="AP103" t="s">
        <v>628</v>
      </c>
      <c r="AQ103" t="s">
        <v>116</v>
      </c>
      <c r="AR103" t="s">
        <v>117</v>
      </c>
      <c r="AS103" t="s">
        <v>116</v>
      </c>
      <c r="AT103" t="s">
        <v>117</v>
      </c>
      <c r="AU103" t="s">
        <v>177</v>
      </c>
      <c r="AV103" t="s">
        <v>291</v>
      </c>
      <c r="AW103" t="s">
        <v>67</v>
      </c>
      <c r="AX103">
        <v>303</v>
      </c>
      <c r="AY103" t="s">
        <v>402</v>
      </c>
      <c r="AZ103">
        <v>3</v>
      </c>
      <c r="BA103" t="s">
        <v>380</v>
      </c>
      <c r="BB103">
        <v>11</v>
      </c>
      <c r="BC103">
        <v>1</v>
      </c>
      <c r="BE103" t="s">
        <v>70</v>
      </c>
      <c r="BF103">
        <v>1</v>
      </c>
      <c r="BG103" t="s">
        <v>317</v>
      </c>
      <c r="BI103" t="s">
        <v>116</v>
      </c>
      <c r="BJ103" t="s">
        <v>291</v>
      </c>
      <c r="BK103" t="s">
        <v>67</v>
      </c>
      <c r="BL103">
        <v>0.81702575586857762</v>
      </c>
      <c r="BM103">
        <v>303</v>
      </c>
      <c r="BN103" t="s">
        <v>117</v>
      </c>
      <c r="BO103" t="s">
        <v>177</v>
      </c>
      <c r="BP103">
        <v>11</v>
      </c>
      <c r="BQ103">
        <v>2706.8260000000005</v>
      </c>
      <c r="BR103">
        <v>2.7668291761167901E-2</v>
      </c>
      <c r="BS103">
        <v>0.35859681356844186</v>
      </c>
      <c r="BT103">
        <v>0.16587693483068361</v>
      </c>
      <c r="BU103">
        <v>13.632</v>
      </c>
      <c r="BV103">
        <v>2.0688437306276795</v>
      </c>
      <c r="BW103">
        <v>31.54986689207211</v>
      </c>
      <c r="BX103">
        <v>32</v>
      </c>
      <c r="BY103">
        <v>56</v>
      </c>
      <c r="BZ103">
        <v>854</v>
      </c>
    </row>
    <row r="104" spans="1:78" ht="16.5">
      <c r="A104" s="255" t="str">
        <f t="shared" si="19"/>
        <v>송도버스</v>
      </c>
      <c r="B104" s="107" t="str">
        <f t="shared" si="20"/>
        <v>정웅태</v>
      </c>
      <c r="C104" s="108" t="str">
        <f t="shared" si="21"/>
        <v>D</v>
      </c>
      <c r="D104" s="109">
        <f t="shared" si="22"/>
        <v>0.8079421693590062</v>
      </c>
      <c r="E104" s="110">
        <f t="shared" si="23"/>
        <v>8497</v>
      </c>
      <c r="F104" s="111" t="str">
        <f t="shared" si="24"/>
        <v>8</v>
      </c>
      <c r="G104" s="112" t="str">
        <f t="shared" si="25"/>
        <v>70바2234</v>
      </c>
      <c r="H104" s="113">
        <f t="shared" si="26"/>
        <v>2</v>
      </c>
      <c r="I104" s="114">
        <f t="shared" si="27"/>
        <v>1782.82</v>
      </c>
      <c r="J104" s="115">
        <f t="shared" si="28"/>
        <v>3.6155249148924755E-2</v>
      </c>
      <c r="K104" s="115">
        <f t="shared" si="29"/>
        <v>0.40590973313569517</v>
      </c>
      <c r="L104" s="115">
        <f t="shared" si="30"/>
        <v>0.10208546011375237</v>
      </c>
      <c r="M104" s="116">
        <f t="shared" si="31"/>
        <v>20.37</v>
      </c>
      <c r="N104" s="117">
        <f t="shared" si="32"/>
        <v>0</v>
      </c>
      <c r="O104" s="117">
        <f t="shared" si="33"/>
        <v>55.207682584881809</v>
      </c>
      <c r="P104" s="217">
        <f t="shared" si="34"/>
        <v>53</v>
      </c>
      <c r="Q104" s="218">
        <f t="shared" si="35"/>
        <v>22</v>
      </c>
      <c r="R104" s="218">
        <f t="shared" si="36"/>
        <v>2038</v>
      </c>
      <c r="T104">
        <v>521</v>
      </c>
      <c r="U104">
        <v>8497</v>
      </c>
      <c r="V104" t="s">
        <v>292</v>
      </c>
      <c r="W104">
        <v>1782.82</v>
      </c>
      <c r="X104">
        <v>1048.8420000000001</v>
      </c>
      <c r="Y104">
        <v>1.7</v>
      </c>
      <c r="Z104">
        <v>20.37</v>
      </c>
      <c r="AA104">
        <v>103.188585</v>
      </c>
      <c r="AB104">
        <v>3.7308089999999998</v>
      </c>
      <c r="AC104">
        <v>41.885250999999997</v>
      </c>
      <c r="AD104" s="1">
        <v>182</v>
      </c>
      <c r="AE104">
        <v>22</v>
      </c>
      <c r="AF104">
        <v>2038</v>
      </c>
      <c r="AG104">
        <v>82</v>
      </c>
      <c r="AH104">
        <v>17.277297999999998</v>
      </c>
      <c r="AI104">
        <v>8098.9</v>
      </c>
      <c r="AJ104">
        <v>0</v>
      </c>
      <c r="AK104">
        <v>53</v>
      </c>
      <c r="AL104">
        <v>15729</v>
      </c>
      <c r="AM104">
        <v>0.8079421693590062</v>
      </c>
      <c r="AN104" t="s">
        <v>67</v>
      </c>
      <c r="AO104">
        <v>1713.989</v>
      </c>
      <c r="AP104" t="s">
        <v>629</v>
      </c>
      <c r="AQ104" t="s">
        <v>116</v>
      </c>
      <c r="AR104" t="s">
        <v>118</v>
      </c>
      <c r="AS104" t="s">
        <v>116</v>
      </c>
      <c r="AT104" t="s">
        <v>118</v>
      </c>
      <c r="AU104" t="s">
        <v>192</v>
      </c>
      <c r="AV104" t="s">
        <v>292</v>
      </c>
      <c r="AW104" t="s">
        <v>67</v>
      </c>
      <c r="AX104">
        <v>8497</v>
      </c>
      <c r="AY104" t="s">
        <v>401</v>
      </c>
      <c r="AZ104">
        <v>17</v>
      </c>
      <c r="BA104" t="s">
        <v>416</v>
      </c>
      <c r="BB104">
        <v>2</v>
      </c>
      <c r="BC104">
        <v>1</v>
      </c>
      <c r="BE104" t="s">
        <v>67</v>
      </c>
      <c r="BF104">
        <v>0</v>
      </c>
      <c r="BG104" t="s">
        <v>315</v>
      </c>
      <c r="BI104" t="s">
        <v>116</v>
      </c>
      <c r="BJ104" t="s">
        <v>292</v>
      </c>
      <c r="BK104" t="s">
        <v>67</v>
      </c>
      <c r="BL104">
        <v>0.8079421693590062</v>
      </c>
      <c r="BM104">
        <v>8497</v>
      </c>
      <c r="BN104" t="s">
        <v>118</v>
      </c>
      <c r="BO104" t="s">
        <v>192</v>
      </c>
      <c r="BP104">
        <v>2</v>
      </c>
      <c r="BQ104">
        <v>1782.82</v>
      </c>
      <c r="BR104">
        <v>3.6155249148924755E-2</v>
      </c>
      <c r="BS104">
        <v>0.40590973313569517</v>
      </c>
      <c r="BT104">
        <v>0.10208546011375237</v>
      </c>
      <c r="BU104">
        <v>20.37</v>
      </c>
      <c r="BV104">
        <v>0</v>
      </c>
      <c r="BW104">
        <v>55.207682584881809</v>
      </c>
      <c r="BX104">
        <v>53</v>
      </c>
      <c r="BY104">
        <v>22</v>
      </c>
      <c r="BZ104">
        <v>2038</v>
      </c>
    </row>
    <row r="105" spans="1:78" ht="16.5">
      <c r="A105" s="254" t="str">
        <f t="shared" si="19"/>
        <v>송도버스</v>
      </c>
      <c r="B105" s="123" t="str">
        <f t="shared" si="20"/>
        <v>정재진</v>
      </c>
      <c r="C105" s="124" t="str">
        <f t="shared" si="21"/>
        <v>B</v>
      </c>
      <c r="D105" s="125">
        <f t="shared" si="22"/>
        <v>0.9367510483837419</v>
      </c>
      <c r="E105" s="126">
        <f t="shared" si="23"/>
        <v>7309</v>
      </c>
      <c r="F105" s="127" t="str">
        <f t="shared" si="24"/>
        <v>8</v>
      </c>
      <c r="G105" s="128" t="str">
        <f t="shared" si="25"/>
        <v>70바2296</v>
      </c>
      <c r="H105" s="129">
        <f t="shared" si="26"/>
        <v>14</v>
      </c>
      <c r="I105" s="130">
        <f t="shared" si="27"/>
        <v>2297.6909999999998</v>
      </c>
      <c r="J105" s="131">
        <f t="shared" si="28"/>
        <v>3.8403246808255743E-3</v>
      </c>
      <c r="K105" s="131">
        <f t="shared" si="29"/>
        <v>0.36292734595795756</v>
      </c>
      <c r="L105" s="131">
        <f t="shared" si="30"/>
        <v>0.23675942500536409</v>
      </c>
      <c r="M105" s="132">
        <f t="shared" si="31"/>
        <v>11.996</v>
      </c>
      <c r="N105" s="133">
        <f t="shared" si="32"/>
        <v>0.13056585937795814</v>
      </c>
      <c r="O105" s="133">
        <f t="shared" si="33"/>
        <v>25.112166953693951</v>
      </c>
      <c r="P105" s="215">
        <f t="shared" si="34"/>
        <v>24</v>
      </c>
      <c r="Q105" s="216">
        <f t="shared" si="35"/>
        <v>3</v>
      </c>
      <c r="R105" s="216">
        <f t="shared" si="36"/>
        <v>583</v>
      </c>
      <c r="T105">
        <v>521</v>
      </c>
      <c r="U105">
        <v>7309</v>
      </c>
      <c r="V105" t="s">
        <v>456</v>
      </c>
      <c r="W105">
        <v>2369.5720000000001</v>
      </c>
      <c r="X105">
        <v>1125.251</v>
      </c>
      <c r="Y105">
        <v>2.1059999999999999</v>
      </c>
      <c r="Z105">
        <v>11.996</v>
      </c>
      <c r="AA105">
        <v>128.96357499999999</v>
      </c>
      <c r="AB105">
        <v>0.49526199999999998</v>
      </c>
      <c r="AC105">
        <v>46.804408000000002</v>
      </c>
      <c r="AD105" s="1">
        <v>544</v>
      </c>
      <c r="AE105">
        <v>3</v>
      </c>
      <c r="AF105">
        <v>583</v>
      </c>
      <c r="AG105">
        <v>74</v>
      </c>
      <c r="AH105">
        <v>18.373963</v>
      </c>
      <c r="AI105">
        <v>4099</v>
      </c>
      <c r="AJ105">
        <v>0</v>
      </c>
      <c r="AK105">
        <v>24</v>
      </c>
      <c r="AL105">
        <v>6612</v>
      </c>
      <c r="AM105">
        <v>0.9367510483837419</v>
      </c>
      <c r="AN105" t="s">
        <v>68</v>
      </c>
      <c r="AO105">
        <v>276.87299999999999</v>
      </c>
      <c r="AP105" t="s">
        <v>630</v>
      </c>
      <c r="AQ105" t="s">
        <v>116</v>
      </c>
      <c r="AR105" t="s">
        <v>118</v>
      </c>
      <c r="AS105" t="s">
        <v>116</v>
      </c>
      <c r="AT105" t="s">
        <v>118</v>
      </c>
      <c r="AU105" t="s">
        <v>216</v>
      </c>
      <c r="AV105" t="s">
        <v>456</v>
      </c>
      <c r="AW105" t="s">
        <v>68</v>
      </c>
      <c r="AX105">
        <v>7309</v>
      </c>
      <c r="AY105" t="s">
        <v>408</v>
      </c>
      <c r="AZ105">
        <v>3</v>
      </c>
      <c r="BA105" t="s">
        <v>349</v>
      </c>
      <c r="BB105">
        <v>14</v>
      </c>
      <c r="BC105">
        <v>1</v>
      </c>
      <c r="BE105" t="s">
        <v>68</v>
      </c>
      <c r="BF105">
        <v>0</v>
      </c>
      <c r="BG105" t="s">
        <v>315</v>
      </c>
      <c r="BI105" t="s">
        <v>116</v>
      </c>
      <c r="BJ105" t="s">
        <v>456</v>
      </c>
      <c r="BK105" t="s">
        <v>68</v>
      </c>
      <c r="BL105">
        <v>0.9367510483837419</v>
      </c>
      <c r="BM105">
        <v>7309</v>
      </c>
      <c r="BN105" t="s">
        <v>118</v>
      </c>
      <c r="BO105" t="s">
        <v>216</v>
      </c>
      <c r="BP105">
        <v>14</v>
      </c>
      <c r="BQ105">
        <v>2297.6909999999998</v>
      </c>
      <c r="BR105">
        <v>3.8403246808255743E-3</v>
      </c>
      <c r="BS105">
        <v>0.36292734595795756</v>
      </c>
      <c r="BT105">
        <v>0.2295773245126124</v>
      </c>
      <c r="BU105">
        <v>11.996</v>
      </c>
      <c r="BV105">
        <v>0.13056585937795814</v>
      </c>
      <c r="BW105">
        <v>25.112166953693951</v>
      </c>
      <c r="BX105">
        <v>24</v>
      </c>
      <c r="BY105">
        <v>3</v>
      </c>
      <c r="BZ105">
        <v>583</v>
      </c>
    </row>
    <row r="106" spans="1:78" ht="16.5">
      <c r="A106" s="255" t="str">
        <f t="shared" si="19"/>
        <v>송도버스</v>
      </c>
      <c r="B106" s="107" t="str">
        <f t="shared" si="20"/>
        <v>정태교</v>
      </c>
      <c r="C106" s="108" t="str">
        <f t="shared" si="21"/>
        <v>C</v>
      </c>
      <c r="D106" s="109">
        <f t="shared" si="22"/>
        <v>0.86075370426650943</v>
      </c>
      <c r="E106" s="110">
        <f t="shared" si="23"/>
        <v>3234</v>
      </c>
      <c r="F106" s="111" t="str">
        <f t="shared" si="24"/>
        <v>8</v>
      </c>
      <c r="G106" s="112" t="str">
        <f t="shared" si="25"/>
        <v>70바2232</v>
      </c>
      <c r="H106" s="113">
        <f t="shared" si="26"/>
        <v>2</v>
      </c>
      <c r="I106" s="114">
        <f t="shared" si="27"/>
        <v>2723.248</v>
      </c>
      <c r="J106" s="115">
        <f t="shared" si="28"/>
        <v>1.9024620374288995E-2</v>
      </c>
      <c r="K106" s="115">
        <f t="shared" si="29"/>
        <v>0.39769606987390804</v>
      </c>
      <c r="L106" s="115">
        <f t="shared" si="30"/>
        <v>0.26953108934625125</v>
      </c>
      <c r="M106" s="116">
        <f t="shared" si="31"/>
        <v>11.587</v>
      </c>
      <c r="N106" s="117">
        <f t="shared" si="32"/>
        <v>7.3441713718324586E-2</v>
      </c>
      <c r="O106" s="117">
        <f t="shared" si="33"/>
        <v>32.7182834615136</v>
      </c>
      <c r="P106" s="217">
        <f t="shared" si="34"/>
        <v>66</v>
      </c>
      <c r="Q106" s="218">
        <f t="shared" si="35"/>
        <v>2</v>
      </c>
      <c r="R106" s="218">
        <f t="shared" si="36"/>
        <v>891</v>
      </c>
      <c r="T106">
        <v>521</v>
      </c>
      <c r="U106">
        <v>3234</v>
      </c>
      <c r="V106" t="s">
        <v>293</v>
      </c>
      <c r="W106">
        <v>2723.248</v>
      </c>
      <c r="X106">
        <v>1438.529</v>
      </c>
      <c r="Y106">
        <v>1.893</v>
      </c>
      <c r="Z106">
        <v>11.587</v>
      </c>
      <c r="AA106">
        <v>170.319141</v>
      </c>
      <c r="AB106">
        <v>3.2402570000000002</v>
      </c>
      <c r="AC106">
        <v>67.735253</v>
      </c>
      <c r="AD106" s="1">
        <v>734</v>
      </c>
      <c r="AE106">
        <v>2</v>
      </c>
      <c r="AF106">
        <v>891</v>
      </c>
      <c r="AG106">
        <v>78</v>
      </c>
      <c r="AH106">
        <v>15.989089</v>
      </c>
      <c r="AI106">
        <v>2871.1</v>
      </c>
      <c r="AJ106">
        <v>0</v>
      </c>
      <c r="AK106">
        <v>66</v>
      </c>
      <c r="AL106">
        <v>34363</v>
      </c>
      <c r="AM106">
        <v>0.86075370426650943</v>
      </c>
      <c r="AN106" t="s">
        <v>69</v>
      </c>
      <c r="AO106">
        <v>2520.5039999999999</v>
      </c>
      <c r="AP106" t="s">
        <v>631</v>
      </c>
      <c r="AQ106" t="s">
        <v>116</v>
      </c>
      <c r="AR106" t="s">
        <v>118</v>
      </c>
      <c r="AS106" t="s">
        <v>116</v>
      </c>
      <c r="AT106" t="s">
        <v>118</v>
      </c>
      <c r="AU106" t="s">
        <v>191</v>
      </c>
      <c r="AV106" t="s">
        <v>293</v>
      </c>
      <c r="AW106" t="s">
        <v>69</v>
      </c>
      <c r="AX106">
        <v>3234</v>
      </c>
      <c r="AY106" t="s">
        <v>403</v>
      </c>
      <c r="AZ106">
        <v>23</v>
      </c>
      <c r="BA106" t="s">
        <v>504</v>
      </c>
      <c r="BB106">
        <v>2</v>
      </c>
      <c r="BC106">
        <v>1</v>
      </c>
      <c r="BE106" t="s">
        <v>69</v>
      </c>
      <c r="BF106">
        <v>0</v>
      </c>
      <c r="BG106" t="s">
        <v>315</v>
      </c>
      <c r="BI106" t="s">
        <v>116</v>
      </c>
      <c r="BJ106" t="s">
        <v>293</v>
      </c>
      <c r="BK106" t="s">
        <v>69</v>
      </c>
      <c r="BL106">
        <v>0.86075370426650943</v>
      </c>
      <c r="BM106">
        <v>3234</v>
      </c>
      <c r="BN106" t="s">
        <v>118</v>
      </c>
      <c r="BO106" t="s">
        <v>191</v>
      </c>
      <c r="BP106">
        <v>2</v>
      </c>
      <c r="BQ106">
        <v>2723.248</v>
      </c>
      <c r="BR106">
        <v>1.9024620374288995E-2</v>
      </c>
      <c r="BS106">
        <v>0.39769606987390804</v>
      </c>
      <c r="BT106">
        <v>0.26953108934625125</v>
      </c>
      <c r="BU106">
        <v>11.587</v>
      </c>
      <c r="BV106">
        <v>7.3441713718324586E-2</v>
      </c>
      <c r="BW106">
        <v>32.7182834615136</v>
      </c>
      <c r="BX106">
        <v>66</v>
      </c>
      <c r="BY106">
        <v>2</v>
      </c>
      <c r="BZ106">
        <v>891</v>
      </c>
    </row>
    <row r="107" spans="1:78" ht="16.5">
      <c r="A107" s="254" t="str">
        <f t="shared" si="19"/>
        <v>송도버스</v>
      </c>
      <c r="B107" s="123" t="str">
        <f t="shared" si="20"/>
        <v>조남흥</v>
      </c>
      <c r="C107" s="124" t="str">
        <f t="shared" si="21"/>
        <v>D</v>
      </c>
      <c r="D107" s="125">
        <f t="shared" si="22"/>
        <v>0.80667489683302585</v>
      </c>
      <c r="E107" s="126">
        <f t="shared" si="23"/>
        <v>1194</v>
      </c>
      <c r="F107" s="127" t="str">
        <f t="shared" si="24"/>
        <v>8</v>
      </c>
      <c r="G107" s="128" t="str">
        <f t="shared" si="25"/>
        <v>70바2247</v>
      </c>
      <c r="H107" s="129">
        <f t="shared" si="26"/>
        <v>3</v>
      </c>
      <c r="I107" s="130">
        <f t="shared" si="27"/>
        <v>1174.4830000000002</v>
      </c>
      <c r="J107" s="131">
        <f t="shared" si="28"/>
        <v>1.5523862858335144E-2</v>
      </c>
      <c r="K107" s="131">
        <f t="shared" si="29"/>
        <v>0.43715328733452491</v>
      </c>
      <c r="L107" s="131">
        <f t="shared" si="30"/>
        <v>0.11920138477951574</v>
      </c>
      <c r="M107" s="132">
        <f t="shared" si="31"/>
        <v>18.655000000000001</v>
      </c>
      <c r="N107" s="133">
        <f t="shared" si="32"/>
        <v>0.42571923135541334</v>
      </c>
      <c r="O107" s="133">
        <f t="shared" si="33"/>
        <v>57.897815464336212</v>
      </c>
      <c r="P107" s="215">
        <f t="shared" si="34"/>
        <v>37</v>
      </c>
      <c r="Q107" s="216">
        <f t="shared" si="35"/>
        <v>5</v>
      </c>
      <c r="R107" s="216">
        <f t="shared" si="36"/>
        <v>680</v>
      </c>
      <c r="T107">
        <v>521</v>
      </c>
      <c r="U107">
        <v>1194</v>
      </c>
      <c r="V107" t="s">
        <v>294</v>
      </c>
      <c r="W107">
        <v>1174.4829999999999</v>
      </c>
      <c r="X107">
        <v>694.43299999999999</v>
      </c>
      <c r="Y107">
        <v>1.6910000000000001</v>
      </c>
      <c r="Z107">
        <v>18.655000000000001</v>
      </c>
      <c r="AA107">
        <v>71.430546000000007</v>
      </c>
      <c r="AB107">
        <v>1.108878</v>
      </c>
      <c r="AC107">
        <v>31.226098</v>
      </c>
      <c r="AD107" s="1">
        <v>140</v>
      </c>
      <c r="AE107">
        <v>5</v>
      </c>
      <c r="AF107">
        <v>680</v>
      </c>
      <c r="AG107">
        <v>72</v>
      </c>
      <c r="AH107">
        <v>16.442307</v>
      </c>
      <c r="AI107">
        <v>2001.8</v>
      </c>
      <c r="AJ107">
        <v>0</v>
      </c>
      <c r="AK107">
        <v>37</v>
      </c>
      <c r="AL107">
        <v>28135</v>
      </c>
      <c r="AM107">
        <v>0.80667489683302585</v>
      </c>
      <c r="AN107" t="s">
        <v>67</v>
      </c>
      <c r="AO107">
        <v>980.14499999999998</v>
      </c>
      <c r="AP107" t="s">
        <v>632</v>
      </c>
      <c r="AQ107" t="s">
        <v>116</v>
      </c>
      <c r="AR107" t="s">
        <v>118</v>
      </c>
      <c r="AS107" t="s">
        <v>116</v>
      </c>
      <c r="AT107" t="s">
        <v>118</v>
      </c>
      <c r="AU107" t="s">
        <v>200</v>
      </c>
      <c r="AV107" t="s">
        <v>294</v>
      </c>
      <c r="AW107" t="s">
        <v>67</v>
      </c>
      <c r="AX107">
        <v>1194</v>
      </c>
      <c r="AY107" t="s">
        <v>401</v>
      </c>
      <c r="AZ107">
        <v>18</v>
      </c>
      <c r="BA107" t="s">
        <v>439</v>
      </c>
      <c r="BB107">
        <v>3</v>
      </c>
      <c r="BC107">
        <v>1</v>
      </c>
      <c r="BE107" t="s">
        <v>67</v>
      </c>
      <c r="BF107">
        <v>0</v>
      </c>
      <c r="BG107" t="s">
        <v>315</v>
      </c>
      <c r="BI107" t="s">
        <v>116</v>
      </c>
      <c r="BJ107" t="s">
        <v>294</v>
      </c>
      <c r="BK107" t="s">
        <v>67</v>
      </c>
      <c r="BL107">
        <v>0.80667489683302585</v>
      </c>
      <c r="BM107">
        <v>1194</v>
      </c>
      <c r="BN107" t="s">
        <v>118</v>
      </c>
      <c r="BO107" t="s">
        <v>200</v>
      </c>
      <c r="BP107">
        <v>3</v>
      </c>
      <c r="BQ107">
        <v>1174.4830000000002</v>
      </c>
      <c r="BR107">
        <v>1.5523862858335144E-2</v>
      </c>
      <c r="BS107">
        <v>0.43715328733452491</v>
      </c>
      <c r="BT107">
        <v>0.11920138477951576</v>
      </c>
      <c r="BU107">
        <v>18.655000000000001</v>
      </c>
      <c r="BV107">
        <v>0.42571923135541334</v>
      </c>
      <c r="BW107">
        <v>57.897815464336212</v>
      </c>
      <c r="BX107">
        <v>37</v>
      </c>
      <c r="BY107">
        <v>5</v>
      </c>
      <c r="BZ107">
        <v>680</v>
      </c>
    </row>
    <row r="108" spans="1:78" ht="16.5">
      <c r="A108" s="255" t="str">
        <f t="shared" si="19"/>
        <v>송도버스</v>
      </c>
      <c r="B108" s="107" t="str">
        <f t="shared" si="20"/>
        <v>조성연</v>
      </c>
      <c r="C108" s="108" t="str">
        <f t="shared" si="21"/>
        <v>B</v>
      </c>
      <c r="D108" s="109">
        <f t="shared" si="22"/>
        <v>0.90123107469559693</v>
      </c>
      <c r="E108" s="110">
        <f t="shared" si="23"/>
        <v>9009</v>
      </c>
      <c r="F108" s="111" t="str">
        <f t="shared" si="24"/>
        <v>8</v>
      </c>
      <c r="G108" s="112" t="str">
        <f t="shared" si="25"/>
        <v>70바2223</v>
      </c>
      <c r="H108" s="113">
        <f t="shared" si="26"/>
        <v>3</v>
      </c>
      <c r="I108" s="114">
        <f t="shared" si="27"/>
        <v>2416.134</v>
      </c>
      <c r="J108" s="115">
        <f t="shared" si="28"/>
        <v>2.8128504758103783E-2</v>
      </c>
      <c r="K108" s="115">
        <f t="shared" si="29"/>
        <v>0.40488342241433972</v>
      </c>
      <c r="L108" s="115">
        <f t="shared" si="30"/>
        <v>0.12540695176674804</v>
      </c>
      <c r="M108" s="116">
        <f t="shared" si="31"/>
        <v>15.273999999999999</v>
      </c>
      <c r="N108" s="117">
        <f t="shared" si="32"/>
        <v>0.16555373170527793</v>
      </c>
      <c r="O108" s="117">
        <f t="shared" si="33"/>
        <v>29.01329148134996</v>
      </c>
      <c r="P108" s="217">
        <f t="shared" si="34"/>
        <v>49</v>
      </c>
      <c r="Q108" s="218">
        <f t="shared" si="35"/>
        <v>4</v>
      </c>
      <c r="R108" s="218">
        <f t="shared" si="36"/>
        <v>701</v>
      </c>
      <c r="T108">
        <v>521</v>
      </c>
      <c r="U108">
        <v>9009</v>
      </c>
      <c r="V108" t="s">
        <v>321</v>
      </c>
      <c r="W108">
        <v>2416.134</v>
      </c>
      <c r="X108">
        <v>1277.105</v>
      </c>
      <c r="Y108">
        <v>1.8919999999999999</v>
      </c>
      <c r="Z108">
        <v>15.273999999999999</v>
      </c>
      <c r="AA108">
        <v>160.028876</v>
      </c>
      <c r="AB108">
        <v>4.5013730000000001</v>
      </c>
      <c r="AC108">
        <v>64.793038999999993</v>
      </c>
      <c r="AD108" s="1">
        <v>303</v>
      </c>
      <c r="AE108">
        <v>4</v>
      </c>
      <c r="AF108">
        <v>701</v>
      </c>
      <c r="AG108">
        <v>78</v>
      </c>
      <c r="AH108">
        <v>15.098112</v>
      </c>
      <c r="AI108">
        <v>2337.9</v>
      </c>
      <c r="AJ108">
        <v>0</v>
      </c>
      <c r="AK108">
        <v>49</v>
      </c>
      <c r="AL108">
        <v>47360</v>
      </c>
      <c r="AM108">
        <v>0.90123107469559693</v>
      </c>
      <c r="AN108" t="s">
        <v>68</v>
      </c>
      <c r="AO108">
        <v>2124.2489999999998</v>
      </c>
      <c r="AP108" t="s">
        <v>633</v>
      </c>
      <c r="AQ108" t="s">
        <v>116</v>
      </c>
      <c r="AR108" t="s">
        <v>118</v>
      </c>
      <c r="AS108" t="s">
        <v>116</v>
      </c>
      <c r="AT108" t="s">
        <v>118</v>
      </c>
      <c r="AU108" t="s">
        <v>190</v>
      </c>
      <c r="AV108" t="s">
        <v>321</v>
      </c>
      <c r="AW108" t="s">
        <v>68</v>
      </c>
      <c r="AX108">
        <v>9009</v>
      </c>
      <c r="AY108" t="s">
        <v>408</v>
      </c>
      <c r="AZ108">
        <v>15</v>
      </c>
      <c r="BA108" t="s">
        <v>634</v>
      </c>
      <c r="BB108">
        <v>3</v>
      </c>
      <c r="BC108">
        <v>1</v>
      </c>
      <c r="BE108" t="s">
        <v>69</v>
      </c>
      <c r="BF108">
        <v>1</v>
      </c>
      <c r="BG108" t="s">
        <v>317</v>
      </c>
      <c r="BI108" t="s">
        <v>116</v>
      </c>
      <c r="BJ108" t="s">
        <v>321</v>
      </c>
      <c r="BK108" t="s">
        <v>68</v>
      </c>
      <c r="BL108">
        <v>0.90123107469559693</v>
      </c>
      <c r="BM108">
        <v>9009</v>
      </c>
      <c r="BN108" t="s">
        <v>118</v>
      </c>
      <c r="BO108" t="s">
        <v>190</v>
      </c>
      <c r="BP108">
        <v>3</v>
      </c>
      <c r="BQ108">
        <v>2416.134</v>
      </c>
      <c r="BR108">
        <v>2.8128504758103783E-2</v>
      </c>
      <c r="BS108">
        <v>0.40488342241433972</v>
      </c>
      <c r="BT108">
        <v>0.12540695176674804</v>
      </c>
      <c r="BU108">
        <v>15.273999999999999</v>
      </c>
      <c r="BV108">
        <v>0.16555373170527793</v>
      </c>
      <c r="BW108">
        <v>29.01329148134996</v>
      </c>
      <c r="BX108">
        <v>49</v>
      </c>
      <c r="BY108">
        <v>4</v>
      </c>
      <c r="BZ108">
        <v>701</v>
      </c>
    </row>
    <row r="109" spans="1:78" ht="16.5">
      <c r="A109" s="254" t="str">
        <f t="shared" si="19"/>
        <v>송도버스</v>
      </c>
      <c r="B109" s="123" t="str">
        <f t="shared" si="20"/>
        <v>조완기</v>
      </c>
      <c r="C109" s="124" t="str">
        <f t="shared" si="21"/>
        <v>C</v>
      </c>
      <c r="D109" s="125">
        <f t="shared" si="22"/>
        <v>0.85073681501179144</v>
      </c>
      <c r="E109" s="126">
        <f t="shared" si="23"/>
        <v>9924</v>
      </c>
      <c r="F109" s="127" t="str">
        <f t="shared" si="24"/>
        <v>8</v>
      </c>
      <c r="G109" s="128" t="str">
        <f t="shared" si="25"/>
        <v>70바2234</v>
      </c>
      <c r="H109" s="129">
        <f t="shared" si="26"/>
        <v>2</v>
      </c>
      <c r="I109" s="130">
        <f t="shared" si="27"/>
        <v>2781.7170000000001</v>
      </c>
      <c r="J109" s="131">
        <f t="shared" si="28"/>
        <v>8.0350422448995564E-3</v>
      </c>
      <c r="K109" s="131">
        <f t="shared" si="29"/>
        <v>0.44715590792053406</v>
      </c>
      <c r="L109" s="131">
        <f t="shared" si="30"/>
        <v>0.22540035524821539</v>
      </c>
      <c r="M109" s="132">
        <f t="shared" si="31"/>
        <v>16.506</v>
      </c>
      <c r="N109" s="133">
        <f t="shared" si="32"/>
        <v>0.50328627966108697</v>
      </c>
      <c r="O109" s="133">
        <f t="shared" si="33"/>
        <v>30.340972859568389</v>
      </c>
      <c r="P109" s="215">
        <f t="shared" si="34"/>
        <v>61</v>
      </c>
      <c r="Q109" s="216">
        <f t="shared" si="35"/>
        <v>14</v>
      </c>
      <c r="R109" s="216">
        <f t="shared" si="36"/>
        <v>844</v>
      </c>
      <c r="T109">
        <v>521</v>
      </c>
      <c r="U109">
        <v>9924</v>
      </c>
      <c r="V109" t="s">
        <v>357</v>
      </c>
      <c r="W109">
        <v>2781.7170000000001</v>
      </c>
      <c r="X109">
        <v>1553.5350000000001</v>
      </c>
      <c r="Y109">
        <v>1.7909999999999999</v>
      </c>
      <c r="Z109">
        <v>16.506</v>
      </c>
      <c r="AA109">
        <v>182.39219600000001</v>
      </c>
      <c r="AB109">
        <v>1.4655290000000001</v>
      </c>
      <c r="AC109">
        <v>81.557748000000004</v>
      </c>
      <c r="AD109" s="1">
        <v>627</v>
      </c>
      <c r="AE109">
        <v>14</v>
      </c>
      <c r="AF109">
        <v>844</v>
      </c>
      <c r="AG109">
        <v>77</v>
      </c>
      <c r="AH109">
        <v>15.251293</v>
      </c>
      <c r="AI109">
        <v>5689.4</v>
      </c>
      <c r="AJ109">
        <v>0</v>
      </c>
      <c r="AK109">
        <v>61</v>
      </c>
      <c r="AL109">
        <v>71127</v>
      </c>
      <c r="AM109">
        <v>0.85073681501179144</v>
      </c>
      <c r="AN109" t="s">
        <v>69</v>
      </c>
      <c r="AO109">
        <v>2622.5239999999999</v>
      </c>
      <c r="AP109" t="s">
        <v>635</v>
      </c>
      <c r="AQ109" t="s">
        <v>116</v>
      </c>
      <c r="AR109" t="s">
        <v>118</v>
      </c>
      <c r="AS109" t="s">
        <v>116</v>
      </c>
      <c r="AT109" t="s">
        <v>118</v>
      </c>
      <c r="AU109" t="s">
        <v>192</v>
      </c>
      <c r="AV109" t="s">
        <v>357</v>
      </c>
      <c r="AW109" t="s">
        <v>69</v>
      </c>
      <c r="AX109">
        <v>9924</v>
      </c>
      <c r="AY109" t="s">
        <v>403</v>
      </c>
      <c r="AZ109">
        <v>25</v>
      </c>
      <c r="BA109" t="s">
        <v>499</v>
      </c>
      <c r="BB109">
        <v>2</v>
      </c>
      <c r="BC109">
        <v>1</v>
      </c>
      <c r="BE109" t="s">
        <v>67</v>
      </c>
      <c r="BF109">
        <v>1</v>
      </c>
      <c r="BG109" t="s">
        <v>317</v>
      </c>
      <c r="BI109" t="s">
        <v>116</v>
      </c>
      <c r="BJ109" t="s">
        <v>357</v>
      </c>
      <c r="BK109" t="s">
        <v>69</v>
      </c>
      <c r="BL109">
        <v>0.85073681501179144</v>
      </c>
      <c r="BM109">
        <v>9924</v>
      </c>
      <c r="BN109" t="s">
        <v>118</v>
      </c>
      <c r="BO109" t="s">
        <v>192</v>
      </c>
      <c r="BP109">
        <v>2</v>
      </c>
      <c r="BQ109">
        <v>2781.7170000000001</v>
      </c>
      <c r="BR109">
        <v>8.0350422448995564E-3</v>
      </c>
      <c r="BS109">
        <v>0.44715590792053406</v>
      </c>
      <c r="BT109">
        <v>0.22540035524821539</v>
      </c>
      <c r="BU109">
        <v>16.506</v>
      </c>
      <c r="BV109">
        <v>0.50328627966108697</v>
      </c>
      <c r="BW109">
        <v>30.340972859568389</v>
      </c>
      <c r="BX109">
        <v>61</v>
      </c>
      <c r="BY109">
        <v>14</v>
      </c>
      <c r="BZ109">
        <v>844</v>
      </c>
    </row>
    <row r="110" spans="1:78" ht="16.5">
      <c r="A110" s="255" t="str">
        <f t="shared" si="19"/>
        <v>송도버스</v>
      </c>
      <c r="B110" s="107" t="str">
        <f t="shared" si="20"/>
        <v>조의호</v>
      </c>
      <c r="C110" s="108" t="str">
        <f t="shared" si="21"/>
        <v>F</v>
      </c>
      <c r="D110" s="109">
        <f t="shared" si="22"/>
        <v>0.76409090909090904</v>
      </c>
      <c r="E110" s="110">
        <f t="shared" si="23"/>
        <v>5251</v>
      </c>
      <c r="F110" s="111" t="str">
        <f t="shared" si="24"/>
        <v>8</v>
      </c>
      <c r="G110" s="112" t="str">
        <f t="shared" si="25"/>
        <v>70바2265</v>
      </c>
      <c r="H110" s="113">
        <f t="shared" si="26"/>
        <v>1</v>
      </c>
      <c r="I110" s="114">
        <f t="shared" si="27"/>
        <v>2422.047</v>
      </c>
      <c r="J110" s="115">
        <f t="shared" si="28"/>
        <v>1.515167526460774E-2</v>
      </c>
      <c r="K110" s="115">
        <f t="shared" si="29"/>
        <v>0.40223367594639203</v>
      </c>
      <c r="L110" s="115">
        <f t="shared" si="30"/>
        <v>0.30924255392236399</v>
      </c>
      <c r="M110" s="116">
        <f t="shared" si="31"/>
        <v>21.617000000000001</v>
      </c>
      <c r="N110" s="117">
        <f t="shared" si="32"/>
        <v>0.2890117326377234</v>
      </c>
      <c r="O110" s="117">
        <f t="shared" si="33"/>
        <v>22.790639488003329</v>
      </c>
      <c r="P110" s="217">
        <f t="shared" si="34"/>
        <v>40</v>
      </c>
      <c r="Q110" s="218">
        <f t="shared" si="35"/>
        <v>7</v>
      </c>
      <c r="R110" s="218">
        <f t="shared" si="36"/>
        <v>552</v>
      </c>
      <c r="T110">
        <v>521</v>
      </c>
      <c r="U110">
        <v>5251</v>
      </c>
      <c r="V110" t="s">
        <v>505</v>
      </c>
      <c r="W110">
        <v>2422.047</v>
      </c>
      <c r="X110">
        <v>1440.866</v>
      </c>
      <c r="Y110">
        <v>1.681</v>
      </c>
      <c r="Z110">
        <v>21.617000000000001</v>
      </c>
      <c r="AA110">
        <v>150.36720099999999</v>
      </c>
      <c r="AB110">
        <v>2.2783150000000001</v>
      </c>
      <c r="AC110">
        <v>60.482751999999998</v>
      </c>
      <c r="AD110" s="1">
        <v>749</v>
      </c>
      <c r="AE110">
        <v>7</v>
      </c>
      <c r="AF110">
        <v>552</v>
      </c>
      <c r="AG110">
        <v>76</v>
      </c>
      <c r="AH110">
        <v>16.107548000000001</v>
      </c>
      <c r="AI110">
        <v>4191.3999999999996</v>
      </c>
      <c r="AJ110">
        <v>0</v>
      </c>
      <c r="AK110">
        <v>40</v>
      </c>
      <c r="AL110">
        <v>31695</v>
      </c>
      <c r="AM110">
        <v>0.76409090909090904</v>
      </c>
      <c r="AN110" t="s">
        <v>70</v>
      </c>
      <c r="AO110">
        <v>2422.047</v>
      </c>
      <c r="AP110" t="s">
        <v>636</v>
      </c>
      <c r="AQ110" t="s">
        <v>116</v>
      </c>
      <c r="AR110" t="s">
        <v>118</v>
      </c>
      <c r="AS110" t="s">
        <v>116</v>
      </c>
      <c r="AT110" t="s">
        <v>118</v>
      </c>
      <c r="AU110" t="s">
        <v>206</v>
      </c>
      <c r="AV110" t="s">
        <v>505</v>
      </c>
      <c r="AW110" t="s">
        <v>70</v>
      </c>
      <c r="AX110">
        <v>5251</v>
      </c>
      <c r="AY110" t="s">
        <v>407</v>
      </c>
      <c r="AZ110">
        <v>13</v>
      </c>
      <c r="BA110" t="s">
        <v>637</v>
      </c>
      <c r="BB110">
        <v>1</v>
      </c>
      <c r="BC110">
        <v>1</v>
      </c>
      <c r="BE110" t="s">
        <v>70</v>
      </c>
      <c r="BF110">
        <v>0</v>
      </c>
      <c r="BG110" t="s">
        <v>315</v>
      </c>
      <c r="BI110" t="s">
        <v>116</v>
      </c>
      <c r="BJ110" t="s">
        <v>505</v>
      </c>
      <c r="BK110" t="s">
        <v>70</v>
      </c>
      <c r="BL110">
        <v>0.76409090909090904</v>
      </c>
      <c r="BM110">
        <v>5251</v>
      </c>
      <c r="BN110" t="s">
        <v>118</v>
      </c>
      <c r="BO110" t="s">
        <v>206</v>
      </c>
      <c r="BP110">
        <v>1</v>
      </c>
      <c r="BQ110">
        <v>2422.047</v>
      </c>
      <c r="BR110">
        <v>1.515167526460774E-2</v>
      </c>
      <c r="BS110">
        <v>0.40223367594639203</v>
      </c>
      <c r="BT110">
        <v>0.30924255392236399</v>
      </c>
      <c r="BU110">
        <v>21.617000000000001</v>
      </c>
      <c r="BV110">
        <v>0.2890117326377234</v>
      </c>
      <c r="BW110">
        <v>22.790639488003329</v>
      </c>
      <c r="BX110">
        <v>40</v>
      </c>
      <c r="BY110">
        <v>7</v>
      </c>
      <c r="BZ110">
        <v>552</v>
      </c>
    </row>
    <row r="111" spans="1:78" ht="16.5">
      <c r="A111" s="254" t="str">
        <f t="shared" si="19"/>
        <v>송도버스</v>
      </c>
      <c r="B111" s="123" t="str">
        <f t="shared" si="20"/>
        <v>조정근</v>
      </c>
      <c r="C111" s="124" t="str">
        <f t="shared" si="21"/>
        <v>D</v>
      </c>
      <c r="D111" s="125">
        <f t="shared" si="22"/>
        <v>0.83181514392137412</v>
      </c>
      <c r="E111" s="126">
        <f t="shared" si="23"/>
        <v>411</v>
      </c>
      <c r="F111" s="127" t="str">
        <f t="shared" si="24"/>
        <v>8</v>
      </c>
      <c r="G111" s="128" t="str">
        <f t="shared" si="25"/>
        <v>70바2255</v>
      </c>
      <c r="H111" s="129">
        <f t="shared" si="26"/>
        <v>11</v>
      </c>
      <c r="I111" s="130">
        <f t="shared" si="27"/>
        <v>1708.827</v>
      </c>
      <c r="J111" s="131">
        <f t="shared" si="28"/>
        <v>2.3602656870918556E-2</v>
      </c>
      <c r="K111" s="131">
        <f t="shared" si="29"/>
        <v>0.41088762350702623</v>
      </c>
      <c r="L111" s="131">
        <f t="shared" si="30"/>
        <v>0.2838204218449264</v>
      </c>
      <c r="M111" s="132">
        <f t="shared" si="31"/>
        <v>15.978</v>
      </c>
      <c r="N111" s="133">
        <f t="shared" si="32"/>
        <v>1.9347365009806694</v>
      </c>
      <c r="O111" s="133">
        <f t="shared" si="33"/>
        <v>50.061306962874816</v>
      </c>
      <c r="P111" s="215">
        <f t="shared" si="34"/>
        <v>26</v>
      </c>
      <c r="Q111" s="216">
        <f t="shared" si="35"/>
        <v>59</v>
      </c>
      <c r="R111" s="216">
        <f t="shared" si="36"/>
        <v>1304</v>
      </c>
      <c r="T111">
        <v>521</v>
      </c>
      <c r="U111">
        <v>411</v>
      </c>
      <c r="V111" t="s">
        <v>295</v>
      </c>
      <c r="W111">
        <v>1708.827</v>
      </c>
      <c r="X111">
        <v>941.88400000000001</v>
      </c>
      <c r="Y111">
        <v>1.8140000000000001</v>
      </c>
      <c r="Z111">
        <v>15.978</v>
      </c>
      <c r="AA111">
        <v>100.388317</v>
      </c>
      <c r="AB111">
        <v>2.3694310000000001</v>
      </c>
      <c r="AC111">
        <v>41.248317</v>
      </c>
      <c r="AD111" s="1">
        <v>485</v>
      </c>
      <c r="AE111">
        <v>59</v>
      </c>
      <c r="AF111">
        <v>1304</v>
      </c>
      <c r="AG111">
        <v>84</v>
      </c>
      <c r="AH111">
        <v>17.022169999999999</v>
      </c>
      <c r="AI111">
        <v>7934.4</v>
      </c>
      <c r="AJ111">
        <v>2.9</v>
      </c>
      <c r="AK111">
        <v>26</v>
      </c>
      <c r="AL111">
        <v>30396</v>
      </c>
      <c r="AM111">
        <v>0.83181514392137412</v>
      </c>
      <c r="AN111" t="s">
        <v>67</v>
      </c>
      <c r="AO111">
        <v>274.07799999999997</v>
      </c>
      <c r="AP111" t="s">
        <v>638</v>
      </c>
      <c r="AQ111" t="s">
        <v>116</v>
      </c>
      <c r="AR111" t="s">
        <v>118</v>
      </c>
      <c r="AS111" t="s">
        <v>116</v>
      </c>
      <c r="AT111" t="s">
        <v>118</v>
      </c>
      <c r="AU111" t="s">
        <v>203</v>
      </c>
      <c r="AV111" t="s">
        <v>295</v>
      </c>
      <c r="AW111" t="s">
        <v>67</v>
      </c>
      <c r="AX111">
        <v>411</v>
      </c>
      <c r="AY111" t="s">
        <v>401</v>
      </c>
      <c r="AZ111">
        <v>9</v>
      </c>
      <c r="BA111" t="s">
        <v>382</v>
      </c>
      <c r="BB111">
        <v>11</v>
      </c>
      <c r="BC111">
        <v>1</v>
      </c>
      <c r="BE111" t="s">
        <v>67</v>
      </c>
      <c r="BF111">
        <v>0</v>
      </c>
      <c r="BG111" t="s">
        <v>315</v>
      </c>
      <c r="BI111" t="s">
        <v>116</v>
      </c>
      <c r="BJ111" t="s">
        <v>295</v>
      </c>
      <c r="BK111" t="s">
        <v>67</v>
      </c>
      <c r="BL111">
        <v>0.83181514392137412</v>
      </c>
      <c r="BM111">
        <v>411</v>
      </c>
      <c r="BN111" t="s">
        <v>118</v>
      </c>
      <c r="BO111" t="s">
        <v>203</v>
      </c>
      <c r="BP111">
        <v>11</v>
      </c>
      <c r="BQ111">
        <v>1708.827</v>
      </c>
      <c r="BR111">
        <v>2.3602656870918556E-2</v>
      </c>
      <c r="BS111">
        <v>0.41088762350702623</v>
      </c>
      <c r="BT111">
        <v>0.2838204218449264</v>
      </c>
      <c r="BU111">
        <v>15.978</v>
      </c>
      <c r="BV111">
        <v>1.9347365009806694</v>
      </c>
      <c r="BW111">
        <v>50.061306962874816</v>
      </c>
      <c r="BX111">
        <v>26</v>
      </c>
      <c r="BY111">
        <v>59</v>
      </c>
      <c r="BZ111">
        <v>1304</v>
      </c>
    </row>
    <row r="112" spans="1:78" ht="16.5">
      <c r="A112" s="255" t="str">
        <f t="shared" si="19"/>
        <v>송도버스</v>
      </c>
      <c r="B112" s="107" t="str">
        <f t="shared" si="20"/>
        <v>조태진</v>
      </c>
      <c r="C112" s="108" t="str">
        <f t="shared" si="21"/>
        <v>F</v>
      </c>
      <c r="D112" s="109">
        <f t="shared" si="22"/>
        <v>0.78544312905688396</v>
      </c>
      <c r="E112" s="110">
        <f t="shared" si="23"/>
        <v>1213</v>
      </c>
      <c r="F112" s="111" t="str">
        <f t="shared" si="24"/>
        <v>8</v>
      </c>
      <c r="G112" s="112" t="str">
        <f t="shared" si="25"/>
        <v>70바2283</v>
      </c>
      <c r="H112" s="113">
        <f t="shared" si="26"/>
        <v>12</v>
      </c>
      <c r="I112" s="114">
        <f t="shared" si="27"/>
        <v>1795.3749999999998</v>
      </c>
      <c r="J112" s="115">
        <f t="shared" si="28"/>
        <v>4.6993159079642875E-2</v>
      </c>
      <c r="K112" s="115">
        <f t="shared" si="29"/>
        <v>0.40684524377748504</v>
      </c>
      <c r="L112" s="115">
        <f t="shared" si="30"/>
        <v>0.2033001462090093</v>
      </c>
      <c r="M112" s="116">
        <f t="shared" si="31"/>
        <v>17.427</v>
      </c>
      <c r="N112" s="117">
        <f t="shared" si="32"/>
        <v>1.1696720740792315</v>
      </c>
      <c r="O112" s="117">
        <f t="shared" si="33"/>
        <v>44.83742950637054</v>
      </c>
      <c r="P112" s="217">
        <f t="shared" si="34"/>
        <v>37</v>
      </c>
      <c r="Q112" s="218">
        <f t="shared" si="35"/>
        <v>21</v>
      </c>
      <c r="R112" s="218">
        <f t="shared" si="36"/>
        <v>813</v>
      </c>
      <c r="T112">
        <v>521</v>
      </c>
      <c r="U112">
        <v>1213</v>
      </c>
      <c r="V112" t="s">
        <v>296</v>
      </c>
      <c r="W112">
        <v>1845.0740000000001</v>
      </c>
      <c r="X112">
        <v>1086.7349999999999</v>
      </c>
      <c r="Y112">
        <v>1.698</v>
      </c>
      <c r="Z112">
        <v>17.427</v>
      </c>
      <c r="AA112">
        <v>114.86276100000001</v>
      </c>
      <c r="AB112">
        <v>5.3977639999999996</v>
      </c>
      <c r="AC112">
        <v>46.731368000000003</v>
      </c>
      <c r="AD112" s="1">
        <v>365</v>
      </c>
      <c r="AE112">
        <v>21</v>
      </c>
      <c r="AF112">
        <v>813</v>
      </c>
      <c r="AG112">
        <v>76</v>
      </c>
      <c r="AH112">
        <v>16.063291</v>
      </c>
      <c r="AI112">
        <v>5095.2</v>
      </c>
      <c r="AJ112">
        <v>0</v>
      </c>
      <c r="AK112">
        <v>37</v>
      </c>
      <c r="AL112">
        <v>21323</v>
      </c>
      <c r="AM112">
        <v>0.78544312905688396</v>
      </c>
      <c r="AN112" t="s">
        <v>70</v>
      </c>
      <c r="AO112">
        <v>384.81900000000002</v>
      </c>
      <c r="AP112" t="s">
        <v>639</v>
      </c>
      <c r="AQ112" t="s">
        <v>116</v>
      </c>
      <c r="AR112" t="s">
        <v>118</v>
      </c>
      <c r="AS112" t="s">
        <v>116</v>
      </c>
      <c r="AT112" t="s">
        <v>118</v>
      </c>
      <c r="AU112" t="s">
        <v>178</v>
      </c>
      <c r="AV112" t="s">
        <v>296</v>
      </c>
      <c r="AW112" t="s">
        <v>70</v>
      </c>
      <c r="AX112">
        <v>1213</v>
      </c>
      <c r="AY112" t="s">
        <v>407</v>
      </c>
      <c r="AZ112">
        <v>8</v>
      </c>
      <c r="BA112" t="s">
        <v>640</v>
      </c>
      <c r="BB112">
        <v>12</v>
      </c>
      <c r="BC112">
        <v>1</v>
      </c>
      <c r="BE112" t="s">
        <v>67</v>
      </c>
      <c r="BF112">
        <v>-1</v>
      </c>
      <c r="BG112" t="s">
        <v>316</v>
      </c>
      <c r="BI112" t="s">
        <v>116</v>
      </c>
      <c r="BJ112" t="s">
        <v>296</v>
      </c>
      <c r="BK112" t="s">
        <v>70</v>
      </c>
      <c r="BL112">
        <v>0.78544312905688396</v>
      </c>
      <c r="BM112">
        <v>1213</v>
      </c>
      <c r="BN112" t="s">
        <v>118</v>
      </c>
      <c r="BO112" t="s">
        <v>178</v>
      </c>
      <c r="BP112">
        <v>12</v>
      </c>
      <c r="BQ112">
        <v>1795.3749999999998</v>
      </c>
      <c r="BR112">
        <v>4.6993159079642875E-2</v>
      </c>
      <c r="BS112">
        <v>0.40684524377748504</v>
      </c>
      <c r="BT112">
        <v>0.19782404391368583</v>
      </c>
      <c r="BU112">
        <v>17.427</v>
      </c>
      <c r="BV112">
        <v>1.1696720740792315</v>
      </c>
      <c r="BW112">
        <v>44.83742950637054</v>
      </c>
      <c r="BX112">
        <v>37</v>
      </c>
      <c r="BY112">
        <v>21</v>
      </c>
      <c r="BZ112">
        <v>813</v>
      </c>
    </row>
    <row r="113" spans="1:78" ht="16.5">
      <c r="A113" s="254" t="str">
        <f t="shared" si="19"/>
        <v>송도버스</v>
      </c>
      <c r="B113" s="123" t="str">
        <f t="shared" si="20"/>
        <v>좌경자</v>
      </c>
      <c r="C113" s="124" t="str">
        <f t="shared" si="21"/>
        <v>B</v>
      </c>
      <c r="D113" s="125">
        <f t="shared" si="22"/>
        <v>0.90773346474550354</v>
      </c>
      <c r="E113" s="126">
        <f t="shared" si="23"/>
        <v>5603</v>
      </c>
      <c r="F113" s="127" t="str">
        <f t="shared" si="24"/>
        <v>8</v>
      </c>
      <c r="G113" s="128" t="str">
        <f t="shared" si="25"/>
        <v>70바2293</v>
      </c>
      <c r="H113" s="129">
        <f t="shared" si="26"/>
        <v>2</v>
      </c>
      <c r="I113" s="130">
        <f t="shared" si="27"/>
        <v>3651.9050000000002</v>
      </c>
      <c r="J113" s="131">
        <f t="shared" si="28"/>
        <v>2.8144357092440765E-2</v>
      </c>
      <c r="K113" s="131">
        <f t="shared" si="29"/>
        <v>0.41613836982143038</v>
      </c>
      <c r="L113" s="131">
        <f t="shared" si="30"/>
        <v>0.24617288784894459</v>
      </c>
      <c r="M113" s="132">
        <f t="shared" si="31"/>
        <v>15.824999999999999</v>
      </c>
      <c r="N113" s="133">
        <f t="shared" si="32"/>
        <v>4.8467854448568621</v>
      </c>
      <c r="O113" s="133">
        <f t="shared" si="33"/>
        <v>35.159731701673508</v>
      </c>
      <c r="P113" s="215">
        <f t="shared" si="34"/>
        <v>79</v>
      </c>
      <c r="Q113" s="216">
        <f t="shared" si="35"/>
        <v>177</v>
      </c>
      <c r="R113" s="216">
        <f t="shared" si="36"/>
        <v>1284</v>
      </c>
      <c r="T113">
        <v>521</v>
      </c>
      <c r="U113">
        <v>5603</v>
      </c>
      <c r="V113" t="s">
        <v>641</v>
      </c>
      <c r="W113">
        <v>3651.9050000000002</v>
      </c>
      <c r="X113">
        <v>2007.5229999999999</v>
      </c>
      <c r="Y113">
        <v>1.819</v>
      </c>
      <c r="Z113">
        <v>15.824999999999999</v>
      </c>
      <c r="AA113">
        <v>236.55718899999999</v>
      </c>
      <c r="AB113">
        <v>6.6577500000000001</v>
      </c>
      <c r="AC113">
        <v>98.440522999999999</v>
      </c>
      <c r="AD113" s="1">
        <v>899</v>
      </c>
      <c r="AE113">
        <v>177</v>
      </c>
      <c r="AF113">
        <v>1284</v>
      </c>
      <c r="AG113">
        <v>79</v>
      </c>
      <c r="AH113">
        <v>15.437725</v>
      </c>
      <c r="AI113">
        <v>6391.6</v>
      </c>
      <c r="AJ113">
        <v>0</v>
      </c>
      <c r="AK113">
        <v>79</v>
      </c>
      <c r="AL113">
        <v>72117</v>
      </c>
      <c r="AM113">
        <v>0.90773346474550354</v>
      </c>
      <c r="AN113" t="s">
        <v>68</v>
      </c>
      <c r="AO113">
        <v>3490.96</v>
      </c>
      <c r="AP113" t="s">
        <v>642</v>
      </c>
      <c r="AQ113" t="s">
        <v>116</v>
      </c>
      <c r="AR113" t="s">
        <v>118</v>
      </c>
      <c r="AS113" t="s">
        <v>116</v>
      </c>
      <c r="AT113" t="s">
        <v>118</v>
      </c>
      <c r="AU113" t="s">
        <v>214</v>
      </c>
      <c r="AV113" t="s">
        <v>641</v>
      </c>
      <c r="AW113" t="s">
        <v>68</v>
      </c>
      <c r="AX113">
        <v>5603</v>
      </c>
      <c r="AY113" t="s">
        <v>408</v>
      </c>
      <c r="AZ113">
        <v>13</v>
      </c>
      <c r="BA113" t="s">
        <v>464</v>
      </c>
      <c r="BB113">
        <v>2</v>
      </c>
      <c r="BC113">
        <v>1</v>
      </c>
      <c r="BE113" t="s">
        <v>432</v>
      </c>
      <c r="BF113" t="s">
        <v>433</v>
      </c>
      <c r="BG113" t="s">
        <v>432</v>
      </c>
      <c r="BI113" t="s">
        <v>116</v>
      </c>
      <c r="BJ113" t="s">
        <v>641</v>
      </c>
      <c r="BK113" t="s">
        <v>68</v>
      </c>
      <c r="BL113">
        <v>0.90773346474550354</v>
      </c>
      <c r="BM113">
        <v>5603</v>
      </c>
      <c r="BN113" t="s">
        <v>118</v>
      </c>
      <c r="BO113" t="s">
        <v>214</v>
      </c>
      <c r="BP113">
        <v>2</v>
      </c>
      <c r="BQ113">
        <v>3651.9050000000002</v>
      </c>
      <c r="BR113">
        <v>2.8144357092440765E-2</v>
      </c>
      <c r="BS113">
        <v>0.41613836982143038</v>
      </c>
      <c r="BT113">
        <v>0.24617288784894459</v>
      </c>
      <c r="BU113">
        <v>15.824999999999999</v>
      </c>
      <c r="BV113">
        <v>4.8467854448568621</v>
      </c>
      <c r="BW113">
        <v>35.159731701673508</v>
      </c>
      <c r="BX113">
        <v>79</v>
      </c>
      <c r="BY113">
        <v>177</v>
      </c>
      <c r="BZ113">
        <v>1284</v>
      </c>
    </row>
    <row r="114" spans="1:78" ht="16.5">
      <c r="A114" s="255" t="str">
        <f t="shared" si="19"/>
        <v>송도버스</v>
      </c>
      <c r="B114" s="107" t="str">
        <f t="shared" si="20"/>
        <v>주병화</v>
      </c>
      <c r="C114" s="108" t="str">
        <f t="shared" si="21"/>
        <v>A</v>
      </c>
      <c r="D114" s="109">
        <f t="shared" si="22"/>
        <v>0.97090475115614194</v>
      </c>
      <c r="E114" s="110">
        <f t="shared" si="23"/>
        <v>5364</v>
      </c>
      <c r="F114" s="111" t="str">
        <f t="shared" si="24"/>
        <v>16-1</v>
      </c>
      <c r="G114" s="112" t="str">
        <f t="shared" si="25"/>
        <v>70바2249</v>
      </c>
      <c r="H114" s="113">
        <f t="shared" si="26"/>
        <v>4</v>
      </c>
      <c r="I114" s="114">
        <f t="shared" si="27"/>
        <v>2868.8919999999998</v>
      </c>
      <c r="J114" s="115">
        <f t="shared" si="28"/>
        <v>3.8371468862104227E-2</v>
      </c>
      <c r="K114" s="115">
        <f t="shared" si="29"/>
        <v>0.29375662000911484</v>
      </c>
      <c r="L114" s="115">
        <f t="shared" si="30"/>
        <v>0.18160321127459661</v>
      </c>
      <c r="M114" s="116">
        <f t="shared" si="31"/>
        <v>9.6720000000000006</v>
      </c>
      <c r="N114" s="117">
        <f t="shared" si="32"/>
        <v>6.9713324865488147E-2</v>
      </c>
      <c r="O114" s="117">
        <f t="shared" si="33"/>
        <v>10.910135341448894</v>
      </c>
      <c r="P114" s="217">
        <f t="shared" si="34"/>
        <v>19</v>
      </c>
      <c r="Q114" s="218">
        <f t="shared" si="35"/>
        <v>2</v>
      </c>
      <c r="R114" s="218">
        <f t="shared" si="36"/>
        <v>313</v>
      </c>
      <c r="T114">
        <v>521</v>
      </c>
      <c r="U114">
        <v>5364</v>
      </c>
      <c r="V114" t="s">
        <v>297</v>
      </c>
      <c r="W114">
        <v>2868.8919999999998</v>
      </c>
      <c r="X114">
        <v>1139.8</v>
      </c>
      <c r="Y114">
        <v>2.5169999999999999</v>
      </c>
      <c r="Z114">
        <v>9.6720000000000006</v>
      </c>
      <c r="AA114">
        <v>146.70108200000001</v>
      </c>
      <c r="AB114">
        <v>5.6291359999999999</v>
      </c>
      <c r="AC114">
        <v>43.094414</v>
      </c>
      <c r="AD114" s="1">
        <v>521</v>
      </c>
      <c r="AE114">
        <v>2</v>
      </c>
      <c r="AF114">
        <v>313</v>
      </c>
      <c r="AG114">
        <v>85</v>
      </c>
      <c r="AH114">
        <v>19.556038000000001</v>
      </c>
      <c r="AI114">
        <v>5274.5</v>
      </c>
      <c r="AJ114">
        <v>1.6</v>
      </c>
      <c r="AK114">
        <v>19</v>
      </c>
      <c r="AL114">
        <v>1943</v>
      </c>
      <c r="AM114">
        <v>0.97090475115614194</v>
      </c>
      <c r="AN114" t="s">
        <v>66</v>
      </c>
      <c r="AO114">
        <v>2381.2240000000002</v>
      </c>
      <c r="AP114" t="s">
        <v>643</v>
      </c>
      <c r="AQ114" t="s">
        <v>116</v>
      </c>
      <c r="AR114" t="s">
        <v>117</v>
      </c>
      <c r="AS114" t="s">
        <v>116</v>
      </c>
      <c r="AT114" t="s">
        <v>117</v>
      </c>
      <c r="AU114" t="s">
        <v>175</v>
      </c>
      <c r="AV114" t="s">
        <v>297</v>
      </c>
      <c r="AW114" t="s">
        <v>66</v>
      </c>
      <c r="AX114">
        <v>5364</v>
      </c>
      <c r="AY114" t="s">
        <v>405</v>
      </c>
      <c r="AZ114">
        <v>5</v>
      </c>
      <c r="BA114" t="s">
        <v>644</v>
      </c>
      <c r="BB114">
        <v>4</v>
      </c>
      <c r="BC114">
        <v>1</v>
      </c>
      <c r="BE114" t="s">
        <v>71</v>
      </c>
      <c r="BF114">
        <v>-1</v>
      </c>
      <c r="BG114" t="s">
        <v>316</v>
      </c>
      <c r="BI114" t="s">
        <v>116</v>
      </c>
      <c r="BJ114" t="s">
        <v>297</v>
      </c>
      <c r="BK114" t="s">
        <v>66</v>
      </c>
      <c r="BL114">
        <v>0.97090475115614194</v>
      </c>
      <c r="BM114">
        <v>5364</v>
      </c>
      <c r="BN114" t="s">
        <v>117</v>
      </c>
      <c r="BO114" t="s">
        <v>175</v>
      </c>
      <c r="BP114">
        <v>4</v>
      </c>
      <c r="BQ114">
        <v>2868.8919999999998</v>
      </c>
      <c r="BR114">
        <v>3.8371468862104227E-2</v>
      </c>
      <c r="BS114">
        <v>0.29375662000911484</v>
      </c>
      <c r="BT114">
        <v>0.18160321127459661</v>
      </c>
      <c r="BU114">
        <v>9.6720000000000006</v>
      </c>
      <c r="BV114">
        <v>6.9713324865488147E-2</v>
      </c>
      <c r="BW114">
        <v>10.910135341448894</v>
      </c>
      <c r="BX114">
        <v>19</v>
      </c>
      <c r="BY114">
        <v>2</v>
      </c>
      <c r="BZ114">
        <v>313</v>
      </c>
    </row>
    <row r="115" spans="1:78" ht="16.5">
      <c r="A115" s="254" t="str">
        <f t="shared" si="19"/>
        <v>송도버스</v>
      </c>
      <c r="B115" s="123" t="str">
        <f t="shared" si="20"/>
        <v>주일</v>
      </c>
      <c r="C115" s="124" t="str">
        <f t="shared" si="21"/>
        <v>F</v>
      </c>
      <c r="D115" s="125">
        <f t="shared" si="22"/>
        <v>0.78769173470923082</v>
      </c>
      <c r="E115" s="126">
        <f t="shared" si="23"/>
        <v>7447</v>
      </c>
      <c r="F115" s="127" t="str">
        <f t="shared" si="24"/>
        <v>8</v>
      </c>
      <c r="G115" s="128" t="str">
        <f t="shared" si="25"/>
        <v>70바2222</v>
      </c>
      <c r="H115" s="129">
        <f t="shared" si="26"/>
        <v>6</v>
      </c>
      <c r="I115" s="130">
        <f t="shared" si="27"/>
        <v>937.71199999999999</v>
      </c>
      <c r="J115" s="131">
        <f t="shared" si="28"/>
        <v>3.6278183068040218E-2</v>
      </c>
      <c r="K115" s="131">
        <f t="shared" si="29"/>
        <v>0.39152694611657268</v>
      </c>
      <c r="L115" s="131">
        <f t="shared" si="30"/>
        <v>0.21008582592523078</v>
      </c>
      <c r="M115" s="132">
        <f t="shared" si="31"/>
        <v>17.062999999999999</v>
      </c>
      <c r="N115" s="133">
        <f t="shared" si="32"/>
        <v>0.31992765369324483</v>
      </c>
      <c r="O115" s="133">
        <f t="shared" si="33"/>
        <v>32.632620676710971</v>
      </c>
      <c r="P115" s="215">
        <f t="shared" si="34"/>
        <v>23</v>
      </c>
      <c r="Q115" s="216">
        <f t="shared" si="35"/>
        <v>4</v>
      </c>
      <c r="R115" s="216">
        <f t="shared" si="36"/>
        <v>314</v>
      </c>
      <c r="T115">
        <v>521</v>
      </c>
      <c r="U115">
        <v>7447</v>
      </c>
      <c r="V115" t="s">
        <v>391</v>
      </c>
      <c r="W115">
        <v>978.07500000000005</v>
      </c>
      <c r="X115">
        <v>558.73800000000006</v>
      </c>
      <c r="Y115">
        <v>1.7509999999999999</v>
      </c>
      <c r="Z115">
        <v>17.062999999999999</v>
      </c>
      <c r="AA115">
        <v>57.916378999999999</v>
      </c>
      <c r="AB115">
        <v>2.1011009999999999</v>
      </c>
      <c r="AC115">
        <v>22.675823000000001</v>
      </c>
      <c r="AD115" s="1">
        <v>197</v>
      </c>
      <c r="AE115">
        <v>4</v>
      </c>
      <c r="AF115">
        <v>314</v>
      </c>
      <c r="AG115">
        <v>89</v>
      </c>
      <c r="AH115">
        <v>16.887709000000001</v>
      </c>
      <c r="AI115">
        <v>2266.8000000000002</v>
      </c>
      <c r="AJ115">
        <v>7</v>
      </c>
      <c r="AK115">
        <v>23</v>
      </c>
      <c r="AL115">
        <v>7007</v>
      </c>
      <c r="AM115">
        <v>0.78769173470923082</v>
      </c>
      <c r="AN115" t="s">
        <v>70</v>
      </c>
      <c r="AO115">
        <v>230.934</v>
      </c>
      <c r="AP115" t="s">
        <v>645</v>
      </c>
      <c r="AQ115" t="s">
        <v>116</v>
      </c>
      <c r="AR115" t="s">
        <v>118</v>
      </c>
      <c r="AS115" t="s">
        <v>116</v>
      </c>
      <c r="AT115" t="s">
        <v>118</v>
      </c>
      <c r="AU115" t="s">
        <v>189</v>
      </c>
      <c r="AV115" t="s">
        <v>391</v>
      </c>
      <c r="AW115" t="s">
        <v>70</v>
      </c>
      <c r="AX115">
        <v>7447</v>
      </c>
      <c r="AY115" t="s">
        <v>407</v>
      </c>
      <c r="AZ115">
        <v>5</v>
      </c>
      <c r="BA115" t="s">
        <v>450</v>
      </c>
      <c r="BB115">
        <v>6</v>
      </c>
      <c r="BC115">
        <v>1</v>
      </c>
      <c r="BE115" t="s">
        <v>69</v>
      </c>
      <c r="BF115">
        <v>-2</v>
      </c>
      <c r="BG115" t="s">
        <v>316</v>
      </c>
      <c r="BI115" t="s">
        <v>116</v>
      </c>
      <c r="BJ115" t="s">
        <v>391</v>
      </c>
      <c r="BK115" t="s">
        <v>70</v>
      </c>
      <c r="BL115">
        <v>0.78769173470923082</v>
      </c>
      <c r="BM115">
        <v>7447</v>
      </c>
      <c r="BN115" t="s">
        <v>118</v>
      </c>
      <c r="BO115" t="s">
        <v>189</v>
      </c>
      <c r="BP115">
        <v>6</v>
      </c>
      <c r="BQ115">
        <v>937.71199999999999</v>
      </c>
      <c r="BR115">
        <v>3.6278183068040218E-2</v>
      </c>
      <c r="BS115">
        <v>0.39152694611657268</v>
      </c>
      <c r="BT115">
        <v>0.20141604682667483</v>
      </c>
      <c r="BU115">
        <v>17.062999999999999</v>
      </c>
      <c r="BV115">
        <v>0.31992765369324483</v>
      </c>
      <c r="BW115">
        <v>32.632620676710971</v>
      </c>
      <c r="BX115">
        <v>23</v>
      </c>
      <c r="BY115">
        <v>4</v>
      </c>
      <c r="BZ115">
        <v>314</v>
      </c>
    </row>
    <row r="116" spans="1:78" ht="16.5">
      <c r="A116" s="255" t="str">
        <f t="shared" si="19"/>
        <v>송도버스</v>
      </c>
      <c r="B116" s="107" t="str">
        <f t="shared" si="20"/>
        <v>주형선</v>
      </c>
      <c r="C116" s="108" t="str">
        <f t="shared" si="21"/>
        <v>F</v>
      </c>
      <c r="D116" s="109">
        <f t="shared" si="22"/>
        <v>0.7636440306312765</v>
      </c>
      <c r="E116" s="110">
        <f t="shared" si="23"/>
        <v>8287</v>
      </c>
      <c r="F116" s="111" t="str">
        <f t="shared" si="24"/>
        <v>16-1</v>
      </c>
      <c r="G116" s="112" t="str">
        <f t="shared" si="25"/>
        <v>70바2281</v>
      </c>
      <c r="H116" s="113">
        <f t="shared" si="26"/>
        <v>4</v>
      </c>
      <c r="I116" s="114">
        <f t="shared" si="27"/>
        <v>1312.364</v>
      </c>
      <c r="J116" s="115">
        <f t="shared" si="28"/>
        <v>1.7813064573812192E-2</v>
      </c>
      <c r="K116" s="115">
        <f t="shared" si="29"/>
        <v>0.41476620211519405</v>
      </c>
      <c r="L116" s="115">
        <f t="shared" si="30"/>
        <v>0.21792734332852776</v>
      </c>
      <c r="M116" s="116">
        <f t="shared" si="31"/>
        <v>15.535</v>
      </c>
      <c r="N116" s="117">
        <f t="shared" si="32"/>
        <v>7.6198371793191527E-2</v>
      </c>
      <c r="O116" s="117">
        <f t="shared" si="33"/>
        <v>38.784971242734485</v>
      </c>
      <c r="P116" s="217">
        <f t="shared" si="34"/>
        <v>21</v>
      </c>
      <c r="Q116" s="218">
        <f t="shared" si="35"/>
        <v>1</v>
      </c>
      <c r="R116" s="218">
        <f t="shared" si="36"/>
        <v>509</v>
      </c>
      <c r="T116">
        <v>521</v>
      </c>
      <c r="U116">
        <v>8287</v>
      </c>
      <c r="V116" t="s">
        <v>512</v>
      </c>
      <c r="W116">
        <v>1312.364</v>
      </c>
      <c r="X116">
        <v>671.71500000000003</v>
      </c>
      <c r="Y116">
        <v>1.954</v>
      </c>
      <c r="Z116">
        <v>15.535</v>
      </c>
      <c r="AA116">
        <v>73.463047000000003</v>
      </c>
      <c r="AB116">
        <v>1.308602</v>
      </c>
      <c r="AC116">
        <v>30.469989000000002</v>
      </c>
      <c r="AD116" s="1">
        <v>286</v>
      </c>
      <c r="AE116">
        <v>1</v>
      </c>
      <c r="AF116">
        <v>509</v>
      </c>
      <c r="AG116">
        <v>75</v>
      </c>
      <c r="AH116">
        <v>17.864273000000001</v>
      </c>
      <c r="AI116">
        <v>4667.7</v>
      </c>
      <c r="AJ116">
        <v>0</v>
      </c>
      <c r="AK116">
        <v>21</v>
      </c>
      <c r="AL116">
        <v>34370</v>
      </c>
      <c r="AM116">
        <v>0.7636440306312765</v>
      </c>
      <c r="AN116" t="s">
        <v>70</v>
      </c>
      <c r="AO116">
        <v>608.88300000000004</v>
      </c>
      <c r="AP116" t="s">
        <v>646</v>
      </c>
      <c r="AQ116" t="s">
        <v>116</v>
      </c>
      <c r="AR116" t="s">
        <v>117</v>
      </c>
      <c r="AS116" t="s">
        <v>116</v>
      </c>
      <c r="AT116" t="s">
        <v>117</v>
      </c>
      <c r="AU116" t="s">
        <v>513</v>
      </c>
      <c r="AV116" t="s">
        <v>512</v>
      </c>
      <c r="AW116" t="s">
        <v>70</v>
      </c>
      <c r="AX116">
        <v>8287</v>
      </c>
      <c r="AY116" t="s">
        <v>411</v>
      </c>
      <c r="AZ116">
        <v>7</v>
      </c>
      <c r="BA116" t="s">
        <v>332</v>
      </c>
      <c r="BB116">
        <v>4</v>
      </c>
      <c r="BC116">
        <v>1</v>
      </c>
      <c r="BE116" t="s">
        <v>432</v>
      </c>
      <c r="BF116" t="s">
        <v>433</v>
      </c>
      <c r="BG116" t="s">
        <v>432</v>
      </c>
      <c r="BI116" t="s">
        <v>116</v>
      </c>
      <c r="BJ116" t="s">
        <v>512</v>
      </c>
      <c r="BK116" t="s">
        <v>70</v>
      </c>
      <c r="BL116">
        <v>0.7636440306312765</v>
      </c>
      <c r="BM116">
        <v>8287</v>
      </c>
      <c r="BN116" t="s">
        <v>117</v>
      </c>
      <c r="BO116" t="s">
        <v>513</v>
      </c>
      <c r="BP116">
        <v>4</v>
      </c>
      <c r="BQ116">
        <v>1312.364</v>
      </c>
      <c r="BR116">
        <v>1.7813064573812192E-2</v>
      </c>
      <c r="BS116">
        <v>0.41476620211519405</v>
      </c>
      <c r="BT116">
        <v>0.21792734332852776</v>
      </c>
      <c r="BU116">
        <v>15.535</v>
      </c>
      <c r="BV116">
        <v>7.6198371793191527E-2</v>
      </c>
      <c r="BW116">
        <v>38.784971242734485</v>
      </c>
      <c r="BX116">
        <v>21</v>
      </c>
      <c r="BY116">
        <v>1</v>
      </c>
      <c r="BZ116">
        <v>509</v>
      </c>
    </row>
    <row r="117" spans="1:78" ht="16.5">
      <c r="A117" s="254" t="str">
        <f t="shared" si="19"/>
        <v>송도버스</v>
      </c>
      <c r="B117" s="123" t="str">
        <f t="shared" si="20"/>
        <v>지종학</v>
      </c>
      <c r="C117" s="124" t="str">
        <f t="shared" si="21"/>
        <v>F</v>
      </c>
      <c r="D117" s="125">
        <f t="shared" si="22"/>
        <v>0.78540871934377388</v>
      </c>
      <c r="E117" s="126">
        <f t="shared" si="23"/>
        <v>5125</v>
      </c>
      <c r="F117" s="127" t="str">
        <f t="shared" si="24"/>
        <v>8</v>
      </c>
      <c r="G117" s="128" t="str">
        <f t="shared" si="25"/>
        <v>70바2246</v>
      </c>
      <c r="H117" s="129">
        <f t="shared" si="26"/>
        <v>2</v>
      </c>
      <c r="I117" s="130">
        <f t="shared" si="27"/>
        <v>725.83999999999992</v>
      </c>
      <c r="J117" s="131">
        <f t="shared" si="28"/>
        <v>3.4167936882022611E-2</v>
      </c>
      <c r="K117" s="131">
        <f t="shared" si="29"/>
        <v>0.40757945848015203</v>
      </c>
      <c r="L117" s="131">
        <f t="shared" si="30"/>
        <v>0.2479885374187149</v>
      </c>
      <c r="M117" s="132">
        <f t="shared" si="31"/>
        <v>16.608000000000001</v>
      </c>
      <c r="N117" s="133">
        <f t="shared" si="32"/>
        <v>0.41331422903119147</v>
      </c>
      <c r="O117" s="133">
        <f t="shared" si="33"/>
        <v>24.79885374187149</v>
      </c>
      <c r="P117" s="215">
        <f t="shared" si="34"/>
        <v>25</v>
      </c>
      <c r="Q117" s="216">
        <f t="shared" si="35"/>
        <v>3</v>
      </c>
      <c r="R117" s="216">
        <f t="shared" si="36"/>
        <v>180</v>
      </c>
      <c r="T117">
        <v>521</v>
      </c>
      <c r="U117">
        <v>5125</v>
      </c>
      <c r="V117" t="s">
        <v>361</v>
      </c>
      <c r="W117">
        <v>725.84</v>
      </c>
      <c r="X117">
        <v>436.63200000000001</v>
      </c>
      <c r="Y117">
        <v>1.6619999999999999</v>
      </c>
      <c r="Z117">
        <v>16.608000000000001</v>
      </c>
      <c r="AA117">
        <v>45.355826</v>
      </c>
      <c r="AB117">
        <v>1.549715</v>
      </c>
      <c r="AC117">
        <v>18.486103</v>
      </c>
      <c r="AD117" s="1">
        <v>180</v>
      </c>
      <c r="AE117">
        <v>3</v>
      </c>
      <c r="AF117">
        <v>180</v>
      </c>
      <c r="AG117">
        <v>82</v>
      </c>
      <c r="AH117">
        <v>16.003236000000001</v>
      </c>
      <c r="AI117">
        <v>1246.3</v>
      </c>
      <c r="AJ117">
        <v>0</v>
      </c>
      <c r="AK117">
        <v>25</v>
      </c>
      <c r="AL117">
        <v>17854</v>
      </c>
      <c r="AM117">
        <v>0.78540871934377388</v>
      </c>
      <c r="AN117" t="s">
        <v>70</v>
      </c>
      <c r="AO117">
        <v>595.82899999999995</v>
      </c>
      <c r="AP117" t="s">
        <v>647</v>
      </c>
      <c r="AQ117" t="s">
        <v>116</v>
      </c>
      <c r="AR117" t="s">
        <v>118</v>
      </c>
      <c r="AS117" t="s">
        <v>116</v>
      </c>
      <c r="AT117" t="s">
        <v>118</v>
      </c>
      <c r="AU117" t="s">
        <v>199</v>
      </c>
      <c r="AV117" t="s">
        <v>361</v>
      </c>
      <c r="AW117" t="s">
        <v>70</v>
      </c>
      <c r="AX117">
        <v>5125</v>
      </c>
      <c r="AY117" t="s">
        <v>407</v>
      </c>
      <c r="AZ117">
        <v>9</v>
      </c>
      <c r="BA117" t="s">
        <v>648</v>
      </c>
      <c r="BB117">
        <v>2</v>
      </c>
      <c r="BC117">
        <v>1</v>
      </c>
      <c r="BE117" t="s">
        <v>70</v>
      </c>
      <c r="BF117">
        <v>0</v>
      </c>
      <c r="BG117" t="s">
        <v>315</v>
      </c>
      <c r="BI117" t="s">
        <v>116</v>
      </c>
      <c r="BJ117" t="s">
        <v>361</v>
      </c>
      <c r="BK117" t="s">
        <v>70</v>
      </c>
      <c r="BL117">
        <v>0.78540871934377388</v>
      </c>
      <c r="BM117">
        <v>5125</v>
      </c>
      <c r="BN117" t="s">
        <v>118</v>
      </c>
      <c r="BO117" t="s">
        <v>199</v>
      </c>
      <c r="BP117">
        <v>2</v>
      </c>
      <c r="BQ117">
        <v>725.83999999999992</v>
      </c>
      <c r="BR117">
        <v>3.4167936882022611E-2</v>
      </c>
      <c r="BS117">
        <v>0.40757945848015203</v>
      </c>
      <c r="BT117">
        <v>0.24798853741871485</v>
      </c>
      <c r="BU117">
        <v>16.608000000000001</v>
      </c>
      <c r="BV117">
        <v>0.41331422903119147</v>
      </c>
      <c r="BW117">
        <v>24.79885374187149</v>
      </c>
      <c r="BX117">
        <v>25</v>
      </c>
      <c r="BY117">
        <v>3</v>
      </c>
      <c r="BZ117">
        <v>180</v>
      </c>
    </row>
    <row r="118" spans="1:78" ht="16.5">
      <c r="A118" s="255" t="str">
        <f t="shared" si="19"/>
        <v>송도버스</v>
      </c>
      <c r="B118" s="107" t="str">
        <f t="shared" si="20"/>
        <v>차명진</v>
      </c>
      <c r="C118" s="108" t="str">
        <f t="shared" si="21"/>
        <v>D</v>
      </c>
      <c r="D118" s="109">
        <f t="shared" si="22"/>
        <v>0.82</v>
      </c>
      <c r="E118" s="110">
        <f t="shared" si="23"/>
        <v>1462</v>
      </c>
      <c r="F118" s="111" t="str">
        <f t="shared" si="24"/>
        <v>8</v>
      </c>
      <c r="G118" s="112" t="str">
        <f t="shared" si="25"/>
        <v>70바2221</v>
      </c>
      <c r="H118" s="113">
        <f t="shared" si="26"/>
        <v>1</v>
      </c>
      <c r="I118" s="114">
        <f t="shared" si="27"/>
        <v>892.91099999999994</v>
      </c>
      <c r="J118" s="115">
        <f t="shared" si="28"/>
        <v>3.2765143804937724E-2</v>
      </c>
      <c r="K118" s="115">
        <f t="shared" si="29"/>
        <v>0.4132289030028613</v>
      </c>
      <c r="L118" s="115">
        <f t="shared" si="30"/>
        <v>0.20382770511282761</v>
      </c>
      <c r="M118" s="116">
        <f t="shared" si="31"/>
        <v>23.253</v>
      </c>
      <c r="N118" s="117">
        <f t="shared" si="32"/>
        <v>0.89594595653990161</v>
      </c>
      <c r="O118" s="117">
        <f t="shared" si="33"/>
        <v>33.933953103948774</v>
      </c>
      <c r="P118" s="217">
        <f t="shared" si="34"/>
        <v>21</v>
      </c>
      <c r="Q118" s="218">
        <f t="shared" si="35"/>
        <v>8</v>
      </c>
      <c r="R118" s="218">
        <f t="shared" si="36"/>
        <v>303</v>
      </c>
      <c r="T118">
        <v>521</v>
      </c>
      <c r="U118">
        <v>1462</v>
      </c>
      <c r="V118" t="s">
        <v>298</v>
      </c>
      <c r="W118">
        <v>892.91099999999994</v>
      </c>
      <c r="X118">
        <v>518.42200000000003</v>
      </c>
      <c r="Y118">
        <v>1.722</v>
      </c>
      <c r="Z118">
        <v>23.253</v>
      </c>
      <c r="AA118">
        <v>51.977491999999998</v>
      </c>
      <c r="AB118">
        <v>1.70305</v>
      </c>
      <c r="AC118">
        <v>21.478601999999999</v>
      </c>
      <c r="AD118" s="1">
        <v>182</v>
      </c>
      <c r="AE118">
        <v>8</v>
      </c>
      <c r="AF118">
        <v>303</v>
      </c>
      <c r="AG118">
        <v>78</v>
      </c>
      <c r="AH118">
        <v>17.178801</v>
      </c>
      <c r="AI118">
        <v>2565.1999999999998</v>
      </c>
      <c r="AJ118">
        <v>0</v>
      </c>
      <c r="AK118">
        <v>21</v>
      </c>
      <c r="AL118">
        <v>15585</v>
      </c>
      <c r="AM118">
        <v>0.82</v>
      </c>
      <c r="AN118" t="s">
        <v>67</v>
      </c>
      <c r="AO118">
        <v>892.91099999999994</v>
      </c>
      <c r="AP118" t="s">
        <v>649</v>
      </c>
      <c r="AQ118" t="s">
        <v>116</v>
      </c>
      <c r="AR118" t="s">
        <v>118</v>
      </c>
      <c r="AS118" t="s">
        <v>116</v>
      </c>
      <c r="AT118" t="s">
        <v>118</v>
      </c>
      <c r="AU118" t="s">
        <v>188</v>
      </c>
      <c r="AV118" t="s">
        <v>298</v>
      </c>
      <c r="AW118" t="s">
        <v>67</v>
      </c>
      <c r="AX118">
        <v>1462</v>
      </c>
      <c r="AY118" t="s">
        <v>401</v>
      </c>
      <c r="AZ118">
        <v>15</v>
      </c>
      <c r="BA118" t="s">
        <v>421</v>
      </c>
      <c r="BB118">
        <v>1</v>
      </c>
      <c r="BC118">
        <v>1</v>
      </c>
      <c r="BE118" t="s">
        <v>67</v>
      </c>
      <c r="BF118">
        <v>0</v>
      </c>
      <c r="BG118" t="s">
        <v>315</v>
      </c>
      <c r="BI118" t="s">
        <v>116</v>
      </c>
      <c r="BJ118" t="s">
        <v>298</v>
      </c>
      <c r="BK118" t="s">
        <v>67</v>
      </c>
      <c r="BL118">
        <v>0.82</v>
      </c>
      <c r="BM118">
        <v>1462</v>
      </c>
      <c r="BN118" t="s">
        <v>118</v>
      </c>
      <c r="BO118" t="s">
        <v>188</v>
      </c>
      <c r="BP118">
        <v>1</v>
      </c>
      <c r="BQ118">
        <v>892.91099999999994</v>
      </c>
      <c r="BR118">
        <v>3.2765143804937724E-2</v>
      </c>
      <c r="BS118">
        <v>0.4132289030028613</v>
      </c>
      <c r="BT118">
        <v>0.20382770511282761</v>
      </c>
      <c r="BU118">
        <v>23.253</v>
      </c>
      <c r="BV118">
        <v>0.89594595653990161</v>
      </c>
      <c r="BW118">
        <v>33.933953103948774</v>
      </c>
      <c r="BX118">
        <v>21</v>
      </c>
      <c r="BY118">
        <v>8</v>
      </c>
      <c r="BZ118">
        <v>303</v>
      </c>
    </row>
    <row r="119" spans="1:78" ht="16.5">
      <c r="A119" s="254" t="str">
        <f t="shared" si="19"/>
        <v>송도버스</v>
      </c>
      <c r="B119" s="123" t="str">
        <f t="shared" si="20"/>
        <v>차진만</v>
      </c>
      <c r="C119" s="124" t="str">
        <f t="shared" si="21"/>
        <v>F</v>
      </c>
      <c r="D119" s="125">
        <f t="shared" si="22"/>
        <v>0.73961538461538456</v>
      </c>
      <c r="E119" s="126">
        <f t="shared" si="23"/>
        <v>6716</v>
      </c>
      <c r="F119" s="127" t="str">
        <f t="shared" si="24"/>
        <v>16-1</v>
      </c>
      <c r="G119" s="128" t="str">
        <f t="shared" si="25"/>
        <v>70바2248</v>
      </c>
      <c r="H119" s="129">
        <f t="shared" si="26"/>
        <v>1</v>
      </c>
      <c r="I119" s="130">
        <f t="shared" si="27"/>
        <v>3054.1509999999998</v>
      </c>
      <c r="J119" s="131">
        <f t="shared" si="28"/>
        <v>2.9066342507480903E-2</v>
      </c>
      <c r="K119" s="131">
        <f t="shared" si="29"/>
        <v>0.32713257910469468</v>
      </c>
      <c r="L119" s="131">
        <f t="shared" si="30"/>
        <v>0.28354852134030045</v>
      </c>
      <c r="M119" s="132">
        <f t="shared" si="31"/>
        <v>13.592000000000001</v>
      </c>
      <c r="N119" s="133">
        <f t="shared" si="32"/>
        <v>3.2742323480404213E-2</v>
      </c>
      <c r="O119" s="133">
        <f t="shared" si="33"/>
        <v>12.180144334710366</v>
      </c>
      <c r="P119" s="215">
        <f t="shared" si="34"/>
        <v>17</v>
      </c>
      <c r="Q119" s="216">
        <f t="shared" si="35"/>
        <v>1</v>
      </c>
      <c r="R119" s="216">
        <f t="shared" si="36"/>
        <v>372</v>
      </c>
      <c r="T119">
        <v>521</v>
      </c>
      <c r="U119">
        <v>6716</v>
      </c>
      <c r="V119" t="s">
        <v>299</v>
      </c>
      <c r="W119">
        <v>3054.1509999999998</v>
      </c>
      <c r="X119">
        <v>1588.2270000000001</v>
      </c>
      <c r="Y119">
        <v>1.923</v>
      </c>
      <c r="Z119">
        <v>13.592000000000001</v>
      </c>
      <c r="AA119">
        <v>158.15275</v>
      </c>
      <c r="AB119">
        <v>4.5969220000000002</v>
      </c>
      <c r="AC119">
        <v>51.736916999999998</v>
      </c>
      <c r="AD119" s="1">
        <v>866</v>
      </c>
      <c r="AE119">
        <v>1</v>
      </c>
      <c r="AF119">
        <v>372</v>
      </c>
      <c r="AG119">
        <v>78</v>
      </c>
      <c r="AH119">
        <v>19.311399000000002</v>
      </c>
      <c r="AI119">
        <v>6763.7</v>
      </c>
      <c r="AJ119">
        <v>0</v>
      </c>
      <c r="AK119">
        <v>17</v>
      </c>
      <c r="AL119">
        <v>6097</v>
      </c>
      <c r="AM119">
        <v>0.73961538461538456</v>
      </c>
      <c r="AN119" t="s">
        <v>70</v>
      </c>
      <c r="AO119">
        <v>3054.1509999999998</v>
      </c>
      <c r="AP119" t="s">
        <v>650</v>
      </c>
      <c r="AQ119" t="s">
        <v>116</v>
      </c>
      <c r="AR119" t="s">
        <v>117</v>
      </c>
      <c r="AS119" t="s">
        <v>116</v>
      </c>
      <c r="AT119" t="s">
        <v>117</v>
      </c>
      <c r="AU119" t="s">
        <v>174</v>
      </c>
      <c r="AV119" t="s">
        <v>299</v>
      </c>
      <c r="AW119" t="s">
        <v>70</v>
      </c>
      <c r="AX119">
        <v>6716</v>
      </c>
      <c r="AY119" t="s">
        <v>411</v>
      </c>
      <c r="AZ119">
        <v>9</v>
      </c>
      <c r="BA119" t="s">
        <v>651</v>
      </c>
      <c r="BB119">
        <v>1</v>
      </c>
      <c r="BC119">
        <v>1</v>
      </c>
      <c r="BE119" t="s">
        <v>70</v>
      </c>
      <c r="BF119">
        <v>0</v>
      </c>
      <c r="BG119" t="s">
        <v>315</v>
      </c>
      <c r="BI119" t="s">
        <v>116</v>
      </c>
      <c r="BJ119" t="s">
        <v>299</v>
      </c>
      <c r="BK119" t="s">
        <v>70</v>
      </c>
      <c r="BL119">
        <v>0.73961538461538456</v>
      </c>
      <c r="BM119">
        <v>6716</v>
      </c>
      <c r="BN119" t="s">
        <v>117</v>
      </c>
      <c r="BO119" t="s">
        <v>174</v>
      </c>
      <c r="BP119">
        <v>1</v>
      </c>
      <c r="BQ119">
        <v>3054.1509999999998</v>
      </c>
      <c r="BR119">
        <v>2.9066342507480903E-2</v>
      </c>
      <c r="BS119">
        <v>0.32713257910469468</v>
      </c>
      <c r="BT119">
        <v>0.28354852134030045</v>
      </c>
      <c r="BU119">
        <v>13.592000000000001</v>
      </c>
      <c r="BV119">
        <v>3.2742323480404213E-2</v>
      </c>
      <c r="BW119">
        <v>12.180144334710366</v>
      </c>
      <c r="BX119">
        <v>17</v>
      </c>
      <c r="BY119">
        <v>1</v>
      </c>
      <c r="BZ119">
        <v>372</v>
      </c>
    </row>
    <row r="120" spans="1:78" ht="16.5">
      <c r="A120" s="255" t="str">
        <f t="shared" si="19"/>
        <v>송도버스</v>
      </c>
      <c r="B120" s="107" t="str">
        <f t="shared" si="20"/>
        <v>최덕기</v>
      </c>
      <c r="C120" s="108" t="str">
        <f t="shared" si="21"/>
        <v>C</v>
      </c>
      <c r="D120" s="109">
        <f t="shared" si="22"/>
        <v>0.85461538461538455</v>
      </c>
      <c r="E120" s="110">
        <f t="shared" si="23"/>
        <v>977</v>
      </c>
      <c r="F120" s="111" t="str">
        <f t="shared" si="24"/>
        <v>16-1</v>
      </c>
      <c r="G120" s="112" t="str">
        <f t="shared" si="25"/>
        <v>70바2280</v>
      </c>
      <c r="H120" s="113">
        <f t="shared" si="26"/>
        <v>1</v>
      </c>
      <c r="I120" s="114">
        <f t="shared" si="27"/>
        <v>2871.335</v>
      </c>
      <c r="J120" s="115">
        <f t="shared" si="28"/>
        <v>3.7733958507510344E-2</v>
      </c>
      <c r="K120" s="115">
        <f t="shared" si="29"/>
        <v>0.36545073778437653</v>
      </c>
      <c r="L120" s="115">
        <f t="shared" si="30"/>
        <v>0.20408625256196158</v>
      </c>
      <c r="M120" s="116">
        <f t="shared" si="31"/>
        <v>13.992000000000001</v>
      </c>
      <c r="N120" s="117">
        <f t="shared" si="32"/>
        <v>6.965401111329747E-2</v>
      </c>
      <c r="O120" s="117">
        <f t="shared" si="33"/>
        <v>77.1766443135336</v>
      </c>
      <c r="P120" s="217">
        <f t="shared" si="34"/>
        <v>37</v>
      </c>
      <c r="Q120" s="218">
        <f t="shared" si="35"/>
        <v>2</v>
      </c>
      <c r="R120" s="218">
        <f t="shared" si="36"/>
        <v>2216</v>
      </c>
      <c r="T120">
        <v>521</v>
      </c>
      <c r="U120">
        <v>977</v>
      </c>
      <c r="V120" t="s">
        <v>300</v>
      </c>
      <c r="W120">
        <v>2871.335</v>
      </c>
      <c r="X120">
        <v>1292.511</v>
      </c>
      <c r="Y120">
        <v>2.222</v>
      </c>
      <c r="Z120">
        <v>13.992000000000001</v>
      </c>
      <c r="AA120">
        <v>151.668026</v>
      </c>
      <c r="AB120">
        <v>5.7230350000000003</v>
      </c>
      <c r="AC120">
        <v>55.427191999999998</v>
      </c>
      <c r="AD120" s="1">
        <v>586</v>
      </c>
      <c r="AE120">
        <v>2</v>
      </c>
      <c r="AF120">
        <v>2216</v>
      </c>
      <c r="AG120">
        <v>81</v>
      </c>
      <c r="AH120">
        <v>18.931709000000001</v>
      </c>
      <c r="AI120">
        <v>5839.6</v>
      </c>
      <c r="AJ120">
        <v>0</v>
      </c>
      <c r="AK120">
        <v>37</v>
      </c>
      <c r="AL120">
        <v>19546</v>
      </c>
      <c r="AM120">
        <v>0.85461538461538455</v>
      </c>
      <c r="AN120" t="s">
        <v>69</v>
      </c>
      <c r="AO120">
        <v>2871.335</v>
      </c>
      <c r="AP120" t="s">
        <v>652</v>
      </c>
      <c r="AQ120" t="s">
        <v>116</v>
      </c>
      <c r="AR120" t="s">
        <v>117</v>
      </c>
      <c r="AS120" t="s">
        <v>116</v>
      </c>
      <c r="AT120" t="s">
        <v>117</v>
      </c>
      <c r="AU120" t="s">
        <v>177</v>
      </c>
      <c r="AV120" t="s">
        <v>300</v>
      </c>
      <c r="AW120" t="s">
        <v>69</v>
      </c>
      <c r="AX120">
        <v>977</v>
      </c>
      <c r="AY120" t="s">
        <v>399</v>
      </c>
      <c r="AZ120">
        <v>11</v>
      </c>
      <c r="BA120" t="s">
        <v>453</v>
      </c>
      <c r="BB120">
        <v>1</v>
      </c>
      <c r="BC120">
        <v>1</v>
      </c>
      <c r="BE120" t="s">
        <v>68</v>
      </c>
      <c r="BF120">
        <v>-1</v>
      </c>
      <c r="BG120" t="s">
        <v>316</v>
      </c>
      <c r="BI120" t="s">
        <v>116</v>
      </c>
      <c r="BJ120" t="s">
        <v>300</v>
      </c>
      <c r="BK120" t="s">
        <v>69</v>
      </c>
      <c r="BL120">
        <v>0.85461538461538455</v>
      </c>
      <c r="BM120">
        <v>977</v>
      </c>
      <c r="BN120" t="s">
        <v>117</v>
      </c>
      <c r="BO120" t="s">
        <v>177</v>
      </c>
      <c r="BP120">
        <v>1</v>
      </c>
      <c r="BQ120">
        <v>2871.335</v>
      </c>
      <c r="BR120">
        <v>3.7733958507510344E-2</v>
      </c>
      <c r="BS120">
        <v>0.36545073778437653</v>
      </c>
      <c r="BT120">
        <v>0.20408625256196158</v>
      </c>
      <c r="BU120">
        <v>13.992000000000001</v>
      </c>
      <c r="BV120">
        <v>6.965401111329747E-2</v>
      </c>
      <c r="BW120">
        <v>77.1766443135336</v>
      </c>
      <c r="BX120">
        <v>37</v>
      </c>
      <c r="BY120">
        <v>2</v>
      </c>
      <c r="BZ120">
        <v>2216</v>
      </c>
    </row>
    <row r="121" spans="1:78" ht="16.5">
      <c r="A121" s="254" t="str">
        <f t="shared" si="19"/>
        <v>송도버스</v>
      </c>
      <c r="B121" s="123" t="str">
        <f t="shared" si="20"/>
        <v>최백순</v>
      </c>
      <c r="C121" s="124" t="str">
        <f t="shared" si="21"/>
        <v>D</v>
      </c>
      <c r="D121" s="125">
        <f t="shared" si="22"/>
        <v>0.84291261501562698</v>
      </c>
      <c r="E121" s="126">
        <f t="shared" si="23"/>
        <v>9411</v>
      </c>
      <c r="F121" s="127" t="str">
        <f t="shared" si="24"/>
        <v>8</v>
      </c>
      <c r="G121" s="128" t="str">
        <f t="shared" si="25"/>
        <v>70바2235</v>
      </c>
      <c r="H121" s="129">
        <f t="shared" si="26"/>
        <v>13</v>
      </c>
      <c r="I121" s="130">
        <f t="shared" si="27"/>
        <v>1982.117</v>
      </c>
      <c r="J121" s="131">
        <f t="shared" si="28"/>
        <v>2.5544430830106015E-2</v>
      </c>
      <c r="K121" s="131">
        <f t="shared" si="29"/>
        <v>0.38970392758401595</v>
      </c>
      <c r="L121" s="131">
        <f t="shared" si="30"/>
        <v>8.8289440028010452E-2</v>
      </c>
      <c r="M121" s="132">
        <f t="shared" si="31"/>
        <v>14.525</v>
      </c>
      <c r="N121" s="133">
        <f t="shared" si="32"/>
        <v>0.9585710631612564</v>
      </c>
      <c r="O121" s="133">
        <f t="shared" si="33"/>
        <v>36.375249291540307</v>
      </c>
      <c r="P121" s="215">
        <f t="shared" si="34"/>
        <v>41</v>
      </c>
      <c r="Q121" s="216">
        <f t="shared" si="35"/>
        <v>19</v>
      </c>
      <c r="R121" s="216">
        <f t="shared" si="36"/>
        <v>721</v>
      </c>
      <c r="T121">
        <v>521</v>
      </c>
      <c r="U121">
        <v>9411</v>
      </c>
      <c r="V121" t="s">
        <v>364</v>
      </c>
      <c r="W121">
        <v>1982.117</v>
      </c>
      <c r="X121">
        <v>1061.1679999999999</v>
      </c>
      <c r="Y121">
        <v>1.8680000000000001</v>
      </c>
      <c r="Z121">
        <v>14.525</v>
      </c>
      <c r="AA121">
        <v>122.998591</v>
      </c>
      <c r="AB121">
        <v>3.1419290000000002</v>
      </c>
      <c r="AC121">
        <v>47.933033999999999</v>
      </c>
      <c r="AD121" s="1">
        <v>175</v>
      </c>
      <c r="AE121">
        <v>19</v>
      </c>
      <c r="AF121">
        <v>721</v>
      </c>
      <c r="AG121">
        <v>88</v>
      </c>
      <c r="AH121">
        <v>16.114955999999999</v>
      </c>
      <c r="AI121">
        <v>3787.1</v>
      </c>
      <c r="AJ121">
        <v>35.200000000000003</v>
      </c>
      <c r="AK121">
        <v>41</v>
      </c>
      <c r="AL121">
        <v>20499</v>
      </c>
      <c r="AM121">
        <v>0.84291261501562698</v>
      </c>
      <c r="AN121" t="s">
        <v>67</v>
      </c>
      <c r="AO121">
        <v>293.82299999999998</v>
      </c>
      <c r="AP121" t="s">
        <v>653</v>
      </c>
      <c r="AQ121" t="s">
        <v>116</v>
      </c>
      <c r="AR121" t="s">
        <v>118</v>
      </c>
      <c r="AS121" t="s">
        <v>116</v>
      </c>
      <c r="AT121" t="s">
        <v>118</v>
      </c>
      <c r="AU121" t="s">
        <v>193</v>
      </c>
      <c r="AV121" t="s">
        <v>364</v>
      </c>
      <c r="AW121" t="s">
        <v>67</v>
      </c>
      <c r="AX121">
        <v>9411</v>
      </c>
      <c r="AY121" t="s">
        <v>401</v>
      </c>
      <c r="AZ121">
        <v>4</v>
      </c>
      <c r="BA121" t="s">
        <v>373</v>
      </c>
      <c r="BB121">
        <v>13</v>
      </c>
      <c r="BC121">
        <v>1</v>
      </c>
      <c r="BE121" t="s">
        <v>69</v>
      </c>
      <c r="BF121">
        <v>-1</v>
      </c>
      <c r="BG121" t="s">
        <v>316</v>
      </c>
      <c r="BI121" t="s">
        <v>116</v>
      </c>
      <c r="BJ121" t="s">
        <v>364</v>
      </c>
      <c r="BK121" t="s">
        <v>67</v>
      </c>
      <c r="BL121">
        <v>0.84291261501562698</v>
      </c>
      <c r="BM121">
        <v>9411</v>
      </c>
      <c r="BN121" t="s">
        <v>118</v>
      </c>
      <c r="BO121" t="s">
        <v>193</v>
      </c>
      <c r="BP121">
        <v>13</v>
      </c>
      <c r="BQ121">
        <v>1982.117</v>
      </c>
      <c r="BR121">
        <v>2.5544430830106015E-2</v>
      </c>
      <c r="BS121">
        <v>0.38970392758401595</v>
      </c>
      <c r="BT121">
        <v>8.8289440028010452E-2</v>
      </c>
      <c r="BU121">
        <v>14.525</v>
      </c>
      <c r="BV121">
        <v>0.9585710631612564</v>
      </c>
      <c r="BW121">
        <v>36.375249291540307</v>
      </c>
      <c r="BX121">
        <v>41</v>
      </c>
      <c r="BY121">
        <v>19</v>
      </c>
      <c r="BZ121">
        <v>721</v>
      </c>
    </row>
    <row r="122" spans="1:78" ht="16.5">
      <c r="A122" s="255" t="str">
        <f t="shared" si="19"/>
        <v>송도버스</v>
      </c>
      <c r="B122" s="107" t="str">
        <f t="shared" si="20"/>
        <v>최상균</v>
      </c>
      <c r="C122" s="108" t="str">
        <f t="shared" si="21"/>
        <v>F</v>
      </c>
      <c r="D122" s="109">
        <f t="shared" si="22"/>
        <v>0.75925833037329249</v>
      </c>
      <c r="E122" s="110">
        <f t="shared" si="23"/>
        <v>23</v>
      </c>
      <c r="F122" s="111" t="str">
        <f t="shared" si="24"/>
        <v>16-1</v>
      </c>
      <c r="G122" s="112" t="str">
        <f t="shared" si="25"/>
        <v>70바2242</v>
      </c>
      <c r="H122" s="113">
        <f t="shared" si="26"/>
        <v>2</v>
      </c>
      <c r="I122" s="114">
        <f t="shared" si="27"/>
        <v>2481.991</v>
      </c>
      <c r="J122" s="115">
        <f t="shared" si="28"/>
        <v>2.0183739417564697E-2</v>
      </c>
      <c r="K122" s="115">
        <f t="shared" si="29"/>
        <v>0.32730055433727567</v>
      </c>
      <c r="L122" s="115">
        <f t="shared" si="30"/>
        <v>0.14907386851926538</v>
      </c>
      <c r="M122" s="116">
        <f t="shared" si="31"/>
        <v>13.64</v>
      </c>
      <c r="N122" s="117">
        <f t="shared" si="32"/>
        <v>0.20145117367468296</v>
      </c>
      <c r="O122" s="117">
        <f t="shared" si="33"/>
        <v>34.488440933105721</v>
      </c>
      <c r="P122" s="217">
        <f t="shared" si="34"/>
        <v>6</v>
      </c>
      <c r="Q122" s="218">
        <f t="shared" si="35"/>
        <v>5</v>
      </c>
      <c r="R122" s="218">
        <f t="shared" si="36"/>
        <v>856</v>
      </c>
      <c r="T122">
        <v>521</v>
      </c>
      <c r="U122">
        <v>23</v>
      </c>
      <c r="V122" t="s">
        <v>301</v>
      </c>
      <c r="W122">
        <v>2481.991</v>
      </c>
      <c r="X122">
        <v>1265.588</v>
      </c>
      <c r="Y122">
        <v>1.9610000000000001</v>
      </c>
      <c r="Z122">
        <v>13.64</v>
      </c>
      <c r="AA122">
        <v>119.319416</v>
      </c>
      <c r="AB122">
        <v>2.408312</v>
      </c>
      <c r="AC122">
        <v>39.053311000000001</v>
      </c>
      <c r="AD122" s="1">
        <v>370</v>
      </c>
      <c r="AE122">
        <v>5</v>
      </c>
      <c r="AF122">
        <v>856</v>
      </c>
      <c r="AG122">
        <v>76</v>
      </c>
      <c r="AH122">
        <v>20.801233</v>
      </c>
      <c r="AI122">
        <v>4272.8999999999996</v>
      </c>
      <c r="AJ122">
        <v>0</v>
      </c>
      <c r="AK122">
        <v>6</v>
      </c>
      <c r="AL122">
        <v>995</v>
      </c>
      <c r="AM122">
        <v>0.75925833037329249</v>
      </c>
      <c r="AN122" t="s">
        <v>70</v>
      </c>
      <c r="AO122">
        <v>2190.9830000000002</v>
      </c>
      <c r="AP122" t="s">
        <v>654</v>
      </c>
      <c r="AQ122" t="s">
        <v>116</v>
      </c>
      <c r="AR122" t="s">
        <v>117</v>
      </c>
      <c r="AS122" t="s">
        <v>116</v>
      </c>
      <c r="AT122" t="s">
        <v>117</v>
      </c>
      <c r="AU122" t="s">
        <v>198</v>
      </c>
      <c r="AV122" t="s">
        <v>301</v>
      </c>
      <c r="AW122" t="s">
        <v>70</v>
      </c>
      <c r="AX122">
        <v>23</v>
      </c>
      <c r="AY122" t="s">
        <v>411</v>
      </c>
      <c r="AZ122">
        <v>8</v>
      </c>
      <c r="BA122" t="s">
        <v>435</v>
      </c>
      <c r="BB122">
        <v>2</v>
      </c>
      <c r="BC122">
        <v>1</v>
      </c>
      <c r="BE122" t="s">
        <v>70</v>
      </c>
      <c r="BF122">
        <v>0</v>
      </c>
      <c r="BG122" t="s">
        <v>315</v>
      </c>
      <c r="BI122" t="s">
        <v>116</v>
      </c>
      <c r="BJ122" t="s">
        <v>301</v>
      </c>
      <c r="BK122" t="s">
        <v>70</v>
      </c>
      <c r="BL122">
        <v>0.75925833037329249</v>
      </c>
      <c r="BM122">
        <v>23</v>
      </c>
      <c r="BN122" t="s">
        <v>117</v>
      </c>
      <c r="BO122" t="s">
        <v>198</v>
      </c>
      <c r="BP122">
        <v>2</v>
      </c>
      <c r="BQ122">
        <v>2481.991</v>
      </c>
      <c r="BR122">
        <v>2.0183739417564697E-2</v>
      </c>
      <c r="BS122">
        <v>0.32730055433727567</v>
      </c>
      <c r="BT122">
        <v>0.14907386851926538</v>
      </c>
      <c r="BU122">
        <v>13.64</v>
      </c>
      <c r="BV122">
        <v>0.20145117367468296</v>
      </c>
      <c r="BW122">
        <v>34.488440933105721</v>
      </c>
      <c r="BX122">
        <v>6</v>
      </c>
      <c r="BY122">
        <v>5</v>
      </c>
      <c r="BZ122">
        <v>856</v>
      </c>
    </row>
    <row r="123" spans="1:78" ht="16.5">
      <c r="A123" s="254" t="str">
        <f t="shared" si="19"/>
        <v>송도버스</v>
      </c>
      <c r="B123" s="123" t="str">
        <f t="shared" si="20"/>
        <v>최선철</v>
      </c>
      <c r="C123" s="124" t="str">
        <f t="shared" si="21"/>
        <v>C</v>
      </c>
      <c r="D123" s="125">
        <f t="shared" si="22"/>
        <v>0.89777131085678841</v>
      </c>
      <c r="E123" s="126">
        <f t="shared" si="23"/>
        <v>2703</v>
      </c>
      <c r="F123" s="127" t="str">
        <f t="shared" si="24"/>
        <v>8</v>
      </c>
      <c r="G123" s="128" t="str">
        <f t="shared" si="25"/>
        <v>70바2255</v>
      </c>
      <c r="H123" s="129">
        <f t="shared" si="26"/>
        <v>2</v>
      </c>
      <c r="I123" s="130">
        <f t="shared" si="27"/>
        <v>997.40800000000002</v>
      </c>
      <c r="J123" s="131">
        <f t="shared" si="28"/>
        <v>1.0809598691603127E-2</v>
      </c>
      <c r="K123" s="131">
        <f t="shared" si="29"/>
        <v>0.42634225158082129</v>
      </c>
      <c r="L123" s="131">
        <f t="shared" si="30"/>
        <v>0.23561070294202574</v>
      </c>
      <c r="M123" s="132">
        <f t="shared" si="31"/>
        <v>15.677</v>
      </c>
      <c r="N123" s="133">
        <f t="shared" si="32"/>
        <v>3.0077962077705411</v>
      </c>
      <c r="O123" s="133">
        <f t="shared" si="33"/>
        <v>71.986589239308287</v>
      </c>
      <c r="P123" s="215">
        <f t="shared" si="34"/>
        <v>37</v>
      </c>
      <c r="Q123" s="216">
        <f t="shared" si="35"/>
        <v>30</v>
      </c>
      <c r="R123" s="216">
        <f t="shared" si="36"/>
        <v>724</v>
      </c>
      <c r="T123">
        <v>521</v>
      </c>
      <c r="U123">
        <v>2703</v>
      </c>
      <c r="V123" t="s">
        <v>507</v>
      </c>
      <c r="W123">
        <v>1021.043</v>
      </c>
      <c r="X123">
        <v>539.60900000000004</v>
      </c>
      <c r="Y123">
        <v>1.8919999999999999</v>
      </c>
      <c r="Z123">
        <v>15.677</v>
      </c>
      <c r="AA123">
        <v>60.439154000000002</v>
      </c>
      <c r="AB123">
        <v>0.65332299999999999</v>
      </c>
      <c r="AC123">
        <v>25.767765000000001</v>
      </c>
      <c r="AD123" s="1">
        <v>235</v>
      </c>
      <c r="AE123">
        <v>30</v>
      </c>
      <c r="AF123">
        <v>724</v>
      </c>
      <c r="AG123">
        <v>88</v>
      </c>
      <c r="AH123">
        <v>16.893733999999998</v>
      </c>
      <c r="AI123">
        <v>2306.6</v>
      </c>
      <c r="AJ123">
        <v>8.3000000000000007</v>
      </c>
      <c r="AK123">
        <v>37</v>
      </c>
      <c r="AL123">
        <v>14163</v>
      </c>
      <c r="AM123">
        <v>0.89777131085678841</v>
      </c>
      <c r="AN123" t="s">
        <v>69</v>
      </c>
      <c r="AO123">
        <v>881.721</v>
      </c>
      <c r="AP123" t="s">
        <v>655</v>
      </c>
      <c r="AQ123" t="s">
        <v>116</v>
      </c>
      <c r="AR123" t="s">
        <v>118</v>
      </c>
      <c r="AS123" t="s">
        <v>116</v>
      </c>
      <c r="AT123" t="s">
        <v>118</v>
      </c>
      <c r="AU123" t="s">
        <v>203</v>
      </c>
      <c r="AV123" t="s">
        <v>507</v>
      </c>
      <c r="AW123" t="s">
        <v>69</v>
      </c>
      <c r="AX123">
        <v>2703</v>
      </c>
      <c r="AY123" t="s">
        <v>403</v>
      </c>
      <c r="AZ123">
        <v>2</v>
      </c>
      <c r="BA123" t="s">
        <v>207</v>
      </c>
      <c r="BB123">
        <v>2</v>
      </c>
      <c r="BC123">
        <v>1</v>
      </c>
      <c r="BE123" t="s">
        <v>68</v>
      </c>
      <c r="BF123">
        <v>-1</v>
      </c>
      <c r="BG123" t="s">
        <v>316</v>
      </c>
      <c r="BI123" t="s">
        <v>116</v>
      </c>
      <c r="BJ123" t="s">
        <v>507</v>
      </c>
      <c r="BK123" t="s">
        <v>69</v>
      </c>
      <c r="BL123">
        <v>0.89777131085678841</v>
      </c>
      <c r="BM123">
        <v>2703</v>
      </c>
      <c r="BN123" t="s">
        <v>118</v>
      </c>
      <c r="BO123" t="s">
        <v>203</v>
      </c>
      <c r="BP123">
        <v>2</v>
      </c>
      <c r="BQ123">
        <v>997.40800000000002</v>
      </c>
      <c r="BR123">
        <v>1.0809598691603127E-2</v>
      </c>
      <c r="BS123">
        <v>0.42634225158082129</v>
      </c>
      <c r="BT123">
        <v>0.23015681024207599</v>
      </c>
      <c r="BU123">
        <v>15.677</v>
      </c>
      <c r="BV123">
        <v>3.0077962077705411</v>
      </c>
      <c r="BW123">
        <v>71.986589239308287</v>
      </c>
      <c r="BX123">
        <v>37</v>
      </c>
      <c r="BY123">
        <v>30</v>
      </c>
      <c r="BZ123">
        <v>724</v>
      </c>
    </row>
    <row r="124" spans="1:78" ht="16.5">
      <c r="A124" s="255" t="str">
        <f t="shared" si="19"/>
        <v>송도버스</v>
      </c>
      <c r="B124" s="107" t="str">
        <f t="shared" si="20"/>
        <v>최송식</v>
      </c>
      <c r="C124" s="108" t="str">
        <f t="shared" si="21"/>
        <v>B</v>
      </c>
      <c r="D124" s="109">
        <f t="shared" si="22"/>
        <v>0.93385406105180246</v>
      </c>
      <c r="E124" s="110">
        <f t="shared" si="23"/>
        <v>8548</v>
      </c>
      <c r="F124" s="111" t="str">
        <f t="shared" si="24"/>
        <v>8</v>
      </c>
      <c r="G124" s="112" t="str">
        <f t="shared" si="25"/>
        <v>70바2241</v>
      </c>
      <c r="H124" s="113">
        <f t="shared" si="26"/>
        <v>9</v>
      </c>
      <c r="I124" s="114">
        <f t="shared" si="27"/>
        <v>1787.5709999999999</v>
      </c>
      <c r="J124" s="115">
        <f t="shared" si="28"/>
        <v>7.1298651413360933E-2</v>
      </c>
      <c r="K124" s="115">
        <f t="shared" si="29"/>
        <v>0.33547455593643977</v>
      </c>
      <c r="L124" s="115">
        <f t="shared" si="30"/>
        <v>0.19971234708998972</v>
      </c>
      <c r="M124" s="116">
        <f t="shared" si="31"/>
        <v>13.259</v>
      </c>
      <c r="N124" s="117">
        <f t="shared" si="32"/>
        <v>0.27970916959382314</v>
      </c>
      <c r="O124" s="117">
        <f t="shared" si="33"/>
        <v>18.516747027111091</v>
      </c>
      <c r="P124" s="217">
        <f t="shared" si="34"/>
        <v>20</v>
      </c>
      <c r="Q124" s="218">
        <f t="shared" si="35"/>
        <v>5</v>
      </c>
      <c r="R124" s="218">
        <f t="shared" si="36"/>
        <v>331</v>
      </c>
      <c r="T124">
        <v>521</v>
      </c>
      <c r="U124">
        <v>8548</v>
      </c>
      <c r="V124" t="s">
        <v>302</v>
      </c>
      <c r="W124">
        <v>1787.5709999999999</v>
      </c>
      <c r="X124">
        <v>902.78200000000004</v>
      </c>
      <c r="Y124">
        <v>1.98</v>
      </c>
      <c r="Z124">
        <v>13.259</v>
      </c>
      <c r="AA124">
        <v>106.543025</v>
      </c>
      <c r="AB124">
        <v>7.596374</v>
      </c>
      <c r="AC124">
        <v>35.742474000000001</v>
      </c>
      <c r="AD124" s="1">
        <v>357</v>
      </c>
      <c r="AE124">
        <v>5</v>
      </c>
      <c r="AF124">
        <v>331</v>
      </c>
      <c r="AG124">
        <v>74</v>
      </c>
      <c r="AH124">
        <v>16.777926000000001</v>
      </c>
      <c r="AI124">
        <v>822.9</v>
      </c>
      <c r="AJ124">
        <v>0</v>
      </c>
      <c r="AK124">
        <v>20</v>
      </c>
      <c r="AL124">
        <v>9140</v>
      </c>
      <c r="AM124">
        <v>0.93385406105180246</v>
      </c>
      <c r="AN124" t="s">
        <v>68</v>
      </c>
      <c r="AO124">
        <v>824.428</v>
      </c>
      <c r="AP124" t="s">
        <v>656</v>
      </c>
      <c r="AQ124" t="s">
        <v>116</v>
      </c>
      <c r="AR124" t="s">
        <v>118</v>
      </c>
      <c r="AS124" t="s">
        <v>116</v>
      </c>
      <c r="AT124" t="s">
        <v>118</v>
      </c>
      <c r="AU124" t="s">
        <v>197</v>
      </c>
      <c r="AV124" t="s">
        <v>302</v>
      </c>
      <c r="AW124" t="s">
        <v>68</v>
      </c>
      <c r="AX124">
        <v>8548</v>
      </c>
      <c r="AY124" t="s">
        <v>408</v>
      </c>
      <c r="AZ124">
        <v>5</v>
      </c>
      <c r="BA124" t="s">
        <v>425</v>
      </c>
      <c r="BB124">
        <v>9</v>
      </c>
      <c r="BC124">
        <v>1</v>
      </c>
      <c r="BE124" t="s">
        <v>71</v>
      </c>
      <c r="BF124">
        <v>-2</v>
      </c>
      <c r="BG124" t="s">
        <v>316</v>
      </c>
      <c r="BI124" t="s">
        <v>116</v>
      </c>
      <c r="BJ124" t="s">
        <v>302</v>
      </c>
      <c r="BK124" t="s">
        <v>68</v>
      </c>
      <c r="BL124">
        <v>0.93385406105180246</v>
      </c>
      <c r="BM124">
        <v>8548</v>
      </c>
      <c r="BN124" t="s">
        <v>118</v>
      </c>
      <c r="BO124" t="s">
        <v>197</v>
      </c>
      <c r="BP124">
        <v>9</v>
      </c>
      <c r="BQ124">
        <v>1787.5709999999999</v>
      </c>
      <c r="BR124">
        <v>7.1298651413360933E-2</v>
      </c>
      <c r="BS124">
        <v>0.33547455593643977</v>
      </c>
      <c r="BT124">
        <v>0.19971234708998972</v>
      </c>
      <c r="BU124">
        <v>13.259</v>
      </c>
      <c r="BV124">
        <v>0.27970916959382314</v>
      </c>
      <c r="BW124">
        <v>18.516747027111091</v>
      </c>
      <c r="BX124">
        <v>20</v>
      </c>
      <c r="BY124">
        <v>5</v>
      </c>
      <c r="BZ124">
        <v>331</v>
      </c>
    </row>
    <row r="125" spans="1:78" ht="16.5">
      <c r="A125" s="254" t="str">
        <f t="shared" si="19"/>
        <v>송도버스</v>
      </c>
      <c r="B125" s="123" t="str">
        <f t="shared" si="20"/>
        <v>최종섭</v>
      </c>
      <c r="C125" s="124" t="str">
        <f t="shared" si="21"/>
        <v>B</v>
      </c>
      <c r="D125" s="125">
        <f t="shared" si="22"/>
        <v>0.9208512663195072</v>
      </c>
      <c r="E125" s="126">
        <f t="shared" si="23"/>
        <v>8</v>
      </c>
      <c r="F125" s="127" t="str">
        <f t="shared" si="24"/>
        <v>8</v>
      </c>
      <c r="G125" s="128" t="str">
        <f t="shared" si="25"/>
        <v>70바2223</v>
      </c>
      <c r="H125" s="129">
        <f t="shared" si="26"/>
        <v>4</v>
      </c>
      <c r="I125" s="130">
        <f t="shared" si="27"/>
        <v>650.04999999999995</v>
      </c>
      <c r="J125" s="131">
        <f t="shared" si="28"/>
        <v>1.0392293883319012E-2</v>
      </c>
      <c r="K125" s="131">
        <f t="shared" si="29"/>
        <v>0.35654504991941932</v>
      </c>
      <c r="L125" s="131">
        <f t="shared" si="30"/>
        <v>0.18306284131989847</v>
      </c>
      <c r="M125" s="132">
        <f t="shared" si="31"/>
        <v>14.577</v>
      </c>
      <c r="N125" s="133">
        <f t="shared" si="32"/>
        <v>0.46150296131066842</v>
      </c>
      <c r="O125" s="133">
        <f t="shared" si="33"/>
        <v>33.689716175678797</v>
      </c>
      <c r="P125" s="215">
        <f t="shared" si="34"/>
        <v>7</v>
      </c>
      <c r="Q125" s="216">
        <f t="shared" si="35"/>
        <v>3</v>
      </c>
      <c r="R125" s="216">
        <f t="shared" si="36"/>
        <v>219</v>
      </c>
      <c r="T125">
        <v>521</v>
      </c>
      <c r="U125">
        <v>8</v>
      </c>
      <c r="V125" t="s">
        <v>657</v>
      </c>
      <c r="W125">
        <v>650.04999999999995</v>
      </c>
      <c r="X125">
        <v>333.06900000000002</v>
      </c>
      <c r="Y125">
        <v>1.952</v>
      </c>
      <c r="Z125">
        <v>14.577</v>
      </c>
      <c r="AA125">
        <v>37.046104</v>
      </c>
      <c r="AB125">
        <v>0.384994</v>
      </c>
      <c r="AC125">
        <v>13.208605</v>
      </c>
      <c r="AD125" s="1">
        <v>119</v>
      </c>
      <c r="AE125">
        <v>3</v>
      </c>
      <c r="AF125">
        <v>219</v>
      </c>
      <c r="AG125">
        <v>77</v>
      </c>
      <c r="AH125">
        <v>17.547053999999999</v>
      </c>
      <c r="AI125">
        <v>607.4</v>
      </c>
      <c r="AJ125">
        <v>0</v>
      </c>
      <c r="AK125">
        <v>7</v>
      </c>
      <c r="AL125">
        <v>636</v>
      </c>
      <c r="AM125">
        <v>0.9208512663195072</v>
      </c>
      <c r="AN125" t="s">
        <v>68</v>
      </c>
      <c r="AO125">
        <v>204.80699999999999</v>
      </c>
      <c r="AP125" t="s">
        <v>658</v>
      </c>
      <c r="AQ125" t="s">
        <v>116</v>
      </c>
      <c r="AR125" t="s">
        <v>118</v>
      </c>
      <c r="AS125" t="s">
        <v>116</v>
      </c>
      <c r="AT125" t="s">
        <v>118</v>
      </c>
      <c r="AU125" t="s">
        <v>190</v>
      </c>
      <c r="AV125" t="s">
        <v>657</v>
      </c>
      <c r="AW125" t="s">
        <v>68</v>
      </c>
      <c r="AX125">
        <v>8</v>
      </c>
      <c r="AY125" t="s">
        <v>408</v>
      </c>
      <c r="AZ125">
        <v>10</v>
      </c>
      <c r="BA125" t="s">
        <v>422</v>
      </c>
      <c r="BB125">
        <v>4</v>
      </c>
      <c r="BC125">
        <v>1</v>
      </c>
      <c r="BE125" t="s">
        <v>432</v>
      </c>
      <c r="BF125" t="s">
        <v>433</v>
      </c>
      <c r="BG125" t="s">
        <v>432</v>
      </c>
      <c r="BI125" t="s">
        <v>116</v>
      </c>
      <c r="BJ125" t="s">
        <v>657</v>
      </c>
      <c r="BK125" t="s">
        <v>68</v>
      </c>
      <c r="BL125">
        <v>0.9208512663195072</v>
      </c>
      <c r="BM125">
        <v>8</v>
      </c>
      <c r="BN125" t="s">
        <v>118</v>
      </c>
      <c r="BO125" t="s">
        <v>190</v>
      </c>
      <c r="BP125">
        <v>4</v>
      </c>
      <c r="BQ125">
        <v>650.04999999999995</v>
      </c>
      <c r="BR125">
        <v>1.0392293883319012E-2</v>
      </c>
      <c r="BS125">
        <v>0.35654504991941932</v>
      </c>
      <c r="BT125">
        <v>0.18306284131989847</v>
      </c>
      <c r="BU125">
        <v>14.577</v>
      </c>
      <c r="BV125">
        <v>0.46150296131066842</v>
      </c>
      <c r="BW125">
        <v>33.689716175678797</v>
      </c>
      <c r="BX125">
        <v>7</v>
      </c>
      <c r="BY125">
        <v>3</v>
      </c>
      <c r="BZ125">
        <v>219</v>
      </c>
    </row>
    <row r="126" spans="1:78" ht="16.5">
      <c r="A126" s="255" t="str">
        <f t="shared" si="19"/>
        <v>송도버스</v>
      </c>
      <c r="B126" s="107" t="str">
        <f t="shared" si="20"/>
        <v>최창열</v>
      </c>
      <c r="C126" s="108" t="str">
        <f t="shared" si="21"/>
        <v>C</v>
      </c>
      <c r="D126" s="109">
        <f t="shared" si="22"/>
        <v>0.86424359167777387</v>
      </c>
      <c r="E126" s="110">
        <f t="shared" si="23"/>
        <v>2900</v>
      </c>
      <c r="F126" s="111" t="str">
        <f t="shared" si="24"/>
        <v>16-1</v>
      </c>
      <c r="G126" s="112" t="str">
        <f t="shared" si="25"/>
        <v>70바2324</v>
      </c>
      <c r="H126" s="113">
        <f t="shared" si="26"/>
        <v>2</v>
      </c>
      <c r="I126" s="114">
        <f t="shared" si="27"/>
        <v>3119.317</v>
      </c>
      <c r="J126" s="115">
        <f t="shared" si="28"/>
        <v>3.5000480081191471E-2</v>
      </c>
      <c r="K126" s="115">
        <f t="shared" si="29"/>
        <v>0.31961893389306645</v>
      </c>
      <c r="L126" s="115">
        <f t="shared" si="30"/>
        <v>0.20805836662320629</v>
      </c>
      <c r="M126" s="116">
        <f t="shared" si="31"/>
        <v>10.372999999999999</v>
      </c>
      <c r="N126" s="117">
        <f t="shared" si="32"/>
        <v>0.64116599883884839</v>
      </c>
      <c r="O126" s="117">
        <f t="shared" si="33"/>
        <v>7.213117486937044</v>
      </c>
      <c r="P126" s="217">
        <f t="shared" si="34"/>
        <v>21</v>
      </c>
      <c r="Q126" s="218">
        <f t="shared" si="35"/>
        <v>20</v>
      </c>
      <c r="R126" s="218">
        <f t="shared" si="36"/>
        <v>225</v>
      </c>
      <c r="T126">
        <v>521</v>
      </c>
      <c r="U126">
        <v>2900</v>
      </c>
      <c r="V126" t="s">
        <v>303</v>
      </c>
      <c r="W126">
        <v>3119.317</v>
      </c>
      <c r="X126">
        <v>1391.354</v>
      </c>
      <c r="Y126">
        <v>2.242</v>
      </c>
      <c r="Z126">
        <v>10.372999999999999</v>
      </c>
      <c r="AA126">
        <v>160.27497299999999</v>
      </c>
      <c r="AB126">
        <v>5.6097010000000003</v>
      </c>
      <c r="AC126">
        <v>51.226916000000003</v>
      </c>
      <c r="AD126" s="1">
        <v>649</v>
      </c>
      <c r="AE126">
        <v>20</v>
      </c>
      <c r="AF126">
        <v>225</v>
      </c>
      <c r="AG126">
        <v>79</v>
      </c>
      <c r="AH126">
        <v>19.462282999999999</v>
      </c>
      <c r="AI126">
        <v>6569.2</v>
      </c>
      <c r="AJ126">
        <v>0</v>
      </c>
      <c r="AK126">
        <v>21</v>
      </c>
      <c r="AL126">
        <v>19909</v>
      </c>
      <c r="AM126">
        <v>0.86424359167777387</v>
      </c>
      <c r="AN126" t="s">
        <v>69</v>
      </c>
      <c r="AO126">
        <v>2957.06</v>
      </c>
      <c r="AP126" t="s">
        <v>659</v>
      </c>
      <c r="AQ126" t="s">
        <v>116</v>
      </c>
      <c r="AR126" t="s">
        <v>117</v>
      </c>
      <c r="AS126" t="s">
        <v>116</v>
      </c>
      <c r="AT126" t="s">
        <v>117</v>
      </c>
      <c r="AU126" t="s">
        <v>185</v>
      </c>
      <c r="AV126" t="s">
        <v>303</v>
      </c>
      <c r="AW126" t="s">
        <v>69</v>
      </c>
      <c r="AX126">
        <v>2900</v>
      </c>
      <c r="AY126" t="s">
        <v>399</v>
      </c>
      <c r="AZ126">
        <v>8</v>
      </c>
      <c r="BA126" t="s">
        <v>412</v>
      </c>
      <c r="BB126">
        <v>2</v>
      </c>
      <c r="BC126">
        <v>1</v>
      </c>
      <c r="BE126" t="s">
        <v>68</v>
      </c>
      <c r="BF126">
        <v>-1</v>
      </c>
      <c r="BG126" t="s">
        <v>316</v>
      </c>
      <c r="BI126" t="s">
        <v>116</v>
      </c>
      <c r="BJ126" t="s">
        <v>303</v>
      </c>
      <c r="BK126" t="s">
        <v>69</v>
      </c>
      <c r="BL126">
        <v>0.86424359167777387</v>
      </c>
      <c r="BM126">
        <v>2900</v>
      </c>
      <c r="BN126" t="s">
        <v>117</v>
      </c>
      <c r="BO126" t="s">
        <v>185</v>
      </c>
      <c r="BP126">
        <v>2</v>
      </c>
      <c r="BQ126">
        <v>3119.317</v>
      </c>
      <c r="BR126">
        <v>3.5000480081191471E-2</v>
      </c>
      <c r="BS126">
        <v>0.31961893389306645</v>
      </c>
      <c r="BT126">
        <v>0.20805836662320629</v>
      </c>
      <c r="BU126">
        <v>10.372999999999999</v>
      </c>
      <c r="BV126">
        <v>0.64116599883884839</v>
      </c>
      <c r="BW126">
        <v>7.213117486937044</v>
      </c>
      <c r="BX126">
        <v>21</v>
      </c>
      <c r="BY126">
        <v>20</v>
      </c>
      <c r="BZ126">
        <v>225</v>
      </c>
    </row>
    <row r="127" spans="1:78" ht="16.5">
      <c r="A127" s="254" t="str">
        <f t="shared" si="19"/>
        <v>송도버스</v>
      </c>
      <c r="B127" s="123" t="str">
        <f t="shared" si="20"/>
        <v>추경도</v>
      </c>
      <c r="C127" s="124" t="str">
        <f t="shared" si="21"/>
        <v>B</v>
      </c>
      <c r="D127" s="125">
        <f t="shared" si="22"/>
        <v>0.91777548475808479</v>
      </c>
      <c r="E127" s="126">
        <f t="shared" si="23"/>
        <v>7287</v>
      </c>
      <c r="F127" s="127" t="str">
        <f t="shared" si="24"/>
        <v>8</v>
      </c>
      <c r="G127" s="128" t="str">
        <f t="shared" si="25"/>
        <v>70바2295</v>
      </c>
      <c r="H127" s="129">
        <f t="shared" si="26"/>
        <v>2</v>
      </c>
      <c r="I127" s="130">
        <f t="shared" si="27"/>
        <v>1952.6479999999999</v>
      </c>
      <c r="J127" s="131">
        <f t="shared" si="28"/>
        <v>1.5065058108710656E-2</v>
      </c>
      <c r="K127" s="131">
        <f t="shared" si="29"/>
        <v>0.42622015380115602</v>
      </c>
      <c r="L127" s="131">
        <f t="shared" si="30"/>
        <v>0.23096840802848237</v>
      </c>
      <c r="M127" s="132">
        <f t="shared" si="31"/>
        <v>13.872999999999999</v>
      </c>
      <c r="N127" s="133">
        <f t="shared" si="32"/>
        <v>0.55507202614611273</v>
      </c>
      <c r="O127" s="133">
        <f t="shared" si="33"/>
        <v>50.123003960993977</v>
      </c>
      <c r="P127" s="215">
        <f t="shared" si="34"/>
        <v>46</v>
      </c>
      <c r="Q127" s="216">
        <f t="shared" si="35"/>
        <v>10</v>
      </c>
      <c r="R127" s="216">
        <f t="shared" si="36"/>
        <v>1035</v>
      </c>
      <c r="T127">
        <v>521</v>
      </c>
      <c r="U127">
        <v>7287</v>
      </c>
      <c r="V127" t="s">
        <v>304</v>
      </c>
      <c r="W127">
        <v>1952.6479999999999</v>
      </c>
      <c r="X127">
        <v>1013.638</v>
      </c>
      <c r="Y127">
        <v>1.9259999999999999</v>
      </c>
      <c r="Z127">
        <v>13.872999999999999</v>
      </c>
      <c r="AA127">
        <v>121.434978</v>
      </c>
      <c r="AB127">
        <v>1.8294250000000001</v>
      </c>
      <c r="AC127">
        <v>51.758035</v>
      </c>
      <c r="AD127" s="1">
        <v>451</v>
      </c>
      <c r="AE127">
        <v>10</v>
      </c>
      <c r="AF127">
        <v>1035</v>
      </c>
      <c r="AG127">
        <v>82</v>
      </c>
      <c r="AH127">
        <v>16.079782000000002</v>
      </c>
      <c r="AI127">
        <v>4064.1</v>
      </c>
      <c r="AJ127">
        <v>0</v>
      </c>
      <c r="AK127">
        <v>46</v>
      </c>
      <c r="AL127">
        <v>30053</v>
      </c>
      <c r="AM127">
        <v>0.91777548475808479</v>
      </c>
      <c r="AN127" t="s">
        <v>68</v>
      </c>
      <c r="AO127">
        <v>1801.568</v>
      </c>
      <c r="AP127" t="s">
        <v>660</v>
      </c>
      <c r="AQ127" t="s">
        <v>116</v>
      </c>
      <c r="AR127" t="s">
        <v>118</v>
      </c>
      <c r="AS127" t="s">
        <v>116</v>
      </c>
      <c r="AT127" t="s">
        <v>118</v>
      </c>
      <c r="AU127" t="s">
        <v>215</v>
      </c>
      <c r="AV127" t="s">
        <v>304</v>
      </c>
      <c r="AW127" t="s">
        <v>68</v>
      </c>
      <c r="AX127">
        <v>7287</v>
      </c>
      <c r="AY127" t="s">
        <v>408</v>
      </c>
      <c r="AZ127">
        <v>11</v>
      </c>
      <c r="BA127" t="s">
        <v>434</v>
      </c>
      <c r="BB127">
        <v>2</v>
      </c>
      <c r="BC127">
        <v>1</v>
      </c>
      <c r="BE127" t="s">
        <v>69</v>
      </c>
      <c r="BF127">
        <v>1</v>
      </c>
      <c r="BG127" t="s">
        <v>317</v>
      </c>
      <c r="BI127" t="s">
        <v>116</v>
      </c>
      <c r="BJ127" t="s">
        <v>304</v>
      </c>
      <c r="BK127" t="s">
        <v>68</v>
      </c>
      <c r="BL127">
        <v>0.91777548475808479</v>
      </c>
      <c r="BM127">
        <v>7287</v>
      </c>
      <c r="BN127" t="s">
        <v>118</v>
      </c>
      <c r="BO127" t="s">
        <v>215</v>
      </c>
      <c r="BP127">
        <v>2</v>
      </c>
      <c r="BQ127">
        <v>1952.6479999999999</v>
      </c>
      <c r="BR127">
        <v>1.5065058108710656E-2</v>
      </c>
      <c r="BS127">
        <v>0.42622015380115602</v>
      </c>
      <c r="BT127">
        <v>0.23096840802848237</v>
      </c>
      <c r="BU127">
        <v>13.872999999999999</v>
      </c>
      <c r="BV127">
        <v>0.55507202614611273</v>
      </c>
      <c r="BW127">
        <v>50.123003960993977</v>
      </c>
      <c r="BX127">
        <v>46</v>
      </c>
      <c r="BY127">
        <v>10</v>
      </c>
      <c r="BZ127">
        <v>1035</v>
      </c>
    </row>
    <row r="128" spans="1:78" ht="16.5">
      <c r="A128" s="255" t="str">
        <f t="shared" si="19"/>
        <v>송도버스</v>
      </c>
      <c r="B128" s="107" t="str">
        <f t="shared" si="20"/>
        <v>하경화</v>
      </c>
      <c r="C128" s="108" t="str">
        <f t="shared" si="21"/>
        <v>C</v>
      </c>
      <c r="D128" s="109">
        <f t="shared" si="22"/>
        <v>0.8926143248715338</v>
      </c>
      <c r="E128" s="110">
        <f t="shared" si="23"/>
        <v>7601</v>
      </c>
      <c r="F128" s="111" t="str">
        <f t="shared" si="24"/>
        <v>16-1</v>
      </c>
      <c r="G128" s="112" t="str">
        <f t="shared" si="25"/>
        <v>70바2315</v>
      </c>
      <c r="H128" s="113">
        <f t="shared" si="26"/>
        <v>4</v>
      </c>
      <c r="I128" s="114">
        <f t="shared" si="27"/>
        <v>2775.6779999999999</v>
      </c>
      <c r="J128" s="115">
        <f t="shared" si="28"/>
        <v>1.9840674472485768E-2</v>
      </c>
      <c r="K128" s="115">
        <f t="shared" si="29"/>
        <v>0.35003438667537545</v>
      </c>
      <c r="L128" s="115">
        <f t="shared" si="30"/>
        <v>0.11852959889439625</v>
      </c>
      <c r="M128" s="116">
        <f t="shared" si="31"/>
        <v>12.519</v>
      </c>
      <c r="N128" s="117">
        <f t="shared" si="32"/>
        <v>7.2054467413006848E-2</v>
      </c>
      <c r="O128" s="117">
        <f t="shared" si="33"/>
        <v>25.255090828258897</v>
      </c>
      <c r="P128" s="217">
        <f t="shared" si="34"/>
        <v>20</v>
      </c>
      <c r="Q128" s="218">
        <f t="shared" si="35"/>
        <v>2</v>
      </c>
      <c r="R128" s="218">
        <f t="shared" si="36"/>
        <v>701</v>
      </c>
      <c r="T128">
        <v>521</v>
      </c>
      <c r="U128">
        <v>7601</v>
      </c>
      <c r="V128" t="s">
        <v>305</v>
      </c>
      <c r="W128">
        <v>2775.6779999999999</v>
      </c>
      <c r="X128">
        <v>1198.348</v>
      </c>
      <c r="Y128">
        <v>2.3159999999999998</v>
      </c>
      <c r="Z128">
        <v>12.519</v>
      </c>
      <c r="AA128">
        <v>139.28941800000001</v>
      </c>
      <c r="AB128">
        <v>2.7635960000000002</v>
      </c>
      <c r="AC128">
        <v>48.756086000000003</v>
      </c>
      <c r="AD128" s="1">
        <v>329</v>
      </c>
      <c r="AE128">
        <v>2</v>
      </c>
      <c r="AF128">
        <v>701</v>
      </c>
      <c r="AG128">
        <v>86</v>
      </c>
      <c r="AH128">
        <v>19.927413999999999</v>
      </c>
      <c r="AI128">
        <v>4573.7</v>
      </c>
      <c r="AJ128">
        <v>9.8000000000000007</v>
      </c>
      <c r="AK128">
        <v>20</v>
      </c>
      <c r="AL128">
        <v>13538</v>
      </c>
      <c r="AM128">
        <v>0.8926143248715338</v>
      </c>
      <c r="AN128" t="s">
        <v>69</v>
      </c>
      <c r="AO128">
        <v>2414.2539999999999</v>
      </c>
      <c r="AP128" t="s">
        <v>661</v>
      </c>
      <c r="AQ128" t="s">
        <v>116</v>
      </c>
      <c r="AR128" t="s">
        <v>117</v>
      </c>
      <c r="AS128" t="s">
        <v>116</v>
      </c>
      <c r="AT128" t="s">
        <v>117</v>
      </c>
      <c r="AU128" t="s">
        <v>183</v>
      </c>
      <c r="AV128" t="s">
        <v>305</v>
      </c>
      <c r="AW128" t="s">
        <v>69</v>
      </c>
      <c r="AX128">
        <v>7601</v>
      </c>
      <c r="AY128" t="s">
        <v>399</v>
      </c>
      <c r="AZ128">
        <v>4</v>
      </c>
      <c r="BA128" t="s">
        <v>369</v>
      </c>
      <c r="BB128">
        <v>4</v>
      </c>
      <c r="BC128">
        <v>1</v>
      </c>
      <c r="BE128" t="s">
        <v>69</v>
      </c>
      <c r="BF128">
        <v>0</v>
      </c>
      <c r="BG128" t="s">
        <v>315</v>
      </c>
      <c r="BI128" t="s">
        <v>116</v>
      </c>
      <c r="BJ128" t="s">
        <v>305</v>
      </c>
      <c r="BK128" t="s">
        <v>69</v>
      </c>
      <c r="BL128">
        <v>0.8926143248715338</v>
      </c>
      <c r="BM128">
        <v>7601</v>
      </c>
      <c r="BN128" t="s">
        <v>117</v>
      </c>
      <c r="BO128" t="s">
        <v>183</v>
      </c>
      <c r="BP128">
        <v>4</v>
      </c>
      <c r="BQ128">
        <v>2775.6779999999999</v>
      </c>
      <c r="BR128">
        <v>1.9840674472485768E-2</v>
      </c>
      <c r="BS128">
        <v>0.35003438667537545</v>
      </c>
      <c r="BT128">
        <v>0.11852959889439625</v>
      </c>
      <c r="BU128">
        <v>12.519</v>
      </c>
      <c r="BV128">
        <v>7.2054467413006848E-2</v>
      </c>
      <c r="BW128">
        <v>25.255090828258897</v>
      </c>
      <c r="BX128">
        <v>20</v>
      </c>
      <c r="BY128">
        <v>2</v>
      </c>
      <c r="BZ128">
        <v>701</v>
      </c>
    </row>
    <row r="129" spans="1:78" ht="16.5">
      <c r="A129" s="254" t="str">
        <f t="shared" si="19"/>
        <v>송도버스</v>
      </c>
      <c r="B129" s="123" t="str">
        <f t="shared" si="20"/>
        <v>한상해</v>
      </c>
      <c r="C129" s="124" t="str">
        <f t="shared" si="21"/>
        <v>C</v>
      </c>
      <c r="D129" s="125">
        <f t="shared" si="22"/>
        <v>0.87521006044053973</v>
      </c>
      <c r="E129" s="126">
        <f t="shared" si="23"/>
        <v>8795</v>
      </c>
      <c r="F129" s="127" t="str">
        <f t="shared" si="24"/>
        <v>8</v>
      </c>
      <c r="G129" s="128" t="str">
        <f t="shared" si="25"/>
        <v>70바2307</v>
      </c>
      <c r="H129" s="129">
        <f t="shared" si="26"/>
        <v>2</v>
      </c>
      <c r="I129" s="130">
        <f t="shared" si="27"/>
        <v>4359.6329999999998</v>
      </c>
      <c r="J129" s="131">
        <f t="shared" si="28"/>
        <v>2.9807193900841206E-2</v>
      </c>
      <c r="K129" s="131">
        <f t="shared" si="29"/>
        <v>0.44351479499554769</v>
      </c>
      <c r="L129" s="131">
        <f t="shared" si="30"/>
        <v>0.23006523714266774</v>
      </c>
      <c r="M129" s="132">
        <f t="shared" si="31"/>
        <v>15.757999999999999</v>
      </c>
      <c r="N129" s="133">
        <f t="shared" si="32"/>
        <v>0.8028198703881726</v>
      </c>
      <c r="O129" s="133">
        <f t="shared" si="33"/>
        <v>45.370791532223009</v>
      </c>
      <c r="P129" s="215">
        <f t="shared" si="34"/>
        <v>121</v>
      </c>
      <c r="Q129" s="216">
        <f t="shared" si="35"/>
        <v>35</v>
      </c>
      <c r="R129" s="216">
        <f t="shared" si="36"/>
        <v>1978</v>
      </c>
      <c r="T129">
        <v>521</v>
      </c>
      <c r="U129">
        <v>8795</v>
      </c>
      <c r="V129" t="s">
        <v>306</v>
      </c>
      <c r="W129">
        <v>4359.6329999999998</v>
      </c>
      <c r="X129">
        <v>2364.4740000000002</v>
      </c>
      <c r="Y129">
        <v>1.8440000000000001</v>
      </c>
      <c r="Z129">
        <v>15.757999999999999</v>
      </c>
      <c r="AA129">
        <v>297.661901</v>
      </c>
      <c r="AB129">
        <v>8.8724659999999993</v>
      </c>
      <c r="AC129">
        <v>132.01745700000001</v>
      </c>
      <c r="AD129" s="1">
        <v>1003</v>
      </c>
      <c r="AE129">
        <v>35</v>
      </c>
      <c r="AF129">
        <v>1978</v>
      </c>
      <c r="AG129">
        <v>86</v>
      </c>
      <c r="AH129">
        <v>14.646258</v>
      </c>
      <c r="AI129">
        <v>11923.5</v>
      </c>
      <c r="AJ129">
        <v>12.6</v>
      </c>
      <c r="AK129">
        <v>121</v>
      </c>
      <c r="AL129">
        <v>130873</v>
      </c>
      <c r="AM129">
        <v>0.87521006044053973</v>
      </c>
      <c r="AN129" t="s">
        <v>69</v>
      </c>
      <c r="AO129">
        <v>4033.8719999999998</v>
      </c>
      <c r="AP129" t="s">
        <v>662</v>
      </c>
      <c r="AQ129" t="s">
        <v>116</v>
      </c>
      <c r="AR129" t="s">
        <v>118</v>
      </c>
      <c r="AS129" t="s">
        <v>116</v>
      </c>
      <c r="AT129" t="s">
        <v>118</v>
      </c>
      <c r="AU129" t="s">
        <v>217</v>
      </c>
      <c r="AV129" t="s">
        <v>306</v>
      </c>
      <c r="AW129" t="s">
        <v>69</v>
      </c>
      <c r="AX129">
        <v>8795</v>
      </c>
      <c r="AY129" t="s">
        <v>403</v>
      </c>
      <c r="AZ129">
        <v>18</v>
      </c>
      <c r="BA129" t="s">
        <v>487</v>
      </c>
      <c r="BB129">
        <v>2</v>
      </c>
      <c r="BC129">
        <v>1</v>
      </c>
      <c r="BE129" t="s">
        <v>69</v>
      </c>
      <c r="BF129">
        <v>0</v>
      </c>
      <c r="BG129" t="s">
        <v>315</v>
      </c>
      <c r="BI129" t="s">
        <v>116</v>
      </c>
      <c r="BJ129" t="s">
        <v>306</v>
      </c>
      <c r="BK129" t="s">
        <v>69</v>
      </c>
      <c r="BL129">
        <v>0.87521006044053973</v>
      </c>
      <c r="BM129">
        <v>8795</v>
      </c>
      <c r="BN129" t="s">
        <v>118</v>
      </c>
      <c r="BO129" t="s">
        <v>217</v>
      </c>
      <c r="BP129">
        <v>2</v>
      </c>
      <c r="BQ129">
        <v>4359.6329999999998</v>
      </c>
      <c r="BR129">
        <v>2.9807193900841206E-2</v>
      </c>
      <c r="BS129">
        <v>0.44351479499554769</v>
      </c>
      <c r="BT129">
        <v>0.23006523714266774</v>
      </c>
      <c r="BU129">
        <v>15.757999999999999</v>
      </c>
      <c r="BV129">
        <v>0.8028198703881726</v>
      </c>
      <c r="BW129">
        <v>45.370791532223009</v>
      </c>
      <c r="BX129">
        <v>121</v>
      </c>
      <c r="BY129">
        <v>35</v>
      </c>
      <c r="BZ129">
        <v>1978</v>
      </c>
    </row>
    <row r="130" spans="1:78" ht="16.5">
      <c r="A130" s="255" t="str">
        <f t="shared" si="19"/>
        <v>송도버스</v>
      </c>
      <c r="B130" s="107" t="str">
        <f t="shared" si="20"/>
        <v>허원강</v>
      </c>
      <c r="C130" s="108" t="str">
        <f t="shared" si="21"/>
        <v>C</v>
      </c>
      <c r="D130" s="109">
        <f t="shared" si="22"/>
        <v>0.89814081070664686</v>
      </c>
      <c r="E130" s="110">
        <f t="shared" si="23"/>
        <v>8262</v>
      </c>
      <c r="F130" s="111" t="str">
        <f t="shared" si="24"/>
        <v>8</v>
      </c>
      <c r="G130" s="112" t="str">
        <f t="shared" si="25"/>
        <v>70바2291</v>
      </c>
      <c r="H130" s="113">
        <f t="shared" si="26"/>
        <v>2</v>
      </c>
      <c r="I130" s="114">
        <f t="shared" si="27"/>
        <v>2504.4699999999998</v>
      </c>
      <c r="J130" s="115">
        <f t="shared" si="28"/>
        <v>1.2199080337409397E-2</v>
      </c>
      <c r="K130" s="115">
        <f t="shared" si="29"/>
        <v>0.41455672289109019</v>
      </c>
      <c r="L130" s="115">
        <f t="shared" si="30"/>
        <v>0.21641305346041281</v>
      </c>
      <c r="M130" s="116">
        <f t="shared" si="31"/>
        <v>15.680999999999999</v>
      </c>
      <c r="N130" s="117">
        <f t="shared" si="32"/>
        <v>0.43921468414474923</v>
      </c>
      <c r="O130" s="117">
        <f t="shared" si="33"/>
        <v>32.102600550216216</v>
      </c>
      <c r="P130" s="217">
        <f t="shared" si="34"/>
        <v>49</v>
      </c>
      <c r="Q130" s="218">
        <f t="shared" si="35"/>
        <v>11</v>
      </c>
      <c r="R130" s="218">
        <f t="shared" si="36"/>
        <v>804</v>
      </c>
      <c r="T130">
        <v>521</v>
      </c>
      <c r="U130">
        <v>8262</v>
      </c>
      <c r="V130" t="s">
        <v>307</v>
      </c>
      <c r="W130">
        <v>2504.4699999999998</v>
      </c>
      <c r="X130">
        <v>1329.3979999999999</v>
      </c>
      <c r="Y130">
        <v>1.8839999999999999</v>
      </c>
      <c r="Z130">
        <v>15.680999999999999</v>
      </c>
      <c r="AA130">
        <v>148.597759</v>
      </c>
      <c r="AB130">
        <v>1.812756</v>
      </c>
      <c r="AC130">
        <v>61.602200000000003</v>
      </c>
      <c r="AD130" s="1">
        <v>542</v>
      </c>
      <c r="AE130">
        <v>11</v>
      </c>
      <c r="AF130">
        <v>804</v>
      </c>
      <c r="AG130">
        <v>88</v>
      </c>
      <c r="AH130">
        <v>16.854022000000001</v>
      </c>
      <c r="AI130">
        <v>4132.3999999999996</v>
      </c>
      <c r="AJ130">
        <v>8.1999999999999993</v>
      </c>
      <c r="AK130">
        <v>49</v>
      </c>
      <c r="AL130">
        <v>53293</v>
      </c>
      <c r="AM130">
        <v>0.89814081070664686</v>
      </c>
      <c r="AN130" t="s">
        <v>69</v>
      </c>
      <c r="AO130">
        <v>2389.9209999999998</v>
      </c>
      <c r="AP130" t="s">
        <v>663</v>
      </c>
      <c r="AQ130" t="s">
        <v>116</v>
      </c>
      <c r="AR130" t="s">
        <v>118</v>
      </c>
      <c r="AS130" t="s">
        <v>116</v>
      </c>
      <c r="AT130" t="s">
        <v>118</v>
      </c>
      <c r="AU130" t="s">
        <v>212</v>
      </c>
      <c r="AV130" t="s">
        <v>307</v>
      </c>
      <c r="AW130" t="s">
        <v>69</v>
      </c>
      <c r="AX130">
        <v>8262</v>
      </c>
      <c r="AY130" t="s">
        <v>403</v>
      </c>
      <c r="AZ130">
        <v>1</v>
      </c>
      <c r="BA130" t="s">
        <v>341</v>
      </c>
      <c r="BB130">
        <v>2</v>
      </c>
      <c r="BC130">
        <v>1</v>
      </c>
      <c r="BE130" t="s">
        <v>69</v>
      </c>
      <c r="BF130">
        <v>0</v>
      </c>
      <c r="BG130" t="s">
        <v>315</v>
      </c>
      <c r="BI130" t="s">
        <v>116</v>
      </c>
      <c r="BJ130" t="s">
        <v>307</v>
      </c>
      <c r="BK130" t="s">
        <v>69</v>
      </c>
      <c r="BL130">
        <v>0.89814081070664686</v>
      </c>
      <c r="BM130">
        <v>8262</v>
      </c>
      <c r="BN130" t="s">
        <v>118</v>
      </c>
      <c r="BO130" t="s">
        <v>212</v>
      </c>
      <c r="BP130">
        <v>2</v>
      </c>
      <c r="BQ130">
        <v>2504.4699999999998</v>
      </c>
      <c r="BR130">
        <v>1.2199080337409397E-2</v>
      </c>
      <c r="BS130">
        <v>0.41455672289109019</v>
      </c>
      <c r="BT130">
        <v>0.21641305346041281</v>
      </c>
      <c r="BU130">
        <v>15.680999999999999</v>
      </c>
      <c r="BV130">
        <v>0.43921468414474923</v>
      </c>
      <c r="BW130">
        <v>32.102600550216216</v>
      </c>
      <c r="BX130">
        <v>49</v>
      </c>
      <c r="BY130">
        <v>11</v>
      </c>
      <c r="BZ130">
        <v>804</v>
      </c>
    </row>
    <row r="131" spans="1:78" ht="16.5">
      <c r="A131" s="254" t="str">
        <f t="shared" si="19"/>
        <v>송도버스</v>
      </c>
      <c r="B131" s="123" t="str">
        <f t="shared" si="20"/>
        <v>홍광표</v>
      </c>
      <c r="C131" s="124" t="str">
        <f t="shared" si="21"/>
        <v>S</v>
      </c>
      <c r="D131" s="125">
        <f t="shared" si="22"/>
        <v>1.0047594807609257</v>
      </c>
      <c r="E131" s="126">
        <f t="shared" si="23"/>
        <v>5696</v>
      </c>
      <c r="F131" s="127" t="str">
        <f t="shared" si="24"/>
        <v>8</v>
      </c>
      <c r="G131" s="128" t="str">
        <f t="shared" si="25"/>
        <v>70바2296</v>
      </c>
      <c r="H131" s="129">
        <f t="shared" si="26"/>
        <v>11</v>
      </c>
      <c r="I131" s="130">
        <f t="shared" si="27"/>
        <v>1420.0200000000002</v>
      </c>
      <c r="J131" s="131">
        <f t="shared" si="28"/>
        <v>1.5635298940073145E-3</v>
      </c>
      <c r="K131" s="131">
        <f t="shared" si="29"/>
        <v>0.3143099337375016</v>
      </c>
      <c r="L131" s="131">
        <f t="shared" si="30"/>
        <v>8.0280559428740433E-2</v>
      </c>
      <c r="M131" s="132">
        <f t="shared" si="31"/>
        <v>11.233000000000001</v>
      </c>
      <c r="N131" s="133">
        <f t="shared" si="32"/>
        <v>0.39574776936769801</v>
      </c>
      <c r="O131" s="133">
        <f t="shared" si="33"/>
        <v>24.615511254670817</v>
      </c>
      <c r="P131" s="215">
        <f t="shared" si="34"/>
        <v>1</v>
      </c>
      <c r="Q131" s="216">
        <f t="shared" si="35"/>
        <v>8</v>
      </c>
      <c r="R131" s="216">
        <f t="shared" si="36"/>
        <v>473</v>
      </c>
      <c r="T131">
        <v>521</v>
      </c>
      <c r="U131">
        <v>5696</v>
      </c>
      <c r="V131" t="s">
        <v>308</v>
      </c>
      <c r="W131">
        <v>1420.02</v>
      </c>
      <c r="X131">
        <v>642.10299999999995</v>
      </c>
      <c r="Y131">
        <v>2.2120000000000002</v>
      </c>
      <c r="Z131">
        <v>11.233000000000001</v>
      </c>
      <c r="AA131">
        <v>75.497757000000007</v>
      </c>
      <c r="AB131">
        <v>0.118043</v>
      </c>
      <c r="AC131">
        <v>23.729695</v>
      </c>
      <c r="AD131" s="1">
        <v>114</v>
      </c>
      <c r="AE131">
        <v>8</v>
      </c>
      <c r="AF131">
        <v>473</v>
      </c>
      <c r="AG131">
        <v>80</v>
      </c>
      <c r="AH131">
        <v>18.808769999999999</v>
      </c>
      <c r="AI131">
        <v>1082.3</v>
      </c>
      <c r="AJ131">
        <v>0</v>
      </c>
      <c r="AK131">
        <v>1</v>
      </c>
      <c r="AL131">
        <v>108</v>
      </c>
      <c r="AM131">
        <v>1.0047594807609257</v>
      </c>
      <c r="AN131" t="s">
        <v>71</v>
      </c>
      <c r="AO131">
        <v>159.39500000000001</v>
      </c>
      <c r="AP131" t="s">
        <v>664</v>
      </c>
      <c r="AQ131" t="s">
        <v>116</v>
      </c>
      <c r="AR131" t="s">
        <v>118</v>
      </c>
      <c r="AS131" t="s">
        <v>116</v>
      </c>
      <c r="AT131" t="s">
        <v>118</v>
      </c>
      <c r="AU131" t="s">
        <v>216</v>
      </c>
      <c r="AV131" t="s">
        <v>308</v>
      </c>
      <c r="AW131" t="s">
        <v>71</v>
      </c>
      <c r="AX131">
        <v>5696</v>
      </c>
      <c r="AY131" t="s">
        <v>419</v>
      </c>
      <c r="AZ131">
        <v>3</v>
      </c>
      <c r="BA131" t="s">
        <v>459</v>
      </c>
      <c r="BB131">
        <v>11</v>
      </c>
      <c r="BC131">
        <v>1</v>
      </c>
      <c r="BE131" t="s">
        <v>68</v>
      </c>
      <c r="BF131">
        <v>2</v>
      </c>
      <c r="BG131" t="s">
        <v>317</v>
      </c>
      <c r="BI131" t="s">
        <v>116</v>
      </c>
      <c r="BJ131" t="s">
        <v>308</v>
      </c>
      <c r="BK131" t="s">
        <v>71</v>
      </c>
      <c r="BL131">
        <v>1.0047594807609257</v>
      </c>
      <c r="BM131">
        <v>5696</v>
      </c>
      <c r="BN131" t="s">
        <v>118</v>
      </c>
      <c r="BO131" t="s">
        <v>216</v>
      </c>
      <c r="BP131">
        <v>11</v>
      </c>
      <c r="BQ131">
        <v>1420.0200000000002</v>
      </c>
      <c r="BR131">
        <v>1.5635298940073145E-3</v>
      </c>
      <c r="BS131">
        <v>0.3143099337375016</v>
      </c>
      <c r="BT131">
        <v>8.0280559428740447E-2</v>
      </c>
      <c r="BU131">
        <v>11.233000000000001</v>
      </c>
      <c r="BV131">
        <v>0.39574776936769801</v>
      </c>
      <c r="BW131">
        <v>24.615511254670817</v>
      </c>
      <c r="BX131">
        <v>1</v>
      </c>
      <c r="BY131">
        <v>8</v>
      </c>
      <c r="BZ131">
        <v>473</v>
      </c>
    </row>
    <row r="132" spans="1:78" ht="16.5">
      <c r="A132" s="255" t="str">
        <f t="shared" si="19"/>
        <v>송도버스</v>
      </c>
      <c r="B132" s="107" t="str">
        <f t="shared" si="20"/>
        <v>홍병국</v>
      </c>
      <c r="C132" s="108" t="str">
        <f t="shared" si="21"/>
        <v>D</v>
      </c>
      <c r="D132" s="109">
        <f t="shared" si="22"/>
        <v>0.8142307692307692</v>
      </c>
      <c r="E132" s="110">
        <f t="shared" si="23"/>
        <v>6792</v>
      </c>
      <c r="F132" s="111" t="str">
        <f t="shared" si="24"/>
        <v>16-1</v>
      </c>
      <c r="G132" s="112" t="str">
        <f t="shared" si="25"/>
        <v>70바2249</v>
      </c>
      <c r="H132" s="113">
        <f t="shared" si="26"/>
        <v>1</v>
      </c>
      <c r="I132" s="114">
        <f t="shared" si="27"/>
        <v>2686.5050000000001</v>
      </c>
      <c r="J132" s="115">
        <f t="shared" si="28"/>
        <v>2.9713869791353955E-2</v>
      </c>
      <c r="K132" s="115">
        <f t="shared" si="29"/>
        <v>0.34632537033026761</v>
      </c>
      <c r="L132" s="115">
        <f t="shared" si="30"/>
        <v>0.17606518506386551</v>
      </c>
      <c r="M132" s="116">
        <f t="shared" si="31"/>
        <v>13.583</v>
      </c>
      <c r="N132" s="117">
        <f t="shared" si="32"/>
        <v>0.33500775170714364</v>
      </c>
      <c r="O132" s="117">
        <f t="shared" si="33"/>
        <v>41.83874587986994</v>
      </c>
      <c r="P132" s="217">
        <f t="shared" si="34"/>
        <v>38</v>
      </c>
      <c r="Q132" s="218">
        <f t="shared" si="35"/>
        <v>9</v>
      </c>
      <c r="R132" s="218">
        <f t="shared" si="36"/>
        <v>1124</v>
      </c>
      <c r="T132">
        <v>521</v>
      </c>
      <c r="U132">
        <v>6792</v>
      </c>
      <c r="V132" t="s">
        <v>309</v>
      </c>
      <c r="W132">
        <v>2686.5050000000001</v>
      </c>
      <c r="X132">
        <v>1269.106</v>
      </c>
      <c r="Y132">
        <v>2.117</v>
      </c>
      <c r="Z132">
        <v>13.583</v>
      </c>
      <c r="AA132">
        <v>142.30108799999999</v>
      </c>
      <c r="AB132">
        <v>4.2283160000000004</v>
      </c>
      <c r="AC132">
        <v>49.282477</v>
      </c>
      <c r="AD132" s="1">
        <v>473</v>
      </c>
      <c r="AE132">
        <v>9</v>
      </c>
      <c r="AF132">
        <v>1124</v>
      </c>
      <c r="AG132">
        <v>80</v>
      </c>
      <c r="AH132">
        <v>18.879019</v>
      </c>
      <c r="AI132">
        <v>5828</v>
      </c>
      <c r="AJ132">
        <v>0</v>
      </c>
      <c r="AK132">
        <v>38</v>
      </c>
      <c r="AL132">
        <v>9841</v>
      </c>
      <c r="AM132">
        <v>0.8142307692307692</v>
      </c>
      <c r="AN132" t="s">
        <v>67</v>
      </c>
      <c r="AO132">
        <v>2686.5050000000001</v>
      </c>
      <c r="AP132" t="s">
        <v>665</v>
      </c>
      <c r="AQ132" t="s">
        <v>116</v>
      </c>
      <c r="AR132" t="s">
        <v>117</v>
      </c>
      <c r="AS132" t="s">
        <v>116</v>
      </c>
      <c r="AT132" t="s">
        <v>117</v>
      </c>
      <c r="AU132" t="s">
        <v>175</v>
      </c>
      <c r="AV132" t="s">
        <v>309</v>
      </c>
      <c r="AW132" t="s">
        <v>67</v>
      </c>
      <c r="AX132">
        <v>6792</v>
      </c>
      <c r="AY132" t="s">
        <v>402</v>
      </c>
      <c r="AZ132">
        <v>5</v>
      </c>
      <c r="BA132" t="s">
        <v>445</v>
      </c>
      <c r="BB132">
        <v>1</v>
      </c>
      <c r="BC132">
        <v>1</v>
      </c>
      <c r="BE132" t="s">
        <v>67</v>
      </c>
      <c r="BF132">
        <v>0</v>
      </c>
      <c r="BG132" t="s">
        <v>315</v>
      </c>
      <c r="BI132" t="s">
        <v>116</v>
      </c>
      <c r="BJ132" t="s">
        <v>309</v>
      </c>
      <c r="BK132" t="s">
        <v>67</v>
      </c>
      <c r="BL132">
        <v>0.8142307692307692</v>
      </c>
      <c r="BM132">
        <v>6792</v>
      </c>
      <c r="BN132" t="s">
        <v>117</v>
      </c>
      <c r="BO132" t="s">
        <v>175</v>
      </c>
      <c r="BP132">
        <v>1</v>
      </c>
      <c r="BQ132">
        <v>2686.5050000000001</v>
      </c>
      <c r="BR132">
        <v>2.9713869791353955E-2</v>
      </c>
      <c r="BS132">
        <v>0.34632537033026761</v>
      </c>
      <c r="BT132">
        <v>0.17606518506386551</v>
      </c>
      <c r="BU132">
        <v>13.583</v>
      </c>
      <c r="BV132">
        <v>0.33500775170714364</v>
      </c>
      <c r="BW132">
        <v>41.83874587986994</v>
      </c>
      <c r="BX132">
        <v>38</v>
      </c>
      <c r="BY132">
        <v>9</v>
      </c>
      <c r="BZ132">
        <v>1124</v>
      </c>
    </row>
    <row r="133" spans="1:78" ht="16.5">
      <c r="A133" s="254" t="str">
        <f t="shared" ref="A133:A134" si="37">BI133</f>
        <v>송도버스</v>
      </c>
      <c r="B133" s="123" t="str">
        <f t="shared" ref="B133:B134" si="38">IF(BJ133="NULL", E133, BJ133)</f>
        <v>황오현</v>
      </c>
      <c r="C133" s="124" t="str">
        <f t="shared" ref="C133:C134" si="39">BK133</f>
        <v>D</v>
      </c>
      <c r="D133" s="125">
        <f t="shared" ref="D133:D134" si="40">BL133</f>
        <v>0.82803961374947543</v>
      </c>
      <c r="E133" s="126">
        <f t="shared" ref="E133:E134" si="41">U133</f>
        <v>1587</v>
      </c>
      <c r="F133" s="127" t="str">
        <f t="shared" ref="F133:F134" si="42">BN133</f>
        <v>8</v>
      </c>
      <c r="G133" s="128" t="str">
        <f t="shared" ref="G133:G134" si="43">BO133</f>
        <v>70바2309</v>
      </c>
      <c r="H133" s="129">
        <f t="shared" ref="H133:H134" si="44">BP133</f>
        <v>13</v>
      </c>
      <c r="I133" s="130">
        <f t="shared" ref="I133:I134" si="45">BQ133</f>
        <v>2057.6929999999998</v>
      </c>
      <c r="J133" s="131">
        <f t="shared" ref="J133:J134" si="46">AB133/AA133</f>
        <v>1.9317799320701615E-2</v>
      </c>
      <c r="K133" s="131">
        <f t="shared" ref="K133:K134" si="47">AC133/AA133</f>
        <v>0.39214648148442066</v>
      </c>
      <c r="L133" s="131">
        <f t="shared" ref="L133:L134" si="48">AD133/I133</f>
        <v>0.22646721352504967</v>
      </c>
      <c r="M133" s="132">
        <f t="shared" ref="M133:M134" si="49">Z133</f>
        <v>16.001000000000001</v>
      </c>
      <c r="N133" s="133">
        <f t="shared" ref="N133:N134" si="50">BV133</f>
        <v>0</v>
      </c>
      <c r="O133" s="133">
        <f t="shared" ref="O133:O134" si="51">BW133</f>
        <v>39.481082153724039</v>
      </c>
      <c r="P133" s="215">
        <f t="shared" ref="P133:P134" si="52">AK133</f>
        <v>29</v>
      </c>
      <c r="Q133" s="216">
        <f t="shared" ref="Q133:Q134" si="53">AE133</f>
        <v>0</v>
      </c>
      <c r="R133" s="216">
        <f t="shared" ref="R133:R134" si="54">AF133</f>
        <v>881</v>
      </c>
      <c r="T133">
        <v>521</v>
      </c>
      <c r="U133">
        <v>1587</v>
      </c>
      <c r="V133" t="s">
        <v>310</v>
      </c>
      <c r="W133">
        <v>2057.6930000000002</v>
      </c>
      <c r="X133">
        <v>1112.6969999999999</v>
      </c>
      <c r="Y133">
        <v>1.849</v>
      </c>
      <c r="Z133">
        <v>16.001000000000001</v>
      </c>
      <c r="AA133">
        <v>118.830254</v>
      </c>
      <c r="AB133">
        <v>2.2955390000000002</v>
      </c>
      <c r="AC133">
        <v>46.598866000000001</v>
      </c>
      <c r="AD133" s="1">
        <v>466</v>
      </c>
      <c r="AE133">
        <v>0</v>
      </c>
      <c r="AF133">
        <v>881</v>
      </c>
      <c r="AG133">
        <v>77</v>
      </c>
      <c r="AH133">
        <v>17.316237999999998</v>
      </c>
      <c r="AI133">
        <v>4454.1000000000004</v>
      </c>
      <c r="AJ133">
        <v>0</v>
      </c>
      <c r="AK133">
        <v>29</v>
      </c>
      <c r="AL133">
        <v>17882</v>
      </c>
      <c r="AM133">
        <v>0.82803961374947543</v>
      </c>
      <c r="AN133" t="s">
        <v>67</v>
      </c>
      <c r="AO133">
        <v>302.42099999999999</v>
      </c>
      <c r="AP133" t="s">
        <v>666</v>
      </c>
      <c r="AQ133" t="s">
        <v>116</v>
      </c>
      <c r="AR133" t="s">
        <v>118</v>
      </c>
      <c r="AS133" t="s">
        <v>116</v>
      </c>
      <c r="AT133" t="s">
        <v>118</v>
      </c>
      <c r="AU133" t="s">
        <v>219</v>
      </c>
      <c r="AV133" t="s">
        <v>310</v>
      </c>
      <c r="AW133" t="s">
        <v>67</v>
      </c>
      <c r="AX133">
        <v>1587</v>
      </c>
      <c r="AY133" t="s">
        <v>401</v>
      </c>
      <c r="AZ133">
        <v>11</v>
      </c>
      <c r="BA133" t="s">
        <v>379</v>
      </c>
      <c r="BB133">
        <v>13</v>
      </c>
      <c r="BC133">
        <v>1</v>
      </c>
      <c r="BE133" t="s">
        <v>69</v>
      </c>
      <c r="BF133">
        <v>-1</v>
      </c>
      <c r="BG133" t="s">
        <v>316</v>
      </c>
      <c r="BI133" t="s">
        <v>116</v>
      </c>
      <c r="BJ133" t="s">
        <v>310</v>
      </c>
      <c r="BK133" t="s">
        <v>67</v>
      </c>
      <c r="BL133">
        <v>0.82803961374947543</v>
      </c>
      <c r="BM133">
        <v>1587</v>
      </c>
      <c r="BN133" t="s">
        <v>118</v>
      </c>
      <c r="BO133" t="s">
        <v>219</v>
      </c>
      <c r="BP133">
        <v>13</v>
      </c>
      <c r="BQ133">
        <v>2057.6929999999998</v>
      </c>
      <c r="BR133">
        <v>1.9317799320701615E-2</v>
      </c>
      <c r="BS133">
        <v>0.39214648148442066</v>
      </c>
      <c r="BT133">
        <v>0.22646721352504964</v>
      </c>
      <c r="BU133">
        <v>16.001000000000001</v>
      </c>
      <c r="BV133">
        <v>0</v>
      </c>
      <c r="BW133">
        <v>39.481082153724039</v>
      </c>
      <c r="BX133">
        <v>29</v>
      </c>
      <c r="BY133">
        <v>0</v>
      </c>
      <c r="BZ133">
        <v>881</v>
      </c>
    </row>
    <row r="134" spans="1:78" ht="16.5">
      <c r="A134" s="255" t="str">
        <f t="shared" si="37"/>
        <v>송도버스</v>
      </c>
      <c r="B134" s="107" t="str">
        <f t="shared" si="38"/>
        <v>황인철</v>
      </c>
      <c r="C134" s="108" t="str">
        <f t="shared" si="39"/>
        <v>D</v>
      </c>
      <c r="D134" s="109">
        <f t="shared" si="40"/>
        <v>0.840571879628638</v>
      </c>
      <c r="E134" s="110">
        <f t="shared" si="41"/>
        <v>2189</v>
      </c>
      <c r="F134" s="111" t="str">
        <f t="shared" si="42"/>
        <v>8</v>
      </c>
      <c r="G134" s="112" t="str">
        <f t="shared" si="43"/>
        <v>70바2222</v>
      </c>
      <c r="H134" s="113">
        <f t="shared" si="44"/>
        <v>3</v>
      </c>
      <c r="I134" s="114">
        <f t="shared" si="45"/>
        <v>2527.3380000000002</v>
      </c>
      <c r="J134" s="115">
        <f t="shared" si="46"/>
        <v>1.8435211244678132E-2</v>
      </c>
      <c r="K134" s="115">
        <f t="shared" si="47"/>
        <v>0.38239109929102555</v>
      </c>
      <c r="L134" s="115">
        <f t="shared" si="48"/>
        <v>0.22513807017502208</v>
      </c>
      <c r="M134" s="116">
        <f t="shared" si="49"/>
        <v>17.390999999999998</v>
      </c>
      <c r="N134" s="117">
        <f t="shared" si="50"/>
        <v>0.1978366170255027</v>
      </c>
      <c r="O134" s="117">
        <f t="shared" si="51"/>
        <v>57.610022877826388</v>
      </c>
      <c r="P134" s="217">
        <f t="shared" si="52"/>
        <v>45</v>
      </c>
      <c r="Q134" s="218">
        <f t="shared" si="53"/>
        <v>5</v>
      </c>
      <c r="R134" s="218">
        <f t="shared" si="54"/>
        <v>1456</v>
      </c>
      <c r="T134">
        <v>521</v>
      </c>
      <c r="U134">
        <v>2189</v>
      </c>
      <c r="V134" t="s">
        <v>511</v>
      </c>
      <c r="W134">
        <v>2527.3380000000002</v>
      </c>
      <c r="X134">
        <v>1430.5450000000001</v>
      </c>
      <c r="Y134">
        <v>1.7669999999999999</v>
      </c>
      <c r="Z134">
        <v>17.390999999999998</v>
      </c>
      <c r="AA134">
        <v>150.013578</v>
      </c>
      <c r="AB134">
        <v>2.7655319999999999</v>
      </c>
      <c r="AC134">
        <v>57.363857000000003</v>
      </c>
      <c r="AD134" s="1">
        <v>569</v>
      </c>
      <c r="AE134">
        <v>5</v>
      </c>
      <c r="AF134">
        <v>1456</v>
      </c>
      <c r="AG134">
        <v>82</v>
      </c>
      <c r="AH134">
        <v>16.847394000000001</v>
      </c>
      <c r="AI134">
        <v>4689.8</v>
      </c>
      <c r="AJ134">
        <v>0</v>
      </c>
      <c r="AK134">
        <v>45</v>
      </c>
      <c r="AL134">
        <v>14099</v>
      </c>
      <c r="AM134">
        <v>0.840571879628638</v>
      </c>
      <c r="AN134" t="s">
        <v>67</v>
      </c>
      <c r="AO134">
        <v>2354.5839999999998</v>
      </c>
      <c r="AP134" t="s">
        <v>667</v>
      </c>
      <c r="AQ134" t="s">
        <v>116</v>
      </c>
      <c r="AR134" t="s">
        <v>118</v>
      </c>
      <c r="AS134" t="s">
        <v>116</v>
      </c>
      <c r="AT134" t="s">
        <v>118</v>
      </c>
      <c r="AU134" t="s">
        <v>189</v>
      </c>
      <c r="AV134" t="s">
        <v>511</v>
      </c>
      <c r="AW134" t="s">
        <v>67</v>
      </c>
      <c r="AX134">
        <v>2189</v>
      </c>
      <c r="AY134" t="s">
        <v>401</v>
      </c>
      <c r="AZ134">
        <v>6</v>
      </c>
      <c r="BA134" t="s">
        <v>378</v>
      </c>
      <c r="BB134">
        <v>3</v>
      </c>
      <c r="BC134">
        <v>1</v>
      </c>
      <c r="BE134" t="s">
        <v>432</v>
      </c>
      <c r="BF134" t="s">
        <v>433</v>
      </c>
      <c r="BG134" t="s">
        <v>432</v>
      </c>
      <c r="BI134" t="s">
        <v>116</v>
      </c>
      <c r="BJ134" t="s">
        <v>511</v>
      </c>
      <c r="BK134" t="s">
        <v>67</v>
      </c>
      <c r="BL134">
        <v>0.840571879628638</v>
      </c>
      <c r="BM134">
        <v>2189</v>
      </c>
      <c r="BN134" t="s">
        <v>118</v>
      </c>
      <c r="BO134" t="s">
        <v>189</v>
      </c>
      <c r="BP134">
        <v>3</v>
      </c>
      <c r="BQ134">
        <v>2527.3380000000002</v>
      </c>
      <c r="BR134">
        <v>1.8435211244678132E-2</v>
      </c>
      <c r="BS134">
        <v>0.38239109929102555</v>
      </c>
      <c r="BT134">
        <v>0.22513807017502208</v>
      </c>
      <c r="BU134">
        <v>17.390999999999998</v>
      </c>
      <c r="BV134">
        <v>0.1978366170255027</v>
      </c>
      <c r="BW134">
        <v>57.610022877826388</v>
      </c>
      <c r="BX134">
        <v>45</v>
      </c>
      <c r="BY134">
        <v>5</v>
      </c>
      <c r="BZ134">
        <v>1456</v>
      </c>
    </row>
  </sheetData>
  <sortState xmlns:xlrd2="http://schemas.microsoft.com/office/spreadsheetml/2017/richdata2" ref="T4:AN66">
    <sortCondition ref="AB4:AB66"/>
    <sortCondition descending="1" ref="AD4:AD66"/>
  </sortState>
  <phoneticPr fontId="3" type="noConversion"/>
  <conditionalFormatting sqref="C5:D134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03" t="s">
        <v>516</v>
      </c>
      <c r="B2" s="257"/>
      <c r="C2" s="258"/>
      <c r="D2" s="258"/>
      <c r="E2" s="256"/>
      <c r="F2" s="259"/>
      <c r="G2" s="256"/>
      <c r="H2" s="256"/>
      <c r="I2" s="256"/>
      <c r="J2" s="256"/>
      <c r="K2" s="260"/>
      <c r="L2" s="260"/>
      <c r="M2" s="260"/>
      <c r="N2" s="260"/>
      <c r="O2" s="260"/>
      <c r="P2" s="260"/>
      <c r="Q2" s="260"/>
      <c r="R2" s="260"/>
    </row>
    <row r="3" spans="1:18">
      <c r="A3" s="226"/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</row>
    <row r="4" spans="1:18" ht="26.25">
      <c r="A4" s="304" t="s">
        <v>517</v>
      </c>
      <c r="B4" s="261"/>
      <c r="C4" s="262"/>
      <c r="D4" s="263"/>
      <c r="E4" s="264"/>
      <c r="F4" s="265"/>
      <c r="G4" s="260"/>
      <c r="H4" s="264"/>
      <c r="I4" s="260"/>
      <c r="J4" s="260"/>
      <c r="K4" s="260"/>
      <c r="L4" s="260"/>
      <c r="M4" s="260"/>
      <c r="N4" s="260"/>
      <c r="O4" s="260"/>
      <c r="P4" s="260"/>
      <c r="Q4" s="260"/>
      <c r="R4" s="260"/>
    </row>
    <row r="5" spans="1:18" ht="26.25">
      <c r="A5" s="229"/>
      <c r="B5" s="260"/>
      <c r="C5" s="260"/>
      <c r="D5" s="260"/>
      <c r="E5" s="260"/>
      <c r="F5" s="260"/>
      <c r="G5" s="260"/>
      <c r="H5" s="260"/>
      <c r="I5" s="260"/>
      <c r="J5" s="260"/>
      <c r="K5" s="266"/>
      <c r="L5" s="260"/>
      <c r="M5" s="260"/>
      <c r="N5" s="260"/>
      <c r="O5" s="260"/>
      <c r="P5" s="260"/>
      <c r="Q5" s="260"/>
      <c r="R5" s="260"/>
    </row>
    <row r="6" spans="1:18" ht="17.25">
      <c r="A6" s="230" t="s">
        <v>518</v>
      </c>
      <c r="B6" s="260"/>
      <c r="C6" s="260"/>
      <c r="D6" s="260"/>
      <c r="E6" s="260"/>
      <c r="F6" s="260"/>
      <c r="G6" s="260"/>
      <c r="H6" s="260"/>
      <c r="I6" s="260"/>
      <c r="J6" s="260"/>
      <c r="K6" s="260"/>
      <c r="L6" s="260"/>
      <c r="M6" s="260"/>
      <c r="N6" s="260"/>
      <c r="O6" s="260"/>
      <c r="P6" s="260"/>
      <c r="Q6" s="260"/>
      <c r="R6" s="260"/>
    </row>
    <row r="7" spans="1:18" ht="17.25">
      <c r="A7" s="230"/>
      <c r="B7" s="260"/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60"/>
    </row>
    <row r="8" spans="1:18" ht="17.25">
      <c r="A8" s="227" t="s">
        <v>162</v>
      </c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</row>
    <row r="9" spans="1:18">
      <c r="A9" s="228"/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</row>
    <row r="10" spans="1:18">
      <c r="A10" s="228" t="s">
        <v>519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</row>
    <row r="11" spans="1:18">
      <c r="A11" s="267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</row>
    <row r="12" spans="1:18">
      <c r="A12" s="260"/>
      <c r="B12" s="260"/>
      <c r="C12" s="260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60"/>
    </row>
    <row r="13" spans="1:18" ht="37.5" customHeight="1">
      <c r="A13" s="268" t="s">
        <v>0</v>
      </c>
      <c r="B13" s="269" t="s">
        <v>74</v>
      </c>
      <c r="C13" s="270" t="s">
        <v>65</v>
      </c>
      <c r="D13" s="270" t="s">
        <v>153</v>
      </c>
      <c r="E13" s="271" t="s">
        <v>139</v>
      </c>
      <c r="F13" s="269" t="s">
        <v>144</v>
      </c>
      <c r="G13" s="271" t="s">
        <v>142</v>
      </c>
      <c r="H13" s="271" t="s">
        <v>146</v>
      </c>
      <c r="I13" s="231" t="s">
        <v>148</v>
      </c>
      <c r="J13" s="271" t="s">
        <v>11</v>
      </c>
      <c r="K13" s="271" t="s">
        <v>12</v>
      </c>
      <c r="L13" s="271" t="s">
        <v>13</v>
      </c>
      <c r="M13" s="271" t="s">
        <v>105</v>
      </c>
      <c r="N13" s="271" t="s">
        <v>6</v>
      </c>
      <c r="O13" s="271" t="s">
        <v>7</v>
      </c>
      <c r="P13" s="271" t="s">
        <v>157</v>
      </c>
      <c r="Q13" s="272" t="s">
        <v>159</v>
      </c>
      <c r="R13" s="272" t="s">
        <v>160</v>
      </c>
    </row>
    <row r="14" spans="1:18" ht="16.5">
      <c r="A14" s="273" t="s">
        <v>116</v>
      </c>
      <c r="B14" s="274" t="s">
        <v>225</v>
      </c>
      <c r="C14" s="275" t="s">
        <v>70</v>
      </c>
      <c r="D14" s="276">
        <v>0.76713044549924558</v>
      </c>
      <c r="E14" s="277">
        <v>7265</v>
      </c>
      <c r="F14" s="232" t="s">
        <v>117</v>
      </c>
      <c r="G14" s="278" t="s">
        <v>174</v>
      </c>
      <c r="H14" s="279">
        <v>2</v>
      </c>
      <c r="I14" s="233">
        <v>2702.9520000000002</v>
      </c>
      <c r="J14" s="280">
        <v>1.7624442174475993E-2</v>
      </c>
      <c r="K14" s="280">
        <v>0.3311827785146948</v>
      </c>
      <c r="L14" s="280">
        <v>0.22345938810604107</v>
      </c>
      <c r="M14" s="281">
        <v>13.121</v>
      </c>
      <c r="N14" s="282">
        <v>0</v>
      </c>
      <c r="O14" s="282">
        <v>2.0348123089126258</v>
      </c>
      <c r="P14" s="283">
        <v>10</v>
      </c>
      <c r="Q14" s="284">
        <v>0</v>
      </c>
      <c r="R14" s="284">
        <v>55</v>
      </c>
    </row>
    <row r="15" spans="1:18" ht="16.5">
      <c r="A15" s="273" t="s">
        <v>116</v>
      </c>
      <c r="B15" s="274" t="s">
        <v>460</v>
      </c>
      <c r="C15" s="275" t="s">
        <v>67</v>
      </c>
      <c r="D15" s="276">
        <v>0.84280086691764711</v>
      </c>
      <c r="E15" s="277">
        <v>8751</v>
      </c>
      <c r="F15" s="232" t="s">
        <v>118</v>
      </c>
      <c r="G15" s="278" t="s">
        <v>201</v>
      </c>
      <c r="H15" s="279">
        <v>12</v>
      </c>
      <c r="I15" s="233">
        <v>2062.9189999999999</v>
      </c>
      <c r="J15" s="280">
        <v>3.0959975001231429E-2</v>
      </c>
      <c r="K15" s="280">
        <v>0.38953963777305189</v>
      </c>
      <c r="L15" s="280">
        <v>0.21474425316747775</v>
      </c>
      <c r="M15" s="281">
        <v>12.97</v>
      </c>
      <c r="N15" s="282">
        <v>0.2908500042900376</v>
      </c>
      <c r="O15" s="282">
        <v>28.551775421138689</v>
      </c>
      <c r="P15" s="283">
        <v>42</v>
      </c>
      <c r="Q15" s="284">
        <v>6</v>
      </c>
      <c r="R15" s="284">
        <v>589</v>
      </c>
    </row>
    <row r="16" spans="1:18" ht="16.5">
      <c r="A16" s="273" t="s">
        <v>116</v>
      </c>
      <c r="B16" s="274" t="s">
        <v>231</v>
      </c>
      <c r="C16" s="275" t="s">
        <v>70</v>
      </c>
      <c r="D16" s="276">
        <v>0.69816124285755909</v>
      </c>
      <c r="E16" s="277">
        <v>4501</v>
      </c>
      <c r="F16" s="232" t="s">
        <v>117</v>
      </c>
      <c r="G16" s="278" t="s">
        <v>198</v>
      </c>
      <c r="H16" s="279">
        <v>2</v>
      </c>
      <c r="I16" s="233">
        <v>2647.4870000000001</v>
      </c>
      <c r="J16" s="280">
        <v>2.4551869660197994E-2</v>
      </c>
      <c r="K16" s="280">
        <v>0.35353421937676638</v>
      </c>
      <c r="L16" s="280">
        <v>0.28064349324472604</v>
      </c>
      <c r="M16" s="281">
        <v>14.79</v>
      </c>
      <c r="N16" s="282">
        <v>3.9660251400667876</v>
      </c>
      <c r="O16" s="282">
        <v>40.680086436685052</v>
      </c>
      <c r="P16" s="283">
        <v>23</v>
      </c>
      <c r="Q16" s="284">
        <v>105</v>
      </c>
      <c r="R16" s="284">
        <v>1077</v>
      </c>
    </row>
    <row r="17" spans="1:18" ht="16.5">
      <c r="A17" s="273" t="s">
        <v>116</v>
      </c>
      <c r="B17" s="274" t="s">
        <v>236</v>
      </c>
      <c r="C17" s="275" t="s">
        <v>70</v>
      </c>
      <c r="D17" s="276">
        <v>0.77844440335251597</v>
      </c>
      <c r="E17" s="277">
        <v>9490</v>
      </c>
      <c r="F17" s="232" t="s">
        <v>117</v>
      </c>
      <c r="G17" s="278" t="s">
        <v>196</v>
      </c>
      <c r="H17" s="279">
        <v>12</v>
      </c>
      <c r="I17" s="233">
        <v>2311.0500000000002</v>
      </c>
      <c r="J17" s="280">
        <v>3.8288890185329598E-2</v>
      </c>
      <c r="K17" s="280">
        <v>0.33075763665850844</v>
      </c>
      <c r="L17" s="280">
        <v>0.221977023430908</v>
      </c>
      <c r="M17" s="281">
        <v>14.193</v>
      </c>
      <c r="N17" s="282">
        <v>1.557733497760758</v>
      </c>
      <c r="O17" s="282">
        <v>37.169252071569197</v>
      </c>
      <c r="P17" s="283">
        <v>19</v>
      </c>
      <c r="Q17" s="284">
        <v>36</v>
      </c>
      <c r="R17" s="284">
        <v>859</v>
      </c>
    </row>
    <row r="18" spans="1:18" ht="16.5">
      <c r="A18" s="273" t="s">
        <v>116</v>
      </c>
      <c r="B18" s="274" t="s">
        <v>240</v>
      </c>
      <c r="C18" s="275" t="s">
        <v>67</v>
      </c>
      <c r="D18" s="276">
        <v>0.80333333333333334</v>
      </c>
      <c r="E18" s="277">
        <v>1778</v>
      </c>
      <c r="F18" s="232" t="s">
        <v>118</v>
      </c>
      <c r="G18" s="278" t="s">
        <v>178</v>
      </c>
      <c r="H18" s="279">
        <v>1</v>
      </c>
      <c r="I18" s="233">
        <v>418.08800000000002</v>
      </c>
      <c r="J18" s="280">
        <v>2.1419006065587814E-2</v>
      </c>
      <c r="K18" s="280">
        <v>0.45608012645868395</v>
      </c>
      <c r="L18" s="280">
        <v>0.26549434568798913</v>
      </c>
      <c r="M18" s="281">
        <v>14.621</v>
      </c>
      <c r="N18" s="282">
        <v>1.195920476072023</v>
      </c>
      <c r="O18" s="282">
        <v>27.266986854442127</v>
      </c>
      <c r="P18" s="283">
        <v>8</v>
      </c>
      <c r="Q18" s="284">
        <v>5</v>
      </c>
      <c r="R18" s="284">
        <v>114</v>
      </c>
    </row>
    <row r="19" spans="1:18" ht="16.5">
      <c r="A19" s="273" t="s">
        <v>116</v>
      </c>
      <c r="B19" s="274" t="s">
        <v>242</v>
      </c>
      <c r="C19" s="275" t="s">
        <v>67</v>
      </c>
      <c r="D19" s="276">
        <v>0.82046770002233937</v>
      </c>
      <c r="E19" s="277">
        <v>7253</v>
      </c>
      <c r="F19" s="232" t="s">
        <v>118</v>
      </c>
      <c r="G19" s="278" t="s">
        <v>191</v>
      </c>
      <c r="H19" s="279">
        <v>3</v>
      </c>
      <c r="I19" s="233">
        <v>1945.3219999999999</v>
      </c>
      <c r="J19" s="280">
        <v>1.1386564589332144E-2</v>
      </c>
      <c r="K19" s="280">
        <v>0.42618478622764611</v>
      </c>
      <c r="L19" s="280">
        <v>0.20870580808729866</v>
      </c>
      <c r="M19" s="281">
        <v>12.811999999999999</v>
      </c>
      <c r="N19" s="282">
        <v>0.51405371450073567</v>
      </c>
      <c r="O19" s="282">
        <v>66.158713056244679</v>
      </c>
      <c r="P19" s="283">
        <v>49</v>
      </c>
      <c r="Q19" s="284">
        <v>10</v>
      </c>
      <c r="R19" s="284">
        <v>1287</v>
      </c>
    </row>
    <row r="20" spans="1:18" ht="16.5">
      <c r="A20" s="273" t="s">
        <v>116</v>
      </c>
      <c r="B20" s="274" t="s">
        <v>243</v>
      </c>
      <c r="C20" s="275" t="s">
        <v>67</v>
      </c>
      <c r="D20" s="276">
        <v>0.81167993957086959</v>
      </c>
      <c r="E20" s="277">
        <v>3625</v>
      </c>
      <c r="F20" s="232" t="s">
        <v>118</v>
      </c>
      <c r="G20" s="278" t="s">
        <v>197</v>
      </c>
      <c r="H20" s="279">
        <v>2</v>
      </c>
      <c r="I20" s="233">
        <v>827.53300000000002</v>
      </c>
      <c r="J20" s="280">
        <v>2.5985664725750004E-2</v>
      </c>
      <c r="K20" s="280">
        <v>0.43565479192456408</v>
      </c>
      <c r="L20" s="280">
        <v>0.29485228987847012</v>
      </c>
      <c r="M20" s="281">
        <v>15.487</v>
      </c>
      <c r="N20" s="282">
        <v>2.6585042530025991</v>
      </c>
      <c r="O20" s="282">
        <v>32.868779855304865</v>
      </c>
      <c r="P20" s="283">
        <v>24</v>
      </c>
      <c r="Q20" s="284">
        <v>22</v>
      </c>
      <c r="R20" s="284">
        <v>272</v>
      </c>
    </row>
    <row r="21" spans="1:18" ht="16.5">
      <c r="A21" s="273" t="s">
        <v>116</v>
      </c>
      <c r="B21" s="274" t="s">
        <v>356</v>
      </c>
      <c r="C21" s="275" t="s">
        <v>67</v>
      </c>
      <c r="D21" s="276">
        <v>0.82756979549699849</v>
      </c>
      <c r="E21" s="277">
        <v>8333</v>
      </c>
      <c r="F21" s="232" t="s">
        <v>118</v>
      </c>
      <c r="G21" s="278" t="s">
        <v>193</v>
      </c>
      <c r="H21" s="279">
        <v>9</v>
      </c>
      <c r="I21" s="233">
        <v>1238.0070000000001</v>
      </c>
      <c r="J21" s="280">
        <v>9.7072222371425831E-3</v>
      </c>
      <c r="K21" s="280">
        <v>0.45189339571009196</v>
      </c>
      <c r="L21" s="280">
        <v>0.2261046037103214</v>
      </c>
      <c r="M21" s="281">
        <v>15.694000000000001</v>
      </c>
      <c r="N21" s="282">
        <v>0.96929985048549805</v>
      </c>
      <c r="O21" s="282">
        <v>14.943372694984761</v>
      </c>
      <c r="P21" s="283">
        <v>41</v>
      </c>
      <c r="Q21" s="284">
        <v>12</v>
      </c>
      <c r="R21" s="284">
        <v>192</v>
      </c>
    </row>
    <row r="22" spans="1:18" ht="16.5">
      <c r="A22" s="273" t="s">
        <v>116</v>
      </c>
      <c r="B22" s="274" t="s">
        <v>249</v>
      </c>
      <c r="C22" s="275" t="s">
        <v>67</v>
      </c>
      <c r="D22" s="276">
        <v>0.8004</v>
      </c>
      <c r="E22" s="277">
        <v>3121</v>
      </c>
      <c r="F22" s="232" t="s">
        <v>117</v>
      </c>
      <c r="G22" s="278" t="s">
        <v>172</v>
      </c>
      <c r="H22" s="279">
        <v>1</v>
      </c>
      <c r="I22" s="233">
        <v>2722.9879999999998</v>
      </c>
      <c r="J22" s="280">
        <v>7.2490619887754203E-3</v>
      </c>
      <c r="K22" s="280">
        <v>0.32050673719196865</v>
      </c>
      <c r="L22" s="280">
        <v>0.17664418645987423</v>
      </c>
      <c r="M22" s="281">
        <v>9.9860000000000007</v>
      </c>
      <c r="N22" s="282">
        <v>0</v>
      </c>
      <c r="O22" s="282">
        <v>13.037148896726684</v>
      </c>
      <c r="P22" s="283">
        <v>10</v>
      </c>
      <c r="Q22" s="284">
        <v>0</v>
      </c>
      <c r="R22" s="284">
        <v>355</v>
      </c>
    </row>
    <row r="23" spans="1:18" ht="16.5">
      <c r="A23" s="273" t="s">
        <v>116</v>
      </c>
      <c r="B23" s="274" t="s">
        <v>492</v>
      </c>
      <c r="C23" s="275" t="s">
        <v>67</v>
      </c>
      <c r="D23" s="276">
        <v>0.80859655662685515</v>
      </c>
      <c r="E23" s="277">
        <v>5317</v>
      </c>
      <c r="F23" s="232" t="s">
        <v>117</v>
      </c>
      <c r="G23" s="278" t="s">
        <v>196</v>
      </c>
      <c r="H23" s="279">
        <v>14</v>
      </c>
      <c r="I23" s="233">
        <v>2328.2210000000005</v>
      </c>
      <c r="J23" s="280">
        <v>2.4606195702152407E-2</v>
      </c>
      <c r="K23" s="280">
        <v>0.40296047170391225</v>
      </c>
      <c r="L23" s="280">
        <v>0.19242159571621423</v>
      </c>
      <c r="M23" s="281">
        <v>15.449</v>
      </c>
      <c r="N23" s="282">
        <v>0.94492747896355178</v>
      </c>
      <c r="O23" s="282">
        <v>24.095650713570571</v>
      </c>
      <c r="P23" s="283">
        <v>44</v>
      </c>
      <c r="Q23" s="284">
        <v>22</v>
      </c>
      <c r="R23" s="284">
        <v>561</v>
      </c>
    </row>
    <row r="24" spans="1:18" ht="16.5">
      <c r="A24" s="273" t="s">
        <v>116</v>
      </c>
      <c r="B24" s="274" t="s">
        <v>251</v>
      </c>
      <c r="C24" s="275" t="s">
        <v>67</v>
      </c>
      <c r="D24" s="276">
        <v>0.84818181818181815</v>
      </c>
      <c r="E24" s="277">
        <v>3074</v>
      </c>
      <c r="F24" s="232" t="s">
        <v>118</v>
      </c>
      <c r="G24" s="278" t="s">
        <v>206</v>
      </c>
      <c r="H24" s="279">
        <v>1</v>
      </c>
      <c r="I24" s="233">
        <v>2218.884</v>
      </c>
      <c r="J24" s="280">
        <v>1.0069827822293658E-2</v>
      </c>
      <c r="K24" s="280">
        <v>0.37346879330803151</v>
      </c>
      <c r="L24" s="280">
        <v>0.28933463849394558</v>
      </c>
      <c r="M24" s="281">
        <v>19.381</v>
      </c>
      <c r="N24" s="282">
        <v>0.27040620419994915</v>
      </c>
      <c r="O24" s="282">
        <v>41.912961650992123</v>
      </c>
      <c r="P24" s="283">
        <v>32</v>
      </c>
      <c r="Q24" s="284">
        <v>6</v>
      </c>
      <c r="R24" s="284">
        <v>930</v>
      </c>
    </row>
    <row r="25" spans="1:18" ht="16.5">
      <c r="A25" s="273" t="s">
        <v>116</v>
      </c>
      <c r="B25" s="274" t="s">
        <v>493</v>
      </c>
      <c r="C25" s="275" t="s">
        <v>70</v>
      </c>
      <c r="D25" s="276">
        <v>0.79970004287641017</v>
      </c>
      <c r="E25" s="277">
        <v>2955</v>
      </c>
      <c r="F25" s="232" t="s">
        <v>118</v>
      </c>
      <c r="G25" s="278" t="s">
        <v>204</v>
      </c>
      <c r="H25" s="279">
        <v>9</v>
      </c>
      <c r="I25" s="233">
        <v>1349.252</v>
      </c>
      <c r="J25" s="280">
        <v>2.6898483551239038E-2</v>
      </c>
      <c r="K25" s="280">
        <v>0.48300255365878858</v>
      </c>
      <c r="L25" s="280">
        <v>0.24026583698678036</v>
      </c>
      <c r="M25" s="281">
        <v>19.207000000000001</v>
      </c>
      <c r="N25" s="282">
        <v>3.4092964101591106</v>
      </c>
      <c r="O25" s="282">
        <v>55.14166367735605</v>
      </c>
      <c r="P25" s="283">
        <v>50</v>
      </c>
      <c r="Q25" s="284">
        <v>46</v>
      </c>
      <c r="R25" s="284">
        <v>759</v>
      </c>
    </row>
    <row r="26" spans="1:18" ht="16.5">
      <c r="A26" s="273" t="s">
        <v>116</v>
      </c>
      <c r="B26" s="274" t="s">
        <v>254</v>
      </c>
      <c r="C26" s="275" t="s">
        <v>67</v>
      </c>
      <c r="D26" s="276">
        <v>0.83142857142857141</v>
      </c>
      <c r="E26" s="277">
        <v>2831</v>
      </c>
      <c r="F26" s="232" t="s">
        <v>118</v>
      </c>
      <c r="G26" s="278" t="s">
        <v>167</v>
      </c>
      <c r="H26" s="279">
        <v>1</v>
      </c>
      <c r="I26" s="233">
        <v>2599.9119999999998</v>
      </c>
      <c r="J26" s="280">
        <v>1.1927628561266024E-2</v>
      </c>
      <c r="K26" s="280">
        <v>0.40842736774610233</v>
      </c>
      <c r="L26" s="280">
        <v>0.3307804264144325</v>
      </c>
      <c r="M26" s="281">
        <v>18.562999999999999</v>
      </c>
      <c r="N26" s="282">
        <v>1.115422368141691</v>
      </c>
      <c r="O26" s="282">
        <v>25.077771863047673</v>
      </c>
      <c r="P26" s="283">
        <v>56</v>
      </c>
      <c r="Q26" s="284">
        <v>29</v>
      </c>
      <c r="R26" s="284">
        <v>652</v>
      </c>
    </row>
    <row r="27" spans="1:18" ht="16.5">
      <c r="A27" s="273" t="s">
        <v>116</v>
      </c>
      <c r="B27" s="274" t="s">
        <v>255</v>
      </c>
      <c r="C27" s="275" t="s">
        <v>67</v>
      </c>
      <c r="D27" s="276">
        <v>0.84</v>
      </c>
      <c r="E27" s="277">
        <v>4060</v>
      </c>
      <c r="F27" s="232" t="s">
        <v>118</v>
      </c>
      <c r="G27" s="278" t="s">
        <v>222</v>
      </c>
      <c r="H27" s="279">
        <v>1</v>
      </c>
      <c r="I27" s="233">
        <v>2330.2249999999999</v>
      </c>
      <c r="J27" s="280">
        <v>1.3777812642313668E-2</v>
      </c>
      <c r="K27" s="280">
        <v>0.39842480822412341</v>
      </c>
      <c r="L27" s="280">
        <v>0.2210087008765248</v>
      </c>
      <c r="M27" s="281">
        <v>14.691000000000001</v>
      </c>
      <c r="N27" s="282">
        <v>0.38622879764829576</v>
      </c>
      <c r="O27" s="282">
        <v>51.883401817421067</v>
      </c>
      <c r="P27" s="283">
        <v>64</v>
      </c>
      <c r="Q27" s="284">
        <v>9</v>
      </c>
      <c r="R27" s="284">
        <v>1209</v>
      </c>
    </row>
    <row r="28" spans="1:18" ht="16.5">
      <c r="A28" s="273" t="s">
        <v>116</v>
      </c>
      <c r="B28" s="274" t="s">
        <v>318</v>
      </c>
      <c r="C28" s="275" t="s">
        <v>67</v>
      </c>
      <c r="D28" s="276">
        <v>0.84905447566008452</v>
      </c>
      <c r="E28" s="277">
        <v>5143</v>
      </c>
      <c r="F28" s="232" t="s">
        <v>118</v>
      </c>
      <c r="G28" s="278" t="s">
        <v>214</v>
      </c>
      <c r="H28" s="279">
        <v>11</v>
      </c>
      <c r="I28" s="233">
        <v>2841.5369999999998</v>
      </c>
      <c r="J28" s="280">
        <v>2.8502663864436534E-2</v>
      </c>
      <c r="K28" s="280">
        <v>0.43382632638166457</v>
      </c>
      <c r="L28" s="280">
        <v>0.25348799835863023</v>
      </c>
      <c r="M28" s="281">
        <v>16.925999999999998</v>
      </c>
      <c r="N28" s="282">
        <v>3.9989898847772527</v>
      </c>
      <c r="O28" s="282">
        <v>56.430190596301237</v>
      </c>
      <c r="P28" s="283">
        <v>54</v>
      </c>
      <c r="Q28" s="284">
        <v>110</v>
      </c>
      <c r="R28" s="284">
        <v>1671</v>
      </c>
    </row>
    <row r="29" spans="1:18" ht="16.5">
      <c r="A29" s="273" t="s">
        <v>116</v>
      </c>
      <c r="B29" s="274" t="s">
        <v>258</v>
      </c>
      <c r="C29" s="275" t="s">
        <v>70</v>
      </c>
      <c r="D29" s="276">
        <v>0.78774267113263319</v>
      </c>
      <c r="E29" s="277">
        <v>2242</v>
      </c>
      <c r="F29" s="232" t="s">
        <v>117</v>
      </c>
      <c r="G29" s="278" t="s">
        <v>166</v>
      </c>
      <c r="H29" s="279">
        <v>3</v>
      </c>
      <c r="I29" s="233">
        <v>2638.9900000000002</v>
      </c>
      <c r="J29" s="280">
        <v>2.9773008790126402E-2</v>
      </c>
      <c r="K29" s="280">
        <v>0.35931035896698804</v>
      </c>
      <c r="L29" s="280">
        <v>0.15990966240872456</v>
      </c>
      <c r="M29" s="281">
        <v>16.106000000000002</v>
      </c>
      <c r="N29" s="282">
        <v>0.12107666211014827</v>
      </c>
      <c r="O29" s="282">
        <v>82.856795770711472</v>
      </c>
      <c r="P29" s="283">
        <v>41</v>
      </c>
      <c r="Q29" s="284">
        <v>3</v>
      </c>
      <c r="R29" s="284">
        <v>2211</v>
      </c>
    </row>
    <row r="30" spans="1:18" ht="16.5">
      <c r="A30" s="273" t="s">
        <v>116</v>
      </c>
      <c r="B30" s="274" t="s">
        <v>365</v>
      </c>
      <c r="C30" s="275" t="s">
        <v>70</v>
      </c>
      <c r="D30" s="276">
        <v>0.79227272727272724</v>
      </c>
      <c r="E30" s="277">
        <v>6063</v>
      </c>
      <c r="F30" s="232" t="s">
        <v>118</v>
      </c>
      <c r="G30" s="278" t="s">
        <v>179</v>
      </c>
      <c r="H30" s="279">
        <v>1</v>
      </c>
      <c r="I30" s="233">
        <v>2078.9259999999999</v>
      </c>
      <c r="J30" s="280">
        <v>3.6398261849611195E-2</v>
      </c>
      <c r="K30" s="280">
        <v>0.37572368181901405</v>
      </c>
      <c r="L30" s="280">
        <v>0.22463522030125171</v>
      </c>
      <c r="M30" s="281">
        <v>17.786000000000001</v>
      </c>
      <c r="N30" s="282">
        <v>9.620352047162814E-2</v>
      </c>
      <c r="O30" s="282">
        <v>29.534480784789839</v>
      </c>
      <c r="P30" s="283">
        <v>45</v>
      </c>
      <c r="Q30" s="284">
        <v>2</v>
      </c>
      <c r="R30" s="284">
        <v>614</v>
      </c>
    </row>
    <row r="31" spans="1:18" ht="16.5">
      <c r="A31" s="273" t="s">
        <v>116</v>
      </c>
      <c r="B31" s="274" t="s">
        <v>262</v>
      </c>
      <c r="C31" s="275" t="s">
        <v>67</v>
      </c>
      <c r="D31" s="276">
        <v>0.80153846153846153</v>
      </c>
      <c r="E31" s="277">
        <v>2713</v>
      </c>
      <c r="F31" s="232" t="s">
        <v>117</v>
      </c>
      <c r="G31" s="278" t="s">
        <v>185</v>
      </c>
      <c r="H31" s="279">
        <v>1</v>
      </c>
      <c r="I31" s="233">
        <v>2611.0520000000001</v>
      </c>
      <c r="J31" s="280">
        <v>2.3792680649187679E-2</v>
      </c>
      <c r="K31" s="280">
        <v>0.33847161401975079</v>
      </c>
      <c r="L31" s="280">
        <v>0.21562190258945435</v>
      </c>
      <c r="M31" s="281">
        <v>11.641999999999999</v>
      </c>
      <c r="N31" s="282">
        <v>0.49788361166303846</v>
      </c>
      <c r="O31" s="282">
        <v>1.8766382285760681</v>
      </c>
      <c r="P31" s="283">
        <v>16</v>
      </c>
      <c r="Q31" s="284">
        <v>13</v>
      </c>
      <c r="R31" s="284">
        <v>49</v>
      </c>
    </row>
    <row r="32" spans="1:18" ht="16.5">
      <c r="A32" s="273" t="s">
        <v>116</v>
      </c>
      <c r="B32" s="274" t="s">
        <v>265</v>
      </c>
      <c r="C32" s="275" t="s">
        <v>70</v>
      </c>
      <c r="D32" s="276">
        <v>0.7803044180094556</v>
      </c>
      <c r="E32" s="277">
        <v>3375</v>
      </c>
      <c r="F32" s="232" t="s">
        <v>118</v>
      </c>
      <c r="G32" s="278" t="s">
        <v>193</v>
      </c>
      <c r="H32" s="279">
        <v>3</v>
      </c>
      <c r="I32" s="233">
        <v>646.92999999999995</v>
      </c>
      <c r="J32" s="280">
        <v>2.0079487080815802E-2</v>
      </c>
      <c r="K32" s="280">
        <v>0.50246717238273131</v>
      </c>
      <c r="L32" s="280">
        <v>0.21764923709408038</v>
      </c>
      <c r="M32" s="281">
        <v>22.131</v>
      </c>
      <c r="N32" s="282">
        <v>0.83221850729127445</v>
      </c>
      <c r="O32" s="282">
        <v>68.658026851530138</v>
      </c>
      <c r="P32" s="283">
        <v>18</v>
      </c>
      <c r="Q32" s="284">
        <v>18</v>
      </c>
      <c r="R32" s="284">
        <v>485</v>
      </c>
    </row>
    <row r="33" spans="1:18" ht="16.5">
      <c r="A33" s="273" t="s">
        <v>116</v>
      </c>
      <c r="B33" s="274" t="s">
        <v>266</v>
      </c>
      <c r="C33" s="275" t="s">
        <v>67</v>
      </c>
      <c r="D33" s="276">
        <v>0.82501556478445215</v>
      </c>
      <c r="E33" s="277">
        <v>5079</v>
      </c>
      <c r="F33" s="232" t="s">
        <v>118</v>
      </c>
      <c r="G33" s="278" t="s">
        <v>201</v>
      </c>
      <c r="H33" s="279">
        <v>3</v>
      </c>
      <c r="I33" s="233">
        <v>2691.5459999999998</v>
      </c>
      <c r="J33" s="280">
        <v>3.2497635194869774E-3</v>
      </c>
      <c r="K33" s="280">
        <v>0.36615290161767994</v>
      </c>
      <c r="L33" s="280">
        <v>0.20768732914094726</v>
      </c>
      <c r="M33" s="281">
        <v>14.387</v>
      </c>
      <c r="N33" s="282">
        <v>0.18576684180764513</v>
      </c>
      <c r="O33" s="282">
        <v>64.089560423637565</v>
      </c>
      <c r="P33" s="283">
        <v>16</v>
      </c>
      <c r="Q33" s="284">
        <v>5</v>
      </c>
      <c r="R33" s="284">
        <v>1725</v>
      </c>
    </row>
    <row r="34" spans="1:18" ht="16.5">
      <c r="A34" s="273" t="s">
        <v>116</v>
      </c>
      <c r="B34" s="274" t="s">
        <v>267</v>
      </c>
      <c r="C34" s="275" t="s">
        <v>67</v>
      </c>
      <c r="D34" s="276">
        <v>0.81434045486574091</v>
      </c>
      <c r="E34" s="277">
        <v>7897</v>
      </c>
      <c r="F34" s="232" t="s">
        <v>117</v>
      </c>
      <c r="G34" s="278" t="s">
        <v>170</v>
      </c>
      <c r="H34" s="279">
        <v>2</v>
      </c>
      <c r="I34" s="233">
        <v>2713.0439999999999</v>
      </c>
      <c r="J34" s="280">
        <v>3.5360565273645915E-2</v>
      </c>
      <c r="K34" s="280">
        <v>0.344666568313512</v>
      </c>
      <c r="L34" s="280">
        <v>0.19424675751664922</v>
      </c>
      <c r="M34" s="281">
        <v>13.657999999999999</v>
      </c>
      <c r="N34" s="282">
        <v>3.6858967270711425E-2</v>
      </c>
      <c r="O34" s="282">
        <v>12.826920610207576</v>
      </c>
      <c r="P34" s="283">
        <v>9</v>
      </c>
      <c r="Q34" s="284">
        <v>1</v>
      </c>
      <c r="R34" s="284">
        <v>348</v>
      </c>
    </row>
    <row r="35" spans="1:18" ht="16.5">
      <c r="A35" s="273" t="s">
        <v>116</v>
      </c>
      <c r="B35" s="274" t="s">
        <v>271</v>
      </c>
      <c r="C35" s="275" t="s">
        <v>70</v>
      </c>
      <c r="D35" s="276">
        <v>0.7824373391303685</v>
      </c>
      <c r="E35" s="277">
        <v>5027</v>
      </c>
      <c r="F35" s="232" t="s">
        <v>117</v>
      </c>
      <c r="G35" s="278" t="s">
        <v>171</v>
      </c>
      <c r="H35" s="279">
        <v>2</v>
      </c>
      <c r="I35" s="233">
        <v>2786.3580000000002</v>
      </c>
      <c r="J35" s="280">
        <v>2.9987693062513199E-2</v>
      </c>
      <c r="K35" s="280">
        <v>0.3755813926278681</v>
      </c>
      <c r="L35" s="280">
        <v>0.23471499355072103</v>
      </c>
      <c r="M35" s="281">
        <v>14.417</v>
      </c>
      <c r="N35" s="282">
        <v>3.8075772309927647E-2</v>
      </c>
      <c r="O35" s="282">
        <v>43.330228888697661</v>
      </c>
      <c r="P35" s="283">
        <v>64</v>
      </c>
      <c r="Q35" s="284">
        <v>1</v>
      </c>
      <c r="R35" s="284">
        <v>1305</v>
      </c>
    </row>
    <row r="36" spans="1:18" ht="16.5">
      <c r="A36" s="273" t="s">
        <v>116</v>
      </c>
      <c r="B36" s="274" t="s">
        <v>387</v>
      </c>
      <c r="C36" s="275" t="s">
        <v>67</v>
      </c>
      <c r="D36" s="276">
        <v>0.84266342801059957</v>
      </c>
      <c r="E36" s="277">
        <v>6459</v>
      </c>
      <c r="F36" s="232" t="s">
        <v>117</v>
      </c>
      <c r="G36" s="278" t="s">
        <v>166</v>
      </c>
      <c r="H36" s="279">
        <v>10</v>
      </c>
      <c r="I36" s="233">
        <v>1558.5319999999999</v>
      </c>
      <c r="J36" s="280">
        <v>3.7916680922655141E-2</v>
      </c>
      <c r="K36" s="280">
        <v>0.34442273570445958</v>
      </c>
      <c r="L36" s="280">
        <v>0.19297482757635678</v>
      </c>
      <c r="M36" s="281">
        <v>13.962</v>
      </c>
      <c r="N36" s="282">
        <v>1.4757476907756788</v>
      </c>
      <c r="O36" s="282">
        <v>31.50400505090688</v>
      </c>
      <c r="P36" s="283">
        <v>17</v>
      </c>
      <c r="Q36" s="284">
        <v>23</v>
      </c>
      <c r="R36" s="284">
        <v>491</v>
      </c>
    </row>
    <row r="37" spans="1:18" ht="16.5">
      <c r="A37" s="273" t="s">
        <v>116</v>
      </c>
      <c r="B37" s="274" t="s">
        <v>363</v>
      </c>
      <c r="C37" s="275" t="s">
        <v>67</v>
      </c>
      <c r="D37" s="276">
        <v>0.80223487585818432</v>
      </c>
      <c r="E37" s="277">
        <v>541</v>
      </c>
      <c r="F37" s="232" t="s">
        <v>118</v>
      </c>
      <c r="G37" s="278" t="s">
        <v>218</v>
      </c>
      <c r="H37" s="279">
        <v>14</v>
      </c>
      <c r="I37" s="233">
        <v>2086.8980000000001</v>
      </c>
      <c r="J37" s="280">
        <v>1.5221703632844795E-2</v>
      </c>
      <c r="K37" s="280">
        <v>0.41493088850596943</v>
      </c>
      <c r="L37" s="280">
        <v>0.22238214091845207</v>
      </c>
      <c r="M37" s="281">
        <v>17.890999999999998</v>
      </c>
      <c r="N37" s="282">
        <v>1.0062782177183551</v>
      </c>
      <c r="O37" s="282">
        <v>53.188991507970201</v>
      </c>
      <c r="P37" s="283">
        <v>39</v>
      </c>
      <c r="Q37" s="284">
        <v>21</v>
      </c>
      <c r="R37" s="284">
        <v>1136</v>
      </c>
    </row>
    <row r="38" spans="1:18" ht="16.5">
      <c r="A38" s="273" t="s">
        <v>116</v>
      </c>
      <c r="B38" s="274" t="s">
        <v>500</v>
      </c>
      <c r="C38" s="275" t="s">
        <v>70</v>
      </c>
      <c r="D38" s="276">
        <v>0.79424081849506667</v>
      </c>
      <c r="E38" s="277">
        <v>2740</v>
      </c>
      <c r="F38" s="232" t="s">
        <v>118</v>
      </c>
      <c r="G38" s="278" t="s">
        <v>167</v>
      </c>
      <c r="H38" s="279">
        <v>10</v>
      </c>
      <c r="I38" s="233">
        <v>1778.5140000000001</v>
      </c>
      <c r="J38" s="280">
        <v>5.9761259663579626E-2</v>
      </c>
      <c r="K38" s="280">
        <v>0.38904932604967596</v>
      </c>
      <c r="L38" s="280">
        <v>0.21211209384233659</v>
      </c>
      <c r="M38" s="281">
        <v>19.233000000000001</v>
      </c>
      <c r="N38" s="282">
        <v>2.4285087499170257</v>
      </c>
      <c r="O38" s="282">
        <v>69.455350247626939</v>
      </c>
      <c r="P38" s="283">
        <v>23</v>
      </c>
      <c r="Q38" s="284">
        <v>44</v>
      </c>
      <c r="R38" s="284">
        <v>1415</v>
      </c>
    </row>
    <row r="39" spans="1:18" ht="16.5">
      <c r="A39" s="273" t="s">
        <v>116</v>
      </c>
      <c r="B39" s="274" t="s">
        <v>278</v>
      </c>
      <c r="C39" s="275" t="s">
        <v>67</v>
      </c>
      <c r="D39" s="276">
        <v>0.80047496020334163</v>
      </c>
      <c r="E39" s="277">
        <v>3748</v>
      </c>
      <c r="F39" s="232" t="s">
        <v>118</v>
      </c>
      <c r="G39" s="278" t="s">
        <v>189</v>
      </c>
      <c r="H39" s="279">
        <v>2</v>
      </c>
      <c r="I39" s="233">
        <v>1659.7169999999999</v>
      </c>
      <c r="J39" s="280">
        <v>4.16505931291523E-2</v>
      </c>
      <c r="K39" s="280">
        <v>0.37425722686419916</v>
      </c>
      <c r="L39" s="280">
        <v>0.27593055963306529</v>
      </c>
      <c r="M39" s="281">
        <v>18.803000000000001</v>
      </c>
      <c r="N39" s="282">
        <v>0</v>
      </c>
      <c r="O39" s="282">
        <v>28.498834439847279</v>
      </c>
      <c r="P39" s="283">
        <v>31</v>
      </c>
      <c r="Q39" s="284">
        <v>1</v>
      </c>
      <c r="R39" s="284">
        <v>479</v>
      </c>
    </row>
    <row r="40" spans="1:18" ht="16.5">
      <c r="A40" s="273" t="s">
        <v>116</v>
      </c>
      <c r="B40" s="274" t="s">
        <v>388</v>
      </c>
      <c r="C40" s="275" t="s">
        <v>70</v>
      </c>
      <c r="D40" s="276">
        <v>0.77136747158940777</v>
      </c>
      <c r="E40" s="277">
        <v>4408</v>
      </c>
      <c r="F40" s="232" t="s">
        <v>118</v>
      </c>
      <c r="G40" s="278" t="s">
        <v>210</v>
      </c>
      <c r="H40" s="279">
        <v>11</v>
      </c>
      <c r="I40" s="233">
        <v>1736.7929999999999</v>
      </c>
      <c r="J40" s="280">
        <v>6.1127790253232894E-2</v>
      </c>
      <c r="K40" s="280">
        <v>0.42816564977462618</v>
      </c>
      <c r="L40" s="280">
        <v>0.17876725453161024</v>
      </c>
      <c r="M40" s="281">
        <v>17.422000000000001</v>
      </c>
      <c r="N40" s="282">
        <v>4.8379521217443777</v>
      </c>
      <c r="O40" s="282">
        <v>43.205600198356038</v>
      </c>
      <c r="P40" s="283">
        <v>62</v>
      </c>
      <c r="Q40" s="284">
        <v>76</v>
      </c>
      <c r="R40" s="284">
        <v>898</v>
      </c>
    </row>
    <row r="41" spans="1:18" ht="16.5">
      <c r="A41" s="273" t="s">
        <v>116</v>
      </c>
      <c r="B41" s="274" t="s">
        <v>502</v>
      </c>
      <c r="C41" s="275" t="s">
        <v>67</v>
      </c>
      <c r="D41" s="276">
        <v>0.83921587973120804</v>
      </c>
      <c r="E41" s="277">
        <v>8444</v>
      </c>
      <c r="F41" s="232" t="s">
        <v>117</v>
      </c>
      <c r="G41" s="278" t="s">
        <v>196</v>
      </c>
      <c r="H41" s="279">
        <v>14</v>
      </c>
      <c r="I41" s="233">
        <v>2478.5559999999991</v>
      </c>
      <c r="J41" s="280">
        <v>1.9513520869775654E-2</v>
      </c>
      <c r="K41" s="280">
        <v>0.38816776792927266</v>
      </c>
      <c r="L41" s="280">
        <v>0.13489298356939605</v>
      </c>
      <c r="M41" s="281">
        <v>15.542999999999999</v>
      </c>
      <c r="N41" s="282">
        <v>0.12848185836159939</v>
      </c>
      <c r="O41" s="282">
        <v>46.553260013019511</v>
      </c>
      <c r="P41" s="283">
        <v>34</v>
      </c>
      <c r="Q41" s="284">
        <v>3</v>
      </c>
      <c r="R41" s="284">
        <v>1220</v>
      </c>
    </row>
    <row r="42" spans="1:18" ht="16.5">
      <c r="A42" s="273" t="s">
        <v>116</v>
      </c>
      <c r="B42" s="274" t="s">
        <v>366</v>
      </c>
      <c r="C42" s="275" t="s">
        <v>70</v>
      </c>
      <c r="D42" s="276">
        <v>0.78257480235990184</v>
      </c>
      <c r="E42" s="277">
        <v>2037</v>
      </c>
      <c r="F42" s="232" t="s">
        <v>118</v>
      </c>
      <c r="G42" s="278" t="s">
        <v>218</v>
      </c>
      <c r="H42" s="279">
        <v>3</v>
      </c>
      <c r="I42" s="233">
        <v>2263.4669999999996</v>
      </c>
      <c r="J42" s="280">
        <v>1.8161331003932704E-2</v>
      </c>
      <c r="K42" s="280">
        <v>0.40855305696212474</v>
      </c>
      <c r="L42" s="280">
        <v>0.26949807529776221</v>
      </c>
      <c r="M42" s="281">
        <v>19.613</v>
      </c>
      <c r="N42" s="282">
        <v>1.1486803209412819</v>
      </c>
      <c r="O42" s="282">
        <v>24.652446887893664</v>
      </c>
      <c r="P42" s="283">
        <v>60</v>
      </c>
      <c r="Q42" s="284">
        <v>26</v>
      </c>
      <c r="R42" s="284">
        <v>558</v>
      </c>
    </row>
    <row r="43" spans="1:18" ht="16.5">
      <c r="A43" s="273" t="s">
        <v>116</v>
      </c>
      <c r="B43" s="274" t="s">
        <v>314</v>
      </c>
      <c r="C43" s="275" t="s">
        <v>70</v>
      </c>
      <c r="D43" s="276">
        <v>0.78714285714285714</v>
      </c>
      <c r="E43" s="277">
        <v>1047</v>
      </c>
      <c r="F43" s="232" t="s">
        <v>118</v>
      </c>
      <c r="G43" s="278" t="s">
        <v>178</v>
      </c>
      <c r="H43" s="279">
        <v>1</v>
      </c>
      <c r="I43" s="233">
        <v>1162.92</v>
      </c>
      <c r="J43" s="280">
        <v>3.8842715662667171E-2</v>
      </c>
      <c r="K43" s="280">
        <v>0.37380871881182492</v>
      </c>
      <c r="L43" s="280">
        <v>0.27172978364805833</v>
      </c>
      <c r="M43" s="281">
        <v>14.2</v>
      </c>
      <c r="N43" s="282">
        <v>1.719808757266192</v>
      </c>
      <c r="O43" s="282">
        <v>25.969112234719496</v>
      </c>
      <c r="P43" s="283">
        <v>24</v>
      </c>
      <c r="Q43" s="284">
        <v>20</v>
      </c>
      <c r="R43" s="284">
        <v>302</v>
      </c>
    </row>
    <row r="44" spans="1:18" ht="16.5">
      <c r="A44" s="273" t="s">
        <v>116</v>
      </c>
      <c r="B44" s="274" t="s">
        <v>389</v>
      </c>
      <c r="C44" s="275" t="s">
        <v>67</v>
      </c>
      <c r="D44" s="276">
        <v>0.80414332985546089</v>
      </c>
      <c r="E44" s="277">
        <v>6210</v>
      </c>
      <c r="F44" s="232" t="s">
        <v>118</v>
      </c>
      <c r="G44" s="278" t="s">
        <v>190</v>
      </c>
      <c r="H44" s="279">
        <v>14</v>
      </c>
      <c r="I44" s="233">
        <v>2266.3180000000002</v>
      </c>
      <c r="J44" s="280">
        <v>4.0954103064429752E-2</v>
      </c>
      <c r="K44" s="280">
        <v>0.35204328655067646</v>
      </c>
      <c r="L44" s="280">
        <v>0.19017631241511559</v>
      </c>
      <c r="M44" s="281">
        <v>15.670999999999999</v>
      </c>
      <c r="N44" s="282">
        <v>1.4119819019219719</v>
      </c>
      <c r="O44" s="282">
        <v>14.163943453654781</v>
      </c>
      <c r="P44" s="283">
        <v>38</v>
      </c>
      <c r="Q44" s="284">
        <v>32</v>
      </c>
      <c r="R44" s="284">
        <v>321</v>
      </c>
    </row>
    <row r="45" spans="1:18" ht="16.5">
      <c r="A45" s="273" t="s">
        <v>116</v>
      </c>
      <c r="B45" s="274" t="s">
        <v>285</v>
      </c>
      <c r="C45" s="275" t="s">
        <v>70</v>
      </c>
      <c r="D45" s="276">
        <v>0.7268</v>
      </c>
      <c r="E45" s="277">
        <v>8591</v>
      </c>
      <c r="F45" s="232" t="s">
        <v>117</v>
      </c>
      <c r="G45" s="278" t="s">
        <v>170</v>
      </c>
      <c r="H45" s="279">
        <v>2</v>
      </c>
      <c r="I45" s="233">
        <v>2618.319</v>
      </c>
      <c r="J45" s="280">
        <v>4.8352028908502175E-2</v>
      </c>
      <c r="K45" s="280">
        <v>0.37422571132845067</v>
      </c>
      <c r="L45" s="280">
        <v>0.26238208560530629</v>
      </c>
      <c r="M45" s="281">
        <v>16.462</v>
      </c>
      <c r="N45" s="282">
        <v>5.7564718461576776</v>
      </c>
      <c r="O45" s="282">
        <v>50.256857039858872</v>
      </c>
      <c r="P45" s="283">
        <v>38</v>
      </c>
      <c r="Q45" s="284">
        <v>141</v>
      </c>
      <c r="R45" s="284">
        <v>1378</v>
      </c>
    </row>
    <row r="46" spans="1:18" ht="16.5">
      <c r="A46" s="273" t="s">
        <v>116</v>
      </c>
      <c r="B46" s="274" t="s">
        <v>287</v>
      </c>
      <c r="C46" s="275" t="s">
        <v>67</v>
      </c>
      <c r="D46" s="276">
        <v>0.80593983840805139</v>
      </c>
      <c r="E46" s="277">
        <v>5062</v>
      </c>
      <c r="F46" s="232" t="s">
        <v>118</v>
      </c>
      <c r="G46" s="278" t="s">
        <v>187</v>
      </c>
      <c r="H46" s="279">
        <v>2</v>
      </c>
      <c r="I46" s="233">
        <v>2150.2399999999998</v>
      </c>
      <c r="J46" s="280">
        <v>0.11147761879934752</v>
      </c>
      <c r="K46" s="280">
        <v>0.4188050515104777</v>
      </c>
      <c r="L46" s="280">
        <v>0.25578540069945682</v>
      </c>
      <c r="M46" s="281">
        <v>16.395</v>
      </c>
      <c r="N46" s="282" t="s">
        <v>515</v>
      </c>
      <c r="O46" s="282" t="s">
        <v>515</v>
      </c>
      <c r="P46" s="283">
        <v>63</v>
      </c>
      <c r="Q46" s="284">
        <v>46</v>
      </c>
      <c r="R46" s="284">
        <v>2332</v>
      </c>
    </row>
    <row r="47" spans="1:18" ht="16.5">
      <c r="A47" s="273" t="s">
        <v>116</v>
      </c>
      <c r="B47" s="274" t="s">
        <v>390</v>
      </c>
      <c r="C47" s="275" t="s">
        <v>70</v>
      </c>
      <c r="D47" s="276">
        <v>0.79387124419708444</v>
      </c>
      <c r="E47" s="277">
        <v>3049</v>
      </c>
      <c r="F47" s="232" t="s">
        <v>117</v>
      </c>
      <c r="G47" s="278" t="s">
        <v>208</v>
      </c>
      <c r="H47" s="279">
        <v>14</v>
      </c>
      <c r="I47" s="233">
        <v>1791.6</v>
      </c>
      <c r="J47" s="280">
        <v>3.0002355443528115E-3</v>
      </c>
      <c r="K47" s="280">
        <v>0.41182736029655659</v>
      </c>
      <c r="L47" s="280">
        <v>0.22056900152070688</v>
      </c>
      <c r="M47" s="281">
        <v>17.062000000000001</v>
      </c>
      <c r="N47" s="282">
        <v>3.7241262367862844</v>
      </c>
      <c r="O47" s="282">
        <v>60.933044172098995</v>
      </c>
      <c r="P47" s="283">
        <v>35</v>
      </c>
      <c r="Q47" s="284">
        <v>110</v>
      </c>
      <c r="R47" s="284">
        <v>1367</v>
      </c>
    </row>
    <row r="48" spans="1:18" ht="16.5">
      <c r="A48" s="273" t="s">
        <v>116</v>
      </c>
      <c r="B48" s="274" t="s">
        <v>355</v>
      </c>
      <c r="C48" s="275" t="s">
        <v>70</v>
      </c>
      <c r="D48" s="276">
        <v>0.78631449270369891</v>
      </c>
      <c r="E48" s="277">
        <v>9199</v>
      </c>
      <c r="F48" s="232" t="s">
        <v>118</v>
      </c>
      <c r="G48" s="278" t="s">
        <v>200</v>
      </c>
      <c r="H48" s="279">
        <v>2</v>
      </c>
      <c r="I48" s="233">
        <v>1069.942</v>
      </c>
      <c r="J48" s="280">
        <v>6.6205825104199464E-2</v>
      </c>
      <c r="K48" s="280">
        <v>0.37795254328259004</v>
      </c>
      <c r="L48" s="280">
        <v>0.19889154793792743</v>
      </c>
      <c r="M48" s="281">
        <v>20.033999999999999</v>
      </c>
      <c r="N48" s="282">
        <v>0.28038903043342533</v>
      </c>
      <c r="O48" s="282">
        <v>41.684502524435906</v>
      </c>
      <c r="P48" s="283">
        <v>32</v>
      </c>
      <c r="Q48" s="284">
        <v>3</v>
      </c>
      <c r="R48" s="284">
        <v>455</v>
      </c>
    </row>
    <row r="49" spans="1:18" ht="16.5">
      <c r="A49" s="273" t="s">
        <v>116</v>
      </c>
      <c r="B49" s="274" t="s">
        <v>320</v>
      </c>
      <c r="C49" s="275" t="s">
        <v>67</v>
      </c>
      <c r="D49" s="276">
        <v>0.84421598454101476</v>
      </c>
      <c r="E49" s="277">
        <v>3021</v>
      </c>
      <c r="F49" s="232" t="s">
        <v>118</v>
      </c>
      <c r="G49" s="278" t="s">
        <v>193</v>
      </c>
      <c r="H49" s="279">
        <v>10</v>
      </c>
      <c r="I49" s="233">
        <v>2018.8150000000001</v>
      </c>
      <c r="J49" s="280">
        <v>1.7671275786672571E-2</v>
      </c>
      <c r="K49" s="280">
        <v>0.430324803565581</v>
      </c>
      <c r="L49" s="280">
        <v>0.15147416824452259</v>
      </c>
      <c r="M49" s="281">
        <v>17.207999999999998</v>
      </c>
      <c r="N49" s="282">
        <v>2.129962378920307</v>
      </c>
      <c r="O49" s="282">
        <v>49.286338768039663</v>
      </c>
      <c r="P49" s="283">
        <v>57</v>
      </c>
      <c r="Q49" s="284">
        <v>43</v>
      </c>
      <c r="R49" s="284">
        <v>995</v>
      </c>
    </row>
    <row r="50" spans="1:18" ht="16.5">
      <c r="A50" s="273" t="s">
        <v>116</v>
      </c>
      <c r="B50" s="274" t="s">
        <v>290</v>
      </c>
      <c r="C50" s="275" t="s">
        <v>70</v>
      </c>
      <c r="D50" s="276">
        <v>0.78959999999999997</v>
      </c>
      <c r="E50" s="277">
        <v>6802</v>
      </c>
      <c r="F50" s="232" t="s">
        <v>117</v>
      </c>
      <c r="G50" s="278" t="s">
        <v>172</v>
      </c>
      <c r="H50" s="279">
        <v>1</v>
      </c>
      <c r="I50" s="233">
        <v>2881.1559999999999</v>
      </c>
      <c r="J50" s="280">
        <v>1.5624258456433863E-2</v>
      </c>
      <c r="K50" s="280">
        <v>0.3382153638541488</v>
      </c>
      <c r="L50" s="280">
        <v>0.1128019447749445</v>
      </c>
      <c r="M50" s="281">
        <v>10.041</v>
      </c>
      <c r="N50" s="282">
        <v>0</v>
      </c>
      <c r="O50" s="282">
        <v>11.592569093794296</v>
      </c>
      <c r="P50" s="283">
        <v>25</v>
      </c>
      <c r="Q50" s="284">
        <v>0</v>
      </c>
      <c r="R50" s="284">
        <v>334</v>
      </c>
    </row>
    <row r="51" spans="1:18" ht="16.5">
      <c r="A51" s="273" t="s">
        <v>116</v>
      </c>
      <c r="B51" s="274" t="s">
        <v>291</v>
      </c>
      <c r="C51" s="275" t="s">
        <v>67</v>
      </c>
      <c r="D51" s="276">
        <v>0.81702575586857762</v>
      </c>
      <c r="E51" s="277">
        <v>303</v>
      </c>
      <c r="F51" s="232" t="s">
        <v>117</v>
      </c>
      <c r="G51" s="278" t="s">
        <v>177</v>
      </c>
      <c r="H51" s="279">
        <v>11</v>
      </c>
      <c r="I51" s="233">
        <v>2706.8260000000005</v>
      </c>
      <c r="J51" s="280">
        <v>2.7668291761167901E-2</v>
      </c>
      <c r="K51" s="280">
        <v>0.35859681356844186</v>
      </c>
      <c r="L51" s="280">
        <v>0.16587693483068361</v>
      </c>
      <c r="M51" s="281">
        <v>13.632</v>
      </c>
      <c r="N51" s="282">
        <v>2.0688437306276795</v>
      </c>
      <c r="O51" s="282">
        <v>31.54986689207211</v>
      </c>
      <c r="P51" s="283">
        <v>32</v>
      </c>
      <c r="Q51" s="284">
        <v>56</v>
      </c>
      <c r="R51" s="284">
        <v>854</v>
      </c>
    </row>
    <row r="52" spans="1:18" ht="16.5">
      <c r="A52" s="273" t="s">
        <v>116</v>
      </c>
      <c r="B52" s="274" t="s">
        <v>292</v>
      </c>
      <c r="C52" s="275" t="s">
        <v>67</v>
      </c>
      <c r="D52" s="276">
        <v>0.8079421693590062</v>
      </c>
      <c r="E52" s="277">
        <v>8497</v>
      </c>
      <c r="F52" s="232" t="s">
        <v>118</v>
      </c>
      <c r="G52" s="278" t="s">
        <v>192</v>
      </c>
      <c r="H52" s="279">
        <v>2</v>
      </c>
      <c r="I52" s="233">
        <v>1782.82</v>
      </c>
      <c r="J52" s="280">
        <v>3.6155249148924755E-2</v>
      </c>
      <c r="K52" s="280">
        <v>0.40590973313569517</v>
      </c>
      <c r="L52" s="280">
        <v>0.10208546011375237</v>
      </c>
      <c r="M52" s="281">
        <v>20.37</v>
      </c>
      <c r="N52" s="282">
        <v>0</v>
      </c>
      <c r="O52" s="282">
        <v>55.207682584881809</v>
      </c>
      <c r="P52" s="283">
        <v>53</v>
      </c>
      <c r="Q52" s="284">
        <v>22</v>
      </c>
      <c r="R52" s="284">
        <v>2038</v>
      </c>
    </row>
    <row r="53" spans="1:18" ht="16.5">
      <c r="A53" s="273" t="s">
        <v>116</v>
      </c>
      <c r="B53" s="274" t="s">
        <v>294</v>
      </c>
      <c r="C53" s="275" t="s">
        <v>67</v>
      </c>
      <c r="D53" s="276">
        <v>0.80667489683302585</v>
      </c>
      <c r="E53" s="277">
        <v>1194</v>
      </c>
      <c r="F53" s="232" t="s">
        <v>118</v>
      </c>
      <c r="G53" s="278" t="s">
        <v>200</v>
      </c>
      <c r="H53" s="279">
        <v>3</v>
      </c>
      <c r="I53" s="233">
        <v>1174.4830000000002</v>
      </c>
      <c r="J53" s="280">
        <v>1.5523862858335144E-2</v>
      </c>
      <c r="K53" s="280">
        <v>0.43715328733452491</v>
      </c>
      <c r="L53" s="280">
        <v>0.11920138477951576</v>
      </c>
      <c r="M53" s="281">
        <v>18.655000000000001</v>
      </c>
      <c r="N53" s="282">
        <v>0.42571923135541334</v>
      </c>
      <c r="O53" s="282">
        <v>57.897815464336212</v>
      </c>
      <c r="P53" s="283">
        <v>37</v>
      </c>
      <c r="Q53" s="284">
        <v>5</v>
      </c>
      <c r="R53" s="284">
        <v>680</v>
      </c>
    </row>
    <row r="54" spans="1:18" ht="16.5">
      <c r="A54" s="273" t="s">
        <v>116</v>
      </c>
      <c r="B54" s="274" t="s">
        <v>505</v>
      </c>
      <c r="C54" s="275" t="s">
        <v>70</v>
      </c>
      <c r="D54" s="276">
        <v>0.76409090909090904</v>
      </c>
      <c r="E54" s="277">
        <v>5251</v>
      </c>
      <c r="F54" s="232" t="s">
        <v>118</v>
      </c>
      <c r="G54" s="278" t="s">
        <v>206</v>
      </c>
      <c r="H54" s="279">
        <v>1</v>
      </c>
      <c r="I54" s="233">
        <v>2422.047</v>
      </c>
      <c r="J54" s="280">
        <v>1.515167526460774E-2</v>
      </c>
      <c r="K54" s="280">
        <v>0.40223367594639203</v>
      </c>
      <c r="L54" s="280">
        <v>0.30924255392236399</v>
      </c>
      <c r="M54" s="281">
        <v>21.617000000000001</v>
      </c>
      <c r="N54" s="282">
        <v>0.2890117326377234</v>
      </c>
      <c r="O54" s="282">
        <v>22.790639488003329</v>
      </c>
      <c r="P54" s="283">
        <v>40</v>
      </c>
      <c r="Q54" s="284">
        <v>7</v>
      </c>
      <c r="R54" s="284">
        <v>552</v>
      </c>
    </row>
    <row r="55" spans="1:18" ht="16.5">
      <c r="A55" s="273" t="s">
        <v>116</v>
      </c>
      <c r="B55" s="274" t="s">
        <v>295</v>
      </c>
      <c r="C55" s="275" t="s">
        <v>67</v>
      </c>
      <c r="D55" s="276">
        <v>0.83181514392137412</v>
      </c>
      <c r="E55" s="277">
        <v>411</v>
      </c>
      <c r="F55" s="232" t="s">
        <v>118</v>
      </c>
      <c r="G55" s="278" t="s">
        <v>203</v>
      </c>
      <c r="H55" s="279">
        <v>11</v>
      </c>
      <c r="I55" s="233">
        <v>1708.827</v>
      </c>
      <c r="J55" s="280">
        <v>2.3602656870918556E-2</v>
      </c>
      <c r="K55" s="280">
        <v>0.41088762350702623</v>
      </c>
      <c r="L55" s="280">
        <v>0.2838204218449264</v>
      </c>
      <c r="M55" s="281">
        <v>15.978</v>
      </c>
      <c r="N55" s="282">
        <v>1.9347365009806694</v>
      </c>
      <c r="O55" s="282">
        <v>50.061306962874816</v>
      </c>
      <c r="P55" s="283">
        <v>26</v>
      </c>
      <c r="Q55" s="284">
        <v>59</v>
      </c>
      <c r="R55" s="284">
        <v>1304</v>
      </c>
    </row>
    <row r="56" spans="1:18" ht="16.5">
      <c r="A56" s="273" t="s">
        <v>116</v>
      </c>
      <c r="B56" s="274" t="s">
        <v>296</v>
      </c>
      <c r="C56" s="275" t="s">
        <v>70</v>
      </c>
      <c r="D56" s="276">
        <v>0.78544312905688396</v>
      </c>
      <c r="E56" s="277">
        <v>1213</v>
      </c>
      <c r="F56" s="232" t="s">
        <v>118</v>
      </c>
      <c r="G56" s="278" t="s">
        <v>178</v>
      </c>
      <c r="H56" s="279">
        <v>12</v>
      </c>
      <c r="I56" s="233">
        <v>1795.3749999999998</v>
      </c>
      <c r="J56" s="280">
        <v>4.6993159079642875E-2</v>
      </c>
      <c r="K56" s="280">
        <v>0.40684524377748504</v>
      </c>
      <c r="L56" s="280">
        <v>0.19782404391368583</v>
      </c>
      <c r="M56" s="281">
        <v>17.427</v>
      </c>
      <c r="N56" s="282">
        <v>1.1696720740792315</v>
      </c>
      <c r="O56" s="282">
        <v>44.83742950637054</v>
      </c>
      <c r="P56" s="283">
        <v>37</v>
      </c>
      <c r="Q56" s="284">
        <v>21</v>
      </c>
      <c r="R56" s="284">
        <v>813</v>
      </c>
    </row>
    <row r="57" spans="1:18" ht="16.5">
      <c r="A57" s="273" t="s">
        <v>116</v>
      </c>
      <c r="B57" s="274" t="s">
        <v>391</v>
      </c>
      <c r="C57" s="275" t="s">
        <v>70</v>
      </c>
      <c r="D57" s="276">
        <v>0.78769173470923082</v>
      </c>
      <c r="E57" s="277">
        <v>7447</v>
      </c>
      <c r="F57" s="232" t="s">
        <v>118</v>
      </c>
      <c r="G57" s="278" t="s">
        <v>189</v>
      </c>
      <c r="H57" s="279">
        <v>6</v>
      </c>
      <c r="I57" s="233">
        <v>937.71199999999999</v>
      </c>
      <c r="J57" s="280">
        <v>3.6278183068040218E-2</v>
      </c>
      <c r="K57" s="280">
        <v>0.39152694611657268</v>
      </c>
      <c r="L57" s="280">
        <v>0.20141604682667483</v>
      </c>
      <c r="M57" s="281">
        <v>17.062999999999999</v>
      </c>
      <c r="N57" s="282">
        <v>0.31992765369324483</v>
      </c>
      <c r="O57" s="282">
        <v>32.632620676710971</v>
      </c>
      <c r="P57" s="283">
        <v>23</v>
      </c>
      <c r="Q57" s="284">
        <v>4</v>
      </c>
      <c r="R57" s="284">
        <v>314</v>
      </c>
    </row>
    <row r="58" spans="1:18" ht="16.5">
      <c r="A58" s="273" t="s">
        <v>116</v>
      </c>
      <c r="B58" s="274" t="s">
        <v>512</v>
      </c>
      <c r="C58" s="275" t="s">
        <v>70</v>
      </c>
      <c r="D58" s="276">
        <v>0.7636440306312765</v>
      </c>
      <c r="E58" s="277">
        <v>8287</v>
      </c>
      <c r="F58" s="232" t="s">
        <v>117</v>
      </c>
      <c r="G58" s="278" t="s">
        <v>513</v>
      </c>
      <c r="H58" s="279">
        <v>4</v>
      </c>
      <c r="I58" s="233">
        <v>1312.364</v>
      </c>
      <c r="J58" s="280">
        <v>1.7813064573812192E-2</v>
      </c>
      <c r="K58" s="280">
        <v>0.41476620211519405</v>
      </c>
      <c r="L58" s="280">
        <v>0.21792734332852776</v>
      </c>
      <c r="M58" s="281">
        <v>15.535</v>
      </c>
      <c r="N58" s="282">
        <v>7.6198371793191527E-2</v>
      </c>
      <c r="O58" s="282">
        <v>38.784971242734485</v>
      </c>
      <c r="P58" s="283">
        <v>21</v>
      </c>
      <c r="Q58" s="284">
        <v>1</v>
      </c>
      <c r="R58" s="284">
        <v>509</v>
      </c>
    </row>
    <row r="59" spans="1:18" ht="16.5">
      <c r="A59" s="273" t="s">
        <v>116</v>
      </c>
      <c r="B59" s="274" t="s">
        <v>361</v>
      </c>
      <c r="C59" s="275" t="s">
        <v>70</v>
      </c>
      <c r="D59" s="276">
        <v>0.78540871934377388</v>
      </c>
      <c r="E59" s="277">
        <v>5125</v>
      </c>
      <c r="F59" s="232" t="s">
        <v>118</v>
      </c>
      <c r="G59" s="278" t="s">
        <v>199</v>
      </c>
      <c r="H59" s="279">
        <v>2</v>
      </c>
      <c r="I59" s="233">
        <v>725.83999999999992</v>
      </c>
      <c r="J59" s="280">
        <v>3.4167936882022611E-2</v>
      </c>
      <c r="K59" s="280">
        <v>0.40757945848015203</v>
      </c>
      <c r="L59" s="280">
        <v>0.24798853741871485</v>
      </c>
      <c r="M59" s="281">
        <v>16.608000000000001</v>
      </c>
      <c r="N59" s="282">
        <v>0.41331422903119147</v>
      </c>
      <c r="O59" s="282">
        <v>24.79885374187149</v>
      </c>
      <c r="P59" s="283">
        <v>25</v>
      </c>
      <c r="Q59" s="284">
        <v>3</v>
      </c>
      <c r="R59" s="284">
        <v>180</v>
      </c>
    </row>
    <row r="60" spans="1:18" ht="16.5">
      <c r="A60" s="273" t="s">
        <v>116</v>
      </c>
      <c r="B60" s="274" t="s">
        <v>298</v>
      </c>
      <c r="C60" s="275" t="s">
        <v>67</v>
      </c>
      <c r="D60" s="276">
        <v>0.82</v>
      </c>
      <c r="E60" s="277">
        <v>1462</v>
      </c>
      <c r="F60" s="232" t="s">
        <v>118</v>
      </c>
      <c r="G60" s="278" t="s">
        <v>188</v>
      </c>
      <c r="H60" s="279">
        <v>1</v>
      </c>
      <c r="I60" s="233">
        <v>892.91099999999994</v>
      </c>
      <c r="J60" s="280">
        <v>3.2765143804937724E-2</v>
      </c>
      <c r="K60" s="280">
        <v>0.4132289030028613</v>
      </c>
      <c r="L60" s="280">
        <v>0.20382770511282761</v>
      </c>
      <c r="M60" s="281">
        <v>23.253</v>
      </c>
      <c r="N60" s="282">
        <v>0.89594595653990161</v>
      </c>
      <c r="O60" s="282">
        <v>33.933953103948774</v>
      </c>
      <c r="P60" s="283">
        <v>21</v>
      </c>
      <c r="Q60" s="284">
        <v>8</v>
      </c>
      <c r="R60" s="284">
        <v>303</v>
      </c>
    </row>
    <row r="61" spans="1:18" ht="16.5">
      <c r="A61" s="273" t="s">
        <v>116</v>
      </c>
      <c r="B61" s="274" t="s">
        <v>299</v>
      </c>
      <c r="C61" s="275" t="s">
        <v>70</v>
      </c>
      <c r="D61" s="276">
        <v>0.73961538461538456</v>
      </c>
      <c r="E61" s="277">
        <v>6716</v>
      </c>
      <c r="F61" s="232" t="s">
        <v>117</v>
      </c>
      <c r="G61" s="278" t="s">
        <v>174</v>
      </c>
      <c r="H61" s="279">
        <v>1</v>
      </c>
      <c r="I61" s="233">
        <v>3054.1509999999998</v>
      </c>
      <c r="J61" s="280">
        <v>2.9066342507480903E-2</v>
      </c>
      <c r="K61" s="280">
        <v>0.32713257910469468</v>
      </c>
      <c r="L61" s="280">
        <v>0.28354852134030045</v>
      </c>
      <c r="M61" s="281">
        <v>13.592000000000001</v>
      </c>
      <c r="N61" s="282">
        <v>3.2742323480404213E-2</v>
      </c>
      <c r="O61" s="282">
        <v>12.180144334710366</v>
      </c>
      <c r="P61" s="283">
        <v>17</v>
      </c>
      <c r="Q61" s="284">
        <v>1</v>
      </c>
      <c r="R61" s="284">
        <v>372</v>
      </c>
    </row>
    <row r="62" spans="1:18" ht="16.5">
      <c r="A62" s="273" t="s">
        <v>116</v>
      </c>
      <c r="B62" s="274" t="s">
        <v>364</v>
      </c>
      <c r="C62" s="275" t="s">
        <v>67</v>
      </c>
      <c r="D62" s="276">
        <v>0.84291261501562698</v>
      </c>
      <c r="E62" s="277">
        <v>9411</v>
      </c>
      <c r="F62" s="232" t="s">
        <v>118</v>
      </c>
      <c r="G62" s="278" t="s">
        <v>193</v>
      </c>
      <c r="H62" s="279">
        <v>13</v>
      </c>
      <c r="I62" s="233">
        <v>1982.117</v>
      </c>
      <c r="J62" s="280">
        <v>2.5544430830106015E-2</v>
      </c>
      <c r="K62" s="280">
        <v>0.38970392758401595</v>
      </c>
      <c r="L62" s="280">
        <v>8.8289440028010452E-2</v>
      </c>
      <c r="M62" s="281">
        <v>14.525</v>
      </c>
      <c r="N62" s="282">
        <v>0.9585710631612564</v>
      </c>
      <c r="O62" s="282">
        <v>36.375249291540307</v>
      </c>
      <c r="P62" s="283">
        <v>41</v>
      </c>
      <c r="Q62" s="284">
        <v>19</v>
      </c>
      <c r="R62" s="284">
        <v>721</v>
      </c>
    </row>
    <row r="63" spans="1:18" ht="16.5">
      <c r="A63" s="273" t="s">
        <v>116</v>
      </c>
      <c r="B63" s="274" t="s">
        <v>301</v>
      </c>
      <c r="C63" s="275" t="s">
        <v>70</v>
      </c>
      <c r="D63" s="276">
        <v>0.75925833037329249</v>
      </c>
      <c r="E63" s="277">
        <v>23</v>
      </c>
      <c r="F63" s="232" t="s">
        <v>117</v>
      </c>
      <c r="G63" s="278" t="s">
        <v>198</v>
      </c>
      <c r="H63" s="279">
        <v>2</v>
      </c>
      <c r="I63" s="233">
        <v>2481.991</v>
      </c>
      <c r="J63" s="280">
        <v>2.0183739417564697E-2</v>
      </c>
      <c r="K63" s="280">
        <v>0.32730055433727567</v>
      </c>
      <c r="L63" s="280">
        <v>0.14907386851926538</v>
      </c>
      <c r="M63" s="281">
        <v>13.64</v>
      </c>
      <c r="N63" s="282">
        <v>0.20145117367468296</v>
      </c>
      <c r="O63" s="282">
        <v>34.488440933105721</v>
      </c>
      <c r="P63" s="283">
        <v>6</v>
      </c>
      <c r="Q63" s="284">
        <v>5</v>
      </c>
      <c r="R63" s="284">
        <v>856</v>
      </c>
    </row>
    <row r="64" spans="1:18" ht="16.5">
      <c r="A64" s="273" t="s">
        <v>116</v>
      </c>
      <c r="B64" s="274" t="s">
        <v>309</v>
      </c>
      <c r="C64" s="275" t="s">
        <v>67</v>
      </c>
      <c r="D64" s="276">
        <v>0.8142307692307692</v>
      </c>
      <c r="E64" s="277">
        <v>6792</v>
      </c>
      <c r="F64" s="232" t="s">
        <v>117</v>
      </c>
      <c r="G64" s="278" t="s">
        <v>175</v>
      </c>
      <c r="H64" s="279">
        <v>1</v>
      </c>
      <c r="I64" s="233">
        <v>2686.5050000000001</v>
      </c>
      <c r="J64" s="280">
        <v>2.9713869791353955E-2</v>
      </c>
      <c r="K64" s="280">
        <v>0.34632537033026761</v>
      </c>
      <c r="L64" s="280">
        <v>0.17606518506386551</v>
      </c>
      <c r="M64" s="281">
        <v>13.583</v>
      </c>
      <c r="N64" s="282">
        <v>0.33500775170714364</v>
      </c>
      <c r="O64" s="282">
        <v>41.83874587986994</v>
      </c>
      <c r="P64" s="283">
        <v>38</v>
      </c>
      <c r="Q64" s="284">
        <v>9</v>
      </c>
      <c r="R64" s="284">
        <v>1124</v>
      </c>
    </row>
    <row r="65" spans="1:18" ht="16.5">
      <c r="A65" s="273" t="s">
        <v>116</v>
      </c>
      <c r="B65" s="274" t="s">
        <v>310</v>
      </c>
      <c r="C65" s="275" t="s">
        <v>67</v>
      </c>
      <c r="D65" s="276">
        <v>0.82803961374947543</v>
      </c>
      <c r="E65" s="277">
        <v>1587</v>
      </c>
      <c r="F65" s="232" t="s">
        <v>118</v>
      </c>
      <c r="G65" s="278" t="s">
        <v>219</v>
      </c>
      <c r="H65" s="279">
        <v>13</v>
      </c>
      <c r="I65" s="233">
        <v>2057.6929999999998</v>
      </c>
      <c r="J65" s="280">
        <v>1.9317799320701615E-2</v>
      </c>
      <c r="K65" s="280">
        <v>0.39214648148442066</v>
      </c>
      <c r="L65" s="280">
        <v>0.22646721352504964</v>
      </c>
      <c r="M65" s="281">
        <v>16.001000000000001</v>
      </c>
      <c r="N65" s="282">
        <v>0</v>
      </c>
      <c r="O65" s="282">
        <v>39.481082153724039</v>
      </c>
      <c r="P65" s="283">
        <v>29</v>
      </c>
      <c r="Q65" s="284">
        <v>0</v>
      </c>
      <c r="R65" s="284">
        <v>881</v>
      </c>
    </row>
    <row r="66" spans="1:18" ht="16.5">
      <c r="A66" s="273" t="s">
        <v>116</v>
      </c>
      <c r="B66" s="274" t="s">
        <v>511</v>
      </c>
      <c r="C66" s="275" t="s">
        <v>67</v>
      </c>
      <c r="D66" s="276">
        <v>0.840571879628638</v>
      </c>
      <c r="E66" s="277">
        <v>2189</v>
      </c>
      <c r="F66" s="232" t="s">
        <v>118</v>
      </c>
      <c r="G66" s="278" t="s">
        <v>189</v>
      </c>
      <c r="H66" s="279">
        <v>3</v>
      </c>
      <c r="I66" s="233">
        <v>2527.3380000000002</v>
      </c>
      <c r="J66" s="280">
        <v>1.8435211244678132E-2</v>
      </c>
      <c r="K66" s="280">
        <v>0.38239109929102555</v>
      </c>
      <c r="L66" s="280">
        <v>0.22513807017502208</v>
      </c>
      <c r="M66" s="281">
        <v>17.390999999999998</v>
      </c>
      <c r="N66" s="282">
        <v>0.1978366170255027</v>
      </c>
      <c r="O66" s="282">
        <v>57.610022877826388</v>
      </c>
      <c r="P66" s="283">
        <v>45</v>
      </c>
      <c r="Q66" s="284">
        <v>5</v>
      </c>
      <c r="R66" s="284">
        <v>1456</v>
      </c>
    </row>
  </sheetData>
  <phoneticPr fontId="3" type="noConversion"/>
  <conditionalFormatting sqref="C14:D66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96"/>
  <sheetViews>
    <sheetView showGridLines="0" zoomScaleNormal="100" zoomScaleSheetLayoutView="85" workbookViewId="0"/>
  </sheetViews>
  <sheetFormatPr defaultRowHeight="13.5"/>
  <cols>
    <col min="1" max="2" width="9.140625" style="226"/>
    <col min="3" max="3" width="9.85546875" style="226" customWidth="1"/>
    <col min="4" max="16384" width="9.140625" style="226"/>
  </cols>
  <sheetData>
    <row r="1" spans="1:11" ht="3.75" customHeight="1">
      <c r="A1" s="221"/>
      <c r="B1" s="222"/>
      <c r="C1" s="223"/>
      <c r="D1" s="224"/>
      <c r="E1" s="224"/>
      <c r="F1" s="225"/>
      <c r="G1" s="224"/>
      <c r="H1" s="224"/>
      <c r="I1" s="224"/>
      <c r="J1" s="224"/>
      <c r="K1" s="224"/>
    </row>
    <row r="2" spans="1:11" ht="41.25">
      <c r="A2" s="318" t="s">
        <v>514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</row>
    <row r="4" spans="1:11" ht="17.25">
      <c r="A4" s="227" t="s">
        <v>311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</row>
    <row r="6" spans="1:11" ht="26.25">
      <c r="A6" s="229"/>
    </row>
    <row r="7" spans="1:11" ht="130.5" customHeight="1">
      <c r="A7" s="229"/>
    </row>
    <row r="8" spans="1:11" ht="26.25">
      <c r="A8" s="229"/>
    </row>
    <row r="9" spans="1:11" ht="26.25">
      <c r="A9" s="229"/>
    </row>
    <row r="10" spans="1:11" ht="40.5" customHeight="1">
      <c r="A10" s="229" t="s">
        <v>312</v>
      </c>
    </row>
    <row r="11" spans="1:11" ht="19.5" customHeight="1">
      <c r="A11" s="229"/>
    </row>
    <row r="12" spans="1:11" ht="17.25">
      <c r="A12" s="230" t="s">
        <v>313</v>
      </c>
    </row>
    <row r="13" spans="1:11" ht="40.5">
      <c r="A13" s="297" t="s">
        <v>0</v>
      </c>
      <c r="B13" s="298" t="s">
        <v>74</v>
      </c>
      <c r="C13" s="299" t="s">
        <v>65</v>
      </c>
      <c r="D13" s="299" t="s">
        <v>153</v>
      </c>
      <c r="E13" s="300" t="s">
        <v>139</v>
      </c>
      <c r="F13" s="298" t="s">
        <v>144</v>
      </c>
      <c r="G13" s="300" t="s">
        <v>142</v>
      </c>
      <c r="H13" s="300" t="s">
        <v>146</v>
      </c>
      <c r="I13" s="301" t="s">
        <v>148</v>
      </c>
      <c r="J13" s="300" t="s">
        <v>6</v>
      </c>
      <c r="K13" s="300" t="s">
        <v>7</v>
      </c>
    </row>
    <row r="14" spans="1:11" ht="16.5">
      <c r="A14" s="273" t="s">
        <v>116</v>
      </c>
      <c r="B14" s="274" t="s">
        <v>352</v>
      </c>
      <c r="C14" s="275" t="s">
        <v>69</v>
      </c>
      <c r="D14" s="276">
        <v>0.85560786945190315</v>
      </c>
      <c r="E14" s="277">
        <v>4622</v>
      </c>
      <c r="F14" s="232" t="s">
        <v>117</v>
      </c>
      <c r="G14" s="278" t="s">
        <v>173</v>
      </c>
      <c r="H14" s="279">
        <v>2</v>
      </c>
      <c r="I14" s="233">
        <v>2563.5350000000003</v>
      </c>
      <c r="J14" s="282">
        <v>0</v>
      </c>
      <c r="K14" s="302">
        <v>30.387726323221642</v>
      </c>
    </row>
    <row r="15" spans="1:11" ht="16.5">
      <c r="A15" s="273" t="s">
        <v>116</v>
      </c>
      <c r="B15" s="274" t="s">
        <v>224</v>
      </c>
      <c r="C15" s="275" t="s">
        <v>69</v>
      </c>
      <c r="D15" s="276">
        <v>0.86029065432560203</v>
      </c>
      <c r="E15" s="277">
        <v>8055</v>
      </c>
      <c r="F15" s="232" t="s">
        <v>118</v>
      </c>
      <c r="G15" s="278" t="s">
        <v>211</v>
      </c>
      <c r="H15" s="279">
        <v>3</v>
      </c>
      <c r="I15" s="233">
        <v>2664.8820000000001</v>
      </c>
      <c r="J15" s="282">
        <v>0.3377260231409871</v>
      </c>
      <c r="K15" s="302">
        <v>61.616236666388978</v>
      </c>
    </row>
    <row r="16" spans="1:11" ht="16.5">
      <c r="A16" s="273" t="s">
        <v>116</v>
      </c>
      <c r="B16" s="274" t="s">
        <v>226</v>
      </c>
      <c r="C16" s="275" t="s">
        <v>68</v>
      </c>
      <c r="D16" s="276">
        <v>0.94974550502741562</v>
      </c>
      <c r="E16" s="277">
        <v>9210</v>
      </c>
      <c r="F16" s="232" t="s">
        <v>118</v>
      </c>
      <c r="G16" s="278" t="s">
        <v>203</v>
      </c>
      <c r="H16" s="279">
        <v>2</v>
      </c>
      <c r="I16" s="233">
        <v>2078.9389999999999</v>
      </c>
      <c r="J16" s="282">
        <v>1.443043783391432</v>
      </c>
      <c r="K16" s="302">
        <v>54.883765228320797</v>
      </c>
    </row>
    <row r="17" spans="1:11" ht="16.5">
      <c r="A17" s="273" t="s">
        <v>116</v>
      </c>
      <c r="B17" s="274" t="s">
        <v>229</v>
      </c>
      <c r="C17" s="275" t="s">
        <v>69</v>
      </c>
      <c r="D17" s="276">
        <v>0.89285714285714279</v>
      </c>
      <c r="E17" s="277">
        <v>6882</v>
      </c>
      <c r="F17" s="232" t="s">
        <v>118</v>
      </c>
      <c r="G17" s="278" t="s">
        <v>169</v>
      </c>
      <c r="H17" s="279">
        <v>1</v>
      </c>
      <c r="I17" s="233">
        <v>2306.806</v>
      </c>
      <c r="J17" s="282">
        <v>0.30344987831659881</v>
      </c>
      <c r="K17" s="302">
        <v>24.536090161027843</v>
      </c>
    </row>
    <row r="18" spans="1:11" ht="16.5">
      <c r="A18" s="273" t="s">
        <v>116</v>
      </c>
      <c r="B18" s="274" t="s">
        <v>460</v>
      </c>
      <c r="C18" s="275" t="s">
        <v>67</v>
      </c>
      <c r="D18" s="276">
        <v>0.84280086691764711</v>
      </c>
      <c r="E18" s="277">
        <v>8751</v>
      </c>
      <c r="F18" s="232" t="s">
        <v>118</v>
      </c>
      <c r="G18" s="278" t="s">
        <v>201</v>
      </c>
      <c r="H18" s="279">
        <v>12</v>
      </c>
      <c r="I18" s="233">
        <v>2062.9189999999999</v>
      </c>
      <c r="J18" s="282">
        <v>0.2908500042900376</v>
      </c>
      <c r="K18" s="302">
        <v>28.551775421138689</v>
      </c>
    </row>
    <row r="19" spans="1:11" ht="16.5">
      <c r="A19" s="273" t="s">
        <v>116</v>
      </c>
      <c r="B19" s="274" t="s">
        <v>367</v>
      </c>
      <c r="C19" s="275" t="s">
        <v>69</v>
      </c>
      <c r="D19" s="276">
        <v>0.85539027639119636</v>
      </c>
      <c r="E19" s="277">
        <v>8568</v>
      </c>
      <c r="F19" s="232" t="s">
        <v>117</v>
      </c>
      <c r="G19" s="278" t="s">
        <v>180</v>
      </c>
      <c r="H19" s="279">
        <v>13</v>
      </c>
      <c r="I19" s="233">
        <v>2534.1539999999995</v>
      </c>
      <c r="J19" s="282">
        <v>0.55245261337708773</v>
      </c>
      <c r="K19" s="302">
        <v>23.400314266615215</v>
      </c>
    </row>
    <row r="20" spans="1:11" ht="16.5">
      <c r="A20" s="273" t="s">
        <v>116</v>
      </c>
      <c r="B20" s="274" t="s">
        <v>231</v>
      </c>
      <c r="C20" s="275" t="s">
        <v>70</v>
      </c>
      <c r="D20" s="276">
        <v>0.69816124285755909</v>
      </c>
      <c r="E20" s="277">
        <v>4501</v>
      </c>
      <c r="F20" s="232" t="s">
        <v>117</v>
      </c>
      <c r="G20" s="278" t="s">
        <v>198</v>
      </c>
      <c r="H20" s="279">
        <v>2</v>
      </c>
      <c r="I20" s="233">
        <v>2647.4870000000001</v>
      </c>
      <c r="J20" s="282">
        <v>3.9660251400667876</v>
      </c>
      <c r="K20" s="302">
        <v>40.680086436685052</v>
      </c>
    </row>
    <row r="21" spans="1:11" ht="16.5">
      <c r="A21" s="273" t="s">
        <v>116</v>
      </c>
      <c r="B21" s="274" t="s">
        <v>232</v>
      </c>
      <c r="C21" s="275" t="s">
        <v>69</v>
      </c>
      <c r="D21" s="276">
        <v>0.89666666666666661</v>
      </c>
      <c r="E21" s="277">
        <v>5154</v>
      </c>
      <c r="F21" s="232" t="s">
        <v>118</v>
      </c>
      <c r="G21" s="278" t="s">
        <v>195</v>
      </c>
      <c r="H21" s="279">
        <v>1</v>
      </c>
      <c r="I21" s="233">
        <v>2534.1619999999998</v>
      </c>
      <c r="J21" s="282">
        <v>7.8921552765766359E-2</v>
      </c>
      <c r="K21" s="302">
        <v>20.559064495482136</v>
      </c>
    </row>
    <row r="22" spans="1:11" ht="16.5">
      <c r="A22" s="273" t="s">
        <v>116</v>
      </c>
      <c r="B22" s="274" t="s">
        <v>233</v>
      </c>
      <c r="C22" s="275" t="s">
        <v>69</v>
      </c>
      <c r="D22" s="276">
        <v>0.87068653812085384</v>
      </c>
      <c r="E22" s="277">
        <v>7983</v>
      </c>
      <c r="F22" s="232" t="s">
        <v>118</v>
      </c>
      <c r="G22" s="278" t="s">
        <v>210</v>
      </c>
      <c r="H22" s="279">
        <v>2</v>
      </c>
      <c r="I22" s="233">
        <v>1616.45</v>
      </c>
      <c r="J22" s="282">
        <v>5.3821646200006183</v>
      </c>
      <c r="K22" s="302">
        <v>34.272634476785548</v>
      </c>
    </row>
    <row r="23" spans="1:11" ht="16.5">
      <c r="A23" s="273" t="s">
        <v>116</v>
      </c>
      <c r="B23" s="274" t="s">
        <v>457</v>
      </c>
      <c r="C23" s="275" t="s">
        <v>69</v>
      </c>
      <c r="D23" s="276">
        <v>0.88057870832661089</v>
      </c>
      <c r="E23" s="277">
        <v>5513</v>
      </c>
      <c r="F23" s="232" t="s">
        <v>118</v>
      </c>
      <c r="G23" s="278" t="s">
        <v>203</v>
      </c>
      <c r="H23" s="279">
        <v>13</v>
      </c>
      <c r="I23" s="233">
        <v>2428.4470000000001</v>
      </c>
      <c r="J23" s="282">
        <v>0.2058929019245633</v>
      </c>
      <c r="K23" s="302">
        <v>20.671647353226156</v>
      </c>
    </row>
    <row r="24" spans="1:11" ht="16.5">
      <c r="A24" s="273" t="s">
        <v>116</v>
      </c>
      <c r="B24" s="274" t="s">
        <v>235</v>
      </c>
      <c r="C24" s="275" t="s">
        <v>68</v>
      </c>
      <c r="D24" s="276">
        <v>0.9272859701904328</v>
      </c>
      <c r="E24" s="277">
        <v>7096</v>
      </c>
      <c r="F24" s="232" t="s">
        <v>117</v>
      </c>
      <c r="G24" s="278" t="s">
        <v>171</v>
      </c>
      <c r="H24" s="279">
        <v>5</v>
      </c>
      <c r="I24" s="233">
        <v>2620.79</v>
      </c>
      <c r="J24" s="282">
        <v>3.8156433747076265E-2</v>
      </c>
      <c r="K24" s="302">
        <v>33.577661697427111</v>
      </c>
    </row>
    <row r="25" spans="1:11" ht="16.5">
      <c r="A25" s="273" t="s">
        <v>116</v>
      </c>
      <c r="B25" s="274" t="s">
        <v>236</v>
      </c>
      <c r="C25" s="275" t="s">
        <v>70</v>
      </c>
      <c r="D25" s="276">
        <v>0.77844440335251597</v>
      </c>
      <c r="E25" s="277">
        <v>9490</v>
      </c>
      <c r="F25" s="232" t="s">
        <v>117</v>
      </c>
      <c r="G25" s="278" t="s">
        <v>196</v>
      </c>
      <c r="H25" s="279">
        <v>12</v>
      </c>
      <c r="I25" s="233">
        <v>2311.0500000000002</v>
      </c>
      <c r="J25" s="282">
        <v>1.557733497760758</v>
      </c>
      <c r="K25" s="302">
        <v>37.169252071569197</v>
      </c>
    </row>
    <row r="26" spans="1:11" ht="16.5">
      <c r="A26" s="273" t="s">
        <v>116</v>
      </c>
      <c r="B26" s="274" t="s">
        <v>238</v>
      </c>
      <c r="C26" s="275" t="s">
        <v>69</v>
      </c>
      <c r="D26" s="276">
        <v>0.87307692307692308</v>
      </c>
      <c r="E26" s="277">
        <v>2404</v>
      </c>
      <c r="F26" s="232" t="s">
        <v>117</v>
      </c>
      <c r="G26" s="278" t="s">
        <v>177</v>
      </c>
      <c r="H26" s="279">
        <v>1</v>
      </c>
      <c r="I26" s="233">
        <v>2848.239</v>
      </c>
      <c r="J26" s="282">
        <v>0</v>
      </c>
      <c r="K26" s="302">
        <v>21.978492675649761</v>
      </c>
    </row>
    <row r="27" spans="1:11" ht="16.5">
      <c r="A27" s="273" t="s">
        <v>116</v>
      </c>
      <c r="B27" s="274" t="s">
        <v>240</v>
      </c>
      <c r="C27" s="275" t="s">
        <v>67</v>
      </c>
      <c r="D27" s="276">
        <v>0.80333333333333334</v>
      </c>
      <c r="E27" s="277">
        <v>1778</v>
      </c>
      <c r="F27" s="232" t="s">
        <v>118</v>
      </c>
      <c r="G27" s="278" t="s">
        <v>178</v>
      </c>
      <c r="H27" s="279">
        <v>1</v>
      </c>
      <c r="I27" s="233">
        <v>418.08800000000002</v>
      </c>
      <c r="J27" s="282">
        <v>1.195920476072023</v>
      </c>
      <c r="K27" s="302">
        <v>27.266986854442127</v>
      </c>
    </row>
    <row r="28" spans="1:11" ht="16.5">
      <c r="A28" s="273" t="s">
        <v>116</v>
      </c>
      <c r="B28" s="274" t="s">
        <v>241</v>
      </c>
      <c r="C28" s="275" t="s">
        <v>69</v>
      </c>
      <c r="D28" s="276">
        <v>0.89748058633947869</v>
      </c>
      <c r="E28" s="277">
        <v>9415</v>
      </c>
      <c r="F28" s="232" t="s">
        <v>118</v>
      </c>
      <c r="G28" s="278" t="s">
        <v>211</v>
      </c>
      <c r="H28" s="279">
        <v>2</v>
      </c>
      <c r="I28" s="233">
        <v>2560.4069999999997</v>
      </c>
      <c r="J28" s="282">
        <v>1.3279138824413463</v>
      </c>
      <c r="K28" s="302">
        <v>39.603078729280156</v>
      </c>
    </row>
    <row r="29" spans="1:11" ht="16.5">
      <c r="A29" s="273" t="s">
        <v>116</v>
      </c>
      <c r="B29" s="274" t="s">
        <v>242</v>
      </c>
      <c r="C29" s="275" t="s">
        <v>67</v>
      </c>
      <c r="D29" s="276">
        <v>0.82046770002233937</v>
      </c>
      <c r="E29" s="277">
        <v>7253</v>
      </c>
      <c r="F29" s="232" t="s">
        <v>118</v>
      </c>
      <c r="G29" s="278" t="s">
        <v>191</v>
      </c>
      <c r="H29" s="279">
        <v>3</v>
      </c>
      <c r="I29" s="233">
        <v>1945.3219999999999</v>
      </c>
      <c r="J29" s="282">
        <v>0.51405371450073567</v>
      </c>
      <c r="K29" s="302">
        <v>66.158713056244679</v>
      </c>
    </row>
    <row r="30" spans="1:11" ht="16.5">
      <c r="A30" s="273" t="s">
        <v>116</v>
      </c>
      <c r="B30" s="274" t="s">
        <v>243</v>
      </c>
      <c r="C30" s="275" t="s">
        <v>67</v>
      </c>
      <c r="D30" s="276">
        <v>0.81167993957086959</v>
      </c>
      <c r="E30" s="277">
        <v>3625</v>
      </c>
      <c r="F30" s="232" t="s">
        <v>118</v>
      </c>
      <c r="G30" s="278" t="s">
        <v>197</v>
      </c>
      <c r="H30" s="279">
        <v>2</v>
      </c>
      <c r="I30" s="233">
        <v>827.53300000000002</v>
      </c>
      <c r="J30" s="282">
        <v>2.6585042530025991</v>
      </c>
      <c r="K30" s="302">
        <v>32.868779855304865</v>
      </c>
    </row>
    <row r="31" spans="1:11" ht="16.5">
      <c r="A31" s="273" t="s">
        <v>116</v>
      </c>
      <c r="B31" s="274" t="s">
        <v>246</v>
      </c>
      <c r="C31" s="275" t="s">
        <v>68</v>
      </c>
      <c r="D31" s="276">
        <v>0.92076923076923078</v>
      </c>
      <c r="E31" s="277">
        <v>539</v>
      </c>
      <c r="F31" s="232" t="s">
        <v>117</v>
      </c>
      <c r="G31" s="278" t="s">
        <v>184</v>
      </c>
      <c r="H31" s="279">
        <v>1</v>
      </c>
      <c r="I31" s="233">
        <v>2727.3879999999999</v>
      </c>
      <c r="J31" s="282">
        <v>0.43998140345268072</v>
      </c>
      <c r="K31" s="302">
        <v>26.692205142795967</v>
      </c>
    </row>
    <row r="32" spans="1:11" ht="16.5">
      <c r="A32" s="273" t="s">
        <v>116</v>
      </c>
      <c r="B32" s="274" t="s">
        <v>247</v>
      </c>
      <c r="C32" s="275" t="s">
        <v>68</v>
      </c>
      <c r="D32" s="276">
        <v>0.93160000000000009</v>
      </c>
      <c r="E32" s="277">
        <v>7145</v>
      </c>
      <c r="F32" s="232" t="s">
        <v>117</v>
      </c>
      <c r="G32" s="278" t="s">
        <v>208</v>
      </c>
      <c r="H32" s="279">
        <v>1</v>
      </c>
      <c r="I32" s="233">
        <v>2886.0140000000001</v>
      </c>
      <c r="J32" s="282">
        <v>1.767143194731557</v>
      </c>
      <c r="K32" s="302">
        <v>22.349163933369692</v>
      </c>
    </row>
    <row r="33" spans="1:11" ht="16.5">
      <c r="A33" s="273" t="s">
        <v>116</v>
      </c>
      <c r="B33" s="274" t="s">
        <v>492</v>
      </c>
      <c r="C33" s="275" t="s">
        <v>67</v>
      </c>
      <c r="D33" s="276">
        <v>0.80859655662685515</v>
      </c>
      <c r="E33" s="277">
        <v>5317</v>
      </c>
      <c r="F33" s="232" t="s">
        <v>117</v>
      </c>
      <c r="G33" s="278" t="s">
        <v>196</v>
      </c>
      <c r="H33" s="279">
        <v>14</v>
      </c>
      <c r="I33" s="233">
        <v>2328.2210000000005</v>
      </c>
      <c r="J33" s="282">
        <v>0.94492747896355178</v>
      </c>
      <c r="K33" s="302">
        <v>24.095650713570571</v>
      </c>
    </row>
    <row r="34" spans="1:11" ht="16.5">
      <c r="A34" s="273" t="s">
        <v>116</v>
      </c>
      <c r="B34" s="274" t="s">
        <v>251</v>
      </c>
      <c r="C34" s="275" t="s">
        <v>67</v>
      </c>
      <c r="D34" s="276">
        <v>0.84818181818181815</v>
      </c>
      <c r="E34" s="277">
        <v>3074</v>
      </c>
      <c r="F34" s="232" t="s">
        <v>118</v>
      </c>
      <c r="G34" s="278" t="s">
        <v>206</v>
      </c>
      <c r="H34" s="279">
        <v>1</v>
      </c>
      <c r="I34" s="233">
        <v>2218.884</v>
      </c>
      <c r="J34" s="282">
        <v>0.27040620419994915</v>
      </c>
      <c r="K34" s="302">
        <v>41.912961650992123</v>
      </c>
    </row>
    <row r="35" spans="1:11" ht="16.5">
      <c r="A35" s="273" t="s">
        <v>116</v>
      </c>
      <c r="B35" s="274" t="s">
        <v>493</v>
      </c>
      <c r="C35" s="275" t="s">
        <v>70</v>
      </c>
      <c r="D35" s="276">
        <v>0.79970004287641017</v>
      </c>
      <c r="E35" s="277">
        <v>2955</v>
      </c>
      <c r="F35" s="232" t="s">
        <v>118</v>
      </c>
      <c r="G35" s="278" t="s">
        <v>204</v>
      </c>
      <c r="H35" s="279">
        <v>9</v>
      </c>
      <c r="I35" s="233">
        <v>1349.252</v>
      </c>
      <c r="J35" s="282">
        <v>3.4092964101591106</v>
      </c>
      <c r="K35" s="302">
        <v>55.14166367735605</v>
      </c>
    </row>
    <row r="36" spans="1:11" ht="16.5">
      <c r="A36" s="273" t="s">
        <v>116</v>
      </c>
      <c r="B36" s="274" t="s">
        <v>254</v>
      </c>
      <c r="C36" s="275" t="s">
        <v>67</v>
      </c>
      <c r="D36" s="276">
        <v>0.83142857142857141</v>
      </c>
      <c r="E36" s="277">
        <v>2831</v>
      </c>
      <c r="F36" s="232" t="s">
        <v>118</v>
      </c>
      <c r="G36" s="278" t="s">
        <v>167</v>
      </c>
      <c r="H36" s="279">
        <v>1</v>
      </c>
      <c r="I36" s="233">
        <v>2599.9119999999998</v>
      </c>
      <c r="J36" s="282">
        <v>1.115422368141691</v>
      </c>
      <c r="K36" s="302">
        <v>25.077771863047673</v>
      </c>
    </row>
    <row r="37" spans="1:11" ht="16.5">
      <c r="A37" s="273" t="s">
        <v>116</v>
      </c>
      <c r="B37" s="274" t="s">
        <v>255</v>
      </c>
      <c r="C37" s="275" t="s">
        <v>67</v>
      </c>
      <c r="D37" s="276">
        <v>0.84</v>
      </c>
      <c r="E37" s="277">
        <v>4060</v>
      </c>
      <c r="F37" s="232" t="s">
        <v>118</v>
      </c>
      <c r="G37" s="278" t="s">
        <v>222</v>
      </c>
      <c r="H37" s="279">
        <v>1</v>
      </c>
      <c r="I37" s="233">
        <v>2330.2249999999999</v>
      </c>
      <c r="J37" s="282">
        <v>0.38622879764829576</v>
      </c>
      <c r="K37" s="302">
        <v>51.883401817421067</v>
      </c>
    </row>
    <row r="38" spans="1:11" ht="16.5">
      <c r="A38" s="273" t="s">
        <v>116</v>
      </c>
      <c r="B38" s="274" t="s">
        <v>318</v>
      </c>
      <c r="C38" s="275" t="s">
        <v>67</v>
      </c>
      <c r="D38" s="276">
        <v>0.84905447566008452</v>
      </c>
      <c r="E38" s="277">
        <v>5143</v>
      </c>
      <c r="F38" s="232" t="s">
        <v>118</v>
      </c>
      <c r="G38" s="278" t="s">
        <v>214</v>
      </c>
      <c r="H38" s="279">
        <v>11</v>
      </c>
      <c r="I38" s="233">
        <v>2841.5369999999998</v>
      </c>
      <c r="J38" s="282">
        <v>3.9989898847772527</v>
      </c>
      <c r="K38" s="302">
        <v>56.430190596301237</v>
      </c>
    </row>
    <row r="39" spans="1:11" ht="16.5">
      <c r="A39" s="273" t="s">
        <v>116</v>
      </c>
      <c r="B39" s="274" t="s">
        <v>258</v>
      </c>
      <c r="C39" s="275" t="s">
        <v>70</v>
      </c>
      <c r="D39" s="276">
        <v>0.78774267113263319</v>
      </c>
      <c r="E39" s="277">
        <v>2242</v>
      </c>
      <c r="F39" s="232" t="s">
        <v>117</v>
      </c>
      <c r="G39" s="278" t="s">
        <v>166</v>
      </c>
      <c r="H39" s="279">
        <v>3</v>
      </c>
      <c r="I39" s="233">
        <v>2638.9900000000002</v>
      </c>
      <c r="J39" s="282">
        <v>0.12107666211014827</v>
      </c>
      <c r="K39" s="302">
        <v>82.856795770711472</v>
      </c>
    </row>
    <row r="40" spans="1:11" ht="16.5">
      <c r="A40" s="273" t="s">
        <v>116</v>
      </c>
      <c r="B40" s="274" t="s">
        <v>259</v>
      </c>
      <c r="C40" s="275" t="s">
        <v>68</v>
      </c>
      <c r="D40" s="276">
        <v>0.92761904761904757</v>
      </c>
      <c r="E40" s="277">
        <v>5535</v>
      </c>
      <c r="F40" s="232" t="s">
        <v>118</v>
      </c>
      <c r="G40" s="278" t="s">
        <v>168</v>
      </c>
      <c r="H40" s="279">
        <v>1</v>
      </c>
      <c r="I40" s="233">
        <v>2791.145</v>
      </c>
      <c r="J40" s="282">
        <v>0.78820699032117647</v>
      </c>
      <c r="K40" s="302">
        <v>33.713762631464867</v>
      </c>
    </row>
    <row r="41" spans="1:11" ht="16.5">
      <c r="A41" s="273" t="s">
        <v>116</v>
      </c>
      <c r="B41" s="274" t="s">
        <v>365</v>
      </c>
      <c r="C41" s="275" t="s">
        <v>70</v>
      </c>
      <c r="D41" s="276">
        <v>0.79227272727272724</v>
      </c>
      <c r="E41" s="277">
        <v>6063</v>
      </c>
      <c r="F41" s="232" t="s">
        <v>118</v>
      </c>
      <c r="G41" s="278" t="s">
        <v>179</v>
      </c>
      <c r="H41" s="279">
        <v>1</v>
      </c>
      <c r="I41" s="233">
        <v>2078.9259999999999</v>
      </c>
      <c r="J41" s="282">
        <v>9.620352047162814E-2</v>
      </c>
      <c r="K41" s="302">
        <v>29.534480784789839</v>
      </c>
    </row>
    <row r="42" spans="1:11" ht="16.5">
      <c r="A42" s="273" t="s">
        <v>116</v>
      </c>
      <c r="B42" s="274" t="s">
        <v>455</v>
      </c>
      <c r="C42" s="275" t="s">
        <v>69</v>
      </c>
      <c r="D42" s="276">
        <v>0.89742737825450214</v>
      </c>
      <c r="E42" s="277">
        <v>5252</v>
      </c>
      <c r="F42" s="232" t="s">
        <v>117</v>
      </c>
      <c r="G42" s="278" t="s">
        <v>221</v>
      </c>
      <c r="H42" s="279">
        <v>16</v>
      </c>
      <c r="I42" s="233">
        <v>2871.1549999999993</v>
      </c>
      <c r="J42" s="282">
        <v>0.24380432265064064</v>
      </c>
      <c r="K42" s="302">
        <v>23.579360919211961</v>
      </c>
    </row>
    <row r="43" spans="1:11" ht="16.5">
      <c r="A43" s="273" t="s">
        <v>116</v>
      </c>
      <c r="B43" s="274" t="s">
        <v>360</v>
      </c>
      <c r="C43" s="275" t="s">
        <v>68</v>
      </c>
      <c r="D43" s="276">
        <v>0.92095238095238086</v>
      </c>
      <c r="E43" s="277">
        <v>5850</v>
      </c>
      <c r="F43" s="232" t="s">
        <v>118</v>
      </c>
      <c r="G43" s="278" t="s">
        <v>167</v>
      </c>
      <c r="H43" s="279">
        <v>1</v>
      </c>
      <c r="I43" s="233">
        <v>2677.3130000000001</v>
      </c>
      <c r="J43" s="282">
        <v>0.44821057530441899</v>
      </c>
      <c r="K43" s="302">
        <v>22.037019952467269</v>
      </c>
    </row>
    <row r="44" spans="1:11" ht="16.5">
      <c r="A44" s="273" t="s">
        <v>116</v>
      </c>
      <c r="B44" s="274" t="s">
        <v>265</v>
      </c>
      <c r="C44" s="275" t="s">
        <v>70</v>
      </c>
      <c r="D44" s="276">
        <v>0.7803044180094556</v>
      </c>
      <c r="E44" s="277">
        <v>3375</v>
      </c>
      <c r="F44" s="232" t="s">
        <v>118</v>
      </c>
      <c r="G44" s="278" t="s">
        <v>193</v>
      </c>
      <c r="H44" s="279">
        <v>3</v>
      </c>
      <c r="I44" s="233">
        <v>646.92999999999995</v>
      </c>
      <c r="J44" s="282">
        <v>0.83221850729127445</v>
      </c>
      <c r="K44" s="302">
        <v>68.658026851530138</v>
      </c>
    </row>
    <row r="45" spans="1:11" ht="16.5">
      <c r="A45" s="273" t="s">
        <v>116</v>
      </c>
      <c r="B45" s="274" t="s">
        <v>266</v>
      </c>
      <c r="C45" s="275" t="s">
        <v>67</v>
      </c>
      <c r="D45" s="276">
        <v>0.82501556478445215</v>
      </c>
      <c r="E45" s="277">
        <v>5079</v>
      </c>
      <c r="F45" s="232" t="s">
        <v>118</v>
      </c>
      <c r="G45" s="278" t="s">
        <v>201</v>
      </c>
      <c r="H45" s="279">
        <v>3</v>
      </c>
      <c r="I45" s="233">
        <v>2691.5459999999998</v>
      </c>
      <c r="J45" s="282">
        <v>0.18576684180764513</v>
      </c>
      <c r="K45" s="302">
        <v>64.089560423637565</v>
      </c>
    </row>
    <row r="46" spans="1:11" ht="16.5">
      <c r="A46" s="273" t="s">
        <v>116</v>
      </c>
      <c r="B46" s="274" t="s">
        <v>268</v>
      </c>
      <c r="C46" s="275" t="s">
        <v>68</v>
      </c>
      <c r="D46" s="276">
        <v>0.93427907040501179</v>
      </c>
      <c r="E46" s="277">
        <v>939</v>
      </c>
      <c r="F46" s="232" t="s">
        <v>118</v>
      </c>
      <c r="G46" s="278" t="s">
        <v>215</v>
      </c>
      <c r="H46" s="279">
        <v>2</v>
      </c>
      <c r="I46" s="233">
        <v>2174.6469999999999</v>
      </c>
      <c r="J46" s="282">
        <v>0.13795342416493345</v>
      </c>
      <c r="K46" s="302">
        <v>58.998081067869869</v>
      </c>
    </row>
    <row r="47" spans="1:11" ht="16.5">
      <c r="A47" s="273" t="s">
        <v>116</v>
      </c>
      <c r="B47" s="274" t="s">
        <v>270</v>
      </c>
      <c r="C47" s="275" t="s">
        <v>69</v>
      </c>
      <c r="D47" s="276">
        <v>0.88850715381909495</v>
      </c>
      <c r="E47" s="277">
        <v>4920</v>
      </c>
      <c r="F47" s="232" t="s">
        <v>118</v>
      </c>
      <c r="G47" s="278" t="s">
        <v>168</v>
      </c>
      <c r="H47" s="279">
        <v>2</v>
      </c>
      <c r="I47" s="233">
        <v>2962.194</v>
      </c>
      <c r="J47" s="282">
        <v>0.23631132869758023</v>
      </c>
      <c r="K47" s="302">
        <v>54.452881884170992</v>
      </c>
    </row>
    <row r="48" spans="1:11" ht="16.5">
      <c r="A48" s="273" t="s">
        <v>116</v>
      </c>
      <c r="B48" s="274" t="s">
        <v>271</v>
      </c>
      <c r="C48" s="275" t="s">
        <v>70</v>
      </c>
      <c r="D48" s="276">
        <v>0.7824373391303685</v>
      </c>
      <c r="E48" s="277">
        <v>5027</v>
      </c>
      <c r="F48" s="232" t="s">
        <v>117</v>
      </c>
      <c r="G48" s="278" t="s">
        <v>171</v>
      </c>
      <c r="H48" s="279">
        <v>2</v>
      </c>
      <c r="I48" s="233">
        <v>2786.3580000000002</v>
      </c>
      <c r="J48" s="282">
        <v>3.8075772309927647E-2</v>
      </c>
      <c r="K48" s="302">
        <v>43.330228888697661</v>
      </c>
    </row>
    <row r="49" spans="1:11" ht="16.5">
      <c r="A49" s="273" t="s">
        <v>116</v>
      </c>
      <c r="B49" s="274" t="s">
        <v>272</v>
      </c>
      <c r="C49" s="275" t="s">
        <v>69</v>
      </c>
      <c r="D49" s="276">
        <v>0.88571428571428568</v>
      </c>
      <c r="E49" s="277">
        <v>2598</v>
      </c>
      <c r="F49" s="232" t="s">
        <v>118</v>
      </c>
      <c r="G49" s="278" t="s">
        <v>169</v>
      </c>
      <c r="H49" s="279">
        <v>1</v>
      </c>
      <c r="I49" s="233">
        <v>2709.6030000000001</v>
      </c>
      <c r="J49" s="282">
        <v>0.36905775495524618</v>
      </c>
      <c r="K49" s="302">
        <v>37.533173678948536</v>
      </c>
    </row>
    <row r="50" spans="1:11" ht="16.5">
      <c r="A50" s="273" t="s">
        <v>116</v>
      </c>
      <c r="B50" s="274" t="s">
        <v>275</v>
      </c>
      <c r="C50" s="275" t="s">
        <v>69</v>
      </c>
      <c r="D50" s="276">
        <v>0.8668156048564436</v>
      </c>
      <c r="E50" s="277">
        <v>8199</v>
      </c>
      <c r="F50" s="232" t="s">
        <v>118</v>
      </c>
      <c r="G50" s="278" t="s">
        <v>222</v>
      </c>
      <c r="H50" s="279">
        <v>3</v>
      </c>
      <c r="I50" s="233">
        <v>2151.1959999999999</v>
      </c>
      <c r="J50" s="282">
        <v>1.0691726834746811</v>
      </c>
      <c r="K50" s="302">
        <v>22.778026734895381</v>
      </c>
    </row>
    <row r="51" spans="1:11" ht="16.5">
      <c r="A51" s="273" t="s">
        <v>116</v>
      </c>
      <c r="B51" s="274" t="s">
        <v>276</v>
      </c>
      <c r="C51" s="275" t="s">
        <v>69</v>
      </c>
      <c r="D51" s="276">
        <v>0.89407980645484875</v>
      </c>
      <c r="E51" s="277">
        <v>8628</v>
      </c>
      <c r="F51" s="232" t="s">
        <v>117</v>
      </c>
      <c r="G51" s="278" t="s">
        <v>172</v>
      </c>
      <c r="H51" s="279">
        <v>10</v>
      </c>
      <c r="I51" s="233">
        <v>1689.9760000000001</v>
      </c>
      <c r="J51" s="282">
        <v>0.11834487590356312</v>
      </c>
      <c r="K51" s="302">
        <v>38.935464172272269</v>
      </c>
    </row>
    <row r="52" spans="1:11" ht="16.5">
      <c r="A52" s="273" t="s">
        <v>116</v>
      </c>
      <c r="B52" s="274" t="s">
        <v>387</v>
      </c>
      <c r="C52" s="275" t="s">
        <v>67</v>
      </c>
      <c r="D52" s="276">
        <v>0.84266342801059957</v>
      </c>
      <c r="E52" s="277">
        <v>6459</v>
      </c>
      <c r="F52" s="232" t="s">
        <v>117</v>
      </c>
      <c r="G52" s="278" t="s">
        <v>166</v>
      </c>
      <c r="H52" s="279">
        <v>10</v>
      </c>
      <c r="I52" s="233">
        <v>1558.5319999999999</v>
      </c>
      <c r="J52" s="282">
        <v>1.4757476907756788</v>
      </c>
      <c r="K52" s="302">
        <v>31.50400505090688</v>
      </c>
    </row>
    <row r="53" spans="1:11" ht="16.5">
      <c r="A53" s="273" t="s">
        <v>116</v>
      </c>
      <c r="B53" s="274" t="s">
        <v>363</v>
      </c>
      <c r="C53" s="275" t="s">
        <v>67</v>
      </c>
      <c r="D53" s="276">
        <v>0.80223487585818432</v>
      </c>
      <c r="E53" s="277">
        <v>541</v>
      </c>
      <c r="F53" s="232" t="s">
        <v>118</v>
      </c>
      <c r="G53" s="278" t="s">
        <v>218</v>
      </c>
      <c r="H53" s="279">
        <v>14</v>
      </c>
      <c r="I53" s="233">
        <v>2086.8980000000001</v>
      </c>
      <c r="J53" s="282">
        <v>1.0062782177183551</v>
      </c>
      <c r="K53" s="302">
        <v>53.188991507970201</v>
      </c>
    </row>
    <row r="54" spans="1:11" ht="16.5">
      <c r="A54" s="273" t="s">
        <v>116</v>
      </c>
      <c r="B54" s="274" t="s">
        <v>500</v>
      </c>
      <c r="C54" s="275" t="s">
        <v>70</v>
      </c>
      <c r="D54" s="276">
        <v>0.79424081849506667</v>
      </c>
      <c r="E54" s="277">
        <v>2740</v>
      </c>
      <c r="F54" s="232" t="s">
        <v>118</v>
      </c>
      <c r="G54" s="278" t="s">
        <v>167</v>
      </c>
      <c r="H54" s="279">
        <v>10</v>
      </c>
      <c r="I54" s="233">
        <v>1778.5140000000001</v>
      </c>
      <c r="J54" s="282">
        <v>2.4285087499170257</v>
      </c>
      <c r="K54" s="302">
        <v>69.455350247626939</v>
      </c>
    </row>
    <row r="55" spans="1:11" ht="16.5">
      <c r="A55" s="273" t="s">
        <v>116</v>
      </c>
      <c r="B55" s="274" t="s">
        <v>278</v>
      </c>
      <c r="C55" s="275" t="s">
        <v>67</v>
      </c>
      <c r="D55" s="276">
        <v>0.80047496020334163</v>
      </c>
      <c r="E55" s="277">
        <v>3748</v>
      </c>
      <c r="F55" s="232" t="s">
        <v>118</v>
      </c>
      <c r="G55" s="278" t="s">
        <v>189</v>
      </c>
      <c r="H55" s="279">
        <v>2</v>
      </c>
      <c r="I55" s="233">
        <v>1659.7169999999999</v>
      </c>
      <c r="J55" s="282">
        <v>0</v>
      </c>
      <c r="K55" s="302">
        <v>28.498834439847279</v>
      </c>
    </row>
    <row r="56" spans="1:11" ht="16.5">
      <c r="A56" s="273" t="s">
        <v>116</v>
      </c>
      <c r="B56" s="274" t="s">
        <v>279</v>
      </c>
      <c r="C56" s="275" t="s">
        <v>69</v>
      </c>
      <c r="D56" s="276">
        <v>0.87772784515208147</v>
      </c>
      <c r="E56" s="277">
        <v>8511</v>
      </c>
      <c r="F56" s="232" t="s">
        <v>118</v>
      </c>
      <c r="G56" s="278" t="s">
        <v>191</v>
      </c>
      <c r="H56" s="279">
        <v>9</v>
      </c>
      <c r="I56" s="233">
        <v>1342.6970000000001</v>
      </c>
      <c r="J56" s="282">
        <v>0.22960293616234759</v>
      </c>
      <c r="K56" s="302">
        <v>59.122756061804509</v>
      </c>
    </row>
    <row r="57" spans="1:11" ht="16.5">
      <c r="A57" s="273" t="s">
        <v>116</v>
      </c>
      <c r="B57" s="274" t="s">
        <v>388</v>
      </c>
      <c r="C57" s="275" t="s">
        <v>70</v>
      </c>
      <c r="D57" s="276">
        <v>0.77136747158940777</v>
      </c>
      <c r="E57" s="277">
        <v>4408</v>
      </c>
      <c r="F57" s="232" t="s">
        <v>118</v>
      </c>
      <c r="G57" s="278" t="s">
        <v>210</v>
      </c>
      <c r="H57" s="279">
        <v>11</v>
      </c>
      <c r="I57" s="233">
        <v>1736.7929999999999</v>
      </c>
      <c r="J57" s="282">
        <v>4.8379521217443777</v>
      </c>
      <c r="K57" s="302">
        <v>43.205600198356038</v>
      </c>
    </row>
    <row r="58" spans="1:11" ht="16.5">
      <c r="A58" s="273" t="s">
        <v>116</v>
      </c>
      <c r="B58" s="274" t="s">
        <v>501</v>
      </c>
      <c r="C58" s="275" t="s">
        <v>68</v>
      </c>
      <c r="D58" s="276">
        <v>0.91246069097977145</v>
      </c>
      <c r="E58" s="277">
        <v>7119</v>
      </c>
      <c r="F58" s="232" t="s">
        <v>117</v>
      </c>
      <c r="G58" s="278" t="s">
        <v>182</v>
      </c>
      <c r="H58" s="279">
        <v>17</v>
      </c>
      <c r="I58" s="233">
        <v>2968.5349999999999</v>
      </c>
      <c r="J58" s="282">
        <v>0.50529975223468815</v>
      </c>
      <c r="K58" s="302">
        <v>30.385358434379249</v>
      </c>
    </row>
    <row r="59" spans="1:11" ht="16.5">
      <c r="A59" s="273" t="s">
        <v>116</v>
      </c>
      <c r="B59" s="274" t="s">
        <v>502</v>
      </c>
      <c r="C59" s="275" t="s">
        <v>67</v>
      </c>
      <c r="D59" s="276">
        <v>0.83921587973120804</v>
      </c>
      <c r="E59" s="277">
        <v>8444</v>
      </c>
      <c r="F59" s="232" t="s">
        <v>117</v>
      </c>
      <c r="G59" s="278" t="s">
        <v>196</v>
      </c>
      <c r="H59" s="279">
        <v>14</v>
      </c>
      <c r="I59" s="233">
        <v>2478.5559999999991</v>
      </c>
      <c r="J59" s="282">
        <v>0.12848185836159939</v>
      </c>
      <c r="K59" s="302">
        <v>46.553260013019511</v>
      </c>
    </row>
    <row r="60" spans="1:11" ht="16.5">
      <c r="A60" s="273" t="s">
        <v>116</v>
      </c>
      <c r="B60" s="274" t="s">
        <v>366</v>
      </c>
      <c r="C60" s="275" t="s">
        <v>70</v>
      </c>
      <c r="D60" s="276">
        <v>0.78257480235990184</v>
      </c>
      <c r="E60" s="277">
        <v>2037</v>
      </c>
      <c r="F60" s="232" t="s">
        <v>118</v>
      </c>
      <c r="G60" s="278" t="s">
        <v>218</v>
      </c>
      <c r="H60" s="279">
        <v>3</v>
      </c>
      <c r="I60" s="233">
        <v>2263.4669999999996</v>
      </c>
      <c r="J60" s="282">
        <v>1.1486803209412819</v>
      </c>
      <c r="K60" s="302">
        <v>24.652446887893664</v>
      </c>
    </row>
    <row r="61" spans="1:11" ht="16.5">
      <c r="A61" s="273" t="s">
        <v>116</v>
      </c>
      <c r="B61" s="274" t="s">
        <v>282</v>
      </c>
      <c r="C61" s="275" t="s">
        <v>69</v>
      </c>
      <c r="D61" s="276">
        <v>0.87571428571428567</v>
      </c>
      <c r="E61" s="277">
        <v>8004</v>
      </c>
      <c r="F61" s="232" t="s">
        <v>118</v>
      </c>
      <c r="G61" s="278" t="s">
        <v>212</v>
      </c>
      <c r="H61" s="279">
        <v>1</v>
      </c>
      <c r="I61" s="233">
        <v>2418.0430000000001</v>
      </c>
      <c r="J61" s="282">
        <v>0.28949030269519604</v>
      </c>
      <c r="K61" s="302">
        <v>32.298846629278302</v>
      </c>
    </row>
    <row r="62" spans="1:11" ht="16.5">
      <c r="A62" s="273" t="s">
        <v>116</v>
      </c>
      <c r="B62" s="274" t="s">
        <v>314</v>
      </c>
      <c r="C62" s="275" t="s">
        <v>70</v>
      </c>
      <c r="D62" s="276">
        <v>0.78714285714285714</v>
      </c>
      <c r="E62" s="277">
        <v>1047</v>
      </c>
      <c r="F62" s="232" t="s">
        <v>118</v>
      </c>
      <c r="G62" s="278" t="s">
        <v>178</v>
      </c>
      <c r="H62" s="279">
        <v>1</v>
      </c>
      <c r="I62" s="233">
        <v>1162.92</v>
      </c>
      <c r="J62" s="282">
        <v>1.719808757266192</v>
      </c>
      <c r="K62" s="302">
        <v>25.969112234719496</v>
      </c>
    </row>
    <row r="63" spans="1:11" ht="16.5">
      <c r="A63" s="273" t="s">
        <v>116</v>
      </c>
      <c r="B63" s="274" t="s">
        <v>510</v>
      </c>
      <c r="C63" s="275" t="s">
        <v>69</v>
      </c>
      <c r="D63" s="276">
        <v>0.86399999999999999</v>
      </c>
      <c r="E63" s="277">
        <v>4520</v>
      </c>
      <c r="F63" s="232" t="s">
        <v>118</v>
      </c>
      <c r="G63" s="278" t="s">
        <v>214</v>
      </c>
      <c r="H63" s="279">
        <v>1</v>
      </c>
      <c r="I63" s="233">
        <v>858.95399999999995</v>
      </c>
      <c r="J63" s="282">
        <v>8.8479709041462069</v>
      </c>
      <c r="K63" s="302">
        <v>52.389301406128851</v>
      </c>
    </row>
    <row r="64" spans="1:11" ht="16.5">
      <c r="A64" s="273" t="s">
        <v>116</v>
      </c>
      <c r="B64" s="274" t="s">
        <v>285</v>
      </c>
      <c r="C64" s="275" t="s">
        <v>70</v>
      </c>
      <c r="D64" s="276">
        <v>0.7268</v>
      </c>
      <c r="E64" s="277">
        <v>8591</v>
      </c>
      <c r="F64" s="232" t="s">
        <v>117</v>
      </c>
      <c r="G64" s="278" t="s">
        <v>170</v>
      </c>
      <c r="H64" s="279">
        <v>2</v>
      </c>
      <c r="I64" s="233">
        <v>2618.319</v>
      </c>
      <c r="J64" s="282">
        <v>5.7564718461576776</v>
      </c>
      <c r="K64" s="302">
        <v>50.256857039858872</v>
      </c>
    </row>
    <row r="65" spans="1:11" ht="16.5">
      <c r="A65" s="273" t="s">
        <v>116</v>
      </c>
      <c r="B65" s="274" t="s">
        <v>286</v>
      </c>
      <c r="C65" s="275" t="s">
        <v>68</v>
      </c>
      <c r="D65" s="276">
        <v>0.91999999999999993</v>
      </c>
      <c r="E65" s="277">
        <v>5565</v>
      </c>
      <c r="F65" s="232" t="s">
        <v>117</v>
      </c>
      <c r="G65" s="278" t="s">
        <v>176</v>
      </c>
      <c r="H65" s="279">
        <v>1</v>
      </c>
      <c r="I65" s="233">
        <v>2097.8200000000002</v>
      </c>
      <c r="J65" s="282">
        <v>0.19067412838089062</v>
      </c>
      <c r="K65" s="302">
        <v>27.838422743610032</v>
      </c>
    </row>
    <row r="66" spans="1:11" ht="16.5">
      <c r="A66" s="273" t="s">
        <v>116</v>
      </c>
      <c r="B66" s="274" t="s">
        <v>390</v>
      </c>
      <c r="C66" s="275" t="s">
        <v>70</v>
      </c>
      <c r="D66" s="276">
        <v>0.79387124419708444</v>
      </c>
      <c r="E66" s="277">
        <v>3049</v>
      </c>
      <c r="F66" s="232" t="s">
        <v>117</v>
      </c>
      <c r="G66" s="278" t="s">
        <v>208</v>
      </c>
      <c r="H66" s="279">
        <v>14</v>
      </c>
      <c r="I66" s="233">
        <v>1791.6</v>
      </c>
      <c r="J66" s="282">
        <v>3.7241262367862844</v>
      </c>
      <c r="K66" s="302">
        <v>60.933044172098995</v>
      </c>
    </row>
    <row r="67" spans="1:11" ht="16.5">
      <c r="A67" s="273" t="s">
        <v>116</v>
      </c>
      <c r="B67" s="274" t="s">
        <v>355</v>
      </c>
      <c r="C67" s="275" t="s">
        <v>70</v>
      </c>
      <c r="D67" s="276">
        <v>0.78631449270369891</v>
      </c>
      <c r="E67" s="277">
        <v>9199</v>
      </c>
      <c r="F67" s="232" t="s">
        <v>118</v>
      </c>
      <c r="G67" s="278" t="s">
        <v>200</v>
      </c>
      <c r="H67" s="279">
        <v>2</v>
      </c>
      <c r="I67" s="233">
        <v>1069.942</v>
      </c>
      <c r="J67" s="282">
        <v>0.28038903043342533</v>
      </c>
      <c r="K67" s="302">
        <v>41.684502524435906</v>
      </c>
    </row>
    <row r="68" spans="1:11" ht="16.5">
      <c r="A68" s="273" t="s">
        <v>116</v>
      </c>
      <c r="B68" s="274" t="s">
        <v>320</v>
      </c>
      <c r="C68" s="275" t="s">
        <v>67</v>
      </c>
      <c r="D68" s="276">
        <v>0.84421598454101476</v>
      </c>
      <c r="E68" s="277">
        <v>3021</v>
      </c>
      <c r="F68" s="232" t="s">
        <v>118</v>
      </c>
      <c r="G68" s="278" t="s">
        <v>193</v>
      </c>
      <c r="H68" s="279">
        <v>10</v>
      </c>
      <c r="I68" s="233">
        <v>2018.8150000000001</v>
      </c>
      <c r="J68" s="282">
        <v>2.129962378920307</v>
      </c>
      <c r="K68" s="302">
        <v>49.286338768039663</v>
      </c>
    </row>
    <row r="69" spans="1:11" ht="16.5">
      <c r="A69" s="273" t="s">
        <v>116</v>
      </c>
      <c r="B69" s="274" t="s">
        <v>458</v>
      </c>
      <c r="C69" s="275" t="s">
        <v>69</v>
      </c>
      <c r="D69" s="276">
        <v>0.89055907861050543</v>
      </c>
      <c r="E69" s="277">
        <v>1635</v>
      </c>
      <c r="F69" s="232" t="s">
        <v>118</v>
      </c>
      <c r="G69" s="278" t="s">
        <v>212</v>
      </c>
      <c r="H69" s="279">
        <v>12</v>
      </c>
      <c r="I69" s="233">
        <v>2037.3300000000002</v>
      </c>
      <c r="J69" s="282">
        <v>0.29450309964512372</v>
      </c>
      <c r="K69" s="302">
        <v>22.284067873147695</v>
      </c>
    </row>
    <row r="70" spans="1:11" ht="16.5">
      <c r="A70" s="273" t="s">
        <v>116</v>
      </c>
      <c r="B70" s="274" t="s">
        <v>291</v>
      </c>
      <c r="C70" s="275" t="s">
        <v>67</v>
      </c>
      <c r="D70" s="276">
        <v>0.81702575586857762</v>
      </c>
      <c r="E70" s="277">
        <v>303</v>
      </c>
      <c r="F70" s="232" t="s">
        <v>117</v>
      </c>
      <c r="G70" s="278" t="s">
        <v>177</v>
      </c>
      <c r="H70" s="279">
        <v>11</v>
      </c>
      <c r="I70" s="233">
        <v>2706.8260000000005</v>
      </c>
      <c r="J70" s="282">
        <v>2.0688437306276795</v>
      </c>
      <c r="K70" s="302">
        <v>31.54986689207211</v>
      </c>
    </row>
    <row r="71" spans="1:11" ht="16.5">
      <c r="A71" s="273" t="s">
        <v>116</v>
      </c>
      <c r="B71" s="274" t="s">
        <v>292</v>
      </c>
      <c r="C71" s="275" t="s">
        <v>67</v>
      </c>
      <c r="D71" s="276">
        <v>0.8079421693590062</v>
      </c>
      <c r="E71" s="277">
        <v>8497</v>
      </c>
      <c r="F71" s="232" t="s">
        <v>118</v>
      </c>
      <c r="G71" s="278" t="s">
        <v>192</v>
      </c>
      <c r="H71" s="279">
        <v>2</v>
      </c>
      <c r="I71" s="233">
        <v>1782.82</v>
      </c>
      <c r="J71" s="282">
        <v>0</v>
      </c>
      <c r="K71" s="302">
        <v>55.207682584881809</v>
      </c>
    </row>
    <row r="72" spans="1:11" ht="16.5">
      <c r="A72" s="273" t="s">
        <v>116</v>
      </c>
      <c r="B72" s="274" t="s">
        <v>456</v>
      </c>
      <c r="C72" s="275" t="s">
        <v>68</v>
      </c>
      <c r="D72" s="276">
        <v>0.9367510483837419</v>
      </c>
      <c r="E72" s="277">
        <v>7309</v>
      </c>
      <c r="F72" s="232" t="s">
        <v>118</v>
      </c>
      <c r="G72" s="278" t="s">
        <v>216</v>
      </c>
      <c r="H72" s="279">
        <v>14</v>
      </c>
      <c r="I72" s="233">
        <v>2297.6909999999998</v>
      </c>
      <c r="J72" s="282">
        <v>0.13056585937795814</v>
      </c>
      <c r="K72" s="302">
        <v>25.112166953693951</v>
      </c>
    </row>
    <row r="73" spans="1:11" ht="16.5">
      <c r="A73" s="273" t="s">
        <v>116</v>
      </c>
      <c r="B73" s="274" t="s">
        <v>293</v>
      </c>
      <c r="C73" s="275" t="s">
        <v>69</v>
      </c>
      <c r="D73" s="276">
        <v>0.86075370426650943</v>
      </c>
      <c r="E73" s="277">
        <v>3234</v>
      </c>
      <c r="F73" s="232" t="s">
        <v>118</v>
      </c>
      <c r="G73" s="278" t="s">
        <v>191</v>
      </c>
      <c r="H73" s="279">
        <v>2</v>
      </c>
      <c r="I73" s="233">
        <v>2723.248</v>
      </c>
      <c r="J73" s="282">
        <v>7.3441713718324586E-2</v>
      </c>
      <c r="K73" s="302">
        <v>32.7182834615136</v>
      </c>
    </row>
    <row r="74" spans="1:11" ht="16.5">
      <c r="A74" s="273" t="s">
        <v>116</v>
      </c>
      <c r="B74" s="274" t="s">
        <v>294</v>
      </c>
      <c r="C74" s="275" t="s">
        <v>67</v>
      </c>
      <c r="D74" s="276">
        <v>0.80667489683302585</v>
      </c>
      <c r="E74" s="277">
        <v>1194</v>
      </c>
      <c r="F74" s="232" t="s">
        <v>118</v>
      </c>
      <c r="G74" s="278" t="s">
        <v>200</v>
      </c>
      <c r="H74" s="279">
        <v>3</v>
      </c>
      <c r="I74" s="233">
        <v>1174.4830000000002</v>
      </c>
      <c r="J74" s="282">
        <v>0.42571923135541334</v>
      </c>
      <c r="K74" s="302">
        <v>57.897815464336212</v>
      </c>
    </row>
    <row r="75" spans="1:11" ht="16.5">
      <c r="A75" s="273" t="s">
        <v>116</v>
      </c>
      <c r="B75" s="274" t="s">
        <v>321</v>
      </c>
      <c r="C75" s="275" t="s">
        <v>68</v>
      </c>
      <c r="D75" s="276">
        <v>0.90123107469559693</v>
      </c>
      <c r="E75" s="277">
        <v>9009</v>
      </c>
      <c r="F75" s="232" t="s">
        <v>118</v>
      </c>
      <c r="G75" s="278" t="s">
        <v>190</v>
      </c>
      <c r="H75" s="279">
        <v>3</v>
      </c>
      <c r="I75" s="233">
        <v>2416.134</v>
      </c>
      <c r="J75" s="282">
        <v>0.16555373170527793</v>
      </c>
      <c r="K75" s="302">
        <v>29.01329148134996</v>
      </c>
    </row>
    <row r="76" spans="1:11" ht="16.5">
      <c r="A76" s="273" t="s">
        <v>116</v>
      </c>
      <c r="B76" s="274" t="s">
        <v>357</v>
      </c>
      <c r="C76" s="275" t="s">
        <v>69</v>
      </c>
      <c r="D76" s="276">
        <v>0.85073681501179144</v>
      </c>
      <c r="E76" s="277">
        <v>9924</v>
      </c>
      <c r="F76" s="232" t="s">
        <v>118</v>
      </c>
      <c r="G76" s="278" t="s">
        <v>192</v>
      </c>
      <c r="H76" s="279">
        <v>2</v>
      </c>
      <c r="I76" s="233">
        <v>2781.7170000000001</v>
      </c>
      <c r="J76" s="282">
        <v>0.50328627966108697</v>
      </c>
      <c r="K76" s="302">
        <v>30.340972859568389</v>
      </c>
    </row>
    <row r="77" spans="1:11" ht="16.5">
      <c r="A77" s="273" t="s">
        <v>116</v>
      </c>
      <c r="B77" s="274" t="s">
        <v>505</v>
      </c>
      <c r="C77" s="275" t="s">
        <v>70</v>
      </c>
      <c r="D77" s="276">
        <v>0.76409090909090904</v>
      </c>
      <c r="E77" s="277">
        <v>5251</v>
      </c>
      <c r="F77" s="232" t="s">
        <v>118</v>
      </c>
      <c r="G77" s="278" t="s">
        <v>206</v>
      </c>
      <c r="H77" s="279">
        <v>1</v>
      </c>
      <c r="I77" s="233">
        <v>2422.047</v>
      </c>
      <c r="J77" s="282">
        <v>0.2890117326377234</v>
      </c>
      <c r="K77" s="302">
        <v>22.790639488003329</v>
      </c>
    </row>
    <row r="78" spans="1:11" ht="16.5">
      <c r="A78" s="273" t="s">
        <v>116</v>
      </c>
      <c r="B78" s="274" t="s">
        <v>295</v>
      </c>
      <c r="C78" s="275" t="s">
        <v>67</v>
      </c>
      <c r="D78" s="276">
        <v>0.83181514392137412</v>
      </c>
      <c r="E78" s="277">
        <v>411</v>
      </c>
      <c r="F78" s="232" t="s">
        <v>118</v>
      </c>
      <c r="G78" s="278" t="s">
        <v>203</v>
      </c>
      <c r="H78" s="279">
        <v>11</v>
      </c>
      <c r="I78" s="233">
        <v>1708.827</v>
      </c>
      <c r="J78" s="282">
        <v>1.9347365009806694</v>
      </c>
      <c r="K78" s="302">
        <v>50.061306962874816</v>
      </c>
    </row>
    <row r="79" spans="1:11" ht="16.5">
      <c r="A79" s="273" t="s">
        <v>116</v>
      </c>
      <c r="B79" s="274" t="s">
        <v>296</v>
      </c>
      <c r="C79" s="275" t="s">
        <v>70</v>
      </c>
      <c r="D79" s="276">
        <v>0.78544312905688396</v>
      </c>
      <c r="E79" s="277">
        <v>1213</v>
      </c>
      <c r="F79" s="232" t="s">
        <v>118</v>
      </c>
      <c r="G79" s="278" t="s">
        <v>178</v>
      </c>
      <c r="H79" s="279">
        <v>12</v>
      </c>
      <c r="I79" s="233">
        <v>1795.3749999999998</v>
      </c>
      <c r="J79" s="282">
        <v>1.1696720740792315</v>
      </c>
      <c r="K79" s="302">
        <v>44.83742950637054</v>
      </c>
    </row>
    <row r="80" spans="1:11" ht="16.5">
      <c r="A80" s="273" t="s">
        <v>116</v>
      </c>
      <c r="B80" s="274" t="s">
        <v>641</v>
      </c>
      <c r="C80" s="275" t="s">
        <v>68</v>
      </c>
      <c r="D80" s="276">
        <v>0.90773346474550354</v>
      </c>
      <c r="E80" s="277">
        <v>5603</v>
      </c>
      <c r="F80" s="232" t="s">
        <v>118</v>
      </c>
      <c r="G80" s="278" t="s">
        <v>214</v>
      </c>
      <c r="H80" s="279">
        <v>2</v>
      </c>
      <c r="I80" s="233">
        <v>3651.9050000000002</v>
      </c>
      <c r="J80" s="282">
        <v>4.8467854448568621</v>
      </c>
      <c r="K80" s="302">
        <v>35.159731701673508</v>
      </c>
    </row>
    <row r="81" spans="1:11" ht="16.5">
      <c r="A81" s="273" t="s">
        <v>116</v>
      </c>
      <c r="B81" s="274" t="s">
        <v>391</v>
      </c>
      <c r="C81" s="275" t="s">
        <v>70</v>
      </c>
      <c r="D81" s="276">
        <v>0.78769173470923082</v>
      </c>
      <c r="E81" s="277">
        <v>7447</v>
      </c>
      <c r="F81" s="232" t="s">
        <v>118</v>
      </c>
      <c r="G81" s="278" t="s">
        <v>189</v>
      </c>
      <c r="H81" s="279">
        <v>6</v>
      </c>
      <c r="I81" s="233">
        <v>937.71199999999999</v>
      </c>
      <c r="J81" s="282">
        <v>0.31992765369324483</v>
      </c>
      <c r="K81" s="302">
        <v>32.632620676710971</v>
      </c>
    </row>
    <row r="82" spans="1:11" ht="16.5">
      <c r="A82" s="273" t="s">
        <v>116</v>
      </c>
      <c r="B82" s="274" t="s">
        <v>512</v>
      </c>
      <c r="C82" s="275" t="s">
        <v>70</v>
      </c>
      <c r="D82" s="276">
        <v>0.7636440306312765</v>
      </c>
      <c r="E82" s="277">
        <v>8287</v>
      </c>
      <c r="F82" s="232" t="s">
        <v>117</v>
      </c>
      <c r="G82" s="278" t="s">
        <v>513</v>
      </c>
      <c r="H82" s="279">
        <v>4</v>
      </c>
      <c r="I82" s="233">
        <v>1312.364</v>
      </c>
      <c r="J82" s="282">
        <v>7.6198371793191527E-2</v>
      </c>
      <c r="K82" s="302">
        <v>38.784971242734485</v>
      </c>
    </row>
    <row r="83" spans="1:11" ht="16.5">
      <c r="A83" s="273" t="s">
        <v>116</v>
      </c>
      <c r="B83" s="274" t="s">
        <v>361</v>
      </c>
      <c r="C83" s="275" t="s">
        <v>70</v>
      </c>
      <c r="D83" s="276">
        <v>0.78540871934377388</v>
      </c>
      <c r="E83" s="277">
        <v>5125</v>
      </c>
      <c r="F83" s="232" t="s">
        <v>118</v>
      </c>
      <c r="G83" s="278" t="s">
        <v>199</v>
      </c>
      <c r="H83" s="279">
        <v>2</v>
      </c>
      <c r="I83" s="233">
        <v>725.83999999999992</v>
      </c>
      <c r="J83" s="282">
        <v>0.41331422903119147</v>
      </c>
      <c r="K83" s="302">
        <v>24.79885374187149</v>
      </c>
    </row>
    <row r="84" spans="1:11" ht="16.5">
      <c r="A84" s="273" t="s">
        <v>116</v>
      </c>
      <c r="B84" s="274" t="s">
        <v>298</v>
      </c>
      <c r="C84" s="275" t="s">
        <v>67</v>
      </c>
      <c r="D84" s="276">
        <v>0.82</v>
      </c>
      <c r="E84" s="277">
        <v>1462</v>
      </c>
      <c r="F84" s="232" t="s">
        <v>118</v>
      </c>
      <c r="G84" s="278" t="s">
        <v>188</v>
      </c>
      <c r="H84" s="279">
        <v>1</v>
      </c>
      <c r="I84" s="233">
        <v>892.91099999999994</v>
      </c>
      <c r="J84" s="282">
        <v>0.89594595653990161</v>
      </c>
      <c r="K84" s="302">
        <v>33.933953103948774</v>
      </c>
    </row>
    <row r="85" spans="1:11" ht="16.5">
      <c r="A85" s="273" t="s">
        <v>116</v>
      </c>
      <c r="B85" s="274" t="s">
        <v>300</v>
      </c>
      <c r="C85" s="275" t="s">
        <v>69</v>
      </c>
      <c r="D85" s="276">
        <v>0.85461538461538455</v>
      </c>
      <c r="E85" s="277">
        <v>977</v>
      </c>
      <c r="F85" s="232" t="s">
        <v>117</v>
      </c>
      <c r="G85" s="278" t="s">
        <v>177</v>
      </c>
      <c r="H85" s="279">
        <v>1</v>
      </c>
      <c r="I85" s="233">
        <v>2871.335</v>
      </c>
      <c r="J85" s="282">
        <v>6.965401111329747E-2</v>
      </c>
      <c r="K85" s="302">
        <v>77.1766443135336</v>
      </c>
    </row>
    <row r="86" spans="1:11" ht="16.5">
      <c r="A86" s="273" t="s">
        <v>116</v>
      </c>
      <c r="B86" s="274" t="s">
        <v>364</v>
      </c>
      <c r="C86" s="275" t="s">
        <v>67</v>
      </c>
      <c r="D86" s="276">
        <v>0.84291261501562698</v>
      </c>
      <c r="E86" s="277">
        <v>9411</v>
      </c>
      <c r="F86" s="232" t="s">
        <v>118</v>
      </c>
      <c r="G86" s="278" t="s">
        <v>193</v>
      </c>
      <c r="H86" s="279">
        <v>13</v>
      </c>
      <c r="I86" s="233">
        <v>1982.117</v>
      </c>
      <c r="J86" s="282">
        <v>0.9585710631612564</v>
      </c>
      <c r="K86" s="302">
        <v>36.375249291540307</v>
      </c>
    </row>
    <row r="87" spans="1:11" ht="16.5">
      <c r="A87" s="273" t="s">
        <v>116</v>
      </c>
      <c r="B87" s="274" t="s">
        <v>301</v>
      </c>
      <c r="C87" s="275" t="s">
        <v>70</v>
      </c>
      <c r="D87" s="276">
        <v>0.75925833037329249</v>
      </c>
      <c r="E87" s="277">
        <v>23</v>
      </c>
      <c r="F87" s="232" t="s">
        <v>117</v>
      </c>
      <c r="G87" s="278" t="s">
        <v>198</v>
      </c>
      <c r="H87" s="279">
        <v>2</v>
      </c>
      <c r="I87" s="233">
        <v>2481.991</v>
      </c>
      <c r="J87" s="282">
        <v>0.20145117367468296</v>
      </c>
      <c r="K87" s="302">
        <v>34.488440933105721</v>
      </c>
    </row>
    <row r="88" spans="1:11" ht="16.5">
      <c r="A88" s="273" t="s">
        <v>116</v>
      </c>
      <c r="B88" s="274" t="s">
        <v>507</v>
      </c>
      <c r="C88" s="275" t="s">
        <v>69</v>
      </c>
      <c r="D88" s="276">
        <v>0.89777131085678841</v>
      </c>
      <c r="E88" s="277">
        <v>2703</v>
      </c>
      <c r="F88" s="232" t="s">
        <v>118</v>
      </c>
      <c r="G88" s="278" t="s">
        <v>203</v>
      </c>
      <c r="H88" s="279">
        <v>2</v>
      </c>
      <c r="I88" s="233">
        <v>997.40800000000002</v>
      </c>
      <c r="J88" s="282">
        <v>3.0077962077705411</v>
      </c>
      <c r="K88" s="302">
        <v>71.986589239308287</v>
      </c>
    </row>
    <row r="89" spans="1:11" ht="16.5">
      <c r="A89" s="273" t="s">
        <v>116</v>
      </c>
      <c r="B89" s="274" t="s">
        <v>657</v>
      </c>
      <c r="C89" s="275" t="s">
        <v>68</v>
      </c>
      <c r="D89" s="276">
        <v>0.9208512663195072</v>
      </c>
      <c r="E89" s="277">
        <v>8</v>
      </c>
      <c r="F89" s="232" t="s">
        <v>118</v>
      </c>
      <c r="G89" s="278" t="s">
        <v>190</v>
      </c>
      <c r="H89" s="279">
        <v>4</v>
      </c>
      <c r="I89" s="233">
        <v>650.04999999999995</v>
      </c>
      <c r="J89" s="282">
        <v>0.46150296131066842</v>
      </c>
      <c r="K89" s="302">
        <v>33.689716175678797</v>
      </c>
    </row>
    <row r="90" spans="1:11" ht="16.5">
      <c r="A90" s="273" t="s">
        <v>116</v>
      </c>
      <c r="B90" s="274" t="s">
        <v>304</v>
      </c>
      <c r="C90" s="275" t="s">
        <v>68</v>
      </c>
      <c r="D90" s="276">
        <v>0.91777548475808479</v>
      </c>
      <c r="E90" s="277">
        <v>7287</v>
      </c>
      <c r="F90" s="232" t="s">
        <v>118</v>
      </c>
      <c r="G90" s="278" t="s">
        <v>215</v>
      </c>
      <c r="H90" s="279">
        <v>2</v>
      </c>
      <c r="I90" s="233">
        <v>1952.6479999999999</v>
      </c>
      <c r="J90" s="282">
        <v>0.55507202614611273</v>
      </c>
      <c r="K90" s="302">
        <v>50.123003960993977</v>
      </c>
    </row>
    <row r="91" spans="1:11" ht="16.5">
      <c r="A91" s="273" t="s">
        <v>116</v>
      </c>
      <c r="B91" s="274" t="s">
        <v>305</v>
      </c>
      <c r="C91" s="275" t="s">
        <v>69</v>
      </c>
      <c r="D91" s="276">
        <v>0.8926143248715338</v>
      </c>
      <c r="E91" s="277">
        <v>7601</v>
      </c>
      <c r="F91" s="232" t="s">
        <v>117</v>
      </c>
      <c r="G91" s="278" t="s">
        <v>183</v>
      </c>
      <c r="H91" s="279">
        <v>4</v>
      </c>
      <c r="I91" s="233">
        <v>2775.6779999999999</v>
      </c>
      <c r="J91" s="282">
        <v>7.2054467413006848E-2</v>
      </c>
      <c r="K91" s="302">
        <v>25.255090828258897</v>
      </c>
    </row>
    <row r="92" spans="1:11" ht="16.5">
      <c r="A92" s="273" t="s">
        <v>116</v>
      </c>
      <c r="B92" s="274" t="s">
        <v>306</v>
      </c>
      <c r="C92" s="275" t="s">
        <v>69</v>
      </c>
      <c r="D92" s="276">
        <v>0.87521006044053973</v>
      </c>
      <c r="E92" s="277">
        <v>8795</v>
      </c>
      <c r="F92" s="232" t="s">
        <v>118</v>
      </c>
      <c r="G92" s="278" t="s">
        <v>217</v>
      </c>
      <c r="H92" s="279">
        <v>2</v>
      </c>
      <c r="I92" s="233">
        <v>4359.6329999999998</v>
      </c>
      <c r="J92" s="282">
        <v>0.8028198703881726</v>
      </c>
      <c r="K92" s="302">
        <v>45.370791532223009</v>
      </c>
    </row>
    <row r="93" spans="1:11" ht="16.5">
      <c r="A93" s="273" t="s">
        <v>116</v>
      </c>
      <c r="B93" s="274" t="s">
        <v>307</v>
      </c>
      <c r="C93" s="275" t="s">
        <v>69</v>
      </c>
      <c r="D93" s="276">
        <v>0.89814081070664686</v>
      </c>
      <c r="E93" s="277">
        <v>8262</v>
      </c>
      <c r="F93" s="232" t="s">
        <v>118</v>
      </c>
      <c r="G93" s="278" t="s">
        <v>212</v>
      </c>
      <c r="H93" s="279">
        <v>2</v>
      </c>
      <c r="I93" s="233">
        <v>2504.4699999999998</v>
      </c>
      <c r="J93" s="282">
        <v>0.43921468414474923</v>
      </c>
      <c r="K93" s="302">
        <v>32.102600550216216</v>
      </c>
    </row>
    <row r="94" spans="1:11" ht="16.5">
      <c r="A94" s="273" t="s">
        <v>116</v>
      </c>
      <c r="B94" s="274" t="s">
        <v>309</v>
      </c>
      <c r="C94" s="275" t="s">
        <v>67</v>
      </c>
      <c r="D94" s="276">
        <v>0.8142307692307692</v>
      </c>
      <c r="E94" s="277">
        <v>6792</v>
      </c>
      <c r="F94" s="232" t="s">
        <v>117</v>
      </c>
      <c r="G94" s="278" t="s">
        <v>175</v>
      </c>
      <c r="H94" s="279">
        <v>1</v>
      </c>
      <c r="I94" s="233">
        <v>2686.5050000000001</v>
      </c>
      <c r="J94" s="282">
        <v>0.33500775170714364</v>
      </c>
      <c r="K94" s="302">
        <v>41.83874587986994</v>
      </c>
    </row>
    <row r="95" spans="1:11" ht="16.5">
      <c r="A95" s="273" t="s">
        <v>116</v>
      </c>
      <c r="B95" s="274" t="s">
        <v>310</v>
      </c>
      <c r="C95" s="275" t="s">
        <v>67</v>
      </c>
      <c r="D95" s="276">
        <v>0.82803961374947543</v>
      </c>
      <c r="E95" s="277">
        <v>1587</v>
      </c>
      <c r="F95" s="232" t="s">
        <v>118</v>
      </c>
      <c r="G95" s="278" t="s">
        <v>219</v>
      </c>
      <c r="H95" s="279">
        <v>13</v>
      </c>
      <c r="I95" s="233">
        <v>2057.6929999999998</v>
      </c>
      <c r="J95" s="282">
        <v>0</v>
      </c>
      <c r="K95" s="302">
        <v>39.481082153724039</v>
      </c>
    </row>
    <row r="96" spans="1:11" ht="16.5">
      <c r="A96" s="273" t="s">
        <v>116</v>
      </c>
      <c r="B96" s="274" t="s">
        <v>511</v>
      </c>
      <c r="C96" s="275" t="s">
        <v>67</v>
      </c>
      <c r="D96" s="276">
        <v>0.840571879628638</v>
      </c>
      <c r="E96" s="277">
        <v>2189</v>
      </c>
      <c r="F96" s="232" t="s">
        <v>118</v>
      </c>
      <c r="G96" s="278" t="s">
        <v>189</v>
      </c>
      <c r="H96" s="279">
        <v>3</v>
      </c>
      <c r="I96" s="233">
        <v>2527.3380000000002</v>
      </c>
      <c r="J96" s="282">
        <v>0.1978366170255027</v>
      </c>
      <c r="K96" s="302">
        <v>57.610022877826388</v>
      </c>
    </row>
  </sheetData>
  <mergeCells count="1">
    <mergeCell ref="A2:K2"/>
  </mergeCells>
  <phoneticPr fontId="3" type="noConversion"/>
  <conditionalFormatting sqref="C14:D9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2025-03-04T02:18:56Z</dcterms:modified>
</cp:coreProperties>
</file>