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78708090-D756-4BA8-ACD1-A2D5A508BB0E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명단'!$A$13:$R$48</definedName>
    <definedName name="_xlnm._FilterDatabase" localSheetId="7" hidden="1">'급감속과다 명단'!$A$13:$K$33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운전자별!$A$1:$R$89</definedName>
    <definedName name="_xlnm.Print_Area" localSheetId="1">종합!$A$1:$L$153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2" l="1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J144" i="12"/>
  <c r="D145" i="12"/>
  <c r="E145" i="12"/>
  <c r="F145" i="12"/>
  <c r="G145" i="12"/>
  <c r="H145" i="12"/>
  <c r="I145" i="12"/>
  <c r="J145" i="12"/>
  <c r="E142" i="12"/>
  <c r="F142" i="12"/>
  <c r="G142" i="12"/>
  <c r="H142" i="12"/>
  <c r="I142" i="12"/>
  <c r="J142" i="12"/>
  <c r="D142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5" i="60" l="1"/>
  <c r="F48" i="60"/>
  <c r="F47" i="60"/>
  <c r="F49" i="60"/>
  <c r="F46" i="60"/>
  <c r="F42" i="60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5" i="12" l="1"/>
  <c r="B144" i="12"/>
  <c r="B143" i="12"/>
  <c r="B142" i="12"/>
  <c r="J10" i="12" l="1"/>
  <c r="J36" i="12" s="1"/>
  <c r="N30" i="12"/>
  <c r="F61" i="12" a="1"/>
  <c r="I61" i="12" a="1"/>
  <c r="E61" i="12" a="1"/>
  <c r="G61" i="12" a="1"/>
  <c r="D61" i="12" a="1"/>
  <c r="H61" i="12" a="1"/>
  <c r="F61" i="12" l="1"/>
  <c r="E61" i="12"/>
  <c r="D61" i="12"/>
  <c r="I61" i="12"/>
  <c r="H61" i="12"/>
  <c r="G61" i="12"/>
  <c r="N61" i="12" a="1"/>
  <c r="N61" i="12" l="1"/>
  <c r="K61" i="12" s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<sst xmlns="http://schemas.openxmlformats.org/spreadsheetml/2006/main" count="2986" uniqueCount="556">
  <si>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</si>
  <si>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</si>
  <si>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</si>
  <si>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</si>
  <si>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</si>
  <si>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</si>
  <si>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</si>
  <si>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</si>
  <si>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</si>
  <si>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</si>
  <si>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</si>
  <si>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</si>
  <si>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</si>
  <si>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</si>
  <si>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</si>
  <si>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</si>
  <si>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</si>
  <si>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</si>
  <si>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</si>
  <si>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</si>
  <si>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</si>
  <si>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</si>
  <si>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</si>
  <si>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</si>
  <si>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</si>
  <si>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</si>
  <si>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</si>
  <si>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</si>
  <si>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</si>
  <si>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</si>
  <si>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</si>
  <si>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</si>
  <si>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</si>
  <si>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</si>
  <si>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</si>
  <si>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</si>
  <si>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</si>
  <si>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</si>
  <si>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</si>
  <si>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</si>
  <si>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</si>
  <si>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</si>
  <si>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</si>
  <si>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</si>
  <si>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</si>
  <si>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</si>
  <si>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</si>
  <si>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</si>
  <si>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</si>
  <si>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</si>
  <si>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</si>
  <si>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</si>
  <si>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</si>
  <si>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</si>
  <si>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</si>
  <si>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</si>
  <si>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</si>
  <si>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</si>
  <si>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</si>
  <si>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</si>
  <si>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</si>
  <si>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</si>
  <si>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</si>
  <si>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</si>
  <si>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</si>
  <si>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</si>
  <si>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</si>
  <si>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</si>
  <si>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</si>
  <si>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</si>
  <si>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</si>
  <si>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</si>
  <si>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</si>
  <si>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</si>
  <si>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</si>
  <si>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</si>
  <si>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</si>
  <si>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</si>
  <si>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</si>
  <si>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</si>
  <si>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</si>
  <si>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</si>
  <si>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</si>
  <si>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</si>
  <si>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</si>
  <si>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</si>
  <si>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</si>
  <si>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</si>
  <si>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</si>
  <si>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</si>
  <si>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</si>
  <si>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</si>
  <si>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</si>
  <si>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</si>
  <si>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</si>
  <si>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</si>
  <si>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</si>
  <si>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</si>
  <si>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</si>
  <si>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</si>
  <si>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</si>
  <si>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</si>
  <si>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</si>
  <si>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</si>
  <si>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</si>
  <si>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</si>
  <si>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</si>
  <si>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</si>
  <si>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</si>
  <si>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</si>
  <si>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</si>
  <si>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</si>
  <si>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</si>
  <si>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</si>
  <si>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</si>
  <si>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</si>
  <si>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신화여객</t>
  </si>
  <si>
    <t>34</t>
  </si>
  <si>
    <t>37</t>
  </si>
  <si>
    <t>526</t>
  </si>
  <si>
    <t>555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</si>
  <si>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</si>
  <si>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</si>
  <si>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</si>
  <si>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</si>
  <si>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</si>
  <si>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</si>
  <si>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</si>
  <si>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</si>
  <si>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</si>
  <si>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</si>
  <si>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</si>
  <si>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</si>
  <si>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</si>
  <si>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</si>
  <si>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</si>
  <si>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</si>
  <si>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</si>
  <si>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</si>
  <si>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</si>
  <si>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</si>
  <si>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</si>
  <si>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</si>
  <si>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</si>
  <si>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</si>
  <si>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</si>
  <si>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</si>
  <si>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</si>
  <si>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</si>
  <si>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</si>
  <si>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</si>
  <si>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</si>
  <si>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</si>
  <si>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</si>
  <si>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</si>
  <si>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</si>
  <si>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</si>
  <si>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</si>
  <si>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</si>
  <si>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</si>
  <si>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</si>
  <si>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</si>
  <si>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</si>
  <si>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</si>
  <si>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중형</t>
  </si>
  <si>
    <t>A</t>
    <phoneticPr fontId="3" type="noConversion"/>
  </si>
  <si>
    <t>대형</t>
  </si>
  <si>
    <t>신화여객</t>
    <phoneticPr fontId="3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</si>
  <si>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</si>
  <si>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</si>
  <si>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</si>
  <si>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</si>
  <si>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</si>
  <si>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</si>
  <si>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</si>
  <si>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</si>
  <si>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</si>
  <si>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</si>
  <si>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</si>
  <si>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</si>
  <si>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</si>
  <si>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</si>
  <si>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</si>
  <si>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</si>
  <si>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</si>
  <si>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</si>
  <si>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</si>
  <si>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</si>
  <si>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</si>
  <si>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</si>
  <si>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</si>
  <si>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</si>
  <si>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</si>
  <si>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</si>
  <si>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</si>
  <si>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</si>
  <si>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</si>
  <si>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</si>
  <si>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</si>
  <si>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</si>
  <si>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71바6159</t>
  </si>
  <si>
    <t>73아2101</t>
  </si>
  <si>
    <t>곽현용</t>
  </si>
  <si>
    <t>권기홍</t>
  </si>
  <si>
    <t>김대원</t>
  </si>
  <si>
    <t>김동호</t>
  </si>
  <si>
    <t>김명규</t>
  </si>
  <si>
    <t>김성윤</t>
  </si>
  <si>
    <t>김정철</t>
  </si>
  <si>
    <t>김지훈</t>
  </si>
  <si>
    <t>김진수B</t>
  </si>
  <si>
    <t>김창일</t>
  </si>
  <si>
    <t>김학광</t>
  </si>
  <si>
    <t>김현배</t>
  </si>
  <si>
    <t>김형석</t>
  </si>
  <si>
    <t>남윤기</t>
  </si>
  <si>
    <t>모환경</t>
  </si>
  <si>
    <t>박상기</t>
  </si>
  <si>
    <t>박영석</t>
  </si>
  <si>
    <t>박준수</t>
  </si>
  <si>
    <t>배수민</t>
  </si>
  <si>
    <t>서낙준</t>
  </si>
  <si>
    <t>서동욱</t>
  </si>
  <si>
    <t>송동규</t>
  </si>
  <si>
    <t>엄인호</t>
  </si>
  <si>
    <t>용일국</t>
  </si>
  <si>
    <t>윤영철</t>
  </si>
  <si>
    <t>윤완수</t>
  </si>
  <si>
    <t>윤청락</t>
  </si>
  <si>
    <t>윤택수</t>
  </si>
  <si>
    <t>이강민</t>
  </si>
  <si>
    <t>이경환</t>
  </si>
  <si>
    <t>이기학</t>
  </si>
  <si>
    <t>이득희</t>
  </si>
  <si>
    <t>이성진</t>
  </si>
  <si>
    <t>이재형</t>
  </si>
  <si>
    <t>이주호</t>
  </si>
  <si>
    <t>이진영</t>
  </si>
  <si>
    <t>임종수</t>
  </si>
  <si>
    <t>장문성</t>
  </si>
  <si>
    <t>장병문</t>
  </si>
  <si>
    <t>전영택</t>
  </si>
  <si>
    <t>조성근</t>
  </si>
  <si>
    <t>주상건</t>
  </si>
  <si>
    <t>최진혁</t>
  </si>
  <si>
    <t>한정규</t>
  </si>
  <si>
    <t>한종현</t>
  </si>
  <si>
    <t>홍천수</t>
  </si>
  <si>
    <t>이한남</t>
  </si>
  <si>
    <t>장주현</t>
  </si>
  <si>
    <t>전진호</t>
  </si>
  <si>
    <t>신화여객34D1</t>
  </si>
  <si>
    <t>신화여객34D4</t>
  </si>
  <si>
    <t>신화여객34F1</t>
  </si>
  <si>
    <t>신화여객34D3</t>
  </si>
  <si>
    <t>72바1098</t>
  </si>
  <si>
    <t>신화여객34F2</t>
  </si>
  <si>
    <t>신화여객34D2</t>
  </si>
  <si>
    <t>정영환</t>
  </si>
  <si>
    <t>=</t>
  </si>
  <si>
    <t>72바1111</t>
  </si>
  <si>
    <t>강천성</t>
  </si>
  <si>
    <t>문태철</t>
  </si>
  <si>
    <t>손철종</t>
  </si>
  <si>
    <t>윤부수</t>
  </si>
  <si>
    <t>이옥선</t>
  </si>
  <si>
    <t>채건</t>
  </si>
  <si>
    <t>0%(0명)</t>
  </si>
  <si>
    <t>인천전체</t>
  </si>
  <si>
    <t>신화여객34F4</t>
  </si>
  <si>
    <t>신화여객34F3</t>
  </si>
  <si>
    <t>3737</t>
  </si>
  <si>
    <t>신화여객37F1</t>
  </si>
  <si>
    <t>신화여객37D1</t>
  </si>
  <si>
    <t>신화여객37D2</t>
  </si>
  <si>
    <t>신화여객37D3</t>
  </si>
  <si>
    <t>526526</t>
  </si>
  <si>
    <t>신화여객526D1</t>
  </si>
  <si>
    <t>555555</t>
  </si>
  <si>
    <t>신화여객555A1</t>
  </si>
  <si>
    <t>신화여객555C1</t>
  </si>
  <si>
    <t>김영현</t>
  </si>
  <si>
    <t>김웅철</t>
  </si>
  <si>
    <t>김정현</t>
  </si>
  <si>
    <t>석응규</t>
  </si>
  <si>
    <t>이용권</t>
  </si>
  <si>
    <t>최상준</t>
  </si>
  <si>
    <t>개선율(유카전)</t>
  </si>
  <si>
    <t>순위</t>
  </si>
  <si>
    <t>고동윤</t>
  </si>
  <si>
    <t>72바1103</t>
  </si>
  <si>
    <t>고한석</t>
  </si>
  <si>
    <t>우수한</t>
  </si>
  <si>
    <t>정성수</t>
  </si>
  <si>
    <t>조집현</t>
  </si>
  <si>
    <t>71바6155</t>
  </si>
  <si>
    <t>신화여객34C2</t>
  </si>
  <si>
    <t>▲</t>
  </si>
  <si>
    <t>신화여객526D2</t>
  </si>
  <si>
    <t>신화여객526D3</t>
  </si>
  <si>
    <t>신화여객555B1</t>
  </si>
  <si>
    <t>권오선</t>
  </si>
  <si>
    <t>71바6164</t>
  </si>
  <si>
    <t>이덕선</t>
  </si>
  <si>
    <t>71바6161</t>
  </si>
  <si>
    <t>71바6166</t>
  </si>
  <si>
    <t>71바6173</t>
  </si>
  <si>
    <t>71바6162</t>
  </si>
  <si>
    <t>한광목</t>
  </si>
  <si>
    <t>71바6170</t>
  </si>
  <si>
    <t>72바1106</t>
  </si>
  <si>
    <t>71바5104</t>
  </si>
  <si>
    <t>변장균</t>
  </si>
  <si>
    <t>신창균</t>
  </si>
  <si>
    <t>이희광</t>
  </si>
  <si>
    <t>임창순</t>
  </si>
  <si>
    <t>장세영</t>
  </si>
  <si>
    <t>장진구</t>
  </si>
  <si>
    <t>정태훈</t>
  </si>
  <si>
    <t>신화여객34C4</t>
  </si>
  <si>
    <t>신화여객34C5</t>
  </si>
  <si>
    <t>신화여객34C6</t>
  </si>
  <si>
    <t>신화여객34D5</t>
  </si>
  <si>
    <t>신화여객34D6</t>
  </si>
  <si>
    <t>신화여객34D8</t>
  </si>
  <si>
    <t>신화여객34C7</t>
  </si>
  <si>
    <t>신화여객34C3</t>
  </si>
  <si>
    <t>신화여객37B1</t>
  </si>
  <si>
    <t>신화여객37C1</t>
  </si>
  <si>
    <t>신화여객37C3</t>
  </si>
  <si>
    <t>신화여객37C2</t>
  </si>
  <si>
    <t>신화여객526C1</t>
  </si>
  <si>
    <t>신화여객526C3</t>
  </si>
  <si>
    <t>신화여객526C2</t>
  </si>
  <si>
    <t>신화여객526C5</t>
  </si>
  <si>
    <t>신화여객526C4</t>
  </si>
  <si>
    <t>신화여객555S1</t>
  </si>
  <si>
    <t>C</t>
    <phoneticPr fontId="3" type="noConversion"/>
  </si>
  <si>
    <t>D</t>
    <phoneticPr fontId="3" type="noConversion"/>
  </si>
  <si>
    <t>▽</t>
  </si>
  <si>
    <t>김종용</t>
  </si>
  <si>
    <t>정재호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</si>
  <si>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</si>
  <si>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</si>
  <si>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</si>
  <si>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</si>
  <si>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</si>
  <si>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</si>
  <si>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</si>
  <si>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3737F</t>
  </si>
  <si>
    <t>526526C</t>
  </si>
  <si>
    <t>526526F</t>
  </si>
  <si>
    <t>신화여객526F1</t>
  </si>
  <si>
    <t>3737D</t>
  </si>
  <si>
    <t>555555S</t>
  </si>
  <si>
    <t>3434C</t>
  </si>
  <si>
    <t>3737C</t>
  </si>
  <si>
    <t>526526B</t>
  </si>
  <si>
    <t>3737S</t>
  </si>
  <si>
    <t>신화여객37S1</t>
  </si>
  <si>
    <t>신화여객526B1</t>
  </si>
  <si>
    <t>3434D</t>
  </si>
  <si>
    <t>3434F</t>
  </si>
  <si>
    <t>526526D</t>
  </si>
  <si>
    <t>3434B</t>
  </si>
  <si>
    <t>신화여객34B3</t>
  </si>
  <si>
    <t>신화여객37F2</t>
  </si>
  <si>
    <t>3737A</t>
  </si>
  <si>
    <t>신화여객37A2</t>
  </si>
  <si>
    <t>3434A</t>
  </si>
  <si>
    <t>신화여객34A3</t>
  </si>
  <si>
    <t>신화여객526B3</t>
  </si>
  <si>
    <t>신화여객34B4</t>
  </si>
  <si>
    <t>신화여객34F9</t>
  </si>
  <si>
    <t>555555C</t>
  </si>
  <si>
    <t>신화여객34C9</t>
  </si>
  <si>
    <t>신화여객526B4</t>
  </si>
  <si>
    <t>신화여객34B5</t>
  </si>
  <si>
    <t>신화여객34B2</t>
  </si>
  <si>
    <t>신화여객34D7</t>
  </si>
  <si>
    <t>신화여객34F8</t>
  </si>
  <si>
    <t>신화여객37A3</t>
  </si>
  <si>
    <t>신화여객34C8</t>
  </si>
  <si>
    <t>신화여객34A1</t>
  </si>
  <si>
    <t>신화여객37A1</t>
  </si>
  <si>
    <t>신화여객34A2</t>
  </si>
  <si>
    <t>신화여객34F7</t>
  </si>
  <si>
    <t>3737B</t>
  </si>
  <si>
    <t>신화여객34B1</t>
  </si>
  <si>
    <t>3434S</t>
  </si>
  <si>
    <t>신화여객34S1</t>
  </si>
  <si>
    <t>신화여객526B2</t>
  </si>
  <si>
    <t>신화여객34F5</t>
  </si>
  <si>
    <t>신화여객526F2</t>
  </si>
  <si>
    <t>신화여객526B5</t>
  </si>
  <si>
    <t>신화여객37F3</t>
  </si>
  <si>
    <t>14%(3명)</t>
  </si>
  <si>
    <t>23%(5명)</t>
  </si>
  <si>
    <t>대비</t>
  </si>
  <si>
    <t>신화여객37D4</t>
  </si>
  <si>
    <t>71바5102</t>
  </si>
  <si>
    <t>신화여객555D1</t>
  </si>
  <si>
    <t>신화여객34S2</t>
  </si>
  <si>
    <t>박영일</t>
  </si>
  <si>
    <t>신화여객34B6</t>
  </si>
  <si>
    <t>이남철</t>
  </si>
  <si>
    <t>555555D</t>
  </si>
  <si>
    <t>11%(1명)</t>
  </si>
  <si>
    <t>22%(2명)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</si>
  <si>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</si>
  <si>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</si>
  <si>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</si>
  <si>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</si>
  <si>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</si>
  <si>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</si>
  <si>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</si>
  <si>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</si>
  <si>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</si>
  <si>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</si>
  <si>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</si>
  <si>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</si>
  <si>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</si>
  <si>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신화여객526F3</t>
  </si>
  <si>
    <t>신화여객34S3</t>
  </si>
  <si>
    <t>신화여객34D10</t>
  </si>
  <si>
    <t>신화여객34A4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</si>
  <si>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</si>
  <si>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</si>
  <si>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</si>
  <si>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</si>
  <si>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</si>
  <si>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</si>
  <si>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김성주</t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</si>
  <si>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</si>
  <si>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</si>
  <si>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</si>
  <si>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</si>
  <si>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5246074431.397</t>
  </si>
  <si>
    <t>52452831225.315</t>
  </si>
  <si>
    <t>5242677321.101</t>
  </si>
  <si>
    <t>신화여객37A5</t>
  </si>
  <si>
    <t>52437882277.982</t>
  </si>
  <si>
    <t>5244842070.346</t>
  </si>
  <si>
    <t>52431261054.033</t>
  </si>
  <si>
    <t>52413212115.198</t>
  </si>
  <si>
    <t>5247001730.187</t>
  </si>
  <si>
    <t>52495731179.318</t>
  </si>
  <si>
    <t>52435962053.614</t>
  </si>
  <si>
    <t>52460982229.369</t>
  </si>
  <si>
    <t>NEW</t>
  </si>
  <si>
    <t>new</t>
  </si>
  <si>
    <t>5244859224.874</t>
  </si>
  <si>
    <t>5243182390.199</t>
  </si>
  <si>
    <t>신화여객34D13</t>
  </si>
  <si>
    <t>52482202958.839</t>
  </si>
  <si>
    <t>5247379375.983</t>
  </si>
  <si>
    <t>52467831192.862</t>
  </si>
  <si>
    <t>52474662098.652</t>
  </si>
  <si>
    <t>신화여객37A4</t>
  </si>
  <si>
    <t>52468532295.098</t>
  </si>
  <si>
    <t>신화여객34S4</t>
  </si>
  <si>
    <t>52476704111.042</t>
  </si>
  <si>
    <t>5249732247.707</t>
  </si>
  <si>
    <t>5247152284.726</t>
  </si>
  <si>
    <t>52434371293.213</t>
  </si>
  <si>
    <t>신화여객34F10</t>
  </si>
  <si>
    <t>52453832004.545</t>
  </si>
  <si>
    <t>52421352095.605</t>
  </si>
  <si>
    <t>신화여객37D5</t>
  </si>
  <si>
    <t>5243411382.698</t>
  </si>
  <si>
    <t>5243129419.329</t>
  </si>
  <si>
    <t>52489461856.4</t>
  </si>
  <si>
    <t>5246215549.479</t>
  </si>
  <si>
    <t>52447641864.744</t>
  </si>
  <si>
    <t>52485031668.306</t>
  </si>
  <si>
    <t>52471142028.577</t>
  </si>
  <si>
    <t>52418592028.228</t>
  </si>
  <si>
    <t>52452171813.556</t>
  </si>
  <si>
    <t>52467674861.776</t>
  </si>
  <si>
    <t>52410351882.737</t>
  </si>
  <si>
    <t>신화여객526C6</t>
  </si>
  <si>
    <t>52456121951.03</t>
  </si>
  <si>
    <t>52466534235.261</t>
  </si>
  <si>
    <t>52413131578.335</t>
  </si>
  <si>
    <t>52455271704.42</t>
  </si>
  <si>
    <t>555555B</t>
  </si>
  <si>
    <t>5244223965.218</t>
  </si>
  <si>
    <t>52450371909.735</t>
  </si>
  <si>
    <t>52499712252.235</t>
  </si>
  <si>
    <t>5244872307.715</t>
  </si>
  <si>
    <t>52432414619.442</t>
  </si>
  <si>
    <t>52438732259.972</t>
  </si>
  <si>
    <t>52471182419.659</t>
  </si>
  <si>
    <t>52410162397.386</t>
  </si>
  <si>
    <t>52445001988.963</t>
  </si>
  <si>
    <t>52449194264.207</t>
  </si>
  <si>
    <t>52433662210.235</t>
  </si>
  <si>
    <t>52470402401.186</t>
  </si>
  <si>
    <t>신화여객34D12</t>
  </si>
  <si>
    <t>52483091976.403</t>
  </si>
  <si>
    <t>52449221460</t>
  </si>
  <si>
    <t>524472343.57</t>
  </si>
  <si>
    <t>이우빈</t>
  </si>
  <si>
    <t>52442421862.564</t>
  </si>
  <si>
    <t>52484392132.042</t>
  </si>
  <si>
    <t>52466111902.89</t>
  </si>
  <si>
    <t>52453522410.912</t>
  </si>
  <si>
    <t>5248833923.499</t>
  </si>
  <si>
    <t>신화여객34D11</t>
  </si>
  <si>
    <t>52487881333.819</t>
  </si>
  <si>
    <t>52444305058.358</t>
  </si>
  <si>
    <t>52449472299.988</t>
  </si>
  <si>
    <t>52425021730.389</t>
  </si>
  <si>
    <t>52433302236.292</t>
  </si>
  <si>
    <t>52423212311.526</t>
  </si>
  <si>
    <t>5244657725.684</t>
  </si>
  <si>
    <t>신화여객34D14</t>
  </si>
  <si>
    <t>52459152597.744</t>
  </si>
  <si>
    <t>5241312376.702</t>
  </si>
  <si>
    <t>신화여객34A5</t>
  </si>
  <si>
    <t>5247820127.371</t>
  </si>
  <si>
    <t>52458771407.723</t>
  </si>
  <si>
    <t>5244021288.034</t>
  </si>
  <si>
    <t>정은기</t>
  </si>
  <si>
    <t>5243771529.209</t>
  </si>
  <si>
    <t>52482922381.498</t>
  </si>
  <si>
    <t>52465052118.459</t>
  </si>
  <si>
    <t>52479702270.662</t>
  </si>
  <si>
    <t>52488051844.603</t>
  </si>
  <si>
    <t>524517378.013</t>
  </si>
  <si>
    <t>5246054295.952</t>
  </si>
  <si>
    <t>신화여객555B2</t>
  </si>
  <si>
    <t>52494943499.665</t>
  </si>
  <si>
    <t>52427561436.549</t>
  </si>
  <si>
    <t>52427871173.483</t>
  </si>
  <si>
    <t>한영남</t>
  </si>
  <si>
    <t>5243329559.284</t>
  </si>
  <si>
    <t>52482361451.491</t>
  </si>
  <si>
    <t>52413004481.317</t>
  </si>
  <si>
    <t>52448715372.736</t>
  </si>
  <si>
    <t>유카후(25년2월)</t>
  </si>
  <si>
    <t>20위/(32개사)</t>
  </si>
  <si>
    <t>7%(6명)</t>
  </si>
  <si>
    <t>11%(10명)</t>
  </si>
  <si>
    <t>16%(14명)</t>
  </si>
  <si>
    <t>21%(18명)</t>
  </si>
  <si>
    <t>26%(22명)</t>
  </si>
  <si>
    <t>18%(15명)</t>
  </si>
  <si>
    <t>33%(1명)</t>
  </si>
  <si>
    <t>5%(1명)</t>
  </si>
  <si>
    <t>9%(1명)</t>
  </si>
  <si>
    <t>41%(9명)</t>
  </si>
  <si>
    <t>36%(4명)</t>
  </si>
  <si>
    <t>33%(3명)</t>
  </si>
  <si>
    <t>27%(3명)</t>
  </si>
  <si>
    <t>18%(4명)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</si>
</sst>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0" fontId="51" fillId="12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185" fontId="68" fillId="0" borderId="41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0" fontId="44" fillId="9" borderId="26" xfId="2" applyNumberFormat="1" applyFont="1" applyFill="1" applyBorder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3" fillId="17" borderId="43" xfId="4" applyNumberFormat="1" applyFont="1" applyFill="1" applyBorder="1" applyAlignment="1">
      <alignment horizontal="center" vertical="center" wrapText="1"/>
    </xf>
    <xf numFmtId="9" fontId="73" fillId="0" borderId="44" xfId="563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3" fillId="17" borderId="47" xfId="563" applyNumberFormat="1" applyFont="1" applyFill="1" applyBorder="1" applyAlignment="1">
      <alignment horizontal="center" vertical="center" wrapText="1"/>
    </xf>
    <xf numFmtId="178" fontId="73" fillId="0" borderId="46" xfId="563" applyNumberFormat="1" applyFont="1" applyFill="1" applyBorder="1" applyAlignment="1">
      <alignment horizontal="right" vertical="center"/>
    </xf>
    <xf numFmtId="0" fontId="74" fillId="16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0" fontId="79" fillId="0" borderId="0" xfId="0" applyFont="1">
      <alignment vertical="center"/>
    </xf>
    <xf numFmtId="9" fontId="79" fillId="0" borderId="0" xfId="2" applyFont="1" applyFill="1" applyBorder="1">
      <alignment vertical="center"/>
    </xf>
    <xf numFmtId="9" fontId="30" fillId="0" borderId="0" xfId="2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0" fontId="54" fillId="0" borderId="0" xfId="568" applyFont="1" applyAlignment="1">
      <alignment horizontal="right"/>
    </xf>
    <xf numFmtId="180" fontId="60" fillId="12" borderId="0" xfId="0" applyNumberFormat="1" applyFont="1" applyFill="1" applyAlignment="1">
      <alignment horizontal="center" vertical="center"/>
    </xf>
    <xf numFmtId="180" fontId="60" fillId="5" borderId="0" xfId="0" applyNumberFormat="1" applyFont="1" applyFill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" fillId="18" borderId="0" xfId="562" applyNumberFormat="1" applyFont="1" applyFill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9" fontId="71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2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1" fillId="15" borderId="0" xfId="562" applyNumberFormat="1" applyFont="1" applyFill="1" applyAlignment="1">
      <alignment horizontal="right" vertical="center"/>
    </xf>
    <xf numFmtId="185" fontId="88" fillId="15" borderId="0" xfId="562" applyNumberFormat="1" applyFont="1" applyFill="1">
      <alignment vertical="center"/>
    </xf>
    <xf numFmtId="195" fontId="88" fillId="15" borderId="0" xfId="562" applyNumberFormat="1" applyFont="1" applyFill="1" applyAlignment="1">
      <alignment horizontal="left" vertical="center"/>
    </xf>
    <xf numFmtId="10" fontId="88" fillId="15" borderId="0" xfId="563" applyNumberFormat="1" applyFont="1" applyFill="1" applyBorder="1">
      <alignment vertical="center"/>
    </xf>
    <xf numFmtId="179" fontId="88" fillId="15" borderId="0" xfId="4" applyNumberFormat="1" applyFont="1" applyFill="1" applyBorder="1">
      <alignment vertical="center"/>
    </xf>
    <xf numFmtId="181" fontId="88" fillId="15" borderId="0" xfId="4" applyNumberFormat="1" applyFont="1" applyFill="1" applyBorder="1">
      <alignment vertical="center"/>
    </xf>
    <xf numFmtId="177" fontId="89" fillId="15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93" fontId="77" fillId="16" borderId="42" xfId="562" applyNumberFormat="1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4" fillId="0" borderId="0" xfId="568">
      <alignment vertical="center"/>
    </xf>
    <xf numFmtId="0" fontId="90" fillId="19" borderId="0" xfId="568" applyFont="1" applyFill="1">
      <alignment vertical="center"/>
    </xf>
    <xf numFmtId="0" fontId="4" fillId="19" borderId="0" xfId="568" applyFill="1">
      <alignment vertical="center"/>
    </xf>
    <xf numFmtId="0" fontId="1" fillId="0" borderId="0" xfId="571">
      <alignment vertical="center"/>
    </xf>
    <xf numFmtId="0" fontId="91" fillId="0" borderId="0" xfId="568" applyFont="1">
      <alignment vertical="center"/>
    </xf>
    <xf numFmtId="0" fontId="92" fillId="0" borderId="0" xfId="568" applyFont="1">
      <alignment vertical="center"/>
    </xf>
    <xf numFmtId="0" fontId="20" fillId="0" borderId="0" xfId="568" applyFont="1">
      <alignment vertical="center"/>
    </xf>
    <xf numFmtId="0" fontId="94" fillId="0" borderId="0" xfId="568" applyFont="1">
      <alignment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49" fontId="60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91" fontId="93" fillId="15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백분율 4" xfId="572" xr:uid="{F24BFB5D-E898-4F6B-9FF9-FA84ED2C641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1B668C41-41F2-4704-AD3C-97EA115CE8C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  <cellStyle name="표준 4" xfId="571" xr:uid="{DE4D0A10-B37A-46D7-B272-547A5C9568A2}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7A0-47DD-AA1F-68737BCF1B6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41-4DED-AAC9-94AF7B86E2C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B3A-4C5F-96E6-D81AE5CBD38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53-4FAD-A305-72DC38642A40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0C9-44DD-BD42-9FF23BD3FFA2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BDCF-4187-B30D-D08BFD1D70B3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DCF-4187-B30D-D08BFD1D70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2.1056171949687608</c:v>
                </c:pt>
                <c:pt idx="1">
                  <c:v>2.5478095925376096</c:v>
                </c:pt>
                <c:pt idx="2">
                  <c:v>2.5938519932493946</c:v>
                </c:pt>
                <c:pt idx="3">
                  <c:v>2.5544959860141851</c:v>
                </c:pt>
                <c:pt idx="4">
                  <c:v>2.4456217349618097</c:v>
                </c:pt>
                <c:pt idx="5">
                  <c:v>2.2577072895129953</c:v>
                </c:pt>
                <c:pt idx="6">
                  <c:v>2.1782132988515599</c:v>
                </c:pt>
                <c:pt idx="7">
                  <c:v>2.0901014647716267</c:v>
                </c:pt>
                <c:pt idx="8">
                  <c:v>2.1423253141966603</c:v>
                </c:pt>
                <c:pt idx="9">
                  <c:v>2.302128789843414</c:v>
                </c:pt>
                <c:pt idx="10">
                  <c:v>2.3101186824219244</c:v>
                </c:pt>
                <c:pt idx="11">
                  <c:v>2.2955760004001173</c:v>
                </c:pt>
                <c:pt idx="12">
                  <c:v>2.3227692126966204</c:v>
                </c:pt>
                <c:pt idx="13">
                  <c:v>2.2914377964016852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6.8965517241379309E-2</c:v>
                </c:pt>
                <c:pt idx="1">
                  <c:v>0.11494252873563218</c:v>
                </c:pt>
                <c:pt idx="2">
                  <c:v>0.16091954022988506</c:v>
                </c:pt>
                <c:pt idx="3">
                  <c:v>0.20689655172413793</c:v>
                </c:pt>
                <c:pt idx="4">
                  <c:v>0.26436781609195403</c:v>
                </c:pt>
                <c:pt idx="5">
                  <c:v>0.18390804597701149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종합!$M$82:$P$82</c:f>
              <c:numCache>
                <c:formatCode>0%</c:formatCode>
                <c:ptCount val="4"/>
                <c:pt idx="0">
                  <c:v>0</c:v>
                </c:pt>
                <c:pt idx="1">
                  <c:v>0.22222222222222221</c:v>
                </c:pt>
                <c:pt idx="2">
                  <c:v>0.18181818181818182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종합!$M$81:$P$81</c:f>
              <c:numCache>
                <c:formatCode>0%</c:formatCode>
                <c:ptCount val="4"/>
                <c:pt idx="0">
                  <c:v>0.33333333333333331</c:v>
                </c:pt>
                <c:pt idx="1">
                  <c:v>0.33333333333333331</c:v>
                </c:pt>
                <c:pt idx="2">
                  <c:v>0.22727272727272727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종합!$M$80:$P$80</c:f>
              <c:numCache>
                <c:formatCode>0%</c:formatCode>
                <c:ptCount val="4"/>
                <c:pt idx="0">
                  <c:v>0.33333333333333331</c:v>
                </c:pt>
                <c:pt idx="1">
                  <c:v>0.22222222222222221</c:v>
                </c:pt>
                <c:pt idx="2">
                  <c:v>0.40909090909090912</c:v>
                </c:pt>
                <c:pt idx="3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종합!$M$79:$P$79</c:f>
              <c:numCache>
                <c:formatCode>0%</c:formatCode>
                <c:ptCount val="4"/>
                <c:pt idx="0">
                  <c:v>0</c:v>
                </c:pt>
                <c:pt idx="1">
                  <c:v>0.1111111111111111</c:v>
                </c:pt>
                <c:pt idx="2">
                  <c:v>0.13636363636363635</c:v>
                </c:pt>
                <c:pt idx="3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종합!$M$78:$P$78</c:f>
              <c:numCache>
                <c:formatCode>0%</c:formatCode>
                <c:ptCount val="4"/>
                <c:pt idx="0">
                  <c:v>0.33333333333333331</c:v>
                </c:pt>
                <c:pt idx="1">
                  <c:v>0.1111111111111111</c:v>
                </c:pt>
                <c:pt idx="2">
                  <c:v>4.5454545454545456E-2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종합!$M$77:$P$77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종합!$M$75:$P$75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26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486330</xdr:colOff>
      <xdr:row>13</xdr:row>
      <xdr:rowOff>179293</xdr:rowOff>
    </xdr:from>
    <xdr:to>
      <xdr:col>6</xdr:col>
      <xdr:colOff>1109383</xdr:colOff>
      <xdr:row>15</xdr:row>
      <xdr:rowOff>94126</xdr:rowOff>
    </xdr:to>
    <xdr:sp macro="" textlink="$K$24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5013506" y="4403911"/>
          <a:ext cx="623053" cy="49753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582706</xdr:colOff>
      <xdr:row>15</xdr:row>
      <xdr:rowOff>22411</xdr:rowOff>
    </xdr:from>
    <xdr:to>
      <xdr:col>6</xdr:col>
      <xdr:colOff>750795</xdr:colOff>
      <xdr:row>15</xdr:row>
      <xdr:rowOff>190500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>
          <a:off x="5109882" y="4829735"/>
          <a:ext cx="168089" cy="168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6C33ED0-F957-4B64-ADD6-15B55D32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5E3A1FC-ECC1-4321-AE04-2D9A961D4889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62D0029-A68A-4160-8BAF-1DB51F538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1" t="s">
        <v>427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19" t="s">
        <v>38</v>
      </c>
      <c r="D4" s="319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426</v>
      </c>
      <c r="C5" s="320" t="s">
        <v>167</v>
      </c>
      <c r="D5" s="320"/>
      <c r="E5" s="62">
        <v>4</v>
      </c>
      <c r="F5" s="63">
        <v>52</v>
      </c>
      <c r="G5" s="93" t="s">
        <v>337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2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47.25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신화여객</v>
      </c>
      <c r="K10" s="191" t="s">
        <v>93</v>
      </c>
      <c r="X10" s="302"/>
      <c r="Z10" s="39"/>
      <c r="AA10" s="39"/>
      <c r="AB10" s="237"/>
    </row>
    <row r="11" spans="1:28" ht="23.25" customHeight="1" thickTop="1">
      <c r="G11" s="6"/>
      <c r="H11" s="287" t="s">
        <v>419</v>
      </c>
      <c r="I11" s="224">
        <v>2.0099999999999998</v>
      </c>
      <c r="J11" s="225">
        <v>2.1056171949687608</v>
      </c>
      <c r="K11" s="226"/>
      <c r="M11" s="2"/>
      <c r="Y11" s="303"/>
      <c r="Z11" s="244"/>
      <c r="AA11" s="239"/>
      <c r="AB11" s="237"/>
    </row>
    <row r="12" spans="1:28" ht="23.25" customHeight="1">
      <c r="G12" s="6"/>
      <c r="H12" s="288" t="s">
        <v>420</v>
      </c>
      <c r="I12" s="224">
        <v>2.3662575846193561</v>
      </c>
      <c r="J12" s="225">
        <v>2.5478095925376096</v>
      </c>
      <c r="K12" s="227">
        <v>0.21000607262585036</v>
      </c>
      <c r="M12" s="239"/>
      <c r="Y12" s="303"/>
      <c r="Z12" s="244"/>
      <c r="AA12" s="239"/>
      <c r="AB12" s="237"/>
    </row>
    <row r="13" spans="1:28" ht="23.25" customHeight="1">
      <c r="G13" s="6"/>
      <c r="H13" s="288" t="s">
        <v>409</v>
      </c>
      <c r="I13" s="224">
        <v>2.37</v>
      </c>
      <c r="J13" s="225">
        <v>2.5938519932493946</v>
      </c>
      <c r="K13" s="228">
        <v>1.807136641868401E-2</v>
      </c>
      <c r="M13" s="239"/>
      <c r="Y13" s="303"/>
      <c r="Z13" s="244"/>
      <c r="AA13" s="239"/>
      <c r="AB13" s="237"/>
    </row>
    <row r="14" spans="1:28" ht="23.25" customHeight="1">
      <c r="G14" s="6"/>
      <c r="H14" s="288" t="s">
        <v>410</v>
      </c>
      <c r="I14" s="224">
        <v>2.33</v>
      </c>
      <c r="J14" s="225">
        <v>2.5544959860141851</v>
      </c>
      <c r="K14" s="228">
        <v>-1.5172803744251784E-2</v>
      </c>
      <c r="M14" s="239"/>
      <c r="Y14" s="303"/>
      <c r="Z14" s="244"/>
      <c r="AA14" s="239"/>
      <c r="AB14" s="237"/>
    </row>
    <row r="15" spans="1:28" ht="23.25" customHeight="1">
      <c r="G15" s="6"/>
      <c r="H15" s="288" t="s">
        <v>411</v>
      </c>
      <c r="I15" s="224">
        <v>2.2850259626150282</v>
      </c>
      <c r="J15" s="225">
        <v>2.4456217349618097</v>
      </c>
      <c r="K15" s="228">
        <v>-4.2620638923865917E-2</v>
      </c>
      <c r="M15" s="239"/>
      <c r="Y15" s="303"/>
      <c r="Z15" s="244"/>
      <c r="AA15" s="239"/>
      <c r="AB15" s="237"/>
    </row>
    <row r="16" spans="1:28" ht="23.25" customHeight="1">
      <c r="G16" s="6"/>
      <c r="H16" s="288" t="s">
        <v>412</v>
      </c>
      <c r="I16" s="224">
        <v>2.0664933427553414</v>
      </c>
      <c r="J16" s="225">
        <v>2.2577072895129953</v>
      </c>
      <c r="K16" s="228">
        <v>-7.6837085131543748E-2</v>
      </c>
      <c r="M16" s="239"/>
      <c r="Y16" s="303"/>
      <c r="Z16" s="244"/>
      <c r="AA16" s="239"/>
      <c r="AB16" s="237"/>
    </row>
    <row r="17" spans="2:28" ht="23.25" customHeight="1">
      <c r="G17" s="6"/>
      <c r="H17" s="288" t="s">
        <v>413</v>
      </c>
      <c r="I17" s="224">
        <v>2.13</v>
      </c>
      <c r="J17" s="225">
        <v>2.1782132988515599</v>
      </c>
      <c r="K17" s="228">
        <v>-3.5210051821457755E-2</v>
      </c>
      <c r="M17" s="239"/>
      <c r="Y17" s="303"/>
      <c r="Z17" s="244"/>
      <c r="AA17" s="239"/>
      <c r="AB17" s="237"/>
    </row>
    <row r="18" spans="2:28" ht="23.25" customHeight="1">
      <c r="G18" s="6"/>
      <c r="H18" s="288" t="s">
        <v>414</v>
      </c>
      <c r="I18" s="224">
        <v>2.08</v>
      </c>
      <c r="J18" s="225">
        <v>2.0901014647716267</v>
      </c>
      <c r="K18" s="228">
        <v>-4.0451426004234348E-2</v>
      </c>
      <c r="M18" s="239"/>
      <c r="Y18" s="303"/>
      <c r="Z18" s="244"/>
      <c r="AA18" s="239"/>
      <c r="AB18" s="237"/>
    </row>
    <row r="19" spans="2:28" ht="23.25" customHeight="1">
      <c r="G19" s="6"/>
      <c r="H19" s="288" t="s">
        <v>415</v>
      </c>
      <c r="I19" s="224">
        <v>2.13</v>
      </c>
      <c r="J19" s="225">
        <v>2.1423253141966603</v>
      </c>
      <c r="K19" s="228">
        <v>2.4986274736063852E-2</v>
      </c>
      <c r="M19" s="239"/>
      <c r="Y19" s="303"/>
      <c r="Z19" s="244"/>
      <c r="AA19" s="239"/>
      <c r="AB19" s="237"/>
    </row>
    <row r="20" spans="2:28" ht="23.25" customHeight="1">
      <c r="G20" s="6"/>
      <c r="H20" s="288" t="s">
        <v>416</v>
      </c>
      <c r="I20" s="224">
        <v>2.25</v>
      </c>
      <c r="J20" s="225">
        <v>2.302128789843414</v>
      </c>
      <c r="K20" s="228">
        <v>7.4593468409198005E-2</v>
      </c>
      <c r="M20" s="239"/>
      <c r="Y20" s="303"/>
      <c r="Z20" s="244"/>
      <c r="AA20" s="239"/>
      <c r="AB20" s="237"/>
    </row>
    <row r="21" spans="2:28" ht="23.25" customHeight="1">
      <c r="G21" s="6"/>
      <c r="H21" s="288" t="s">
        <v>417</v>
      </c>
      <c r="I21" s="224">
        <v>2.17</v>
      </c>
      <c r="J21" s="225">
        <v>2.3101186824219244</v>
      </c>
      <c r="K21" s="228">
        <v>3.4706540371505223E-3</v>
      </c>
      <c r="M21" s="239"/>
      <c r="Y21" s="303"/>
      <c r="Z21" s="244"/>
      <c r="AA21" s="239"/>
      <c r="AB21" s="237"/>
    </row>
    <row r="22" spans="2:28" ht="23.25" customHeight="1">
      <c r="G22" s="6"/>
      <c r="H22" s="288" t="s">
        <v>418</v>
      </c>
      <c r="I22" s="224">
        <v>2.25</v>
      </c>
      <c r="J22" s="225">
        <v>2.2955760004001173</v>
      </c>
      <c r="K22" s="228">
        <v>-6.2952099095447966E-3</v>
      </c>
      <c r="M22" s="239"/>
      <c r="Y22" s="303"/>
      <c r="Z22" s="244"/>
      <c r="AA22" s="239"/>
      <c r="AB22" s="237"/>
    </row>
    <row r="23" spans="2:28" ht="23.25" customHeight="1">
      <c r="G23" s="6"/>
      <c r="H23" s="288" t="s">
        <v>421</v>
      </c>
      <c r="I23" s="224">
        <v>2.27</v>
      </c>
      <c r="J23" s="225">
        <v>2.3227692126966204</v>
      </c>
      <c r="K23" s="228">
        <v>1.1845921150841043E-2</v>
      </c>
      <c r="M23" s="239"/>
      <c r="Y23" s="303"/>
      <c r="Z23" s="244"/>
      <c r="AA23" s="239"/>
      <c r="AB23" s="237"/>
    </row>
    <row r="24" spans="2:28" ht="23.25" customHeight="1">
      <c r="G24" s="6"/>
      <c r="H24" s="288" t="s">
        <v>540</v>
      </c>
      <c r="I24" s="224">
        <v>2.2599999999999998</v>
      </c>
      <c r="J24" s="225">
        <v>2.2914377964016852</v>
      </c>
      <c r="K24" s="228">
        <v>-1.3488820208082952E-2</v>
      </c>
      <c r="M24" s="239"/>
      <c r="Y24" s="303"/>
      <c r="Z24" s="244"/>
      <c r="AA24" s="239"/>
      <c r="AB24" s="237"/>
    </row>
    <row r="25" spans="2:28" ht="23.25" customHeight="1">
      <c r="G25" s="6"/>
      <c r="H25" s="229" t="s">
        <v>287</v>
      </c>
      <c r="I25" s="230">
        <v>0.12437810945273631</v>
      </c>
      <c r="J25" s="231">
        <v>8.824994489830873E-2</v>
      </c>
      <c r="K25" s="232">
        <v>-3.6128164554427578E-2</v>
      </c>
      <c r="M25" s="239"/>
      <c r="Y25" s="303"/>
      <c r="Z25" s="244"/>
      <c r="AA25" s="239"/>
      <c r="AB25" s="237"/>
    </row>
    <row r="26" spans="2:28" ht="23.25" customHeight="1">
      <c r="H26" s="233" t="s">
        <v>288</v>
      </c>
      <c r="I26" s="234"/>
      <c r="J26" s="235" t="s">
        <v>541</v>
      </c>
      <c r="K26" s="236"/>
      <c r="M26" s="239"/>
      <c r="X26" s="2"/>
      <c r="Y26" s="2"/>
      <c r="AB26" s="237"/>
    </row>
    <row r="27" spans="2:28" ht="9" customHeight="1">
      <c r="M27" s="239"/>
      <c r="X27" s="2"/>
      <c r="Y27" s="2"/>
      <c r="AB27" s="238"/>
    </row>
    <row r="28" spans="2:28" ht="16.5" customHeight="1">
      <c r="B28" s="51" t="s">
        <v>126</v>
      </c>
      <c r="C28" s="51"/>
      <c r="D28" s="50"/>
      <c r="E28" s="50"/>
      <c r="F28" s="50"/>
      <c r="G28" s="50"/>
      <c r="H28" s="50"/>
      <c r="I28" s="50"/>
      <c r="J28" s="50"/>
      <c r="K28" s="50"/>
      <c r="M28" s="239"/>
      <c r="X28" s="2"/>
      <c r="Y28" s="2"/>
      <c r="AB28" s="238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39"/>
      <c r="X29" s="2"/>
      <c r="Y29" s="2"/>
      <c r="AB29" s="238"/>
    </row>
    <row r="30" spans="2:28" ht="23.25" customHeight="1">
      <c r="B30" s="74" t="s">
        <v>268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39"/>
      <c r="N30" s="304" t="str">
        <f>C5</f>
        <v>신화여객</v>
      </c>
      <c r="Y30" s="2"/>
    </row>
    <row r="31" spans="2:28" ht="22.5" customHeight="1">
      <c r="B31" s="219" t="s">
        <v>116</v>
      </c>
      <c r="C31" s="67">
        <v>2</v>
      </c>
      <c r="D31" s="68">
        <v>3.1857394621062643E-2</v>
      </c>
      <c r="E31" s="68">
        <v>0.37153804202119234</v>
      </c>
      <c r="F31" s="68">
        <v>0.17927097344045709</v>
      </c>
      <c r="G31" s="69">
        <v>11.744844444444443</v>
      </c>
      <c r="H31" s="70">
        <v>1.1231622916823534</v>
      </c>
      <c r="I31" s="70">
        <v>22.733528143177242</v>
      </c>
      <c r="J31" s="71">
        <v>2.2914377964016852</v>
      </c>
      <c r="K31" s="72" t="s">
        <v>69</v>
      </c>
      <c r="M31" s="239"/>
      <c r="N31" s="39" t="s">
        <v>69</v>
      </c>
      <c r="O31" s="39">
        <v>85</v>
      </c>
      <c r="Y31" s="2"/>
    </row>
    <row r="32" spans="2:28" ht="22.5" customHeight="1">
      <c r="B32" s="52" t="s">
        <v>398</v>
      </c>
      <c r="C32" s="52"/>
      <c r="D32" s="65">
        <v>0.2183301311632011</v>
      </c>
      <c r="E32" s="65">
        <v>-1.8864250823599216E-3</v>
      </c>
      <c r="F32" s="65">
        <v>-6.7112823525670828E-2</v>
      </c>
      <c r="G32" s="65">
        <v>-8.4388762362739733E-2</v>
      </c>
      <c r="H32" s="65">
        <v>0.88770772988203439</v>
      </c>
      <c r="I32" s="65">
        <v>0.23919840873351372</v>
      </c>
      <c r="J32" s="65">
        <v>1.4141034442655132E-2</v>
      </c>
      <c r="K32" s="66" t="s">
        <v>541</v>
      </c>
      <c r="M32" s="2"/>
      <c r="N32" s="305">
        <v>6.8965517241379309E-2</v>
      </c>
      <c r="O32" s="306">
        <v>6</v>
      </c>
      <c r="X32" s="2"/>
      <c r="Y32" s="2"/>
    </row>
    <row r="33" spans="2:28" ht="22.5" customHeight="1">
      <c r="M33" s="2"/>
      <c r="N33" s="305">
        <v>0.11494252873563218</v>
      </c>
      <c r="O33" s="306">
        <v>10</v>
      </c>
      <c r="X33" s="2"/>
      <c r="Y33" s="2"/>
    </row>
    <row r="34" spans="2:28" ht="17.25" customHeight="1">
      <c r="B34" s="51" t="s">
        <v>127</v>
      </c>
      <c r="C34" s="51"/>
      <c r="D34" s="50"/>
      <c r="E34" s="50"/>
      <c r="F34" s="50"/>
      <c r="G34" s="50"/>
      <c r="H34" s="50"/>
      <c r="I34" s="50"/>
      <c r="J34" s="50"/>
      <c r="K34" s="50"/>
      <c r="M34" s="2"/>
      <c r="N34" s="305">
        <v>0.16091954022988506</v>
      </c>
      <c r="O34" s="306">
        <v>14</v>
      </c>
      <c r="X34" s="2"/>
      <c r="Y34" s="2"/>
    </row>
    <row r="35" spans="2:28" ht="22.5" customHeight="1">
      <c r="B35" s="59"/>
      <c r="C35" s="59"/>
      <c r="M35" s="2"/>
      <c r="N35" s="305">
        <v>0.20689655172413793</v>
      </c>
      <c r="O35" s="306">
        <v>18</v>
      </c>
      <c r="X35" s="2"/>
      <c r="Y35" s="2"/>
    </row>
    <row r="36" spans="2:28" ht="22.5" customHeight="1" thickBot="1">
      <c r="H36" s="192" t="s">
        <v>91</v>
      </c>
      <c r="I36" s="193" t="s">
        <v>92</v>
      </c>
      <c r="J36" s="194" t="str">
        <f>J10</f>
        <v>신화여객</v>
      </c>
      <c r="K36" s="195" t="s">
        <v>115</v>
      </c>
      <c r="M36" s="2"/>
      <c r="N36" s="305">
        <v>0.26436781609195403</v>
      </c>
      <c r="O36" s="306">
        <v>22</v>
      </c>
      <c r="X36" s="2"/>
      <c r="Y36" s="2"/>
    </row>
    <row r="37" spans="2:28" ht="22.5" customHeight="1" thickTop="1">
      <c r="H37" s="199" t="s">
        <v>109</v>
      </c>
      <c r="I37" s="200" t="s">
        <v>69</v>
      </c>
      <c r="J37" s="201" t="s">
        <v>69</v>
      </c>
      <c r="K37" s="202"/>
      <c r="M37" s="2"/>
      <c r="N37" s="305">
        <v>0.18390804597701149</v>
      </c>
      <c r="O37" s="306">
        <v>15</v>
      </c>
      <c r="X37" s="2"/>
      <c r="Z37" s="39"/>
      <c r="AA37" s="39"/>
      <c r="AB37" s="237"/>
    </row>
    <row r="38" spans="2:28" ht="21" customHeight="1">
      <c r="H38" s="196" t="s">
        <v>94</v>
      </c>
      <c r="I38" s="197">
        <v>0.11328494793310193</v>
      </c>
      <c r="J38" s="220" t="s">
        <v>542</v>
      </c>
      <c r="K38" s="198">
        <v>-4.4319430691722617E-2</v>
      </c>
      <c r="M38" s="2"/>
      <c r="X38" s="2"/>
      <c r="Z38" s="39"/>
      <c r="AA38" s="39"/>
      <c r="AB38" s="237"/>
    </row>
    <row r="39" spans="2:28" ht="21" customHeight="1">
      <c r="H39" s="180" t="s">
        <v>95</v>
      </c>
      <c r="I39" s="172">
        <v>0.11076049226885452</v>
      </c>
      <c r="J39" s="181" t="s">
        <v>543</v>
      </c>
      <c r="K39" s="182">
        <v>4.1820364667776583E-3</v>
      </c>
      <c r="L39" s="4"/>
      <c r="M39" s="2"/>
      <c r="X39" s="2"/>
      <c r="Z39" s="39"/>
      <c r="AA39" s="39"/>
      <c r="AB39" s="237"/>
    </row>
    <row r="40" spans="2:28" ht="21" customHeight="1">
      <c r="H40" s="179" t="s">
        <v>96</v>
      </c>
      <c r="I40" s="172">
        <v>0.16503628905017356</v>
      </c>
      <c r="J40" s="181" t="s">
        <v>544</v>
      </c>
      <c r="K40" s="182">
        <v>-4.1167488202885072E-3</v>
      </c>
      <c r="L40" s="4"/>
      <c r="M40" s="2"/>
      <c r="X40" s="2"/>
      <c r="Z40" s="39"/>
      <c r="AA40" s="39"/>
      <c r="AB40" s="237"/>
    </row>
    <row r="41" spans="2:28" ht="21" customHeight="1">
      <c r="H41" s="179" t="s">
        <v>99</v>
      </c>
      <c r="I41" s="172">
        <v>0.22278321236983276</v>
      </c>
      <c r="J41" s="181" t="s">
        <v>545</v>
      </c>
      <c r="K41" s="182">
        <v>-1.5886660645694828E-2</v>
      </c>
      <c r="L41" s="4"/>
      <c r="M41" s="2"/>
      <c r="X41" s="2"/>
      <c r="Z41" s="39"/>
      <c r="AA41" s="39"/>
      <c r="AB41" s="237"/>
    </row>
    <row r="42" spans="2:28" ht="21" customHeight="1">
      <c r="H42" s="183" t="s">
        <v>97</v>
      </c>
      <c r="I42" s="172">
        <v>0.21931208583149259</v>
      </c>
      <c r="J42" s="181" t="s">
        <v>546</v>
      </c>
      <c r="K42" s="182">
        <v>4.5055730260461446E-2</v>
      </c>
      <c r="L42" s="4"/>
      <c r="M42" s="2"/>
      <c r="X42" s="2"/>
      <c r="Z42" s="39"/>
      <c r="AA42" s="39"/>
      <c r="AB42" s="237"/>
    </row>
    <row r="43" spans="2:28" ht="21" customHeight="1">
      <c r="H43" s="184" t="s">
        <v>98</v>
      </c>
      <c r="I43" s="185">
        <v>0.16882297254654466</v>
      </c>
      <c r="J43" s="186" t="s">
        <v>547</v>
      </c>
      <c r="K43" s="187">
        <v>1.5085073430466833E-2</v>
      </c>
      <c r="L43" s="4"/>
      <c r="M43" s="2"/>
      <c r="X43" s="2"/>
      <c r="Z43" s="39"/>
      <c r="AA43" s="39"/>
      <c r="AB43" s="237"/>
    </row>
    <row r="44" spans="2:28" ht="22.5" customHeight="1">
      <c r="L44" s="4"/>
      <c r="M44" s="2"/>
      <c r="X44" s="2"/>
      <c r="Z44" s="39"/>
      <c r="AA44" s="39"/>
      <c r="AB44" s="237"/>
    </row>
    <row r="45" spans="2:28" ht="18" customHeight="1">
      <c r="B45" s="51" t="s">
        <v>128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237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121</v>
      </c>
      <c r="X46" s="2"/>
      <c r="Z46" s="39"/>
      <c r="AA46" s="39"/>
      <c r="AB46" s="237"/>
    </row>
    <row r="47" spans="2:28" ht="22.5" customHeight="1">
      <c r="B47" s="275" t="s">
        <v>116</v>
      </c>
      <c r="C47" s="276">
        <v>2401</v>
      </c>
      <c r="D47" s="277">
        <v>5.4828237222044968E-2</v>
      </c>
      <c r="E47" s="277">
        <v>0.40777101704359775</v>
      </c>
      <c r="F47" s="277">
        <v>0.19333927527109684</v>
      </c>
      <c r="G47" s="278">
        <v>13.698489361702133</v>
      </c>
      <c r="H47" s="279">
        <v>5.1381181865553236</v>
      </c>
      <c r="I47" s="279">
        <v>44.676065790634944</v>
      </c>
      <c r="J47" s="280">
        <v>2.1316111527893349</v>
      </c>
      <c r="K47" s="81" t="s">
        <v>76</v>
      </c>
      <c r="L47" s="4"/>
      <c r="M47" s="2"/>
      <c r="N47" s="39">
        <v>1</v>
      </c>
      <c r="X47" s="2"/>
      <c r="Z47" s="39"/>
      <c r="AA47" s="39"/>
      <c r="AB47" s="237"/>
    </row>
    <row r="48" spans="2:28" ht="22.5" customHeight="1">
      <c r="B48" s="281" t="s">
        <v>116</v>
      </c>
      <c r="C48" s="282">
        <v>2402</v>
      </c>
      <c r="D48" s="283">
        <v>4.3829431931145954E-2</v>
      </c>
      <c r="E48" s="283">
        <v>0.34140501873069812</v>
      </c>
      <c r="F48" s="283">
        <v>0.15477073459559451</v>
      </c>
      <c r="G48" s="284">
        <v>9.3516250000000003</v>
      </c>
      <c r="H48" s="285">
        <v>0.34538472882726268</v>
      </c>
      <c r="I48" s="285">
        <v>9.321550070238013</v>
      </c>
      <c r="J48" s="286">
        <v>2.5295760416660804</v>
      </c>
      <c r="K48" s="72" t="s">
        <v>165</v>
      </c>
      <c r="M48" s="2"/>
      <c r="N48" s="39">
        <v>5</v>
      </c>
      <c r="X48" s="2"/>
      <c r="Z48" s="39"/>
      <c r="AA48" s="39"/>
      <c r="AB48" s="237"/>
    </row>
    <row r="49" spans="2:28" ht="22.5" customHeight="1">
      <c r="B49" s="281" t="s">
        <v>116</v>
      </c>
      <c r="C49" s="282">
        <v>2403</v>
      </c>
      <c r="D49" s="283">
        <v>1.729014768021573E-2</v>
      </c>
      <c r="E49" s="283">
        <v>0.33839717272489483</v>
      </c>
      <c r="F49" s="283">
        <v>0.16574137742059933</v>
      </c>
      <c r="G49" s="284">
        <v>8.9478627450980408</v>
      </c>
      <c r="H49" s="285">
        <v>0.22860343394082336</v>
      </c>
      <c r="I49" s="285">
        <v>10.254496893916933</v>
      </c>
      <c r="J49" s="286">
        <v>2.603652839707054</v>
      </c>
      <c r="K49" s="72" t="s">
        <v>165</v>
      </c>
      <c r="M49" s="2"/>
      <c r="N49" s="39">
        <v>5</v>
      </c>
      <c r="X49" s="2"/>
      <c r="Z49" s="39"/>
      <c r="AA49" s="39"/>
      <c r="AB49" s="237"/>
    </row>
    <row r="50" spans="2:28" ht="22.5" customHeight="1">
      <c r="B50" s="281" t="s">
        <v>116</v>
      </c>
      <c r="C50" s="282">
        <v>2404</v>
      </c>
      <c r="D50" s="283">
        <v>1.3476175856895185E-2</v>
      </c>
      <c r="E50" s="283">
        <v>0.33828022605734925</v>
      </c>
      <c r="F50" s="283">
        <v>0.17235022753227991</v>
      </c>
      <c r="G50" s="284">
        <v>9.2147600000000018</v>
      </c>
      <c r="H50" s="285">
        <v>0.22284696999907999</v>
      </c>
      <c r="I50" s="285">
        <v>10.783126803015312</v>
      </c>
      <c r="J50" s="286">
        <v>2.5544959860141851</v>
      </c>
      <c r="K50" s="72" t="s">
        <v>68</v>
      </c>
      <c r="M50" s="2"/>
      <c r="N50" s="39">
        <v>4</v>
      </c>
      <c r="X50" s="2"/>
      <c r="Z50" s="39"/>
      <c r="AA50" s="39"/>
      <c r="AB50" s="237"/>
    </row>
    <row r="51" spans="2:28" ht="22.5" customHeight="1">
      <c r="B51" s="281" t="s">
        <v>116</v>
      </c>
      <c r="C51" s="282">
        <v>2405</v>
      </c>
      <c r="D51" s="283">
        <v>1.4158148716837207E-2</v>
      </c>
      <c r="E51" s="283">
        <v>0.34049396057374492</v>
      </c>
      <c r="F51" s="283">
        <v>0.16914235197960481</v>
      </c>
      <c r="G51" s="284">
        <v>10.04054347826087</v>
      </c>
      <c r="H51" s="285">
        <v>0.17786606185035844</v>
      </c>
      <c r="I51" s="285">
        <v>12.399746362995803</v>
      </c>
      <c r="J51" s="286">
        <v>2.4565210760014895</v>
      </c>
      <c r="K51" s="72" t="s">
        <v>68</v>
      </c>
      <c r="M51" s="2"/>
      <c r="N51" s="39">
        <v>4</v>
      </c>
      <c r="X51" s="2"/>
      <c r="Z51" s="39"/>
      <c r="AA51" s="39"/>
      <c r="AB51" s="237"/>
    </row>
    <row r="52" spans="2:28" ht="22.5" customHeight="1">
      <c r="B52" s="281" t="s">
        <v>116</v>
      </c>
      <c r="C52" s="282">
        <v>2406</v>
      </c>
      <c r="D52" s="283">
        <v>1.7054944201193495E-2</v>
      </c>
      <c r="E52" s="283">
        <v>0.34770747529624391</v>
      </c>
      <c r="F52" s="283">
        <v>0.16473327517952316</v>
      </c>
      <c r="G52" s="284">
        <v>11.580977272727273</v>
      </c>
      <c r="H52" s="285">
        <v>0.18711323029357138</v>
      </c>
      <c r="I52" s="285">
        <v>15.16483430332991</v>
      </c>
      <c r="J52" s="286">
        <v>2.2577072895129953</v>
      </c>
      <c r="K52" s="72" t="s">
        <v>69</v>
      </c>
      <c r="M52" s="2"/>
      <c r="N52" s="39">
        <v>3</v>
      </c>
      <c r="X52" s="2"/>
      <c r="Z52" s="39"/>
      <c r="AA52" s="39"/>
      <c r="AB52" s="237"/>
    </row>
    <row r="53" spans="2:28" ht="22.5" customHeight="1">
      <c r="B53" s="281" t="s">
        <v>116</v>
      </c>
      <c r="C53" s="282">
        <v>2407</v>
      </c>
      <c r="D53" s="283">
        <v>2.0672195322117372E-2</v>
      </c>
      <c r="E53" s="283">
        <v>0.35097067666142606</v>
      </c>
      <c r="F53" s="283">
        <v>0.16240015841932134</v>
      </c>
      <c r="G53" s="284">
        <v>12.330761904761905</v>
      </c>
      <c r="H53" s="285">
        <v>0.17908088795869329</v>
      </c>
      <c r="I53" s="285">
        <v>15.364266621548769</v>
      </c>
      <c r="J53" s="286">
        <v>2.1725166011230326</v>
      </c>
      <c r="K53" s="72" t="s">
        <v>67</v>
      </c>
      <c r="M53" s="2"/>
      <c r="N53" s="39">
        <v>2</v>
      </c>
      <c r="X53" s="2"/>
      <c r="Z53" s="39"/>
      <c r="AA53" s="39"/>
      <c r="AB53" s="237"/>
    </row>
    <row r="54" spans="2:28" ht="22.5" customHeight="1">
      <c r="B54" s="281" t="s">
        <v>116</v>
      </c>
      <c r="C54" s="282">
        <v>2408</v>
      </c>
      <c r="D54" s="283">
        <v>2.6195554379110111E-2</v>
      </c>
      <c r="E54" s="283">
        <v>0.35623910288546085</v>
      </c>
      <c r="F54" s="283">
        <v>0.15603024865924534</v>
      </c>
      <c r="G54" s="284">
        <v>13.488900000000005</v>
      </c>
      <c r="H54" s="285">
        <v>0.14002054647085033</v>
      </c>
      <c r="I54" s="285">
        <v>17.849530986508324</v>
      </c>
      <c r="J54" s="286">
        <v>2.0901014647716267</v>
      </c>
      <c r="K54" s="72" t="s">
        <v>67</v>
      </c>
      <c r="M54" s="2"/>
      <c r="N54" s="39">
        <v>2</v>
      </c>
      <c r="X54" s="2"/>
      <c r="Z54" s="39"/>
      <c r="AA54" s="39"/>
      <c r="AB54" s="237"/>
    </row>
    <row r="55" spans="2:28" ht="22.5" customHeight="1">
      <c r="B55" s="281" t="s">
        <v>116</v>
      </c>
      <c r="C55" s="282">
        <v>2409</v>
      </c>
      <c r="D55" s="283">
        <v>2.3155154788956245E-2</v>
      </c>
      <c r="E55" s="283">
        <v>0.35835646126977311</v>
      </c>
      <c r="F55" s="283">
        <v>0.16305423465008839</v>
      </c>
      <c r="G55" s="284">
        <v>12.90397619047619</v>
      </c>
      <c r="H55" s="285">
        <v>0.24898608461611685</v>
      </c>
      <c r="I55" s="285">
        <v>17.895874831783399</v>
      </c>
      <c r="J55" s="286">
        <v>2.1423253141966603</v>
      </c>
      <c r="K55" s="72" t="s">
        <v>338</v>
      </c>
      <c r="M55" s="2"/>
      <c r="N55" s="39">
        <v>2</v>
      </c>
      <c r="X55" s="2"/>
      <c r="Z55" s="39"/>
      <c r="AA55" s="39"/>
      <c r="AB55" s="237"/>
    </row>
    <row r="56" spans="2:28" ht="22.5" customHeight="1">
      <c r="B56" s="281" t="s">
        <v>116</v>
      </c>
      <c r="C56" s="282">
        <v>2410</v>
      </c>
      <c r="D56" s="283">
        <v>2.0494763586591285E-2</v>
      </c>
      <c r="E56" s="283">
        <v>0.35310220265134074</v>
      </c>
      <c r="F56" s="283">
        <v>0.18341020198962979</v>
      </c>
      <c r="G56" s="284">
        <v>11.577420000000002</v>
      </c>
      <c r="H56" s="285">
        <v>0.52408561111571839</v>
      </c>
      <c r="I56" s="285">
        <v>20.485976919570071</v>
      </c>
      <c r="J56" s="286">
        <v>2.302128789843414</v>
      </c>
      <c r="K56" s="72" t="s">
        <v>69</v>
      </c>
      <c r="M56" s="2"/>
      <c r="N56" s="39">
        <v>3</v>
      </c>
      <c r="X56" s="2"/>
      <c r="Z56" s="39"/>
      <c r="AA56" s="39"/>
      <c r="AB56" s="237"/>
    </row>
    <row r="57" spans="2:28" ht="22.5" customHeight="1">
      <c r="B57" s="281" t="s">
        <v>116</v>
      </c>
      <c r="C57" s="282">
        <v>2411</v>
      </c>
      <c r="D57" s="283">
        <v>2.2921430134597902E-2</v>
      </c>
      <c r="E57" s="283">
        <v>0.35666014159094822</v>
      </c>
      <c r="F57" s="283">
        <v>0.18940297665438055</v>
      </c>
      <c r="G57" s="284">
        <v>11.4209</v>
      </c>
      <c r="H57" s="285">
        <v>0.69591325577054797</v>
      </c>
      <c r="I57" s="285">
        <v>21.528331169672551</v>
      </c>
      <c r="J57" s="286">
        <v>2.3101186824219244</v>
      </c>
      <c r="K57" s="72" t="s">
        <v>337</v>
      </c>
      <c r="M57" s="2"/>
      <c r="N57" s="39">
        <v>3</v>
      </c>
      <c r="X57" s="2"/>
      <c r="Z57" s="39"/>
      <c r="AA57" s="39"/>
      <c r="AB57" s="237"/>
    </row>
    <row r="58" spans="2:28" ht="22.5" customHeight="1">
      <c r="B58" s="281" t="s">
        <v>116</v>
      </c>
      <c r="C58" s="282">
        <v>2412</v>
      </c>
      <c r="D58" s="283">
        <v>2.8938166891636977E-2</v>
      </c>
      <c r="E58" s="283">
        <v>0.36928710435256135</v>
      </c>
      <c r="F58" s="283">
        <v>0.18414645327720378</v>
      </c>
      <c r="G58" s="284">
        <v>11.593740000000002</v>
      </c>
      <c r="H58" s="285">
        <v>0.86302383015576156</v>
      </c>
      <c r="I58" s="285">
        <v>21.94787350425657</v>
      </c>
      <c r="J58" s="286">
        <v>2.2955760004001173</v>
      </c>
      <c r="K58" s="72" t="s">
        <v>69</v>
      </c>
      <c r="M58" s="2"/>
      <c r="N58" s="39">
        <v>3</v>
      </c>
      <c r="X58" s="2"/>
      <c r="Z58" s="39"/>
      <c r="AA58" s="39"/>
      <c r="AB58" s="237"/>
    </row>
    <row r="59" spans="2:28" ht="22.5" customHeight="1">
      <c r="B59" s="281" t="s">
        <v>116</v>
      </c>
      <c r="C59" s="282">
        <v>2501</v>
      </c>
      <c r="D59" s="283">
        <v>3.2687235761258371E-2</v>
      </c>
      <c r="E59" s="283">
        <v>0.36801932477838217</v>
      </c>
      <c r="F59" s="283">
        <v>0.18467767798664983</v>
      </c>
      <c r="G59" s="284">
        <v>11.578808510638297</v>
      </c>
      <c r="H59" s="285">
        <v>1.0473902323585131</v>
      </c>
      <c r="I59" s="285">
        <v>21.299115935571653</v>
      </c>
      <c r="J59" s="286">
        <v>2.3227692126966204</v>
      </c>
      <c r="K59" s="72" t="s">
        <v>69</v>
      </c>
      <c r="M59" s="2"/>
      <c r="N59" s="39">
        <v>3</v>
      </c>
      <c r="X59" s="2"/>
      <c r="Z59" s="39"/>
      <c r="AA59" s="39"/>
      <c r="AB59" s="237"/>
    </row>
    <row r="60" spans="2:28" ht="22.5" customHeight="1">
      <c r="B60" s="281" t="s">
        <v>116</v>
      </c>
      <c r="C60" s="282">
        <v>2502</v>
      </c>
      <c r="D60" s="283">
        <v>3.1857394621062643E-2</v>
      </c>
      <c r="E60" s="283">
        <v>0.37153804202119234</v>
      </c>
      <c r="F60" s="283">
        <v>0.17927097344045709</v>
      </c>
      <c r="G60" s="284">
        <v>11.744844444444443</v>
      </c>
      <c r="H60" s="285">
        <v>1.1231622916823534</v>
      </c>
      <c r="I60" s="285">
        <v>22.733528143177242</v>
      </c>
      <c r="J60" s="286">
        <v>2.2914377964016852</v>
      </c>
      <c r="K60" s="72" t="s">
        <v>69</v>
      </c>
      <c r="M60" s="2"/>
      <c r="N60" s="39">
        <v>3</v>
      </c>
      <c r="X60" s="2"/>
      <c r="Z60" s="39"/>
      <c r="AA60" s="39"/>
      <c r="AB60" s="237"/>
    </row>
    <row r="61" spans="2:28" ht="25.5" customHeight="1">
      <c r="B61" s="52" t="s">
        <v>107</v>
      </c>
      <c r="C61" s="52"/>
      <c r="D61" s="65" cm="1">
        <f t="array" aca="1" ref="D61" ca="1">(INDIRECT(ADDRESS(ROW()-1,COLUMN()))/INDIRECT(ADDRESS(ROW()-2,COLUMN())))-1</f>
        <v>-2.5387314677103201E-2</v>
      </c>
      <c r="E61" s="65" cm="1">
        <f t="array" aca="1" ref="E61" ca="1">(INDIRECT(ADDRESS(ROW()-1,COLUMN()))/INDIRECT(ADDRESS(ROW()-2,COLUMN())))-1</f>
        <v>9.5612295493696653E-3</v>
      </c>
      <c r="F61" s="65" cm="1">
        <f t="array" aca="1" ref="F61" ca="1">(INDIRECT(ADDRESS(ROW()-1,COLUMN()))/INDIRECT(ADDRESS(ROW()-2,COLUMN())))-1</f>
        <v>-2.9276437765172636E-2</v>
      </c>
      <c r="G61" s="65" cm="1">
        <f t="array" aca="1" ref="G61" ca="1">(INDIRECT(ADDRESS(ROW()-1,COLUMN()))/INDIRECT(ADDRESS(ROW()-2,COLUMN())))-1</f>
        <v>1.4339638975253477E-2</v>
      </c>
      <c r="H61" s="65" cm="1">
        <f t="array" aca="1" ref="H61" ca="1">(INDIRECT(ADDRESS(ROW()-1,COLUMN()))/INDIRECT(ADDRESS(ROW()-2,COLUMN())))-1</f>
        <v>7.234367572171907E-2</v>
      </c>
      <c r="I61" s="65" cm="1">
        <f t="array" aca="1" ref="I61" ca="1">(INDIRECT(ADDRESS(ROW()-1,COLUMN()))/INDIRECT(ADDRESS(ROW()-2,COLUMN())))-1</f>
        <v>6.7346091356307314E-2</v>
      </c>
      <c r="J61" s="65" cm="1">
        <f t="array" aca="1" ref="J61" ca="1">(INDIRECT(ADDRESS(ROW()-1,COLUMN()))/INDIRECT(ADDRESS(ROW()-2,COLUMN())))-1</f>
        <v>-1.3488820208082952E-2</v>
      </c>
      <c r="K61" s="73" t="str" cm="1">
        <f t="array" aca="1" ref="K61" ca="1">_xlfn.IFS(N61=0,"등급유지",N61&gt;0,N61&amp;"등급 상승",N61&lt;0,N61&amp;"등급 하락")</f>
        <v>등급유지</v>
      </c>
      <c r="M61" s="307"/>
      <c r="N61" s="39" cm="1">
        <f t="array" aca="1" ref="N61" ca="1">(INDIRECT(ADDRESS(ROW()-1,COLUMN()))-INDIRECT(ADDRESS(ROW()-2,COLUMN())))</f>
        <v>0</v>
      </c>
      <c r="O61" s="39" t="s">
        <v>122</v>
      </c>
      <c r="X61" s="308"/>
      <c r="Z61" s="245"/>
      <c r="AA61" s="39"/>
      <c r="AB61" s="237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7"/>
      <c r="X62" s="308"/>
      <c r="Z62" s="245"/>
      <c r="AA62" s="39"/>
      <c r="AB62" s="237"/>
    </row>
    <row r="63" spans="2:28" ht="18" customHeight="1">
      <c r="B63" s="51" t="s">
        <v>129</v>
      </c>
      <c r="C63" s="51"/>
      <c r="D63" s="50"/>
      <c r="E63" s="50"/>
      <c r="F63" s="50"/>
      <c r="G63" s="50"/>
      <c r="H63" s="50"/>
      <c r="I63" s="50"/>
      <c r="J63" s="50"/>
      <c r="K63" s="50"/>
      <c r="M63" s="307"/>
      <c r="X63" s="308"/>
      <c r="Z63" s="245"/>
      <c r="AA63" s="39"/>
      <c r="AB63" s="237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7"/>
      <c r="X64" s="308"/>
      <c r="Z64" s="245"/>
      <c r="AA64" s="39"/>
      <c r="AB64" s="237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7"/>
      <c r="N65" s="308"/>
      <c r="P65" s="245"/>
      <c r="AA65" s="240"/>
    </row>
    <row r="66" spans="2:27" ht="25.5" customHeight="1">
      <c r="B66" s="47"/>
      <c r="C66" s="47"/>
      <c r="D66" s="48"/>
      <c r="M66" s="307"/>
      <c r="N66" s="308"/>
      <c r="P66" s="245"/>
      <c r="AA66" s="240"/>
    </row>
    <row r="67" spans="2:27" ht="25.5" customHeight="1">
      <c r="B67" s="47"/>
      <c r="C67" s="47"/>
      <c r="D67" s="48"/>
      <c r="M67" s="307"/>
      <c r="N67" s="308"/>
      <c r="P67" s="245"/>
      <c r="AA67" s="240"/>
    </row>
    <row r="68" spans="2:27" ht="25.5" customHeight="1">
      <c r="B68" s="47"/>
      <c r="C68" s="47"/>
      <c r="D68" s="48"/>
      <c r="M68" s="307"/>
      <c r="N68" s="308"/>
      <c r="P68" s="245"/>
      <c r="AA68" s="240"/>
    </row>
    <row r="69" spans="2:27" ht="25.5" customHeight="1">
      <c r="B69" s="47"/>
      <c r="C69" s="47"/>
      <c r="D69" s="48"/>
      <c r="M69" s="307"/>
      <c r="N69" s="308"/>
      <c r="P69" s="245"/>
      <c r="AA69" s="240"/>
    </row>
    <row r="70" spans="2:27" ht="25.5" customHeight="1">
      <c r="B70" s="47"/>
      <c r="C70" s="47"/>
      <c r="D70" s="48"/>
      <c r="M70" s="307"/>
      <c r="N70" s="308"/>
      <c r="P70" s="245"/>
      <c r="AA70" s="240"/>
    </row>
    <row r="71" spans="2:27" ht="25.5" customHeight="1">
      <c r="B71" s="47"/>
      <c r="C71" s="47"/>
      <c r="D71" s="48"/>
      <c r="M71" s="307"/>
      <c r="N71" s="308"/>
      <c r="P71" s="245"/>
      <c r="AA71" s="240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7"/>
      <c r="N72" s="308"/>
      <c r="P72" s="245"/>
      <c r="AA72" s="240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7"/>
      <c r="N73" s="308"/>
      <c r="P73" s="245"/>
      <c r="AA73" s="240"/>
    </row>
    <row r="74" spans="2:27" ht="25.5" customHeight="1" thickBot="1">
      <c r="B74" s="203" t="s">
        <v>91</v>
      </c>
      <c r="C74" s="204" t="s">
        <v>120</v>
      </c>
      <c r="D74" s="204" t="s">
        <v>118</v>
      </c>
      <c r="E74" s="204" t="s">
        <v>117</v>
      </c>
      <c r="F74" s="204" t="s">
        <v>119</v>
      </c>
      <c r="G74" s="204" t="s">
        <v>157</v>
      </c>
      <c r="H74" s="204" t="s">
        <v>157</v>
      </c>
      <c r="I74" s="204" t="s">
        <v>157</v>
      </c>
      <c r="J74" s="204" t="s">
        <v>157</v>
      </c>
      <c r="K74" s="205" t="s">
        <v>157</v>
      </c>
      <c r="M74" s="309">
        <v>1</v>
      </c>
      <c r="N74" s="310">
        <v>2</v>
      </c>
      <c r="O74" s="310">
        <v>3</v>
      </c>
      <c r="P74" s="309">
        <v>4</v>
      </c>
      <c r="Q74" s="310"/>
      <c r="R74" s="310"/>
      <c r="S74" s="309"/>
      <c r="T74" s="310"/>
      <c r="U74" s="306"/>
      <c r="AA74" s="240"/>
    </row>
    <row r="75" spans="2:27" ht="25.5" customHeight="1" thickTop="1">
      <c r="B75" s="208" t="s">
        <v>109</v>
      </c>
      <c r="C75" s="209" t="s">
        <v>68</v>
      </c>
      <c r="D75" s="210" t="s">
        <v>69</v>
      </c>
      <c r="E75" s="210" t="s">
        <v>69</v>
      </c>
      <c r="F75" s="210" t="s">
        <v>67</v>
      </c>
      <c r="G75" s="210" t="s">
        <v>157</v>
      </c>
      <c r="H75" s="210" t="s">
        <v>157</v>
      </c>
      <c r="I75" s="210" t="s">
        <v>157</v>
      </c>
      <c r="J75" s="210" t="s">
        <v>157</v>
      </c>
      <c r="K75" s="210" t="s">
        <v>157</v>
      </c>
      <c r="M75" s="309" t="s">
        <v>120</v>
      </c>
      <c r="N75" s="309" t="s">
        <v>118</v>
      </c>
      <c r="O75" s="309" t="s">
        <v>117</v>
      </c>
      <c r="P75" s="309" t="s">
        <v>119</v>
      </c>
      <c r="Q75" s="309"/>
      <c r="R75" s="309"/>
      <c r="S75" s="309"/>
      <c r="T75" s="309"/>
      <c r="U75" s="307"/>
      <c r="AA75" s="240"/>
    </row>
    <row r="76" spans="2:27" ht="25.5" customHeight="1">
      <c r="B76" s="206" t="s">
        <v>94</v>
      </c>
      <c r="C76" s="197" t="s">
        <v>267</v>
      </c>
      <c r="D76" s="197" t="s">
        <v>267</v>
      </c>
      <c r="E76" s="197" t="s">
        <v>267</v>
      </c>
      <c r="F76" s="197" t="s">
        <v>267</v>
      </c>
      <c r="G76" s="197" t="s">
        <v>157</v>
      </c>
      <c r="H76" s="197" t="s">
        <v>157</v>
      </c>
      <c r="I76" s="197" t="s">
        <v>157</v>
      </c>
      <c r="J76" s="197" t="s">
        <v>157</v>
      </c>
      <c r="K76" s="207" t="s">
        <v>157</v>
      </c>
      <c r="M76" s="307"/>
      <c r="N76" s="308"/>
      <c r="P76" s="245"/>
      <c r="AA76" s="240"/>
    </row>
    <row r="77" spans="2:27" ht="25.5" customHeight="1">
      <c r="B77" s="171" t="s">
        <v>95</v>
      </c>
      <c r="C77" s="173" t="s">
        <v>548</v>
      </c>
      <c r="D77" s="173" t="s">
        <v>407</v>
      </c>
      <c r="E77" s="173" t="s">
        <v>549</v>
      </c>
      <c r="F77" s="173" t="s">
        <v>267</v>
      </c>
      <c r="G77" s="173" t="s">
        <v>157</v>
      </c>
      <c r="H77" s="173" t="s">
        <v>157</v>
      </c>
      <c r="I77" s="173" t="s">
        <v>157</v>
      </c>
      <c r="J77" s="173" t="s">
        <v>157</v>
      </c>
      <c r="K77" s="174" t="s">
        <v>157</v>
      </c>
      <c r="M77" s="311">
        <v>0</v>
      </c>
      <c r="N77" s="311">
        <v>0</v>
      </c>
      <c r="O77" s="311">
        <v>0</v>
      </c>
      <c r="P77" s="311">
        <v>0</v>
      </c>
      <c r="Q77" s="311"/>
      <c r="R77" s="311"/>
      <c r="S77" s="311"/>
      <c r="T77" s="311"/>
      <c r="AA77" s="240"/>
    </row>
    <row r="78" spans="2:27" ht="25.5" customHeight="1">
      <c r="B78" s="170" t="s">
        <v>96</v>
      </c>
      <c r="C78" s="173" t="s">
        <v>267</v>
      </c>
      <c r="D78" s="173" t="s">
        <v>407</v>
      </c>
      <c r="E78" s="173" t="s">
        <v>396</v>
      </c>
      <c r="F78" s="173" t="s">
        <v>550</v>
      </c>
      <c r="G78" s="173" t="s">
        <v>157</v>
      </c>
      <c r="H78" s="173" t="s">
        <v>157</v>
      </c>
      <c r="I78" s="173" t="s">
        <v>157</v>
      </c>
      <c r="J78" s="173" t="s">
        <v>157</v>
      </c>
      <c r="K78" s="174" t="s">
        <v>157</v>
      </c>
      <c r="M78" s="311">
        <v>0.33333333333333331</v>
      </c>
      <c r="N78" s="311">
        <v>0.1111111111111111</v>
      </c>
      <c r="O78" s="311">
        <v>4.5454545454545456E-2</v>
      </c>
      <c r="P78" s="311">
        <v>0</v>
      </c>
      <c r="Q78" s="311"/>
      <c r="R78" s="311"/>
      <c r="S78" s="311"/>
      <c r="T78" s="311"/>
      <c r="AA78" s="240"/>
    </row>
    <row r="79" spans="2:27" ht="25.5" customHeight="1">
      <c r="B79" s="170" t="s">
        <v>99</v>
      </c>
      <c r="C79" s="173" t="s">
        <v>548</v>
      </c>
      <c r="D79" s="173" t="s">
        <v>408</v>
      </c>
      <c r="E79" s="173" t="s">
        <v>551</v>
      </c>
      <c r="F79" s="173" t="s">
        <v>552</v>
      </c>
      <c r="G79" s="173" t="s">
        <v>157</v>
      </c>
      <c r="H79" s="173" t="s">
        <v>157</v>
      </c>
      <c r="I79" s="173" t="s">
        <v>157</v>
      </c>
      <c r="J79" s="173" t="s">
        <v>157</v>
      </c>
      <c r="K79" s="174" t="s">
        <v>157</v>
      </c>
      <c r="M79" s="311">
        <v>0</v>
      </c>
      <c r="N79" s="311">
        <v>0.1111111111111111</v>
      </c>
      <c r="O79" s="311">
        <v>0.13636363636363635</v>
      </c>
      <c r="P79" s="311">
        <v>9.0909090909090912E-2</v>
      </c>
      <c r="Q79" s="311"/>
      <c r="R79" s="311"/>
      <c r="S79" s="311"/>
      <c r="T79" s="311"/>
      <c r="AA79" s="240"/>
    </row>
    <row r="80" spans="2:27" ht="25.5" customHeight="1">
      <c r="B80" s="175" t="s">
        <v>97</v>
      </c>
      <c r="C80" s="173" t="s">
        <v>548</v>
      </c>
      <c r="D80" s="173" t="s">
        <v>553</v>
      </c>
      <c r="E80" s="173" t="s">
        <v>397</v>
      </c>
      <c r="F80" s="173" t="s">
        <v>554</v>
      </c>
      <c r="G80" s="173" t="s">
        <v>157</v>
      </c>
      <c r="H80" s="173" t="s">
        <v>157</v>
      </c>
      <c r="I80" s="173" t="s">
        <v>157</v>
      </c>
      <c r="J80" s="173" t="s">
        <v>157</v>
      </c>
      <c r="K80" s="174" t="s">
        <v>157</v>
      </c>
      <c r="M80" s="311">
        <v>0.33333333333333331</v>
      </c>
      <c r="N80" s="311">
        <v>0.22222222222222221</v>
      </c>
      <c r="O80" s="311">
        <v>0.40909090909090912</v>
      </c>
      <c r="P80" s="311">
        <v>0.36363636363636365</v>
      </c>
      <c r="Q80" s="311"/>
      <c r="R80" s="311"/>
      <c r="S80" s="311"/>
      <c r="T80" s="311"/>
      <c r="AA80" s="240"/>
    </row>
    <row r="81" spans="2:27" ht="25.5" customHeight="1">
      <c r="B81" s="176" t="s">
        <v>98</v>
      </c>
      <c r="C81" s="177" t="s">
        <v>267</v>
      </c>
      <c r="D81" s="177" t="s">
        <v>408</v>
      </c>
      <c r="E81" s="177" t="s">
        <v>555</v>
      </c>
      <c r="F81" s="177" t="s">
        <v>554</v>
      </c>
      <c r="G81" s="177" t="s">
        <v>157</v>
      </c>
      <c r="H81" s="177" t="s">
        <v>157</v>
      </c>
      <c r="I81" s="177" t="s">
        <v>157</v>
      </c>
      <c r="J81" s="177" t="s">
        <v>157</v>
      </c>
      <c r="K81" s="178" t="s">
        <v>157</v>
      </c>
      <c r="M81" s="311">
        <v>0.33333333333333331</v>
      </c>
      <c r="N81" s="311">
        <v>0.33333333333333331</v>
      </c>
      <c r="O81" s="311">
        <v>0.22727272727272727</v>
      </c>
      <c r="P81" s="311">
        <v>0.27272727272727271</v>
      </c>
      <c r="Q81" s="311"/>
      <c r="R81" s="311"/>
      <c r="S81" s="311"/>
      <c r="T81" s="311"/>
      <c r="AA81" s="240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1">
        <v>0</v>
      </c>
      <c r="N82" s="311">
        <v>0.22222222222222221</v>
      </c>
      <c r="O82" s="311">
        <v>0.18181818181818182</v>
      </c>
      <c r="P82" s="311">
        <v>0.27272727272727271</v>
      </c>
      <c r="Q82" s="311"/>
      <c r="R82" s="311"/>
      <c r="S82" s="311"/>
      <c r="T82" s="311"/>
      <c r="AA82" s="240"/>
    </row>
    <row r="83" spans="2:27" ht="17.25" customHeight="1">
      <c r="B83" s="51" t="s">
        <v>130</v>
      </c>
      <c r="C83" s="51"/>
      <c r="D83" s="50"/>
      <c r="E83" s="50"/>
      <c r="F83" s="50"/>
      <c r="G83" s="50"/>
      <c r="H83" s="50"/>
      <c r="I83" s="50"/>
      <c r="J83" s="50"/>
      <c r="K83" s="50"/>
      <c r="M83" s="307"/>
      <c r="N83" s="308"/>
      <c r="P83" s="245"/>
      <c r="AA83" s="240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07"/>
      <c r="N84" s="308"/>
      <c r="P84" s="245"/>
      <c r="AA84" s="240"/>
    </row>
    <row r="85" spans="2:27" ht="19.5" customHeight="1">
      <c r="B85" s="85" t="s">
        <v>120</v>
      </c>
      <c r="C85" s="64">
        <v>2401</v>
      </c>
      <c r="D85" s="86">
        <v>5.064528083499175E-2</v>
      </c>
      <c r="E85" s="86">
        <v>0.44066433005358108</v>
      </c>
      <c r="F85" s="86">
        <v>0.19761694199132057</v>
      </c>
      <c r="G85" s="87">
        <v>13.329875000000001</v>
      </c>
      <c r="H85" s="88">
        <v>1.5003980410803177</v>
      </c>
      <c r="I85" s="88">
        <v>36.169272777397467</v>
      </c>
      <c r="J85" s="89">
        <v>2.2952981855852199</v>
      </c>
      <c r="K85" s="72"/>
      <c r="M85" s="307"/>
      <c r="N85" s="308"/>
      <c r="P85" s="245"/>
      <c r="AA85" s="240"/>
    </row>
    <row r="86" spans="2:27" ht="19.5" customHeight="1">
      <c r="B86" s="85" t="s">
        <v>120</v>
      </c>
      <c r="C86" s="64">
        <v>2402</v>
      </c>
      <c r="D86" s="86">
        <v>4.4232765859836459E-2</v>
      </c>
      <c r="E86" s="86">
        <v>0.36480991144156572</v>
      </c>
      <c r="F86" s="86">
        <v>0.15557211478399086</v>
      </c>
      <c r="G86" s="87">
        <v>9.0760000000000005</v>
      </c>
      <c r="H86" s="88">
        <v>0.10008763570728545</v>
      </c>
      <c r="I86" s="88">
        <v>9.2337259814054633</v>
      </c>
      <c r="J86" s="89">
        <v>2.7192335034622803</v>
      </c>
      <c r="K86" s="72"/>
      <c r="M86" s="307"/>
      <c r="N86" s="308"/>
      <c r="P86" s="245"/>
      <c r="AA86" s="240"/>
    </row>
    <row r="87" spans="2:27" ht="19.5" customHeight="1">
      <c r="B87" s="85" t="s">
        <v>120</v>
      </c>
      <c r="C87" s="64">
        <v>2403</v>
      </c>
      <c r="D87" s="86">
        <v>2.0957461192374516E-2</v>
      </c>
      <c r="E87" s="86">
        <v>0.36005149327874569</v>
      </c>
      <c r="F87" s="86">
        <v>0.16201531116984844</v>
      </c>
      <c r="G87" s="87">
        <v>8.5483750000000001</v>
      </c>
      <c r="H87" s="88">
        <v>0.15473514923063653</v>
      </c>
      <c r="I87" s="88">
        <v>10.215056491012676</v>
      </c>
      <c r="J87" s="89">
        <v>2.7926101825834442</v>
      </c>
      <c r="K87" s="72"/>
      <c r="M87" s="307"/>
      <c r="N87" s="308"/>
      <c r="P87" s="245"/>
      <c r="AA87" s="240"/>
    </row>
    <row r="88" spans="2:27" ht="19.5" customHeight="1">
      <c r="B88" s="85" t="s">
        <v>120</v>
      </c>
      <c r="C88" s="64">
        <v>2404</v>
      </c>
      <c r="D88" s="86">
        <v>1.4832775191469649E-2</v>
      </c>
      <c r="E88" s="86">
        <v>0.35376197039903307</v>
      </c>
      <c r="F88" s="86">
        <v>0.16814995533156332</v>
      </c>
      <c r="G88" s="87">
        <v>8.5052500000000002</v>
      </c>
      <c r="H88" s="88">
        <v>0.57676765681011166</v>
      </c>
      <c r="I88" s="88">
        <v>6.8265628303473722</v>
      </c>
      <c r="J88" s="89">
        <v>2.8038291979286112</v>
      </c>
      <c r="K88" s="72"/>
      <c r="M88" s="307"/>
      <c r="N88" s="308"/>
      <c r="P88" s="245"/>
      <c r="AA88" s="240"/>
    </row>
    <row r="89" spans="2:27" ht="19.5" customHeight="1">
      <c r="B89" s="85" t="s">
        <v>120</v>
      </c>
      <c r="C89" s="64">
        <v>2405</v>
      </c>
      <c r="D89" s="86">
        <v>1.2892707661808223E-2</v>
      </c>
      <c r="E89" s="86">
        <v>0.34796995668635161</v>
      </c>
      <c r="F89" s="86">
        <v>0.1667493036905863</v>
      </c>
      <c r="G89" s="87">
        <v>9.0397142857142843</v>
      </c>
      <c r="H89" s="88">
        <v>0.24171499718316919</v>
      </c>
      <c r="I89" s="88">
        <v>6.5092827410453449</v>
      </c>
      <c r="J89" s="89">
        <v>2.7479309200272573</v>
      </c>
      <c r="K89" s="72"/>
      <c r="M89" s="307"/>
      <c r="N89" s="308"/>
      <c r="P89" s="245"/>
      <c r="AA89" s="240"/>
    </row>
    <row r="90" spans="2:27" ht="19.5" customHeight="1">
      <c r="B90" s="85" t="s">
        <v>120</v>
      </c>
      <c r="C90" s="64">
        <v>2406</v>
      </c>
      <c r="D90" s="86">
        <v>1.306717913938074E-2</v>
      </c>
      <c r="E90" s="86">
        <v>0.36149089277268498</v>
      </c>
      <c r="F90" s="86">
        <v>0.16071142982685574</v>
      </c>
      <c r="G90" s="87">
        <v>10.371714285714287</v>
      </c>
      <c r="H90" s="88">
        <v>0.21171955692634015</v>
      </c>
      <c r="I90" s="88">
        <v>8.5111261884388743</v>
      </c>
      <c r="J90" s="89">
        <v>2.5320257944902584</v>
      </c>
      <c r="K90" s="72"/>
      <c r="M90" s="307"/>
      <c r="N90" s="308"/>
      <c r="P90" s="245"/>
      <c r="AA90" s="240"/>
    </row>
    <row r="91" spans="2:27" ht="19.5" customHeight="1">
      <c r="B91" s="85" t="s">
        <v>120</v>
      </c>
      <c r="C91" s="64">
        <v>2407</v>
      </c>
      <c r="D91" s="86">
        <v>1.708079626158392E-2</v>
      </c>
      <c r="E91" s="86">
        <v>0.36900390007085609</v>
      </c>
      <c r="F91" s="86">
        <v>0.17064832672016533</v>
      </c>
      <c r="G91" s="87">
        <v>11.110571428571429</v>
      </c>
      <c r="H91" s="88">
        <v>0.16108396622552482</v>
      </c>
      <c r="I91" s="88">
        <v>10.685236426293145</v>
      </c>
      <c r="J91" s="89">
        <v>2.434566418091046</v>
      </c>
      <c r="K91" s="72"/>
      <c r="M91" s="307"/>
      <c r="N91" s="308"/>
      <c r="P91" s="245"/>
      <c r="AA91" s="240"/>
    </row>
    <row r="92" spans="2:27" ht="19.5" customHeight="1">
      <c r="B92" s="85" t="s">
        <v>120</v>
      </c>
      <c r="C92" s="64">
        <v>2408</v>
      </c>
      <c r="D92" s="86">
        <v>2.4739702979783403E-2</v>
      </c>
      <c r="E92" s="86">
        <v>0.37207955264367826</v>
      </c>
      <c r="F92" s="86">
        <v>0.15399809597901595</v>
      </c>
      <c r="G92" s="87">
        <v>12.317571428571426</v>
      </c>
      <c r="H92" s="88">
        <v>0.1609248617681675</v>
      </c>
      <c r="I92" s="88">
        <v>10.148761391075086</v>
      </c>
      <c r="J92" s="89">
        <v>2.3175337090981589</v>
      </c>
      <c r="K92" s="72"/>
      <c r="M92" s="307"/>
      <c r="N92" s="308"/>
      <c r="P92" s="245"/>
      <c r="AA92" s="240"/>
    </row>
    <row r="93" spans="2:27" ht="19.5" customHeight="1">
      <c r="B93" s="85" t="s">
        <v>120</v>
      </c>
      <c r="C93" s="64">
        <v>2409</v>
      </c>
      <c r="D93" s="86">
        <v>2.2923306529800014E-2</v>
      </c>
      <c r="E93" s="86">
        <v>0.36893737394112736</v>
      </c>
      <c r="F93" s="86">
        <v>0.17459011130240504</v>
      </c>
      <c r="G93" s="87">
        <v>11.673857142857145</v>
      </c>
      <c r="H93" s="88">
        <v>0.26413590246048918</v>
      </c>
      <c r="I93" s="88">
        <v>12.031204345876366</v>
      </c>
      <c r="J93" s="89">
        <v>2.3881092865026408</v>
      </c>
      <c r="K93" s="72"/>
      <c r="M93" s="307"/>
      <c r="N93" s="308"/>
      <c r="P93" s="245"/>
      <c r="AA93" s="240"/>
    </row>
    <row r="94" spans="2:27" ht="19.5" customHeight="1">
      <c r="B94" s="85" t="s">
        <v>120</v>
      </c>
      <c r="C94" s="64">
        <v>2410</v>
      </c>
      <c r="D94" s="86">
        <v>1.9424698114228003E-2</v>
      </c>
      <c r="E94" s="86">
        <v>0.36316088890403331</v>
      </c>
      <c r="F94" s="86">
        <v>0.20813636927779225</v>
      </c>
      <c r="G94" s="87">
        <v>10.181000000000001</v>
      </c>
      <c r="H94" s="88">
        <v>0.47986270834120859</v>
      </c>
      <c r="I94" s="88">
        <v>15.117307498830863</v>
      </c>
      <c r="J94" s="89">
        <v>2.6437978190958185</v>
      </c>
      <c r="K94" s="72"/>
      <c r="M94" s="307"/>
      <c r="N94" s="308"/>
      <c r="P94" s="245"/>
      <c r="AA94" s="240"/>
    </row>
    <row r="95" spans="2:27" ht="19.5" customHeight="1">
      <c r="B95" s="85" t="s">
        <v>120</v>
      </c>
      <c r="C95" s="64">
        <v>2411</v>
      </c>
      <c r="D95" s="86">
        <v>2.3659517285918284E-2</v>
      </c>
      <c r="E95" s="86">
        <v>0.37039996431855815</v>
      </c>
      <c r="F95" s="86">
        <v>0.21506395980163071</v>
      </c>
      <c r="G95" s="87">
        <v>10.269375</v>
      </c>
      <c r="H95" s="88">
        <v>0.72971403240450994</v>
      </c>
      <c r="I95" s="88">
        <v>17.047439882656114</v>
      </c>
      <c r="J95" s="89">
        <v>2.6149694700802191</v>
      </c>
      <c r="K95" s="72"/>
      <c r="M95" s="307"/>
      <c r="N95" s="308"/>
      <c r="P95" s="245"/>
      <c r="AA95" s="240"/>
    </row>
    <row r="96" spans="2:27" ht="19.5" customHeight="1">
      <c r="B96" s="85" t="s">
        <v>120</v>
      </c>
      <c r="C96" s="64">
        <v>2412</v>
      </c>
      <c r="D96" s="86">
        <v>3.4369227206598213E-2</v>
      </c>
      <c r="E96" s="86">
        <v>0.39198190840813896</v>
      </c>
      <c r="F96" s="86">
        <v>0.20924168524470299</v>
      </c>
      <c r="G96" s="87">
        <v>10.720285714285714</v>
      </c>
      <c r="H96" s="88">
        <v>1.0337617959049272</v>
      </c>
      <c r="I96" s="88">
        <v>19.375254529268268</v>
      </c>
      <c r="J96" s="89">
        <v>2.5696791185109884</v>
      </c>
      <c r="K96" s="72"/>
      <c r="M96" s="307"/>
      <c r="N96" s="308"/>
      <c r="P96" s="245"/>
      <c r="AA96" s="240"/>
    </row>
    <row r="97" spans="2:27" ht="19.5" customHeight="1">
      <c r="B97" s="85" t="s">
        <v>120</v>
      </c>
      <c r="C97" s="64">
        <v>2501</v>
      </c>
      <c r="D97" s="86">
        <v>2.9047317843846839E-2</v>
      </c>
      <c r="E97" s="86">
        <v>0.41308829657019086</v>
      </c>
      <c r="F97" s="86">
        <v>0.21072374267777794</v>
      </c>
      <c r="G97" s="87">
        <v>10.6434</v>
      </c>
      <c r="H97" s="88">
        <v>0.93378320241260537</v>
      </c>
      <c r="I97" s="88">
        <v>16.600590265112984</v>
      </c>
      <c r="J97" s="89">
        <v>2.5452301880175576</v>
      </c>
      <c r="K97" s="72"/>
      <c r="M97" s="307"/>
      <c r="N97" s="308"/>
      <c r="P97" s="245"/>
      <c r="AA97" s="240"/>
    </row>
    <row r="98" spans="2:27" ht="19.5" customHeight="1">
      <c r="B98" s="85" t="s">
        <v>120</v>
      </c>
      <c r="C98" s="64">
        <v>2502</v>
      </c>
      <c r="D98" s="86">
        <v>2.8911786664807808E-2</v>
      </c>
      <c r="E98" s="86">
        <v>0.40962936642079883</v>
      </c>
      <c r="F98" s="86">
        <v>0.20993957416028419</v>
      </c>
      <c r="G98" s="87">
        <v>9.9610000000000003</v>
      </c>
      <c r="H98" s="88">
        <v>0.75296492082169031</v>
      </c>
      <c r="I98" s="88">
        <v>15.885130910238241</v>
      </c>
      <c r="J98" s="89">
        <v>2.5294163664933929</v>
      </c>
      <c r="K98" s="72" t="s">
        <v>68</v>
      </c>
      <c r="M98" s="307"/>
      <c r="N98" s="308"/>
      <c r="P98" s="245"/>
      <c r="AA98" s="240"/>
    </row>
    <row r="99" spans="2:27" ht="19.5" customHeight="1">
      <c r="B99" s="85" t="s">
        <v>118</v>
      </c>
      <c r="C99" s="64">
        <v>2401</v>
      </c>
      <c r="D99" s="86">
        <v>5.5668528773537534E-2</v>
      </c>
      <c r="E99" s="86">
        <v>0.43006627302564793</v>
      </c>
      <c r="F99" s="86">
        <v>0.18769873329373007</v>
      </c>
      <c r="G99" s="87">
        <v>12.843333333333334</v>
      </c>
      <c r="H99" s="88">
        <v>1.4267923743486903</v>
      </c>
      <c r="I99" s="88">
        <v>20.31416625219747</v>
      </c>
      <c r="J99" s="89">
        <v>2.0340970169745187</v>
      </c>
      <c r="K99" s="72"/>
      <c r="M99" s="307"/>
      <c r="N99" s="308"/>
      <c r="P99" s="245"/>
      <c r="AA99" s="240"/>
    </row>
    <row r="100" spans="2:27" ht="19.5" customHeight="1">
      <c r="B100" s="85" t="s">
        <v>118</v>
      </c>
      <c r="C100" s="64">
        <v>2402</v>
      </c>
      <c r="D100" s="86">
        <v>6.513473185495823E-2</v>
      </c>
      <c r="E100" s="86">
        <v>0.33768056767831328</v>
      </c>
      <c r="F100" s="86">
        <v>0.15033231439263936</v>
      </c>
      <c r="G100" s="87">
        <v>9.1514444444444436</v>
      </c>
      <c r="H100" s="88">
        <v>0.88214031081032618</v>
      </c>
      <c r="I100" s="88">
        <v>5.5919459505912563</v>
      </c>
      <c r="J100" s="89">
        <v>2.3427312815593977</v>
      </c>
      <c r="K100" s="72"/>
      <c r="M100" s="307"/>
      <c r="N100" s="308"/>
      <c r="P100" s="245"/>
      <c r="AA100" s="240"/>
    </row>
    <row r="101" spans="2:27" ht="19.5" customHeight="1">
      <c r="B101" s="85" t="s">
        <v>118</v>
      </c>
      <c r="C101" s="64">
        <v>2403</v>
      </c>
      <c r="D101" s="86">
        <v>1.6600096012647628E-2</v>
      </c>
      <c r="E101" s="86">
        <v>0.31830639941595956</v>
      </c>
      <c r="F101" s="86">
        <v>0.15950967487527995</v>
      </c>
      <c r="G101" s="87">
        <v>8.0496999999999996</v>
      </c>
      <c r="H101" s="88">
        <v>0.59657464608526456</v>
      </c>
      <c r="I101" s="88">
        <v>5.1872377028406689</v>
      </c>
      <c r="J101" s="89">
        <v>2.5211471376121599</v>
      </c>
      <c r="K101" s="72"/>
      <c r="M101" s="307"/>
      <c r="N101" s="308"/>
      <c r="P101" s="245"/>
      <c r="AA101" s="240"/>
    </row>
    <row r="102" spans="2:27" ht="19.5" customHeight="1">
      <c r="B102" s="85" t="s">
        <v>118</v>
      </c>
      <c r="C102" s="64">
        <v>2404</v>
      </c>
      <c r="D102" s="86">
        <v>1.8610108671326352E-2</v>
      </c>
      <c r="E102" s="86">
        <v>0.33184749022624127</v>
      </c>
      <c r="F102" s="86">
        <v>0.17461122596572576</v>
      </c>
      <c r="G102" s="87">
        <v>8.939222222222222</v>
      </c>
      <c r="H102" s="88">
        <v>0.29930526054473461</v>
      </c>
      <c r="I102" s="88">
        <v>7.6310473452934398</v>
      </c>
      <c r="J102" s="89">
        <v>2.4479953446435241</v>
      </c>
      <c r="K102" s="72"/>
      <c r="M102" s="307"/>
      <c r="N102" s="308"/>
      <c r="P102" s="245"/>
      <c r="AA102" s="240"/>
    </row>
    <row r="103" spans="2:27" ht="19.5" customHeight="1">
      <c r="B103" s="85" t="s">
        <v>118</v>
      </c>
      <c r="C103" s="64">
        <v>2405</v>
      </c>
      <c r="D103" s="86">
        <v>2.0708612921807378E-2</v>
      </c>
      <c r="E103" s="86">
        <v>0.33434460536375138</v>
      </c>
      <c r="F103" s="86">
        <v>0.162153798245363</v>
      </c>
      <c r="G103" s="87">
        <v>9.6173333333333346</v>
      </c>
      <c r="H103" s="88">
        <v>0.18674607336064838</v>
      </c>
      <c r="I103" s="88">
        <v>9.1335806789117111</v>
      </c>
      <c r="J103" s="89">
        <v>2.3539626851522688</v>
      </c>
      <c r="K103" s="72"/>
      <c r="M103" s="307"/>
      <c r="N103" s="308"/>
      <c r="P103" s="245"/>
      <c r="AA103" s="240"/>
    </row>
    <row r="104" spans="2:27" ht="19.5" customHeight="1">
      <c r="B104" s="85" t="s">
        <v>118</v>
      </c>
      <c r="C104" s="64">
        <v>2406</v>
      </c>
      <c r="D104" s="86">
        <v>2.5133565418258546E-2</v>
      </c>
      <c r="E104" s="86">
        <v>0.33504687925641025</v>
      </c>
      <c r="F104" s="86">
        <v>0.15905230259346193</v>
      </c>
      <c r="G104" s="87">
        <v>10.848714285714285</v>
      </c>
      <c r="H104" s="88">
        <v>8.0776890242420046E-2</v>
      </c>
      <c r="I104" s="88">
        <v>6.5872251139625115</v>
      </c>
      <c r="J104" s="89">
        <v>2.2292659683080509</v>
      </c>
      <c r="K104" s="72"/>
      <c r="M104" s="307"/>
      <c r="N104" s="308"/>
      <c r="P104" s="245"/>
      <c r="AA104" s="240"/>
    </row>
    <row r="105" spans="2:27" ht="19.5" customHeight="1">
      <c r="B105" s="85" t="s">
        <v>118</v>
      </c>
      <c r="C105" s="64">
        <v>2407</v>
      </c>
      <c r="D105" s="86">
        <v>2.7375783967845825E-2</v>
      </c>
      <c r="E105" s="86">
        <v>0.34958332686112442</v>
      </c>
      <c r="F105" s="86">
        <v>0.16180556467961443</v>
      </c>
      <c r="G105" s="87">
        <v>12.047285714285715</v>
      </c>
      <c r="H105" s="88">
        <v>7.9545030949462928E-2</v>
      </c>
      <c r="I105" s="88">
        <v>8.8761282811193816</v>
      </c>
      <c r="J105" s="89">
        <v>2.1047350761304684</v>
      </c>
      <c r="K105" s="72"/>
      <c r="M105" s="307"/>
      <c r="N105" s="308"/>
      <c r="P105" s="245"/>
      <c r="AA105" s="240"/>
    </row>
    <row r="106" spans="2:27" ht="19.5" customHeight="1">
      <c r="B106" s="85" t="s">
        <v>118</v>
      </c>
      <c r="C106" s="64">
        <v>2408</v>
      </c>
      <c r="D106" s="86">
        <v>3.011465345898456E-2</v>
      </c>
      <c r="E106" s="86">
        <v>0.35959527174984718</v>
      </c>
      <c r="F106" s="86">
        <v>0.15922467936660131</v>
      </c>
      <c r="G106" s="87">
        <v>13.093666666666664</v>
      </c>
      <c r="H106" s="88">
        <v>6.6025074377246293E-2</v>
      </c>
      <c r="I106" s="88">
        <v>10.452811775092465</v>
      </c>
      <c r="J106" s="89">
        <v>2.0112897188005232</v>
      </c>
      <c r="K106" s="72"/>
      <c r="M106" s="307"/>
      <c r="N106" s="308"/>
      <c r="P106" s="245"/>
      <c r="AA106" s="240"/>
    </row>
    <row r="107" spans="2:27" ht="19.5" customHeight="1">
      <c r="B107" s="85" t="s">
        <v>118</v>
      </c>
      <c r="C107" s="64">
        <v>2409</v>
      </c>
      <c r="D107" s="86">
        <v>2.8484349948532807E-2</v>
      </c>
      <c r="E107" s="86">
        <v>0.36695698051539433</v>
      </c>
      <c r="F107" s="86">
        <v>0.16474701331369704</v>
      </c>
      <c r="G107" s="87">
        <v>12.561833333333333</v>
      </c>
      <c r="H107" s="88">
        <v>8.4308776294518148E-2</v>
      </c>
      <c r="I107" s="88">
        <v>11.523476832618913</v>
      </c>
      <c r="J107" s="89">
        <v>2.0534724855176374</v>
      </c>
      <c r="K107" s="72"/>
      <c r="M107" s="307"/>
      <c r="N107" s="308"/>
      <c r="P107" s="245"/>
      <c r="AA107" s="240"/>
    </row>
    <row r="108" spans="2:27" ht="19.5" customHeight="1">
      <c r="B108" s="85" t="s">
        <v>118</v>
      </c>
      <c r="C108" s="64">
        <v>2410</v>
      </c>
      <c r="D108" s="86">
        <v>2.9590830026988486E-2</v>
      </c>
      <c r="E108" s="86">
        <v>0.35937301229630375</v>
      </c>
      <c r="F108" s="86">
        <v>0.1877275722249114</v>
      </c>
      <c r="G108" s="87">
        <v>11.618699999999999</v>
      </c>
      <c r="H108" s="88">
        <v>0.34768065531809034</v>
      </c>
      <c r="I108" s="88">
        <v>12.876173234883758</v>
      </c>
      <c r="J108" s="89">
        <v>2.1873535408226403</v>
      </c>
      <c r="K108" s="72"/>
      <c r="M108" s="307"/>
      <c r="N108" s="308"/>
      <c r="P108" s="245"/>
      <c r="AA108" s="240"/>
    </row>
    <row r="109" spans="2:27" ht="19.5" customHeight="1">
      <c r="B109" s="85" t="s">
        <v>118</v>
      </c>
      <c r="C109" s="64">
        <v>2411</v>
      </c>
      <c r="D109" s="86">
        <v>3.3266712107786561E-2</v>
      </c>
      <c r="E109" s="86">
        <v>0.35448461097971412</v>
      </c>
      <c r="F109" s="86">
        <v>0.19269737426873043</v>
      </c>
      <c r="G109" s="87">
        <v>10.9603</v>
      </c>
      <c r="H109" s="88">
        <v>0.48621378973029677</v>
      </c>
      <c r="I109" s="88">
        <v>12.249774694155452</v>
      </c>
      <c r="J109" s="89">
        <v>2.2323972642154333</v>
      </c>
      <c r="K109" s="72"/>
      <c r="M109" s="307"/>
      <c r="N109" s="308"/>
      <c r="P109" s="245"/>
      <c r="AA109" s="240"/>
    </row>
    <row r="110" spans="2:27" ht="19.5" customHeight="1">
      <c r="B110" s="85" t="s">
        <v>118</v>
      </c>
      <c r="C110" s="64">
        <v>2412</v>
      </c>
      <c r="D110" s="86">
        <v>3.322842825397164E-2</v>
      </c>
      <c r="E110" s="86">
        <v>0.37639244866654403</v>
      </c>
      <c r="F110" s="86">
        <v>0.18731698233809618</v>
      </c>
      <c r="G110" s="87">
        <v>11.421300000000002</v>
      </c>
      <c r="H110" s="88">
        <v>0.54250664928735559</v>
      </c>
      <c r="I110" s="88">
        <v>11.80444336221629</v>
      </c>
      <c r="J110" s="89">
        <v>2.1964483132464929</v>
      </c>
      <c r="K110" s="72"/>
      <c r="M110" s="307"/>
      <c r="N110" s="308"/>
      <c r="P110" s="245"/>
      <c r="AA110" s="240"/>
    </row>
    <row r="111" spans="2:27" ht="19.5" customHeight="1">
      <c r="B111" s="85" t="s">
        <v>118</v>
      </c>
      <c r="C111" s="64">
        <v>2501</v>
      </c>
      <c r="D111" s="86">
        <v>3.1648764496498928E-2</v>
      </c>
      <c r="E111" s="86">
        <v>0.38451540750367064</v>
      </c>
      <c r="F111" s="86">
        <v>0.18841699520833896</v>
      </c>
      <c r="G111" s="87">
        <v>11.095999999999998</v>
      </c>
      <c r="H111" s="88">
        <v>0.7568155930859457</v>
      </c>
      <c r="I111" s="88">
        <v>10.486640526826973</v>
      </c>
      <c r="J111" s="89">
        <v>2.2366090558343763</v>
      </c>
      <c r="K111" s="72"/>
      <c r="M111" s="307"/>
      <c r="N111" s="308"/>
      <c r="P111" s="245"/>
      <c r="AA111" s="240"/>
    </row>
    <row r="112" spans="2:27" ht="19.5" customHeight="1">
      <c r="B112" s="85" t="s">
        <v>118</v>
      </c>
      <c r="C112" s="64">
        <v>2502</v>
      </c>
      <c r="D112" s="86">
        <v>3.3585386090124986E-2</v>
      </c>
      <c r="E112" s="86">
        <v>0.38455696452092575</v>
      </c>
      <c r="F112" s="86">
        <v>0.18572414466342169</v>
      </c>
      <c r="G112" s="87">
        <v>11.567333333333334</v>
      </c>
      <c r="H112" s="88">
        <v>0.64033940765981723</v>
      </c>
      <c r="I112" s="88">
        <v>10.489736722266644</v>
      </c>
      <c r="J112" s="89">
        <v>2.2195430218232035</v>
      </c>
      <c r="K112" s="72" t="s">
        <v>69</v>
      </c>
      <c r="M112" s="307"/>
      <c r="N112" s="308"/>
      <c r="P112" s="245"/>
      <c r="AA112" s="240"/>
    </row>
    <row r="113" spans="2:27" ht="19.5" customHeight="1">
      <c r="B113" s="85" t="s">
        <v>117</v>
      </c>
      <c r="C113" s="64">
        <v>2401</v>
      </c>
      <c r="D113" s="86">
        <v>4.6093432011173052E-2</v>
      </c>
      <c r="E113" s="86">
        <v>0.39834262285193178</v>
      </c>
      <c r="F113" s="86">
        <v>0.18144216019233239</v>
      </c>
      <c r="G113" s="87">
        <v>14.861500000000003</v>
      </c>
      <c r="H113" s="88">
        <v>2.8379335488657516</v>
      </c>
      <c r="I113" s="88">
        <v>52.626268556296338</v>
      </c>
      <c r="J113" s="89">
        <v>1.9979524144783263</v>
      </c>
      <c r="K113" s="72"/>
      <c r="M113" s="307"/>
      <c r="N113" s="308"/>
      <c r="P113" s="245"/>
      <c r="AA113" s="240"/>
    </row>
    <row r="114" spans="2:27" ht="19.5" customHeight="1">
      <c r="B114" s="85" t="s">
        <v>117</v>
      </c>
      <c r="C114" s="64">
        <v>2402</v>
      </c>
      <c r="D114" s="86">
        <v>3.1091828250828124E-2</v>
      </c>
      <c r="E114" s="86">
        <v>0.34023663753559225</v>
      </c>
      <c r="F114" s="86">
        <v>0.15015340038339198</v>
      </c>
      <c r="G114" s="87">
        <v>9.9962380952380947</v>
      </c>
      <c r="H114" s="88">
        <v>0.12039239928110326</v>
      </c>
      <c r="I114" s="88">
        <v>10.865815343117173</v>
      </c>
      <c r="J114" s="89">
        <v>2.4074178350197664</v>
      </c>
      <c r="K114" s="72"/>
      <c r="M114" s="307"/>
      <c r="N114" s="308"/>
      <c r="P114" s="245"/>
      <c r="AA114" s="240"/>
    </row>
    <row r="115" spans="2:27" ht="19.5" customHeight="1">
      <c r="B115" s="85" t="s">
        <v>117</v>
      </c>
      <c r="C115" s="64">
        <v>2403</v>
      </c>
      <c r="D115" s="86">
        <v>1.2918672310405386E-2</v>
      </c>
      <c r="E115" s="86">
        <v>0.34301153961115616</v>
      </c>
      <c r="F115" s="86">
        <v>0.15926817527741699</v>
      </c>
      <c r="G115" s="87">
        <v>9.9712727272727264</v>
      </c>
      <c r="H115" s="88">
        <v>0.17321032669728731</v>
      </c>
      <c r="I115" s="88">
        <v>12.568414346064248</v>
      </c>
      <c r="J115" s="89">
        <v>2.4341176744252713</v>
      </c>
      <c r="K115" s="72"/>
      <c r="M115" s="307"/>
      <c r="N115" s="308"/>
      <c r="P115" s="245"/>
      <c r="AA115" s="240"/>
    </row>
    <row r="116" spans="2:27" ht="19.5" customHeight="1">
      <c r="B116" s="85" t="s">
        <v>117</v>
      </c>
      <c r="C116" s="64">
        <v>2404</v>
      </c>
      <c r="D116" s="86">
        <v>9.0170172630871671E-3</v>
      </c>
      <c r="E116" s="86">
        <v>0.3367317198587485</v>
      </c>
      <c r="F116" s="86">
        <v>0.16256592627976071</v>
      </c>
      <c r="G116" s="87">
        <v>9.9280909090909102</v>
      </c>
      <c r="H116" s="88">
        <v>0.17059890972462</v>
      </c>
      <c r="I116" s="88">
        <v>12.663631242297553</v>
      </c>
      <c r="J116" s="89">
        <v>2.4156338760367428</v>
      </c>
      <c r="K116" s="72"/>
      <c r="M116" s="307"/>
      <c r="N116" s="308"/>
      <c r="P116" s="245"/>
      <c r="AA116" s="240"/>
    </row>
    <row r="117" spans="2:27" ht="19.5" customHeight="1">
      <c r="B117" s="85" t="s">
        <v>117</v>
      </c>
      <c r="C117" s="64">
        <v>2405</v>
      </c>
      <c r="D117" s="86">
        <v>9.948604613400391E-3</v>
      </c>
      <c r="E117" s="86">
        <v>0.34227428804603555</v>
      </c>
      <c r="F117" s="86">
        <v>0.164214341929556</v>
      </c>
      <c r="G117" s="87">
        <v>10.9696</v>
      </c>
      <c r="H117" s="88">
        <v>0.18737637286623712</v>
      </c>
      <c r="I117" s="88">
        <v>15.080083506137823</v>
      </c>
      <c r="J117" s="89">
        <v>2.3031915007888961</v>
      </c>
      <c r="K117" s="72"/>
      <c r="M117" s="307"/>
      <c r="N117" s="308"/>
      <c r="P117" s="245"/>
      <c r="AA117" s="240"/>
    </row>
    <row r="118" spans="2:27" ht="19.5" customHeight="1">
      <c r="B118" s="85" t="s">
        <v>117</v>
      </c>
      <c r="C118" s="64">
        <v>2406</v>
      </c>
      <c r="D118" s="86">
        <v>1.3194586284427018E-2</v>
      </c>
      <c r="E118" s="86">
        <v>0.34963803657066067</v>
      </c>
      <c r="F118" s="86">
        <v>0.15981652524285875</v>
      </c>
      <c r="G118" s="87">
        <v>12.698904761904762</v>
      </c>
      <c r="H118" s="88">
        <v>0.24659538967530736</v>
      </c>
      <c r="I118" s="88">
        <v>19.70654077885499</v>
      </c>
      <c r="J118" s="89">
        <v>2.1191728720686305</v>
      </c>
      <c r="K118" s="72"/>
      <c r="M118" s="307"/>
      <c r="N118" s="308"/>
      <c r="P118" s="245"/>
      <c r="AA118" s="240"/>
    </row>
    <row r="119" spans="2:27" ht="19.5" customHeight="1">
      <c r="B119" s="85" t="s">
        <v>117</v>
      </c>
      <c r="C119" s="64">
        <v>2407</v>
      </c>
      <c r="D119" s="86">
        <v>1.6727575590370355E-2</v>
      </c>
      <c r="E119" s="86">
        <v>0.35029528736064341</v>
      </c>
      <c r="F119" s="86">
        <v>0.15706459021684066</v>
      </c>
      <c r="G119" s="87">
        <v>13.45878947368421</v>
      </c>
      <c r="H119" s="88">
        <v>0.21912514832344732</v>
      </c>
      <c r="I119" s="88">
        <v>19.229891804384952</v>
      </c>
      <c r="J119" s="89">
        <v>2.0407298895893846</v>
      </c>
      <c r="K119" s="72"/>
      <c r="M119" s="307"/>
      <c r="N119" s="308"/>
      <c r="P119" s="245"/>
      <c r="AA119" s="240"/>
    </row>
    <row r="120" spans="2:27" ht="20.25" customHeight="1">
      <c r="B120" s="85" t="s">
        <v>117</v>
      </c>
      <c r="C120" s="64">
        <v>2408</v>
      </c>
      <c r="D120" s="86">
        <v>2.1380830534188752E-2</v>
      </c>
      <c r="E120" s="86">
        <v>0.35600109501516414</v>
      </c>
      <c r="F120" s="86">
        <v>0.15194929474166413</v>
      </c>
      <c r="G120" s="87">
        <v>14.474789473684211</v>
      </c>
      <c r="H120" s="88">
        <v>0.15722691145087503</v>
      </c>
      <c r="I120" s="88">
        <v>22.779876145051301</v>
      </c>
      <c r="J120" s="89">
        <v>1.9648055359463306</v>
      </c>
      <c r="K120" s="72"/>
      <c r="M120" s="307"/>
      <c r="N120" s="308"/>
      <c r="P120" s="245"/>
      <c r="AA120" s="240"/>
    </row>
    <row r="121" spans="2:27" ht="20.25" customHeight="1">
      <c r="B121" s="85" t="s">
        <v>117</v>
      </c>
      <c r="C121" s="64">
        <v>2409</v>
      </c>
      <c r="D121" s="86">
        <v>1.7946828716959289E-2</v>
      </c>
      <c r="E121" s="86">
        <v>0.35686119217312562</v>
      </c>
      <c r="F121" s="86">
        <v>0.15172147330031899</v>
      </c>
      <c r="G121" s="87">
        <v>14.07278947368421</v>
      </c>
      <c r="H121" s="88">
        <v>0.27956958848298946</v>
      </c>
      <c r="I121" s="88">
        <v>22.027361171972469</v>
      </c>
      <c r="J121" s="89">
        <v>1.9931812645537956</v>
      </c>
      <c r="K121" s="72"/>
      <c r="M121" s="307"/>
      <c r="N121" s="308"/>
      <c r="P121" s="245"/>
      <c r="AA121" s="240"/>
    </row>
    <row r="122" spans="2:27" ht="20.25" customHeight="1">
      <c r="B122" s="85" t="s">
        <v>117</v>
      </c>
      <c r="C122" s="64">
        <v>2410</v>
      </c>
      <c r="D122" s="86">
        <v>1.4639566023584636E-2</v>
      </c>
      <c r="E122" s="86">
        <v>0.3519872452159849</v>
      </c>
      <c r="F122" s="86">
        <v>0.16880224345125167</v>
      </c>
      <c r="G122" s="87">
        <v>12.590136363636363</v>
      </c>
      <c r="H122" s="88">
        <v>0.65856974780962341</v>
      </c>
      <c r="I122" s="88">
        <v>25.271421011056962</v>
      </c>
      <c r="J122" s="89">
        <v>2.1609433645915317</v>
      </c>
      <c r="K122" s="72"/>
      <c r="M122" s="307"/>
      <c r="N122" s="308"/>
      <c r="P122" s="245"/>
      <c r="AA122" s="240"/>
    </row>
    <row r="123" spans="2:27" ht="20.25" customHeight="1">
      <c r="B123" s="85" t="s">
        <v>117</v>
      </c>
      <c r="C123" s="64">
        <v>2411</v>
      </c>
      <c r="D123" s="86">
        <v>1.6218949971464242E-2</v>
      </c>
      <c r="E123" s="86">
        <v>0.3564993217084737</v>
      </c>
      <c r="F123" s="86">
        <v>0.17327238671696324</v>
      </c>
      <c r="G123" s="87">
        <v>12.593409090909091</v>
      </c>
      <c r="H123" s="88">
        <v>0.86272341511659068</v>
      </c>
      <c r="I123" s="88">
        <v>27.009204802928551</v>
      </c>
      <c r="J123" s="89">
        <v>2.1571755346005488</v>
      </c>
      <c r="K123" s="72"/>
    </row>
    <row r="124" spans="2:27" ht="20.25" customHeight="1">
      <c r="B124" s="85" t="s">
        <v>117</v>
      </c>
      <c r="C124" s="64">
        <v>2412</v>
      </c>
      <c r="D124" s="86">
        <v>2.3693921775925119E-2</v>
      </c>
      <c r="E124" s="86">
        <v>0.36505125609189415</v>
      </c>
      <c r="F124" s="86">
        <v>0.17168825405134594</v>
      </c>
      <c r="G124" s="87">
        <v>12.511545454545455</v>
      </c>
      <c r="H124" s="88">
        <v>0.97853048439820167</v>
      </c>
      <c r="I124" s="88">
        <v>26.052156203753828</v>
      </c>
      <c r="J124" s="89">
        <v>2.1723790588993022</v>
      </c>
      <c r="K124" s="72"/>
    </row>
    <row r="125" spans="2:27" ht="20.25" customHeight="1">
      <c r="B125" s="85" t="s">
        <v>117</v>
      </c>
      <c r="C125" s="64">
        <v>2501</v>
      </c>
      <c r="D125" s="86">
        <v>2.6994515101921055E-2</v>
      </c>
      <c r="E125" s="86">
        <v>0.36151907578553916</v>
      </c>
      <c r="F125" s="86">
        <v>0.16973661424632053</v>
      </c>
      <c r="G125" s="87">
        <v>12.365499999999997</v>
      </c>
      <c r="H125" s="88">
        <v>1.1279306579665618</v>
      </c>
      <c r="I125" s="88">
        <v>24.525557810826204</v>
      </c>
      <c r="J125" s="89">
        <v>2.1955710754812898</v>
      </c>
      <c r="K125" s="72"/>
    </row>
    <row r="126" spans="2:27" ht="20.25" customHeight="1">
      <c r="B126" s="85" t="s">
        <v>117</v>
      </c>
      <c r="C126" s="64">
        <v>2502</v>
      </c>
      <c r="D126" s="86">
        <v>2.6536204696900892E-2</v>
      </c>
      <c r="E126" s="86">
        <v>0.36542027765217855</v>
      </c>
      <c r="F126" s="86">
        <v>0.16435094398488237</v>
      </c>
      <c r="G126" s="87">
        <v>12.478772727272725</v>
      </c>
      <c r="H126" s="88">
        <v>1.3415153459817084</v>
      </c>
      <c r="I126" s="88">
        <v>27.188219363539268</v>
      </c>
      <c r="J126" s="89">
        <v>2.1840943072642682</v>
      </c>
      <c r="K126" s="72" t="s">
        <v>69</v>
      </c>
    </row>
    <row r="127" spans="2:27" ht="20.25" customHeight="1">
      <c r="B127" s="85" t="s">
        <v>119</v>
      </c>
      <c r="C127" s="64">
        <v>2401</v>
      </c>
      <c r="D127" s="86">
        <v>7.528783385539542E-2</v>
      </c>
      <c r="E127" s="86">
        <v>0.37697635753547887</v>
      </c>
      <c r="F127" s="86">
        <v>0.22236692580751286</v>
      </c>
      <c r="G127" s="87">
        <v>12.437000000000001</v>
      </c>
      <c r="H127" s="88">
        <v>16.574081030124788</v>
      </c>
      <c r="I127" s="88">
        <v>57.922087594240509</v>
      </c>
      <c r="J127" s="89">
        <v>2.4970776092810869</v>
      </c>
      <c r="K127" s="72"/>
    </row>
    <row r="128" spans="2:27" ht="20.25" customHeight="1">
      <c r="B128" s="85" t="s">
        <v>119</v>
      </c>
      <c r="C128" s="64">
        <v>2402</v>
      </c>
      <c r="D128" s="86">
        <v>5.2562953704021351E-2</v>
      </c>
      <c r="E128" s="86">
        <v>0.32842598203256623</v>
      </c>
      <c r="F128" s="86">
        <v>0.16948766477069371</v>
      </c>
      <c r="G128" s="87">
        <v>8.3985999999999983</v>
      </c>
      <c r="H128" s="88">
        <v>0.5974518795256365</v>
      </c>
      <c r="I128" s="88">
        <v>8.9892924241784922</v>
      </c>
      <c r="J128" s="89">
        <v>2.9521974750565025</v>
      </c>
      <c r="K128" s="72"/>
    </row>
    <row r="129" spans="2:21" ht="20.25" customHeight="1">
      <c r="B129" s="85" t="s">
        <v>119</v>
      </c>
      <c r="C129" s="64">
        <v>2403</v>
      </c>
      <c r="D129" s="86">
        <v>2.3880494932812368E-2</v>
      </c>
      <c r="E129" s="86">
        <v>0.32892495694771634</v>
      </c>
      <c r="F129" s="86">
        <v>0.188247670547598</v>
      </c>
      <c r="G129" s="87">
        <v>8.0080909090909085</v>
      </c>
      <c r="H129" s="88">
        <v>7.8764715710292046E-2</v>
      </c>
      <c r="I129" s="88">
        <v>9.6899353827399768</v>
      </c>
      <c r="J129" s="89">
        <v>2.9998353345223903</v>
      </c>
      <c r="K129" s="72"/>
    </row>
    <row r="130" spans="2:21" ht="20.25" customHeight="1">
      <c r="B130" s="85" t="s">
        <v>119</v>
      </c>
      <c r="C130" s="64">
        <v>2404</v>
      </c>
      <c r="D130" s="86">
        <v>1.9230449402444675E-2</v>
      </c>
      <c r="E130" s="86">
        <v>0.33626803694116447</v>
      </c>
      <c r="F130" s="86">
        <v>0.19797305003701024</v>
      </c>
      <c r="G130" s="87">
        <v>8.5295454545454543</v>
      </c>
      <c r="H130" s="88">
        <v>7.2956146191471227E-2</v>
      </c>
      <c r="I130" s="88">
        <v>10.926585894984191</v>
      </c>
      <c r="J130" s="89">
        <v>2.9082464102667198</v>
      </c>
      <c r="K130" s="72"/>
    </row>
    <row r="131" spans="2:21" ht="20.25" customHeight="1">
      <c r="B131" s="85" t="s">
        <v>119</v>
      </c>
      <c r="C131" s="64">
        <v>2405</v>
      </c>
      <c r="D131" s="86">
        <v>1.9237559811078449E-2</v>
      </c>
      <c r="E131" s="86">
        <v>0.33677811474586522</v>
      </c>
      <c r="F131" s="86">
        <v>0.18825056864651082</v>
      </c>
      <c r="G131" s="87">
        <v>9.2639000000000014</v>
      </c>
      <c r="H131" s="88">
        <v>0.10999448927608728</v>
      </c>
      <c r="I131" s="88">
        <v>12.059395824269204</v>
      </c>
      <c r="J131" s="89">
        <v>2.8396577293485166</v>
      </c>
      <c r="K131" s="72"/>
    </row>
    <row r="132" spans="2:21" ht="20.25" customHeight="1">
      <c r="B132" s="85" t="s">
        <v>119</v>
      </c>
      <c r="C132" s="64">
        <v>2406</v>
      </c>
      <c r="D132" s="86">
        <v>2.4081173518642734E-2</v>
      </c>
      <c r="E132" s="86">
        <v>0.34251702234061543</v>
      </c>
      <c r="F132" s="86">
        <v>0.18933475974345801</v>
      </c>
      <c r="G132" s="87">
        <v>10.482555555555555</v>
      </c>
      <c r="H132" s="88">
        <v>8.3075720715626716E-2</v>
      </c>
      <c r="I132" s="88">
        <v>14.478540450970319</v>
      </c>
      <c r="J132" s="89">
        <v>2.6118217059388438</v>
      </c>
      <c r="K132" s="72"/>
    </row>
    <row r="133" spans="2:21" ht="20.25" customHeight="1">
      <c r="B133" s="85" t="s">
        <v>119</v>
      </c>
      <c r="C133" s="64">
        <v>2407</v>
      </c>
      <c r="D133" s="86">
        <v>2.8089132699282732E-2</v>
      </c>
      <c r="E133" s="86">
        <v>0.34049774152249124</v>
      </c>
      <c r="F133" s="86">
        <v>0.17231959347926926</v>
      </c>
      <c r="G133" s="87">
        <v>11.118888888888888</v>
      </c>
      <c r="H133" s="88">
        <v>0.16345960888190236</v>
      </c>
      <c r="I133" s="88">
        <v>13.237859339595223</v>
      </c>
      <c r="J133" s="89">
        <v>2.5149112958921389</v>
      </c>
      <c r="K133" s="72"/>
    </row>
    <row r="134" spans="2:21" ht="20.25" customHeight="1">
      <c r="B134" s="85" t="s">
        <v>119</v>
      </c>
      <c r="C134" s="64">
        <v>2408</v>
      </c>
      <c r="D134" s="86">
        <v>3.6363705821058051E-2</v>
      </c>
      <c r="E134" s="86">
        <v>0.34138292077994403</v>
      </c>
      <c r="F134" s="86">
        <v>0.16611855821834512</v>
      </c>
      <c r="G134" s="87">
        <v>12.46875</v>
      </c>
      <c r="H134" s="88">
        <v>0.13498988966223396</v>
      </c>
      <c r="I134" s="88">
        <v>16.24738311974648</v>
      </c>
      <c r="J134" s="89">
        <v>2.3931377458737066</v>
      </c>
      <c r="K134" s="72"/>
    </row>
    <row r="135" spans="2:21" ht="20.25" customHeight="1">
      <c r="B135" s="85" t="s">
        <v>119</v>
      </c>
      <c r="C135" s="64">
        <v>2409</v>
      </c>
      <c r="D135" s="86">
        <v>3.114953587269232E-2</v>
      </c>
      <c r="E135" s="86">
        <v>0.34893070930221443</v>
      </c>
      <c r="F135" s="86">
        <v>0.18077294305068212</v>
      </c>
      <c r="G135" s="87">
        <v>11.749599999999999</v>
      </c>
      <c r="H135" s="88">
        <v>0.27257094267200321</v>
      </c>
      <c r="I135" s="88">
        <v>16.17659871375719</v>
      </c>
      <c r="J135" s="89">
        <v>2.47401142879988</v>
      </c>
      <c r="K135" s="72"/>
      <c r="O135" s="305"/>
      <c r="P135" s="305"/>
      <c r="Q135" s="305"/>
      <c r="R135" s="305"/>
      <c r="S135" s="305"/>
      <c r="T135" s="305"/>
      <c r="U135" s="305"/>
    </row>
    <row r="136" spans="2:21" ht="20.25" customHeight="1">
      <c r="B136" s="85" t="s">
        <v>119</v>
      </c>
      <c r="C136" s="64">
        <v>2410</v>
      </c>
      <c r="D136" s="86">
        <v>2.6318204739802498E-2</v>
      </c>
      <c r="E136" s="86">
        <v>0.34241861834194054</v>
      </c>
      <c r="F136" s="86">
        <v>0.20192935116179325</v>
      </c>
      <c r="G136" s="87">
        <v>10.425299999999998</v>
      </c>
      <c r="H136" s="88">
        <v>0.37978424349843171</v>
      </c>
      <c r="I136" s="88">
        <v>19.276732449660511</v>
      </c>
      <c r="J136" s="89">
        <v>2.6994877592438327</v>
      </c>
      <c r="K136" s="72"/>
    </row>
    <row r="137" spans="2:21" ht="20.25" customHeight="1">
      <c r="B137" s="85" t="s">
        <v>119</v>
      </c>
      <c r="C137" s="64">
        <v>2411</v>
      </c>
      <c r="D137" s="86">
        <v>2.7072856382336145E-2</v>
      </c>
      <c r="E137" s="86">
        <v>0.35059835388224725</v>
      </c>
      <c r="F137" s="86">
        <v>0.21130659963741258</v>
      </c>
      <c r="G137" s="87">
        <v>10.2232</v>
      </c>
      <c r="H137" s="88">
        <v>0.48248639466911325</v>
      </c>
      <c r="I137" s="88">
        <v>20.605535236519991</v>
      </c>
      <c r="J137" s="89">
        <v>2.7146421044122033</v>
      </c>
      <c r="K137" s="72"/>
    </row>
    <row r="138" spans="2:21" ht="20.25" customHeight="1">
      <c r="B138" s="85" t="s">
        <v>119</v>
      </c>
      <c r="C138" s="64">
        <v>2412</v>
      </c>
      <c r="D138" s="86">
        <v>3.4917757886660544E-2</v>
      </c>
      <c r="E138" s="86">
        <v>0.35859601822639098</v>
      </c>
      <c r="F138" s="86">
        <v>0.20185536460274947</v>
      </c>
      <c r="G138" s="87">
        <v>10.470727272727274</v>
      </c>
      <c r="H138" s="88">
        <v>0.79049371422753956</v>
      </c>
      <c r="I138" s="88">
        <v>22.97023022630378</v>
      </c>
      <c r="J138" s="89">
        <v>2.7050986198645863</v>
      </c>
      <c r="K138" s="72"/>
    </row>
    <row r="139" spans="2:21" ht="20.25" customHeight="1">
      <c r="B139" s="85" t="s">
        <v>119</v>
      </c>
      <c r="C139" s="64">
        <v>2501</v>
      </c>
      <c r="D139" s="86">
        <v>4.8471277445272132E-2</v>
      </c>
      <c r="E139" s="86">
        <v>0.35048469645726976</v>
      </c>
      <c r="F139" s="86">
        <v>0.20909950423583479</v>
      </c>
      <c r="G139" s="87">
        <v>10.825636363636363</v>
      </c>
      <c r="H139" s="88">
        <v>1.1295431926308599</v>
      </c>
      <c r="I139" s="88">
        <v>23.959717043686801</v>
      </c>
      <c r="J139" s="89">
        <v>2.7121548932703932</v>
      </c>
      <c r="K139" s="72"/>
    </row>
    <row r="140" spans="2:21" ht="20.25" customHeight="1">
      <c r="B140" s="85" t="s">
        <v>119</v>
      </c>
      <c r="C140" s="64">
        <v>2502</v>
      </c>
      <c r="D140" s="86">
        <v>4.5606378301610927E-2</v>
      </c>
      <c r="E140" s="86">
        <v>0.36191912468590348</v>
      </c>
      <c r="F140" s="86">
        <v>0.20677749766585476</v>
      </c>
      <c r="G140" s="87">
        <v>10.908727272727273</v>
      </c>
      <c r="H140" s="88">
        <v>1.082109136615818</v>
      </c>
      <c r="I140" s="88">
        <v>24.054544235457531</v>
      </c>
      <c r="J140" s="89">
        <v>2.6837160966558118</v>
      </c>
      <c r="K140" s="72" t="s">
        <v>67</v>
      </c>
    </row>
    <row r="141" spans="2:21" ht="20.25" customHeight="1">
      <c r="B141" s="83" t="s">
        <v>124</v>
      </c>
      <c r="C141" s="82"/>
      <c r="D141" s="83"/>
      <c r="E141" s="83"/>
      <c r="F141" s="83"/>
      <c r="G141" s="83"/>
      <c r="H141" s="83"/>
      <c r="I141" s="83"/>
      <c r="J141" s="83"/>
      <c r="K141" s="82"/>
    </row>
    <row r="142" spans="2:21" ht="20.25" customHeight="1">
      <c r="B142" s="41" t="str">
        <f>C74</f>
        <v>555</v>
      </c>
      <c r="C142" s="53"/>
      <c r="D142" s="84">
        <f>(SUMIFS(D$85:D$140,$B$85:$B$140,$B142,$C$85:$C$140,MAX($C$85:$C$140))/SUMIFS(D$85:D$140,$B$85:$B$140,$B142,$C$85:$C$140,MAX($C$85:$C$140)-1))-1</f>
        <v>-4.6658758570282677E-3</v>
      </c>
      <c r="E142" s="84">
        <f t="shared" ref="E142:J145" si="0">(SUMIFS(E$85:E$140,$B$85:$B$140,$B142,$C$85:$C$140,MAX($C$85:$C$140))/SUMIFS(E$85:E$140,$B$85:$B$140,$B142,$C$85:$C$140,MAX($C$85:$C$140)-1))-1</f>
        <v>-8.3733433701971283E-3</v>
      </c>
      <c r="F142" s="84">
        <f t="shared" si="0"/>
        <v>-3.7213106958375874E-3</v>
      </c>
      <c r="G142" s="84">
        <f t="shared" si="0"/>
        <v>-6.4114850517691613E-2</v>
      </c>
      <c r="H142" s="84">
        <f t="shared" si="0"/>
        <v>-0.19364053789331059</v>
      </c>
      <c r="I142" s="84">
        <f t="shared" si="0"/>
        <v>-4.3098428637102115E-2</v>
      </c>
      <c r="J142" s="84">
        <f t="shared" si="0"/>
        <v>-6.2131203686853764E-3</v>
      </c>
      <c r="K142" s="54"/>
    </row>
    <row r="143" spans="2:21" ht="20.25" customHeight="1">
      <c r="B143" s="41" t="str">
        <f>D74</f>
        <v>37</v>
      </c>
      <c r="C143" s="53"/>
      <c r="D143" s="84">
        <f t="shared" ref="D143:D145" si="1">(SUMIFS(D$85:D$140,$B$85:$B$140,$B143,$C$85:$C$140,MAX($C$85:$C$140))/SUMIFS(D$85:D$140,$B$85:$B$140,$B143,$C$85:$C$140,MAX($C$85:$C$140)-1))-1</f>
        <v>6.1191064625612634E-2</v>
      </c>
      <c r="E143" s="84">
        <f t="shared" si="0"/>
        <v>1.0807633827969454E-4</v>
      </c>
      <c r="F143" s="84">
        <f t="shared" si="0"/>
        <v>-1.4291972663823094E-2</v>
      </c>
      <c r="G143" s="84">
        <f t="shared" si="0"/>
        <v>4.2477769766883222E-2</v>
      </c>
      <c r="H143" s="84">
        <f t="shared" si="0"/>
        <v>-0.15390299366215776</v>
      </c>
      <c r="I143" s="84">
        <f t="shared" si="0"/>
        <v>2.9525141362007901E-4</v>
      </c>
      <c r="J143" s="84">
        <f t="shared" si="0"/>
        <v>-7.6303160655880609E-3</v>
      </c>
      <c r="K143" s="54"/>
    </row>
    <row r="144" spans="2:21" ht="20.25" customHeight="1">
      <c r="B144" s="41" t="str">
        <f>E74</f>
        <v>34</v>
      </c>
      <c r="C144" s="53"/>
      <c r="D144" s="84">
        <f t="shared" si="1"/>
        <v>-1.6977908411755394E-2</v>
      </c>
      <c r="E144" s="84">
        <f t="shared" si="0"/>
        <v>1.0791136977108318E-2</v>
      </c>
      <c r="F144" s="84">
        <f t="shared" si="0"/>
        <v>-3.172957281699107E-2</v>
      </c>
      <c r="G144" s="84">
        <f t="shared" si="0"/>
        <v>9.1603839127190057E-3</v>
      </c>
      <c r="H144" s="84">
        <f t="shared" si="0"/>
        <v>0.18935976826820022</v>
      </c>
      <c r="I144" s="84">
        <f t="shared" si="0"/>
        <v>0.10856680909160388</v>
      </c>
      <c r="J144" s="84">
        <f t="shared" si="0"/>
        <v>-5.2272360230951609E-3</v>
      </c>
      <c r="K144" s="54"/>
    </row>
    <row r="145" spans="2:11" ht="20.25" customHeight="1">
      <c r="B145" s="41" t="str">
        <f>F74</f>
        <v>526</v>
      </c>
      <c r="C145" s="53"/>
      <c r="D145" s="84">
        <f t="shared" si="1"/>
        <v>-5.9105088511353987E-2</v>
      </c>
      <c r="E145" s="84">
        <f t="shared" si="0"/>
        <v>3.2624614838290933E-2</v>
      </c>
      <c r="F145" s="84">
        <f t="shared" si="0"/>
        <v>-1.110479232586381E-2</v>
      </c>
      <c r="G145" s="84">
        <f t="shared" si="0"/>
        <v>7.6753833492888557E-3</v>
      </c>
      <c r="H145" s="84">
        <f t="shared" si="0"/>
        <v>-4.199401698359273E-2</v>
      </c>
      <c r="I145" s="84">
        <f t="shared" si="0"/>
        <v>3.9577759452595895E-3</v>
      </c>
      <c r="J145" s="84">
        <f t="shared" si="0"/>
        <v>-1.0485683057831929E-2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69" t="s">
        <v>77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90" t="s">
        <v>78</v>
      </c>
      <c r="G148" s="43"/>
      <c r="H148" s="45" t="s">
        <v>81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90" t="s">
        <v>79</v>
      </c>
      <c r="G149" s="43"/>
      <c r="H149" s="45" t="s">
        <v>82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90" t="s">
        <v>80</v>
      </c>
      <c r="G150" s="43"/>
      <c r="H150" s="45" t="s">
        <v>83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90" t="s">
        <v>87</v>
      </c>
      <c r="G151" s="43"/>
      <c r="H151" s="45" t="s">
        <v>84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90" t="s">
        <v>88</v>
      </c>
      <c r="G152" s="43"/>
      <c r="H152" s="45" t="s">
        <v>85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1" t="s">
        <v>89</v>
      </c>
      <c r="G153" s="44"/>
      <c r="H153" s="46" t="s">
        <v>86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3" type="noConversion"/>
  <conditionalFormatting sqref="B85:K87">
    <cfRule type="expression" dxfId="49" priority="78">
      <formula>$B85&lt;&gt;$B94</formula>
    </cfRule>
  </conditionalFormatting>
  <conditionalFormatting sqref="B88:K88 B94:K101 B105:K140">
    <cfRule type="expression" dxfId="48" priority="15">
      <formula>$B88&lt;&gt;$B89</formula>
    </cfRule>
  </conditionalFormatting>
  <conditionalFormatting sqref="B89:K93">
    <cfRule type="expression" dxfId="47" priority="1">
      <formula>$B89&lt;&gt;$B94</formula>
    </cfRule>
  </conditionalFormatting>
  <conditionalFormatting sqref="B102:K104">
    <cfRule type="expression" dxfId="46" priority="77">
      <formula>$B102&lt;&gt;$B107</formula>
    </cfRule>
  </conditionalFormatting>
  <conditionalFormatting sqref="C75:K75">
    <cfRule type="containsText" dxfId="45" priority="16" operator="containsText" text="F">
      <formula>NOT(ISERROR(SEARCH("F",C75)))</formula>
    </cfRule>
    <cfRule type="containsText" dxfId="44" priority="17" operator="containsText" text="D">
      <formula>NOT(ISERROR(SEARCH("D",C75)))</formula>
    </cfRule>
    <cfRule type="containsText" dxfId="43" priority="18" operator="containsText" text="S">
      <formula>NOT(ISERROR(SEARCH("S",C75)))</formula>
    </cfRule>
    <cfRule type="containsText" dxfId="42" priority="19" operator="containsText" text="A">
      <formula>NOT(ISERROR(SEARCH("A",C75)))</formula>
    </cfRule>
  </conditionalFormatting>
  <conditionalFormatting sqref="D62:K62 D64:K65 D66:D71 D72:K73 D82:K82 D141:K141 K142:K145">
    <cfRule type="containsText" dxfId="41" priority="74" operator="containsText" text="악화">
      <formula>NOT(ISERROR(SEARCH("악화",D62)))</formula>
    </cfRule>
  </conditionalFormatting>
  <conditionalFormatting sqref="D62:K62 D64:K65 D72:K73 D82:K82 D141:K141 K142:K145 D66:D71">
    <cfRule type="containsText" dxfId="40" priority="73" operator="containsText" text="개선">
      <formula>NOT(ISERROR(SEARCH("개선",D62)))</formula>
    </cfRule>
  </conditionalFormatting>
  <conditionalFormatting sqref="G4:G5">
    <cfRule type="containsText" dxfId="39" priority="24" operator="containsText" text="S">
      <formula>NOT(ISERROR(SEARCH("S",G4)))</formula>
    </cfRule>
    <cfRule type="containsText" dxfId="38" priority="25" operator="containsText" text="A">
      <formula>NOT(ISERROR(SEARCH("A",G4)))</formula>
    </cfRule>
  </conditionalFormatting>
  <conditionalFormatting sqref="G5">
    <cfRule type="containsText" dxfId="37" priority="20" operator="containsText" text="F">
      <formula>NOT(ISERROR(SEARCH("F",G5)))</formula>
    </cfRule>
    <cfRule type="containsText" dxfId="36" priority="21" operator="containsText" text="D">
      <formula>NOT(ISERROR(SEARCH("D",G5)))</formula>
    </cfRule>
  </conditionalFormatting>
  <conditionalFormatting sqref="J26">
    <cfRule type="containsText" dxfId="35" priority="6" operator="containsText" text="D">
      <formula>NOT(ISERROR(SEARCH("D",J26)))</formula>
    </cfRule>
    <cfRule type="containsText" dxfId="34" priority="7" operator="containsText" text="F">
      <formula>NOT(ISERROR(SEARCH("F",J26)))</formula>
    </cfRule>
    <cfRule type="containsText" dxfId="33" priority="8" operator="containsText" text="S">
      <formula>NOT(ISERROR(SEARCH("S",J26)))</formula>
    </cfRule>
    <cfRule type="containsText" dxfId="32" priority="9" operator="containsText" text="A">
      <formula>NOT(ISERROR(SEARCH("A",J26)))</formula>
    </cfRule>
  </conditionalFormatting>
  <conditionalFormatting sqref="K1:K25">
    <cfRule type="containsText" dxfId="31" priority="2" operator="containsText" text="D">
      <formula>NOT(ISERROR(SEARCH("D",K1)))</formula>
    </cfRule>
    <cfRule type="containsText" dxfId="30" priority="3" operator="containsText" text="F">
      <formula>NOT(ISERROR(SEARCH("F",K1)))</formula>
    </cfRule>
    <cfRule type="containsText" dxfId="29" priority="4" operator="containsText" text="S">
      <formula>NOT(ISERROR(SEARCH("S",K1)))</formula>
    </cfRule>
    <cfRule type="containsText" dxfId="28" priority="5" operator="containsText" text="A">
      <formula>NOT(ISERROR(SEARCH("A",K1)))</formula>
    </cfRule>
  </conditionalFormatting>
  <conditionalFormatting sqref="K28:K32 K34:K74 K76:K1048576">
    <cfRule type="containsText" dxfId="27" priority="26" operator="containsText" text="D">
      <formula>NOT(ISERROR(SEARCH("D",K28)))</formula>
    </cfRule>
    <cfRule type="containsText" dxfId="26" priority="27" operator="containsText" text="F">
      <formula>NOT(ISERROR(SEARCH("F",K28)))</formula>
    </cfRule>
    <cfRule type="containsText" dxfId="25" priority="28" operator="containsText" text="S">
      <formula>NOT(ISERROR(SEARCH("S",K28)))</formula>
    </cfRule>
    <cfRule type="containsText" dxfId="24" priority="29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10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151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139</v>
      </c>
      <c r="C4" s="135" t="s">
        <v>1</v>
      </c>
      <c r="D4" s="135" t="s">
        <v>10</v>
      </c>
      <c r="E4" s="136" t="s">
        <v>138</v>
      </c>
      <c r="F4" s="123" t="s">
        <v>45</v>
      </c>
      <c r="G4" s="146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0" t="str">
        <f>W5</f>
        <v>신화여객</v>
      </c>
      <c r="B5" s="140" t="str">
        <f>V5</f>
        <v>34</v>
      </c>
      <c r="C5" s="141" t="str">
        <f>Y5</f>
        <v>71바1115</v>
      </c>
      <c r="D5" s="129" t="str">
        <f>Z5</f>
        <v>대형</v>
      </c>
      <c r="E5" s="125" t="str">
        <f>AZ5</f>
        <v>D</v>
      </c>
      <c r="F5" s="148">
        <f>G5/H5</f>
        <v>0.83307692307692305</v>
      </c>
      <c r="G5" s="149">
        <f>AE5</f>
        <v>2.1659999999999999</v>
      </c>
      <c r="H5" s="150">
        <f>AF5</f>
        <v>2.6</v>
      </c>
      <c r="I5" s="151">
        <f>AC5</f>
        <v>5068.9040000000005</v>
      </c>
      <c r="J5" s="152">
        <f>AI5/AH5</f>
        <v>2.659918236992926E-2</v>
      </c>
      <c r="K5" s="152">
        <f>AJ5/AH5</f>
        <v>0.3601338726002381</v>
      </c>
      <c r="L5" s="152">
        <f>AK5/AC5</f>
        <v>0.13632138229487084</v>
      </c>
      <c r="M5" s="153">
        <f>AG5</f>
        <v>10.901</v>
      </c>
      <c r="N5" s="154">
        <f>IF(AW5=0,AT5,"속도계이상")</f>
        <v>0.23699999999999999</v>
      </c>
      <c r="O5" s="154">
        <f>IF(AW5=0,AU5,"속도계이상")</f>
        <v>12.567</v>
      </c>
      <c r="P5" s="155">
        <f>AQ5/60</f>
        <v>0</v>
      </c>
      <c r="Q5" s="156">
        <f>AN5</f>
        <v>74</v>
      </c>
      <c r="R5" s="157">
        <f>AC5/(AH5-AI5-AJ5)</f>
        <v>24.383171054460274</v>
      </c>
      <c r="S5" s="142">
        <f>IF(AW5=0,AL5,"속도계이상")</f>
        <v>12</v>
      </c>
      <c r="T5" s="142">
        <f>IF(AW5=0,AM5,"속도계이상")</f>
        <v>637</v>
      </c>
      <c r="U5" t="s">
        <v>116</v>
      </c>
      <c r="V5" s="5" t="s">
        <v>117</v>
      </c>
      <c r="W5" t="s">
        <v>116</v>
      </c>
      <c r="X5" s="5" t="s">
        <v>117</v>
      </c>
      <c r="Y5" t="s">
        <v>168</v>
      </c>
      <c r="Z5" t="s">
        <v>166</v>
      </c>
      <c r="AA5" t="s">
        <v>48</v>
      </c>
      <c r="AB5">
        <v>524</v>
      </c>
      <c r="AC5" s="1">
        <v>5068.9040000000005</v>
      </c>
      <c r="AD5" s="1">
        <v>2340.6260000000002</v>
      </c>
      <c r="AE5" s="28">
        <v>2.1659999999999999</v>
      </c>
      <c r="AF5">
        <v>2.6</v>
      </c>
      <c r="AG5">
        <v>10.901</v>
      </c>
      <c r="AH5">
        <v>338.98019399999998</v>
      </c>
      <c r="AI5">
        <v>9.0165959999999998</v>
      </c>
      <c r="AJ5">
        <v>122.07825</v>
      </c>
      <c r="AK5">
        <v>691</v>
      </c>
      <c r="AL5">
        <v>12</v>
      </c>
      <c r="AM5">
        <v>637</v>
      </c>
      <c r="AN5">
        <v>74</v>
      </c>
      <c r="AO5">
        <v>14.953391999999999</v>
      </c>
      <c r="AP5">
        <v>974</v>
      </c>
      <c r="AQ5">
        <v>0</v>
      </c>
      <c r="AR5">
        <v>34</v>
      </c>
      <c r="AS5">
        <v>12698</v>
      </c>
      <c r="AT5">
        <v>0.23699999999999999</v>
      </c>
      <c r="AU5">
        <v>12.567</v>
      </c>
      <c r="AV5">
        <v>43865</v>
      </c>
      <c r="AW5">
        <v>0</v>
      </c>
      <c r="AX5" s="29">
        <v>0.53</v>
      </c>
      <c r="AY5">
        <v>0.83307692307692305</v>
      </c>
      <c r="AZ5" t="s">
        <v>67</v>
      </c>
      <c r="BA5" t="s">
        <v>169</v>
      </c>
      <c r="BB5">
        <v>1</v>
      </c>
      <c r="BC5" t="s">
        <v>251</v>
      </c>
      <c r="BD5">
        <v>5</v>
      </c>
      <c r="BE5">
        <v>114273.75799999999</v>
      </c>
      <c r="BF5">
        <v>4.43575505760474E-2</v>
      </c>
      <c r="BG5">
        <v>3.6953251749122562E-2</v>
      </c>
      <c r="BH5">
        <v>204600.88600000006</v>
      </c>
      <c r="BI5">
        <v>2.4774594573358785E-2</v>
      </c>
      <c r="BJ5">
        <v>2.0639143017651972E-2</v>
      </c>
      <c r="BK5">
        <v>1</v>
      </c>
      <c r="BL5" t="s">
        <v>67</v>
      </c>
      <c r="BM5">
        <v>0</v>
      </c>
      <c r="BN5" t="s">
        <v>259</v>
      </c>
    </row>
    <row r="6" spans="1:66">
      <c r="A6" s="137" t="str">
        <f t="shared" ref="A6:A7" si="0">W6</f>
        <v>신화여객</v>
      </c>
      <c r="B6" s="137" t="str">
        <f t="shared" ref="B6:B7" si="1">V6</f>
        <v>34</v>
      </c>
      <c r="C6" s="138" t="str">
        <f t="shared" ref="C6:C7" si="2">Y6</f>
        <v>71바5104</v>
      </c>
      <c r="D6" s="113" t="str">
        <f t="shared" ref="D6:D7" si="3">Z6</f>
        <v>대형</v>
      </c>
      <c r="E6" s="109" t="str">
        <f>AZ6</f>
        <v>C</v>
      </c>
      <c r="F6" s="158">
        <f>G6/H6</f>
        <v>0.88692307692307693</v>
      </c>
      <c r="G6" s="159">
        <f>AE6</f>
        <v>2.306</v>
      </c>
      <c r="H6" s="160">
        <f>AF6</f>
        <v>2.6</v>
      </c>
      <c r="I6" s="161">
        <f t="shared" ref="I6:I7" si="4">AC6</f>
        <v>5492.5889999999999</v>
      </c>
      <c r="J6" s="162">
        <f t="shared" ref="J6:J7" si="5">AI6/AH6</f>
        <v>1.0758564215131477E-2</v>
      </c>
      <c r="K6" s="162">
        <f t="shared" ref="K6:K7" si="6">AJ6/AH6</f>
        <v>0.33491027649893779</v>
      </c>
      <c r="L6" s="162">
        <f t="shared" ref="L6:L7" si="7">AK6/AC6</f>
        <v>0.13053953244999764</v>
      </c>
      <c r="M6" s="163">
        <f t="shared" ref="M6:M7" si="8">AG6</f>
        <v>11.381</v>
      </c>
      <c r="N6" s="164">
        <f t="shared" ref="N6:N7" si="9">IF(AW6=0,AT6,"속도계이상")</f>
        <v>0.81899999999999995</v>
      </c>
      <c r="O6" s="164">
        <f t="shared" ref="O6:O7" si="10">IF(AW6=0,AU6,"속도계이상")</f>
        <v>7.7919999999999998</v>
      </c>
      <c r="P6" s="165">
        <f t="shared" ref="P6:P7" si="11">AQ6/60</f>
        <v>0</v>
      </c>
      <c r="Q6" s="166">
        <f t="shared" ref="Q6:Q7" si="12">AN6</f>
        <v>78</v>
      </c>
      <c r="R6" s="167">
        <f t="shared" ref="R6:R7" si="13">AC6/(AH6-AI6-AJ6)</f>
        <v>23.950030872255976</v>
      </c>
      <c r="S6" s="139">
        <f t="shared" ref="S6:S7" si="14">IF(AW6=0,AL6,"속도계이상")</f>
        <v>45</v>
      </c>
      <c r="T6" s="139">
        <f t="shared" ref="T6:T7" si="15">IF(AW6=0,AM6,"속도계이상")</f>
        <v>428</v>
      </c>
      <c r="U6" t="s">
        <v>116</v>
      </c>
      <c r="V6" s="5" t="s">
        <v>117</v>
      </c>
      <c r="W6" t="s">
        <v>116</v>
      </c>
      <c r="X6" s="5" t="s">
        <v>117</v>
      </c>
      <c r="Y6" t="s">
        <v>311</v>
      </c>
      <c r="Z6" t="s">
        <v>166</v>
      </c>
      <c r="AA6" t="s">
        <v>48</v>
      </c>
      <c r="AB6">
        <v>524</v>
      </c>
      <c r="AC6" s="1">
        <v>5492.5889999999999</v>
      </c>
      <c r="AD6" s="1">
        <v>2381.3879999999999</v>
      </c>
      <c r="AE6" s="28">
        <v>2.306</v>
      </c>
      <c r="AF6">
        <v>2.6</v>
      </c>
      <c r="AG6">
        <v>11.381</v>
      </c>
      <c r="AH6">
        <v>350.48821800000002</v>
      </c>
      <c r="AI6">
        <v>3.77075</v>
      </c>
      <c r="AJ6">
        <v>117.38210599999999</v>
      </c>
      <c r="AK6">
        <v>717</v>
      </c>
      <c r="AL6">
        <v>45</v>
      </c>
      <c r="AM6">
        <v>428</v>
      </c>
      <c r="AN6">
        <v>78</v>
      </c>
      <c r="AO6">
        <v>15.671251</v>
      </c>
      <c r="AP6">
        <v>803.3</v>
      </c>
      <c r="AQ6">
        <v>0</v>
      </c>
      <c r="AR6">
        <v>3</v>
      </c>
      <c r="AS6">
        <v>1661</v>
      </c>
      <c r="AT6">
        <v>0.81899999999999995</v>
      </c>
      <c r="AU6">
        <v>7.7919999999999998</v>
      </c>
      <c r="AV6">
        <v>42777</v>
      </c>
      <c r="AW6">
        <v>0</v>
      </c>
      <c r="AX6" s="29">
        <v>0.59</v>
      </c>
      <c r="AY6">
        <v>0.88692307692307693</v>
      </c>
      <c r="AZ6" t="s">
        <v>69</v>
      </c>
      <c r="BA6" t="s">
        <v>169</v>
      </c>
      <c r="BB6">
        <v>3</v>
      </c>
      <c r="BC6" t="s">
        <v>326</v>
      </c>
      <c r="BD6">
        <v>9</v>
      </c>
      <c r="BE6">
        <v>114273.75799999999</v>
      </c>
      <c r="BF6">
        <v>4.8065182209199774E-2</v>
      </c>
      <c r="BG6">
        <v>4.26301192978518E-2</v>
      </c>
      <c r="BH6">
        <v>204600.88600000006</v>
      </c>
      <c r="BI6">
        <v>2.6845382282459904E-2</v>
      </c>
      <c r="BJ6">
        <v>2.3809789055135592E-2</v>
      </c>
      <c r="BK6">
        <v>1</v>
      </c>
      <c r="BL6" t="s">
        <v>68</v>
      </c>
      <c r="BM6">
        <v>-1</v>
      </c>
      <c r="BN6" t="s">
        <v>339</v>
      </c>
    </row>
    <row r="7" spans="1:66">
      <c r="A7" s="140" t="str">
        <f t="shared" si="0"/>
        <v>신화여객</v>
      </c>
      <c r="B7" s="140" t="str">
        <f t="shared" si="1"/>
        <v>34</v>
      </c>
      <c r="C7" s="141" t="str">
        <f t="shared" si="2"/>
        <v>71바5106</v>
      </c>
      <c r="D7" s="129" t="str">
        <f t="shared" si="3"/>
        <v>대형</v>
      </c>
      <c r="E7" s="125" t="str">
        <f t="shared" ref="E7:E26" si="16">AZ7</f>
        <v>F</v>
      </c>
      <c r="F7" s="148">
        <f t="shared" ref="F7:F26" si="17">G7/H7</f>
        <v>0.74</v>
      </c>
      <c r="G7" s="149">
        <f t="shared" ref="G7:G26" si="18">AE7</f>
        <v>1.9239999999999999</v>
      </c>
      <c r="H7" s="150">
        <f t="shared" ref="H7:H26" si="19">AF7</f>
        <v>2.6</v>
      </c>
      <c r="I7" s="151">
        <f t="shared" si="4"/>
        <v>5372.7359999999999</v>
      </c>
      <c r="J7" s="152">
        <f t="shared" si="5"/>
        <v>4.4931184986546503E-2</v>
      </c>
      <c r="K7" s="152">
        <f t="shared" si="6"/>
        <v>0.38881165586084721</v>
      </c>
      <c r="L7" s="152">
        <f t="shared" si="7"/>
        <v>0.1809134117142551</v>
      </c>
      <c r="M7" s="153">
        <f t="shared" si="8"/>
        <v>15.499000000000001</v>
      </c>
      <c r="N7" s="154">
        <f t="shared" si="9"/>
        <v>2.6429999999999998</v>
      </c>
      <c r="O7" s="154">
        <f t="shared" si="10"/>
        <v>43.832000000000001</v>
      </c>
      <c r="P7" s="155">
        <f t="shared" si="11"/>
        <v>0</v>
      </c>
      <c r="Q7" s="156">
        <f t="shared" si="12"/>
        <v>81</v>
      </c>
      <c r="R7" s="157">
        <f t="shared" si="13"/>
        <v>25.756226397894277</v>
      </c>
      <c r="S7" s="142">
        <f t="shared" si="14"/>
        <v>142</v>
      </c>
      <c r="T7" s="142">
        <f t="shared" si="15"/>
        <v>2355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170</v>
      </c>
      <c r="Z7" s="4" t="s">
        <v>166</v>
      </c>
      <c r="AA7" s="4" t="s">
        <v>48</v>
      </c>
      <c r="AB7" s="4">
        <v>524</v>
      </c>
      <c r="AC7" s="4">
        <v>5372.7359999999999</v>
      </c>
      <c r="AD7" s="4">
        <v>2793.0010000000002</v>
      </c>
      <c r="AE7" s="4">
        <v>1.9239999999999999</v>
      </c>
      <c r="AF7" s="4">
        <v>2.6</v>
      </c>
      <c r="AG7" s="4">
        <v>15.499000000000001</v>
      </c>
      <c r="AH7" s="4">
        <v>368.38298400000002</v>
      </c>
      <c r="AI7" s="4">
        <v>16.551884000000001</v>
      </c>
      <c r="AJ7" s="4">
        <v>143.23159799999999</v>
      </c>
      <c r="AK7" s="4">
        <v>972</v>
      </c>
      <c r="AL7" s="4">
        <v>142</v>
      </c>
      <c r="AM7" s="4">
        <v>2355</v>
      </c>
      <c r="AN7" s="4">
        <v>81</v>
      </c>
      <c r="AO7" s="4">
        <v>14.584647</v>
      </c>
      <c r="AP7" s="4">
        <v>6392.7</v>
      </c>
      <c r="AQ7" s="4">
        <v>0</v>
      </c>
      <c r="AR7" s="4">
        <v>96</v>
      </c>
      <c r="AS7" s="4">
        <v>29894</v>
      </c>
      <c r="AT7" s="4">
        <v>2.6429999999999998</v>
      </c>
      <c r="AU7" s="4">
        <v>43.832000000000001</v>
      </c>
      <c r="AV7" s="4">
        <v>0</v>
      </c>
      <c r="AW7" s="4">
        <v>0</v>
      </c>
      <c r="AX7" s="30">
        <v>0.56000000000000005</v>
      </c>
      <c r="AY7">
        <v>0.74</v>
      </c>
      <c r="AZ7" t="s">
        <v>70</v>
      </c>
      <c r="BA7" t="s">
        <v>169</v>
      </c>
      <c r="BB7">
        <v>4</v>
      </c>
      <c r="BC7" t="s">
        <v>269</v>
      </c>
      <c r="BD7">
        <v>1</v>
      </c>
      <c r="BE7">
        <v>114273.75799999999</v>
      </c>
      <c r="BF7">
        <v>4.7016358733909851E-2</v>
      </c>
      <c r="BG7">
        <v>3.479210546309329E-2</v>
      </c>
      <c r="BH7">
        <v>204600.88600000006</v>
      </c>
      <c r="BI7">
        <v>2.6259593030305832E-2</v>
      </c>
      <c r="BJ7">
        <v>1.9432098842426315E-2</v>
      </c>
      <c r="BK7">
        <v>1</v>
      </c>
      <c r="BL7" t="s">
        <v>70</v>
      </c>
      <c r="BM7">
        <v>0</v>
      </c>
      <c r="BN7" t="s">
        <v>259</v>
      </c>
    </row>
    <row r="8" spans="1:66">
      <c r="A8" s="137" t="str">
        <f t="shared" ref="A8:A26" si="20">W8</f>
        <v>신화여객</v>
      </c>
      <c r="B8" s="137" t="str">
        <f t="shared" ref="B8:B26" si="21">V8</f>
        <v>34</v>
      </c>
      <c r="C8" s="138" t="str">
        <f t="shared" ref="C8:C26" si="22">Y8</f>
        <v>71바6152</v>
      </c>
      <c r="D8" s="113" t="str">
        <f t="shared" ref="D8:D26" si="23">Z8</f>
        <v>대형</v>
      </c>
      <c r="E8" s="109" t="str">
        <f t="shared" si="16"/>
        <v>C</v>
      </c>
      <c r="F8" s="158">
        <f t="shared" si="17"/>
        <v>0.88759999999999994</v>
      </c>
      <c r="G8" s="159">
        <f t="shared" si="18"/>
        <v>2.2189999999999999</v>
      </c>
      <c r="H8" s="160">
        <f t="shared" si="19"/>
        <v>2.5</v>
      </c>
      <c r="I8" s="161">
        <f t="shared" ref="I8:I26" si="24">AC8</f>
        <v>5552.2219999999998</v>
      </c>
      <c r="J8" s="162">
        <f t="shared" ref="J8:J26" si="25">AI8/AH8</f>
        <v>1.7542256088957233E-2</v>
      </c>
      <c r="K8" s="162">
        <f t="shared" ref="K8:K26" si="26">AJ8/AH8</f>
        <v>0.34224192694965377</v>
      </c>
      <c r="L8" s="162">
        <f t="shared" ref="L8:L26" si="27">AK8/AC8</f>
        <v>0.12985791994628457</v>
      </c>
      <c r="M8" s="163">
        <f t="shared" ref="M8:M26" si="28">AG8</f>
        <v>9.8919999999999995</v>
      </c>
      <c r="N8" s="164">
        <f t="shared" ref="N8:N26" si="29">IF(AW8=0,AT8,"속도계이상")</f>
        <v>0.28799999999999998</v>
      </c>
      <c r="O8" s="164">
        <f t="shared" ref="O8:O26" si="30">IF(AW8=0,AU8,"속도계이상")</f>
        <v>10.068</v>
      </c>
      <c r="P8" s="165">
        <f t="shared" ref="P8:P26" si="31">AQ8/60</f>
        <v>0</v>
      </c>
      <c r="Q8" s="166">
        <f t="shared" ref="Q8:Q26" si="32">AN8</f>
        <v>83</v>
      </c>
      <c r="R8" s="167">
        <f t="shared" ref="R8:R26" si="33">AC8/(AH8-AI8-AJ8)</f>
        <v>24.991639253558034</v>
      </c>
      <c r="S8" s="139">
        <f t="shared" ref="S8:S26" si="34">IF(AW8=0,AL8,"속도계이상")</f>
        <v>16</v>
      </c>
      <c r="T8" s="139">
        <f t="shared" ref="T8:T26" si="35">IF(AW8=0,AM8,"속도계이상")</f>
        <v>559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524</v>
      </c>
      <c r="AC8" s="1">
        <v>5552.2219999999998</v>
      </c>
      <c r="AD8" s="1">
        <v>2501.886</v>
      </c>
      <c r="AE8" s="28">
        <v>2.2189999999999999</v>
      </c>
      <c r="AF8">
        <v>2.5</v>
      </c>
      <c r="AG8">
        <v>9.8919999999999995</v>
      </c>
      <c r="AH8">
        <v>347.01294799999999</v>
      </c>
      <c r="AI8">
        <v>6.0873900000000001</v>
      </c>
      <c r="AJ8">
        <v>118.76237999999999</v>
      </c>
      <c r="AK8">
        <v>721</v>
      </c>
      <c r="AL8">
        <v>16</v>
      </c>
      <c r="AM8">
        <v>559</v>
      </c>
      <c r="AN8">
        <v>83</v>
      </c>
      <c r="AO8">
        <v>16.000042000000001</v>
      </c>
      <c r="AP8">
        <v>2666.3</v>
      </c>
      <c r="AQ8">
        <v>0</v>
      </c>
      <c r="AR8">
        <v>29</v>
      </c>
      <c r="AS8">
        <v>8975</v>
      </c>
      <c r="AT8">
        <v>0.28799999999999998</v>
      </c>
      <c r="AU8">
        <v>10.068</v>
      </c>
      <c r="AV8">
        <v>42436</v>
      </c>
      <c r="AW8">
        <v>0</v>
      </c>
      <c r="AX8" s="29">
        <v>0.5</v>
      </c>
      <c r="AY8">
        <v>0.88759999999999994</v>
      </c>
      <c r="AZ8" t="s">
        <v>69</v>
      </c>
      <c r="BA8" t="s">
        <v>169</v>
      </c>
      <c r="BB8">
        <v>2</v>
      </c>
      <c r="BC8" t="s">
        <v>296</v>
      </c>
      <c r="BD8">
        <v>8</v>
      </c>
      <c r="BE8">
        <v>114273.75799999999</v>
      </c>
      <c r="BF8">
        <v>4.8587025553145813E-2</v>
      </c>
      <c r="BG8">
        <v>4.3125843880972223E-2</v>
      </c>
      <c r="BH8">
        <v>204600.88600000006</v>
      </c>
      <c r="BI8">
        <v>2.7136842408395034E-2</v>
      </c>
      <c r="BJ8">
        <v>2.4086661321691433E-2</v>
      </c>
      <c r="BK8">
        <v>1</v>
      </c>
      <c r="BL8" t="s">
        <v>69</v>
      </c>
      <c r="BM8">
        <v>0</v>
      </c>
      <c r="BN8" t="s">
        <v>259</v>
      </c>
    </row>
    <row r="9" spans="1:66">
      <c r="A9" s="140" t="str">
        <f t="shared" si="20"/>
        <v>신화여객</v>
      </c>
      <c r="B9" s="140" t="str">
        <f t="shared" si="21"/>
        <v>34</v>
      </c>
      <c r="C9" s="141" t="str">
        <f t="shared" si="22"/>
        <v>71바6154</v>
      </c>
      <c r="D9" s="129" t="str">
        <f t="shared" si="23"/>
        <v>대형</v>
      </c>
      <c r="E9" s="125" t="str">
        <f t="shared" si="16"/>
        <v>C</v>
      </c>
      <c r="F9" s="148">
        <f t="shared" si="17"/>
        <v>0.86319999999999997</v>
      </c>
      <c r="G9" s="149">
        <f t="shared" si="18"/>
        <v>2.1579999999999999</v>
      </c>
      <c r="H9" s="150">
        <f t="shared" si="19"/>
        <v>2.5</v>
      </c>
      <c r="I9" s="151">
        <f t="shared" si="24"/>
        <v>5584.393</v>
      </c>
      <c r="J9" s="152">
        <f t="shared" si="25"/>
        <v>2.4250341530257895E-2</v>
      </c>
      <c r="K9" s="152">
        <f t="shared" si="26"/>
        <v>0.36891384131167532</v>
      </c>
      <c r="L9" s="152">
        <f t="shared" si="27"/>
        <v>0.20449850144859075</v>
      </c>
      <c r="M9" s="153">
        <f t="shared" si="28"/>
        <v>12.581</v>
      </c>
      <c r="N9" s="154">
        <f t="shared" si="29"/>
        <v>0.43</v>
      </c>
      <c r="O9" s="154">
        <f t="shared" si="30"/>
        <v>21.811</v>
      </c>
      <c r="P9" s="155">
        <f t="shared" si="31"/>
        <v>0.11</v>
      </c>
      <c r="Q9" s="156">
        <f t="shared" si="32"/>
        <v>85</v>
      </c>
      <c r="R9" s="157">
        <f t="shared" si="33"/>
        <v>26.078357596018112</v>
      </c>
      <c r="S9" s="142">
        <f t="shared" si="34"/>
        <v>24</v>
      </c>
      <c r="T9" s="142">
        <f t="shared" si="35"/>
        <v>1218</v>
      </c>
      <c r="U9" t="s">
        <v>116</v>
      </c>
      <c r="V9" s="5" t="s">
        <v>117</v>
      </c>
      <c r="W9" t="s">
        <v>116</v>
      </c>
      <c r="X9" s="5" t="s">
        <v>117</v>
      </c>
      <c r="Y9" t="s">
        <v>172</v>
      </c>
      <c r="Z9" t="s">
        <v>166</v>
      </c>
      <c r="AA9" t="s">
        <v>48</v>
      </c>
      <c r="AB9">
        <v>524</v>
      </c>
      <c r="AC9" s="1">
        <v>5584.393</v>
      </c>
      <c r="AD9" s="1">
        <v>2588.306</v>
      </c>
      <c r="AE9" s="28">
        <v>2.1579999999999999</v>
      </c>
      <c r="AF9">
        <v>2.5</v>
      </c>
      <c r="AG9">
        <v>12.581</v>
      </c>
      <c r="AH9">
        <v>352.87795799999998</v>
      </c>
      <c r="AI9">
        <v>8.5574110000000001</v>
      </c>
      <c r="AJ9">
        <v>130.18156300000001</v>
      </c>
      <c r="AK9">
        <v>1142</v>
      </c>
      <c r="AL9">
        <v>24</v>
      </c>
      <c r="AM9">
        <v>1218</v>
      </c>
      <c r="AN9">
        <v>85</v>
      </c>
      <c r="AO9">
        <v>15.825281</v>
      </c>
      <c r="AP9">
        <v>5796.7</v>
      </c>
      <c r="AQ9">
        <v>6.6</v>
      </c>
      <c r="AR9">
        <v>59</v>
      </c>
      <c r="AS9">
        <v>12209</v>
      </c>
      <c r="AT9">
        <v>0.43</v>
      </c>
      <c r="AU9">
        <v>21.811</v>
      </c>
      <c r="AV9">
        <v>45122</v>
      </c>
      <c r="AW9">
        <v>0</v>
      </c>
      <c r="AX9" s="29">
        <v>0.54</v>
      </c>
      <c r="AY9">
        <v>0.86319999999999997</v>
      </c>
      <c r="AZ9" t="s">
        <v>69</v>
      </c>
      <c r="BA9" t="s">
        <v>169</v>
      </c>
      <c r="BB9">
        <v>8</v>
      </c>
      <c r="BC9" t="s">
        <v>382</v>
      </c>
      <c r="BD9">
        <v>9</v>
      </c>
      <c r="BE9">
        <v>114273.75799999999</v>
      </c>
      <c r="BF9">
        <v>4.8868551255660996E-2</v>
      </c>
      <c r="BG9">
        <v>4.218333344388657E-2</v>
      </c>
      <c r="BH9">
        <v>204600.88600000006</v>
      </c>
      <c r="BI9">
        <v>2.7294080241666199E-2</v>
      </c>
      <c r="BJ9">
        <v>2.3560250064606263E-2</v>
      </c>
      <c r="BK9">
        <v>1</v>
      </c>
      <c r="BL9" t="s">
        <v>67</v>
      </c>
      <c r="BM9">
        <v>1</v>
      </c>
      <c r="BN9" t="s">
        <v>297</v>
      </c>
    </row>
    <row r="10" spans="1:66">
      <c r="A10" s="137" t="str">
        <f t="shared" si="20"/>
        <v>신화여객</v>
      </c>
      <c r="B10" s="137" t="str">
        <f t="shared" si="21"/>
        <v>34</v>
      </c>
      <c r="C10" s="138" t="str">
        <f t="shared" si="22"/>
        <v>71바6156</v>
      </c>
      <c r="D10" s="113" t="str">
        <f t="shared" si="23"/>
        <v>대형</v>
      </c>
      <c r="E10" s="109" t="str">
        <f t="shared" si="16"/>
        <v>D</v>
      </c>
      <c r="F10" s="158">
        <f t="shared" si="17"/>
        <v>0.8156000000000001</v>
      </c>
      <c r="G10" s="159">
        <f t="shared" si="18"/>
        <v>2.0390000000000001</v>
      </c>
      <c r="H10" s="160">
        <f t="shared" si="19"/>
        <v>2.5</v>
      </c>
      <c r="I10" s="161">
        <f t="shared" si="24"/>
        <v>4539.7340000000004</v>
      </c>
      <c r="J10" s="162">
        <f t="shared" si="25"/>
        <v>2.4075591101335208E-2</v>
      </c>
      <c r="K10" s="162">
        <f t="shared" si="26"/>
        <v>0.36894876923838776</v>
      </c>
      <c r="L10" s="162">
        <f t="shared" si="27"/>
        <v>0.19009924370018152</v>
      </c>
      <c r="M10" s="163">
        <f t="shared" si="28"/>
        <v>10.702999999999999</v>
      </c>
      <c r="N10" s="164">
        <f t="shared" si="29"/>
        <v>6.6000000000000003E-2</v>
      </c>
      <c r="O10" s="164">
        <f t="shared" si="30"/>
        <v>15.132999999999999</v>
      </c>
      <c r="P10" s="165">
        <f t="shared" si="31"/>
        <v>0</v>
      </c>
      <c r="Q10" s="166">
        <f t="shared" si="32"/>
        <v>77</v>
      </c>
      <c r="R10" s="167">
        <f t="shared" si="33"/>
        <v>25.596263385128147</v>
      </c>
      <c r="S10" s="139">
        <f t="shared" si="34"/>
        <v>3</v>
      </c>
      <c r="T10" s="139">
        <f t="shared" si="35"/>
        <v>687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173</v>
      </c>
      <c r="Z10" s="4" t="s">
        <v>166</v>
      </c>
      <c r="AA10" s="4" t="s">
        <v>48</v>
      </c>
      <c r="AB10" s="4">
        <v>524</v>
      </c>
      <c r="AC10" s="4">
        <v>4539.7340000000004</v>
      </c>
      <c r="AD10" s="4">
        <v>2226.7620000000002</v>
      </c>
      <c r="AE10" s="4">
        <v>2.0390000000000001</v>
      </c>
      <c r="AF10" s="4">
        <v>2.5</v>
      </c>
      <c r="AG10" s="4">
        <v>10.702999999999999</v>
      </c>
      <c r="AH10" s="4">
        <v>292.20159000000001</v>
      </c>
      <c r="AI10" s="4">
        <v>7.0349259999999996</v>
      </c>
      <c r="AJ10" s="4">
        <v>107.807417</v>
      </c>
      <c r="AK10" s="4">
        <v>863</v>
      </c>
      <c r="AL10" s="4">
        <v>3</v>
      </c>
      <c r="AM10" s="4">
        <v>687</v>
      </c>
      <c r="AN10" s="4">
        <v>77</v>
      </c>
      <c r="AO10" s="4">
        <v>15.536308</v>
      </c>
      <c r="AP10" s="4">
        <v>3011.2</v>
      </c>
      <c r="AQ10" s="4">
        <v>0</v>
      </c>
      <c r="AR10" s="4">
        <v>50</v>
      </c>
      <c r="AS10" s="4">
        <v>17761</v>
      </c>
      <c r="AT10" s="4">
        <v>6.6000000000000003E-2</v>
      </c>
      <c r="AU10" s="4">
        <v>15.132999999999999</v>
      </c>
      <c r="AV10" s="4">
        <v>37502</v>
      </c>
      <c r="AW10" s="4">
        <v>0</v>
      </c>
      <c r="AX10" s="30">
        <v>0.47</v>
      </c>
      <c r="AY10">
        <v>0.8156000000000001</v>
      </c>
      <c r="AZ10" t="s">
        <v>67</v>
      </c>
      <c r="BA10" t="s">
        <v>169</v>
      </c>
      <c r="BB10">
        <v>5</v>
      </c>
      <c r="BC10" t="s">
        <v>322</v>
      </c>
      <c r="BD10">
        <v>8</v>
      </c>
      <c r="BE10">
        <v>114273.75799999999</v>
      </c>
      <c r="BF10">
        <v>3.9726828621493314E-2</v>
      </c>
      <c r="BG10">
        <v>3.2401201423689949E-2</v>
      </c>
      <c r="BH10">
        <v>204600.88600000006</v>
      </c>
      <c r="BI10">
        <v>2.218824213693776E-2</v>
      </c>
      <c r="BJ10">
        <v>1.809673028688644E-2</v>
      </c>
      <c r="BK10">
        <v>1</v>
      </c>
      <c r="BL10" t="s">
        <v>67</v>
      </c>
      <c r="BM10">
        <v>0</v>
      </c>
      <c r="BN10" t="s">
        <v>259</v>
      </c>
    </row>
    <row r="11" spans="1:66">
      <c r="A11" s="140" t="str">
        <f t="shared" si="20"/>
        <v>신화여객</v>
      </c>
      <c r="B11" s="140" t="str">
        <f t="shared" si="21"/>
        <v>34</v>
      </c>
      <c r="C11" s="141" t="str">
        <f t="shared" si="22"/>
        <v>71바6158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0.91961538461538461</v>
      </c>
      <c r="G11" s="149">
        <f t="shared" si="18"/>
        <v>2.391</v>
      </c>
      <c r="H11" s="150">
        <f t="shared" si="19"/>
        <v>2.6</v>
      </c>
      <c r="I11" s="151">
        <f t="shared" si="24"/>
        <v>4908.741</v>
      </c>
      <c r="J11" s="152">
        <f t="shared" si="25"/>
        <v>1.365730630074302E-2</v>
      </c>
      <c r="K11" s="152">
        <f t="shared" si="26"/>
        <v>0.33677838829110873</v>
      </c>
      <c r="L11" s="152">
        <f t="shared" si="27"/>
        <v>0.14871430372879726</v>
      </c>
      <c r="M11" s="153">
        <f t="shared" si="28"/>
        <v>12.425000000000001</v>
      </c>
      <c r="N11" s="154">
        <f t="shared" si="29"/>
        <v>0.183</v>
      </c>
      <c r="O11" s="154">
        <f t="shared" si="30"/>
        <v>24.222000000000001</v>
      </c>
      <c r="P11" s="155">
        <f t="shared" si="31"/>
        <v>0.125</v>
      </c>
      <c r="Q11" s="156">
        <f t="shared" si="32"/>
        <v>85</v>
      </c>
      <c r="R11" s="157">
        <f t="shared" si="33"/>
        <v>25.804379237885872</v>
      </c>
      <c r="S11" s="142">
        <f t="shared" si="34"/>
        <v>9</v>
      </c>
      <c r="T11" s="142">
        <f t="shared" si="35"/>
        <v>1189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174</v>
      </c>
      <c r="Z11" t="s">
        <v>166</v>
      </c>
      <c r="AA11" t="s">
        <v>48</v>
      </c>
      <c r="AB11">
        <v>524</v>
      </c>
      <c r="AC11" s="1">
        <v>4908.741</v>
      </c>
      <c r="AD11" s="1">
        <v>2052.7710000000002</v>
      </c>
      <c r="AE11" s="28">
        <v>2.391</v>
      </c>
      <c r="AF11">
        <v>2.6</v>
      </c>
      <c r="AG11">
        <v>12.425000000000001</v>
      </c>
      <c r="AH11">
        <v>292.85628600000001</v>
      </c>
      <c r="AI11">
        <v>3.999628</v>
      </c>
      <c r="AJ11">
        <v>98.627668</v>
      </c>
      <c r="AK11">
        <v>730</v>
      </c>
      <c r="AL11">
        <v>9</v>
      </c>
      <c r="AM11">
        <v>1189</v>
      </c>
      <c r="AN11">
        <v>85</v>
      </c>
      <c r="AO11">
        <v>16.761603000000001</v>
      </c>
      <c r="AP11">
        <v>2721.6</v>
      </c>
      <c r="AQ11">
        <v>7.5</v>
      </c>
      <c r="AR11">
        <v>21</v>
      </c>
      <c r="AS11">
        <v>6590</v>
      </c>
      <c r="AT11">
        <v>0.183</v>
      </c>
      <c r="AU11">
        <v>24.222000000000001</v>
      </c>
      <c r="AV11">
        <v>40262</v>
      </c>
      <c r="AW11">
        <v>0</v>
      </c>
      <c r="AX11" s="29">
        <v>0.6</v>
      </c>
      <c r="AY11">
        <v>0.91961538461538461</v>
      </c>
      <c r="AZ11" t="s">
        <v>68</v>
      </c>
      <c r="BA11" t="s">
        <v>169</v>
      </c>
      <c r="BB11">
        <v>3</v>
      </c>
      <c r="BC11" t="s">
        <v>365</v>
      </c>
      <c r="BD11">
        <v>8</v>
      </c>
      <c r="BE11">
        <v>114273.75799999999</v>
      </c>
      <c r="BF11">
        <v>4.2955977696996724E-2</v>
      </c>
      <c r="BG11">
        <v>3.9502977951353525E-2</v>
      </c>
      <c r="BH11">
        <v>204600.88600000006</v>
      </c>
      <c r="BI11">
        <v>2.3991787601545373E-2</v>
      </c>
      <c r="BJ11">
        <v>2.2063216982805764E-2</v>
      </c>
      <c r="BK11">
        <v>1</v>
      </c>
      <c r="BL11" t="s">
        <v>68</v>
      </c>
      <c r="BM11">
        <v>0</v>
      </c>
      <c r="BN11" t="s">
        <v>259</v>
      </c>
    </row>
    <row r="12" spans="1:66" s="2" customFormat="1">
      <c r="A12" s="137" t="str">
        <f t="shared" si="20"/>
        <v>신화여객</v>
      </c>
      <c r="B12" s="137" t="str">
        <f t="shared" si="21"/>
        <v>34</v>
      </c>
      <c r="C12" s="138" t="str">
        <f t="shared" si="22"/>
        <v>71바6160</v>
      </c>
      <c r="D12" s="113" t="str">
        <f t="shared" si="23"/>
        <v>대형</v>
      </c>
      <c r="E12" s="109" t="str">
        <f t="shared" si="16"/>
        <v>F</v>
      </c>
      <c r="F12" s="158">
        <f t="shared" si="17"/>
        <v>0.76280000000000003</v>
      </c>
      <c r="G12" s="159">
        <f t="shared" si="18"/>
        <v>1.907</v>
      </c>
      <c r="H12" s="160">
        <f t="shared" si="19"/>
        <v>2.5</v>
      </c>
      <c r="I12" s="161">
        <f t="shared" si="24"/>
        <v>5264.48</v>
      </c>
      <c r="J12" s="162">
        <f t="shared" si="25"/>
        <v>5.0243473916651148E-2</v>
      </c>
      <c r="K12" s="162">
        <f t="shared" si="26"/>
        <v>0.40811311711877207</v>
      </c>
      <c r="L12" s="162">
        <f t="shared" si="27"/>
        <v>0.16278910737622709</v>
      </c>
      <c r="M12" s="163">
        <f t="shared" si="28"/>
        <v>16.175000000000001</v>
      </c>
      <c r="N12" s="164">
        <f t="shared" si="29"/>
        <v>2.2029999999999998</v>
      </c>
      <c r="O12" s="164">
        <f t="shared" si="30"/>
        <v>41.067999999999998</v>
      </c>
      <c r="P12" s="165">
        <f t="shared" si="31"/>
        <v>0</v>
      </c>
      <c r="Q12" s="166">
        <f t="shared" si="32"/>
        <v>82</v>
      </c>
      <c r="R12" s="167">
        <f t="shared" si="33"/>
        <v>26.308725513739716</v>
      </c>
      <c r="S12" s="139">
        <f t="shared" si="34"/>
        <v>116</v>
      </c>
      <c r="T12" s="139">
        <f t="shared" si="35"/>
        <v>2162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175</v>
      </c>
      <c r="Z12" t="s">
        <v>166</v>
      </c>
      <c r="AA12" t="s">
        <v>48</v>
      </c>
      <c r="AB12">
        <v>524</v>
      </c>
      <c r="AC12" s="1">
        <v>5264.48</v>
      </c>
      <c r="AD12" s="1">
        <v>2760.3380000000002</v>
      </c>
      <c r="AE12" s="28">
        <v>1.907</v>
      </c>
      <c r="AF12">
        <v>2.5</v>
      </c>
      <c r="AG12">
        <v>16.175000000000001</v>
      </c>
      <c r="AH12">
        <v>369.43854700000003</v>
      </c>
      <c r="AI12">
        <v>18.561876000000002</v>
      </c>
      <c r="AJ12">
        <v>150.772717</v>
      </c>
      <c r="AK12">
        <v>857</v>
      </c>
      <c r="AL12">
        <v>116</v>
      </c>
      <c r="AM12">
        <v>2162</v>
      </c>
      <c r="AN12">
        <v>82</v>
      </c>
      <c r="AO12">
        <v>14.249947000000001</v>
      </c>
      <c r="AP12">
        <v>4022.5</v>
      </c>
      <c r="AQ12">
        <v>0</v>
      </c>
      <c r="AR12">
        <v>101</v>
      </c>
      <c r="AS12">
        <v>50140</v>
      </c>
      <c r="AT12">
        <v>2.2029999999999998</v>
      </c>
      <c r="AU12">
        <v>41.067999999999998</v>
      </c>
      <c r="AV12">
        <v>16179</v>
      </c>
      <c r="AW12">
        <v>0</v>
      </c>
      <c r="AX12" s="29">
        <v>0.56000000000000005</v>
      </c>
      <c r="AY12" s="2">
        <v>0.76280000000000003</v>
      </c>
      <c r="AZ12" s="2" t="s">
        <v>70</v>
      </c>
      <c r="BA12" s="2" t="s">
        <v>169</v>
      </c>
      <c r="BB12" s="2">
        <v>3</v>
      </c>
      <c r="BC12" s="2" t="s">
        <v>270</v>
      </c>
      <c r="BD12" s="2">
        <v>7</v>
      </c>
      <c r="BE12" s="2">
        <v>114273.75799999999</v>
      </c>
      <c r="BF12" s="2">
        <v>4.6069019625660686E-2</v>
      </c>
      <c r="BG12" s="2">
        <v>3.5141448170453976E-2</v>
      </c>
      <c r="BH12" s="2">
        <v>204600.88600000006</v>
      </c>
      <c r="BI12" s="2">
        <v>2.5730484862123218E-2</v>
      </c>
      <c r="BJ12" s="2">
        <v>1.9627213852827591E-2</v>
      </c>
      <c r="BK12" s="2">
        <v>1</v>
      </c>
      <c r="BL12" s="2" t="s">
        <v>67</v>
      </c>
      <c r="BM12" s="2">
        <v>-1</v>
      </c>
      <c r="BN12" s="2" t="s">
        <v>339</v>
      </c>
    </row>
    <row r="13" spans="1:66">
      <c r="A13" s="140" t="str">
        <f t="shared" si="20"/>
        <v>신화여객</v>
      </c>
      <c r="B13" s="140" t="str">
        <f t="shared" si="21"/>
        <v>34</v>
      </c>
      <c r="C13" s="141" t="str">
        <f t="shared" si="22"/>
        <v>71바6161</v>
      </c>
      <c r="D13" s="129" t="str">
        <f t="shared" si="23"/>
        <v>대형</v>
      </c>
      <c r="E13" s="125" t="str">
        <f t="shared" si="16"/>
        <v>C</v>
      </c>
      <c r="F13" s="148">
        <f t="shared" si="17"/>
        <v>0.87719999999999998</v>
      </c>
      <c r="G13" s="149">
        <f t="shared" si="18"/>
        <v>2.1930000000000001</v>
      </c>
      <c r="H13" s="150">
        <f t="shared" si="19"/>
        <v>2.5</v>
      </c>
      <c r="I13" s="151">
        <f t="shared" si="24"/>
        <v>5094.0330000000004</v>
      </c>
      <c r="J13" s="152">
        <f t="shared" si="25"/>
        <v>2.2757312325274857E-2</v>
      </c>
      <c r="K13" s="152">
        <f t="shared" si="26"/>
        <v>0.37256525081445924</v>
      </c>
      <c r="L13" s="152">
        <f t="shared" si="27"/>
        <v>0.13878983508744447</v>
      </c>
      <c r="M13" s="153">
        <f t="shared" si="28"/>
        <v>12.241</v>
      </c>
      <c r="N13" s="154">
        <f t="shared" si="29"/>
        <v>0.47099999999999997</v>
      </c>
      <c r="O13" s="154">
        <f t="shared" si="30"/>
        <v>38.948</v>
      </c>
      <c r="P13" s="155">
        <f t="shared" si="31"/>
        <v>0</v>
      </c>
      <c r="Q13" s="156">
        <f t="shared" si="32"/>
        <v>76</v>
      </c>
      <c r="R13" s="157">
        <f t="shared" si="33"/>
        <v>25.114093118371891</v>
      </c>
      <c r="S13" s="142">
        <f t="shared" si="34"/>
        <v>24</v>
      </c>
      <c r="T13" s="142">
        <f t="shared" si="35"/>
        <v>1984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304</v>
      </c>
      <c r="Z13" s="4" t="s">
        <v>166</v>
      </c>
      <c r="AA13" s="4" t="s">
        <v>48</v>
      </c>
      <c r="AB13" s="4">
        <v>524</v>
      </c>
      <c r="AC13" s="4">
        <v>5094.0330000000004</v>
      </c>
      <c r="AD13" s="4">
        <v>2323.2440000000001</v>
      </c>
      <c r="AE13" s="4">
        <v>2.1930000000000001</v>
      </c>
      <c r="AF13" s="4">
        <v>2.5</v>
      </c>
      <c r="AG13" s="4">
        <v>12.241</v>
      </c>
      <c r="AH13" s="4">
        <v>335.44435700000002</v>
      </c>
      <c r="AI13" s="4">
        <v>7.6338119999999998</v>
      </c>
      <c r="AJ13" s="4">
        <v>124.97491100000001</v>
      </c>
      <c r="AK13" s="4">
        <v>707</v>
      </c>
      <c r="AL13" s="4">
        <v>24</v>
      </c>
      <c r="AM13" s="4">
        <v>1984</v>
      </c>
      <c r="AN13" s="4">
        <v>76</v>
      </c>
      <c r="AO13" s="4">
        <v>15.185924999999999</v>
      </c>
      <c r="AP13" s="4">
        <v>2733.1</v>
      </c>
      <c r="AQ13" s="4">
        <v>0</v>
      </c>
      <c r="AR13" s="4">
        <v>47</v>
      </c>
      <c r="AS13" s="4">
        <v>10951</v>
      </c>
      <c r="AT13" s="4">
        <v>0.47099999999999997</v>
      </c>
      <c r="AU13" s="4">
        <v>38.948</v>
      </c>
      <c r="AV13" s="4">
        <v>41316</v>
      </c>
      <c r="AW13" s="4">
        <v>0</v>
      </c>
      <c r="AX13" s="30">
        <v>0.56000000000000005</v>
      </c>
      <c r="AY13">
        <v>0.87719999999999998</v>
      </c>
      <c r="AZ13" t="s">
        <v>69</v>
      </c>
      <c r="BA13" t="s">
        <v>169</v>
      </c>
      <c r="BB13">
        <v>6</v>
      </c>
      <c r="BC13" t="s">
        <v>321</v>
      </c>
      <c r="BD13">
        <v>8</v>
      </c>
      <c r="BE13">
        <v>114273.75799999999</v>
      </c>
      <c r="BF13">
        <v>4.4577452331619312E-2</v>
      </c>
      <c r="BG13">
        <v>3.9103341185296459E-2</v>
      </c>
      <c r="BH13">
        <v>204600.88600000006</v>
      </c>
      <c r="BI13">
        <v>2.4897414178353065E-2</v>
      </c>
      <c r="BJ13">
        <v>2.1840011717251306E-2</v>
      </c>
      <c r="BK13">
        <v>1</v>
      </c>
      <c r="BL13" t="s">
        <v>69</v>
      </c>
      <c r="BM13">
        <v>0</v>
      </c>
      <c r="BN13" t="s">
        <v>259</v>
      </c>
    </row>
    <row r="14" spans="1:66">
      <c r="A14" s="137" t="str">
        <f t="shared" si="20"/>
        <v>신화여객</v>
      </c>
      <c r="B14" s="137" t="str">
        <f t="shared" si="21"/>
        <v>34</v>
      </c>
      <c r="C14" s="138" t="str">
        <f t="shared" si="22"/>
        <v>71바6173</v>
      </c>
      <c r="D14" s="113" t="str">
        <f t="shared" si="23"/>
        <v>대형</v>
      </c>
      <c r="E14" s="109" t="str">
        <f t="shared" si="16"/>
        <v>C</v>
      </c>
      <c r="F14" s="158">
        <f t="shared" si="17"/>
        <v>0.88500000000000001</v>
      </c>
      <c r="G14" s="159">
        <f t="shared" si="18"/>
        <v>2.3010000000000002</v>
      </c>
      <c r="H14" s="160">
        <f t="shared" si="19"/>
        <v>2.6</v>
      </c>
      <c r="I14" s="161">
        <f t="shared" si="24"/>
        <v>5500.7</v>
      </c>
      <c r="J14" s="162">
        <f t="shared" si="25"/>
        <v>2.2621775201424894E-2</v>
      </c>
      <c r="K14" s="162">
        <f t="shared" si="26"/>
        <v>0.29808998420149485</v>
      </c>
      <c r="L14" s="162">
        <f t="shared" si="27"/>
        <v>0.18815787081644156</v>
      </c>
      <c r="M14" s="163">
        <f t="shared" si="28"/>
        <v>11.657</v>
      </c>
      <c r="N14" s="164">
        <f t="shared" si="29"/>
        <v>2.4</v>
      </c>
      <c r="O14" s="164">
        <f t="shared" si="30"/>
        <v>23.433</v>
      </c>
      <c r="P14" s="165">
        <f t="shared" si="31"/>
        <v>0</v>
      </c>
      <c r="Q14" s="166">
        <f t="shared" si="32"/>
        <v>78</v>
      </c>
      <c r="R14" s="167">
        <f t="shared" si="33"/>
        <v>24.667144338193953</v>
      </c>
      <c r="S14" s="139">
        <f t="shared" si="34"/>
        <v>132</v>
      </c>
      <c r="T14" s="139">
        <f t="shared" si="35"/>
        <v>1289</v>
      </c>
      <c r="U14" t="s">
        <v>116</v>
      </c>
      <c r="V14" s="5" t="s">
        <v>117</v>
      </c>
      <c r="W14" t="s">
        <v>116</v>
      </c>
      <c r="X14" s="5" t="s">
        <v>117</v>
      </c>
      <c r="Y14" t="s">
        <v>306</v>
      </c>
      <c r="Z14" t="s">
        <v>166</v>
      </c>
      <c r="AA14" t="s">
        <v>48</v>
      </c>
      <c r="AB14">
        <v>524</v>
      </c>
      <c r="AC14" s="1">
        <v>5500.7</v>
      </c>
      <c r="AD14" s="1">
        <v>2390.9319999999998</v>
      </c>
      <c r="AE14" s="28">
        <v>2.3010000000000002</v>
      </c>
      <c r="AF14">
        <v>2.6</v>
      </c>
      <c r="AG14">
        <v>11.657</v>
      </c>
      <c r="AH14">
        <v>328.28042599999998</v>
      </c>
      <c r="AI14">
        <v>7.4262860000000002</v>
      </c>
      <c r="AJ14">
        <v>97.857106999999999</v>
      </c>
      <c r="AK14">
        <v>1035</v>
      </c>
      <c r="AL14">
        <v>132</v>
      </c>
      <c r="AM14">
        <v>1289</v>
      </c>
      <c r="AN14">
        <v>78</v>
      </c>
      <c r="AO14">
        <v>16.756101000000001</v>
      </c>
      <c r="AP14">
        <v>2506.4</v>
      </c>
      <c r="AQ14">
        <v>0</v>
      </c>
      <c r="AR14">
        <v>46</v>
      </c>
      <c r="AS14">
        <v>10588</v>
      </c>
      <c r="AT14">
        <v>2.4</v>
      </c>
      <c r="AU14">
        <v>23.433</v>
      </c>
      <c r="AV14">
        <v>37122</v>
      </c>
      <c r="AW14">
        <v>0</v>
      </c>
      <c r="AX14" s="29">
        <v>0.57999999999999996</v>
      </c>
      <c r="AY14">
        <v>0.88500000000000001</v>
      </c>
      <c r="AZ14" t="s">
        <v>69</v>
      </c>
      <c r="BA14" t="s">
        <v>169</v>
      </c>
      <c r="BB14">
        <v>4</v>
      </c>
      <c r="BC14" t="s">
        <v>319</v>
      </c>
      <c r="BD14">
        <v>9</v>
      </c>
      <c r="BE14">
        <v>114273.75799999999</v>
      </c>
      <c r="BF14">
        <v>4.8136160884811367E-2</v>
      </c>
      <c r="BG14">
        <v>4.2600502383058063E-2</v>
      </c>
      <c r="BH14">
        <v>204600.88600000006</v>
      </c>
      <c r="BI14">
        <v>2.6885025317045785E-2</v>
      </c>
      <c r="BJ14">
        <v>2.379324740558552E-2</v>
      </c>
      <c r="BK14">
        <v>1</v>
      </c>
      <c r="BL14" t="s">
        <v>68</v>
      </c>
      <c r="BM14">
        <v>-1</v>
      </c>
      <c r="BN14" t="s">
        <v>339</v>
      </c>
    </row>
    <row r="15" spans="1:66">
      <c r="A15" s="140" t="str">
        <f t="shared" si="20"/>
        <v>신화여객</v>
      </c>
      <c r="B15" s="140" t="str">
        <f t="shared" si="21"/>
        <v>34</v>
      </c>
      <c r="C15" s="141" t="str">
        <f t="shared" si="22"/>
        <v>72바1094</v>
      </c>
      <c r="D15" s="129" t="str">
        <f t="shared" si="23"/>
        <v>대형</v>
      </c>
      <c r="E15" s="125" t="str">
        <f t="shared" si="16"/>
        <v>F</v>
      </c>
      <c r="F15" s="148">
        <f t="shared" si="17"/>
        <v>0.78</v>
      </c>
      <c r="G15" s="149">
        <f t="shared" si="18"/>
        <v>2.028</v>
      </c>
      <c r="H15" s="150">
        <f t="shared" si="19"/>
        <v>2.6</v>
      </c>
      <c r="I15" s="151">
        <f t="shared" si="24"/>
        <v>4619.442</v>
      </c>
      <c r="J15" s="152">
        <f t="shared" si="25"/>
        <v>4.7255956347588647E-2</v>
      </c>
      <c r="K15" s="152">
        <f t="shared" si="26"/>
        <v>0.39754470538698172</v>
      </c>
      <c r="L15" s="152">
        <f t="shared" si="27"/>
        <v>0.14287439911573735</v>
      </c>
      <c r="M15" s="153">
        <f t="shared" si="28"/>
        <v>17.170999999999999</v>
      </c>
      <c r="N15" s="154">
        <f t="shared" si="29"/>
        <v>3.9180000000000001</v>
      </c>
      <c r="O15" s="154">
        <f t="shared" si="30"/>
        <v>59.573999999999998</v>
      </c>
      <c r="P15" s="155">
        <f t="shared" si="31"/>
        <v>0</v>
      </c>
      <c r="Q15" s="156">
        <f t="shared" si="32"/>
        <v>79</v>
      </c>
      <c r="R15" s="157">
        <f t="shared" si="33"/>
        <v>25.936736117877601</v>
      </c>
      <c r="S15" s="142">
        <f t="shared" si="34"/>
        <v>181</v>
      </c>
      <c r="T15" s="142">
        <f t="shared" si="35"/>
        <v>2752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176</v>
      </c>
      <c r="Z15" t="s">
        <v>166</v>
      </c>
      <c r="AA15" t="s">
        <v>48</v>
      </c>
      <c r="AB15">
        <v>524</v>
      </c>
      <c r="AC15" s="1">
        <v>4619.442</v>
      </c>
      <c r="AD15" s="1">
        <v>2277.547</v>
      </c>
      <c r="AE15" s="28">
        <v>2.028</v>
      </c>
      <c r="AF15">
        <v>2.6</v>
      </c>
      <c r="AG15">
        <v>17.170999999999999</v>
      </c>
      <c r="AH15">
        <v>320.79327499999999</v>
      </c>
      <c r="AI15">
        <v>15.159393</v>
      </c>
      <c r="AJ15">
        <v>127.529668</v>
      </c>
      <c r="AK15">
        <v>660</v>
      </c>
      <c r="AL15">
        <v>181</v>
      </c>
      <c r="AM15">
        <v>2752</v>
      </c>
      <c r="AN15">
        <v>79</v>
      </c>
      <c r="AO15">
        <v>14.400058</v>
      </c>
      <c r="AP15">
        <v>3526.6</v>
      </c>
      <c r="AQ15">
        <v>0</v>
      </c>
      <c r="AR15">
        <v>80</v>
      </c>
      <c r="AS15">
        <v>36448</v>
      </c>
      <c r="AT15">
        <v>3.9180000000000001</v>
      </c>
      <c r="AU15">
        <v>59.573999999999998</v>
      </c>
      <c r="AV15">
        <v>0</v>
      </c>
      <c r="AW15">
        <v>0</v>
      </c>
      <c r="AX15" s="29">
        <v>0.63</v>
      </c>
      <c r="AY15">
        <v>0.78</v>
      </c>
      <c r="AZ15" t="s">
        <v>70</v>
      </c>
      <c r="BA15" t="s">
        <v>169</v>
      </c>
      <c r="BB15">
        <v>1</v>
      </c>
      <c r="BC15" t="s">
        <v>253</v>
      </c>
      <c r="BD15">
        <v>1</v>
      </c>
      <c r="BE15">
        <v>114273.75799999999</v>
      </c>
      <c r="BF15">
        <v>4.0424346594079813E-2</v>
      </c>
      <c r="BG15">
        <v>3.1530990343382255E-2</v>
      </c>
      <c r="BH15">
        <v>204600.88600000006</v>
      </c>
      <c r="BI15">
        <v>2.257782011755315E-2</v>
      </c>
      <c r="BJ15">
        <v>1.7610699691691458E-2</v>
      </c>
      <c r="BK15">
        <v>1</v>
      </c>
      <c r="BL15" t="s">
        <v>70</v>
      </c>
      <c r="BM15">
        <v>0</v>
      </c>
      <c r="BN15" t="s">
        <v>259</v>
      </c>
    </row>
    <row r="16" spans="1:66">
      <c r="A16" s="137" t="str">
        <f t="shared" si="20"/>
        <v>신화여객</v>
      </c>
      <c r="B16" s="137" t="str">
        <f t="shared" si="21"/>
        <v>34</v>
      </c>
      <c r="C16" s="138" t="str">
        <f t="shared" si="22"/>
        <v>72바1095</v>
      </c>
      <c r="D16" s="113" t="str">
        <f t="shared" si="23"/>
        <v>대형</v>
      </c>
      <c r="E16" s="109" t="str">
        <f t="shared" si="16"/>
        <v>A</v>
      </c>
      <c r="F16" s="158">
        <f t="shared" si="17"/>
        <v>0.95961538461538465</v>
      </c>
      <c r="G16" s="159">
        <f t="shared" si="18"/>
        <v>2.4950000000000001</v>
      </c>
      <c r="H16" s="160">
        <f t="shared" si="19"/>
        <v>2.6</v>
      </c>
      <c r="I16" s="161">
        <f t="shared" si="24"/>
        <v>6070.2510000000002</v>
      </c>
      <c r="J16" s="162">
        <f t="shared" si="25"/>
        <v>1.4145183972373073E-2</v>
      </c>
      <c r="K16" s="162">
        <f t="shared" si="26"/>
        <v>0.35479244218912726</v>
      </c>
      <c r="L16" s="162">
        <f t="shared" si="27"/>
        <v>0.13755609117316564</v>
      </c>
      <c r="M16" s="163">
        <f t="shared" si="28"/>
        <v>9.0570000000000004</v>
      </c>
      <c r="N16" s="164">
        <f t="shared" si="29"/>
        <v>0.54400000000000004</v>
      </c>
      <c r="O16" s="164">
        <f t="shared" si="30"/>
        <v>12.339</v>
      </c>
      <c r="P16" s="165">
        <f t="shared" si="31"/>
        <v>0.30499999999999999</v>
      </c>
      <c r="Q16" s="166">
        <f t="shared" si="32"/>
        <v>86</v>
      </c>
      <c r="R16" s="167">
        <f t="shared" si="33"/>
        <v>25.192453985903743</v>
      </c>
      <c r="S16" s="139">
        <f t="shared" si="34"/>
        <v>33</v>
      </c>
      <c r="T16" s="139">
        <f t="shared" si="35"/>
        <v>749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177</v>
      </c>
      <c r="Z16" s="4" t="s">
        <v>166</v>
      </c>
      <c r="AA16" s="4" t="s">
        <v>48</v>
      </c>
      <c r="AB16" s="4">
        <v>524</v>
      </c>
      <c r="AC16" s="4">
        <v>6070.2510000000002</v>
      </c>
      <c r="AD16" s="4">
        <v>2433.3820000000001</v>
      </c>
      <c r="AE16" s="4">
        <v>2.4950000000000001</v>
      </c>
      <c r="AF16" s="4">
        <v>2.6</v>
      </c>
      <c r="AG16" s="4">
        <v>9.0570000000000004</v>
      </c>
      <c r="AH16" s="4">
        <v>381.82458500000001</v>
      </c>
      <c r="AI16" s="4">
        <v>5.4009790000000004</v>
      </c>
      <c r="AJ16" s="4">
        <v>135.46847700000001</v>
      </c>
      <c r="AK16" s="4">
        <v>835</v>
      </c>
      <c r="AL16" s="4">
        <v>33</v>
      </c>
      <c r="AM16" s="4">
        <v>749</v>
      </c>
      <c r="AN16" s="4">
        <v>86</v>
      </c>
      <c r="AO16" s="4">
        <v>15.898009</v>
      </c>
      <c r="AP16" s="4">
        <v>4829</v>
      </c>
      <c r="AQ16" s="4">
        <v>18.3</v>
      </c>
      <c r="AR16" s="4">
        <v>52</v>
      </c>
      <c r="AS16" s="4">
        <v>15631</v>
      </c>
      <c r="AT16" s="4">
        <v>0.54400000000000004</v>
      </c>
      <c r="AU16" s="4">
        <v>12.339</v>
      </c>
      <c r="AV16" s="4">
        <v>47775</v>
      </c>
      <c r="AW16" s="4">
        <v>0</v>
      </c>
      <c r="AX16" s="30">
        <v>0.53</v>
      </c>
      <c r="AY16">
        <v>0.95961538461538465</v>
      </c>
      <c r="AZ16" t="s">
        <v>66</v>
      </c>
      <c r="BA16" t="s">
        <v>169</v>
      </c>
      <c r="BB16">
        <v>1</v>
      </c>
      <c r="BC16" t="s">
        <v>383</v>
      </c>
      <c r="BD16">
        <v>9</v>
      </c>
      <c r="BE16">
        <v>114273.75799999999</v>
      </c>
      <c r="BF16">
        <v>5.3120253558126627E-2</v>
      </c>
      <c r="BG16">
        <v>5.0975012549048439E-2</v>
      </c>
      <c r="BH16">
        <v>204600.88600000006</v>
      </c>
      <c r="BI16">
        <v>2.9668742490196246E-2</v>
      </c>
      <c r="BJ16">
        <v>2.8470581735784477E-2</v>
      </c>
      <c r="BK16">
        <v>1</v>
      </c>
      <c r="BL16" t="s">
        <v>68</v>
      </c>
      <c r="BM16">
        <v>1</v>
      </c>
      <c r="BN16" t="s">
        <v>297</v>
      </c>
    </row>
    <row r="17" spans="1:66">
      <c r="A17" s="140" t="str">
        <f t="shared" si="20"/>
        <v>신화여객</v>
      </c>
      <c r="B17" s="140" t="str">
        <f t="shared" si="21"/>
        <v>34</v>
      </c>
      <c r="C17" s="141" t="str">
        <f t="shared" si="22"/>
        <v>72바1096</v>
      </c>
      <c r="D17" s="129" t="str">
        <f t="shared" si="23"/>
        <v>대형</v>
      </c>
      <c r="E17" s="125" t="str">
        <f t="shared" si="16"/>
        <v>D</v>
      </c>
      <c r="F17" s="148">
        <f t="shared" si="17"/>
        <v>0.83192307692307688</v>
      </c>
      <c r="G17" s="149">
        <f t="shared" si="18"/>
        <v>2.1629999999999998</v>
      </c>
      <c r="H17" s="150">
        <f t="shared" si="19"/>
        <v>2.6</v>
      </c>
      <c r="I17" s="151">
        <f t="shared" si="24"/>
        <v>5523.2610000000004</v>
      </c>
      <c r="J17" s="152">
        <f t="shared" si="25"/>
        <v>4.186409316399916E-2</v>
      </c>
      <c r="K17" s="152">
        <f t="shared" si="26"/>
        <v>0.38368322790030207</v>
      </c>
      <c r="L17" s="152">
        <f t="shared" si="27"/>
        <v>0.17435352050174704</v>
      </c>
      <c r="M17" s="153">
        <f t="shared" si="28"/>
        <v>14.794</v>
      </c>
      <c r="N17" s="154">
        <f t="shared" si="29"/>
        <v>0.50700000000000001</v>
      </c>
      <c r="O17" s="154">
        <f t="shared" si="30"/>
        <v>32.137</v>
      </c>
      <c r="P17" s="155">
        <f t="shared" si="31"/>
        <v>0</v>
      </c>
      <c r="Q17" s="156">
        <f t="shared" si="32"/>
        <v>77</v>
      </c>
      <c r="R17" s="157">
        <f t="shared" si="33"/>
        <v>26.194686614094806</v>
      </c>
      <c r="S17" s="142">
        <f t="shared" si="34"/>
        <v>28</v>
      </c>
      <c r="T17" s="142">
        <f t="shared" si="35"/>
        <v>1775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178</v>
      </c>
      <c r="Z17" t="s">
        <v>166</v>
      </c>
      <c r="AA17" t="s">
        <v>48</v>
      </c>
      <c r="AB17">
        <v>524</v>
      </c>
      <c r="AC17" s="1">
        <v>5523.2610000000004</v>
      </c>
      <c r="AD17" s="1">
        <v>2553.018</v>
      </c>
      <c r="AE17" s="28">
        <v>2.1629999999999998</v>
      </c>
      <c r="AF17">
        <v>2.6</v>
      </c>
      <c r="AG17">
        <v>14.794</v>
      </c>
      <c r="AH17">
        <v>367.05242700000002</v>
      </c>
      <c r="AI17">
        <v>15.366317</v>
      </c>
      <c r="AJ17">
        <v>140.83186000000001</v>
      </c>
      <c r="AK17">
        <v>963</v>
      </c>
      <c r="AL17">
        <v>28</v>
      </c>
      <c r="AM17">
        <v>1775</v>
      </c>
      <c r="AN17">
        <v>77</v>
      </c>
      <c r="AO17">
        <v>15.047606999999999</v>
      </c>
      <c r="AP17">
        <v>6839.6</v>
      </c>
      <c r="AQ17">
        <v>0</v>
      </c>
      <c r="AR17">
        <v>97</v>
      </c>
      <c r="AS17">
        <v>38424</v>
      </c>
      <c r="AT17">
        <v>0.50700000000000001</v>
      </c>
      <c r="AU17">
        <v>32.137</v>
      </c>
      <c r="AV17">
        <v>42471</v>
      </c>
      <c r="AW17">
        <v>0</v>
      </c>
      <c r="AX17" s="29">
        <v>0.6</v>
      </c>
      <c r="AY17">
        <v>0.83192307692307688</v>
      </c>
      <c r="AZ17" t="s">
        <v>67</v>
      </c>
      <c r="BA17" t="s">
        <v>169</v>
      </c>
      <c r="BB17">
        <v>2</v>
      </c>
      <c r="BC17" t="s">
        <v>257</v>
      </c>
      <c r="BD17">
        <v>8</v>
      </c>
      <c r="BE17">
        <v>114273.75799999999</v>
      </c>
      <c r="BF17">
        <v>4.8333590289382111E-2</v>
      </c>
      <c r="BG17">
        <v>4.0209829152282113E-2</v>
      </c>
      <c r="BH17">
        <v>204600.88600000006</v>
      </c>
      <c r="BI17">
        <v>2.6995293656743982E-2</v>
      </c>
      <c r="BJ17">
        <v>2.2458007761360473E-2</v>
      </c>
      <c r="BK17">
        <v>1</v>
      </c>
      <c r="BL17" t="s">
        <v>67</v>
      </c>
      <c r="BM17">
        <v>0</v>
      </c>
      <c r="BN17" t="s">
        <v>259</v>
      </c>
    </row>
    <row r="18" spans="1:66">
      <c r="A18" s="137" t="str">
        <f t="shared" si="20"/>
        <v>신화여객</v>
      </c>
      <c r="B18" s="137" t="str">
        <f t="shared" si="21"/>
        <v>34</v>
      </c>
      <c r="C18" s="138" t="str">
        <f t="shared" si="22"/>
        <v>72바1097</v>
      </c>
      <c r="D18" s="113" t="str">
        <f t="shared" si="23"/>
        <v>대형</v>
      </c>
      <c r="E18" s="109" t="str">
        <f t="shared" si="16"/>
        <v>C</v>
      </c>
      <c r="F18" s="158">
        <f t="shared" si="17"/>
        <v>0.85923076923076924</v>
      </c>
      <c r="G18" s="159">
        <f t="shared" si="18"/>
        <v>2.234</v>
      </c>
      <c r="H18" s="160">
        <f t="shared" si="19"/>
        <v>2.6</v>
      </c>
      <c r="I18" s="161">
        <f t="shared" si="24"/>
        <v>5496.1419999999998</v>
      </c>
      <c r="J18" s="162">
        <f t="shared" si="25"/>
        <v>2.3935019192635455E-2</v>
      </c>
      <c r="K18" s="162">
        <f t="shared" si="26"/>
        <v>0.34978778202073335</v>
      </c>
      <c r="L18" s="162">
        <f t="shared" si="27"/>
        <v>0.18613056212885329</v>
      </c>
      <c r="M18" s="163">
        <f t="shared" si="28"/>
        <v>12.362</v>
      </c>
      <c r="N18" s="164">
        <f t="shared" si="29"/>
        <v>1.7999999999999999E-2</v>
      </c>
      <c r="O18" s="164">
        <f t="shared" si="30"/>
        <v>19.123000000000001</v>
      </c>
      <c r="P18" s="165">
        <f t="shared" si="31"/>
        <v>0</v>
      </c>
      <c r="Q18" s="166">
        <f t="shared" si="32"/>
        <v>77</v>
      </c>
      <c r="R18" s="167">
        <f t="shared" si="33"/>
        <v>24.857568815650485</v>
      </c>
      <c r="S18" s="139">
        <f t="shared" si="34"/>
        <v>1</v>
      </c>
      <c r="T18" s="139">
        <f t="shared" si="35"/>
        <v>1051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180</v>
      </c>
      <c r="Z18" t="s">
        <v>166</v>
      </c>
      <c r="AA18" t="s">
        <v>48</v>
      </c>
      <c r="AB18">
        <v>524</v>
      </c>
      <c r="AC18" s="1">
        <v>5496.1419999999998</v>
      </c>
      <c r="AD18" s="1">
        <v>2460.44</v>
      </c>
      <c r="AE18" s="28">
        <v>2.234</v>
      </c>
      <c r="AF18">
        <v>2.6</v>
      </c>
      <c r="AG18">
        <v>12.362</v>
      </c>
      <c r="AH18">
        <v>353.04713700000002</v>
      </c>
      <c r="AI18">
        <v>8.4501899999999992</v>
      </c>
      <c r="AJ18">
        <v>123.491575</v>
      </c>
      <c r="AK18">
        <v>1023</v>
      </c>
      <c r="AL18">
        <v>1</v>
      </c>
      <c r="AM18">
        <v>1051</v>
      </c>
      <c r="AN18">
        <v>77</v>
      </c>
      <c r="AO18">
        <v>15.567728000000001</v>
      </c>
      <c r="AP18">
        <v>3095.9</v>
      </c>
      <c r="AQ18">
        <v>0</v>
      </c>
      <c r="AR18">
        <v>54</v>
      </c>
      <c r="AS18">
        <v>19638</v>
      </c>
      <c r="AT18">
        <v>1.7999999999999999E-2</v>
      </c>
      <c r="AU18">
        <v>19.123000000000001</v>
      </c>
      <c r="AV18">
        <v>41798</v>
      </c>
      <c r="AW18">
        <v>0</v>
      </c>
      <c r="AX18" s="29">
        <v>0.57999999999999996</v>
      </c>
      <c r="AY18">
        <v>0.85923076923076924</v>
      </c>
      <c r="AZ18" t="s">
        <v>69</v>
      </c>
      <c r="BA18" t="s">
        <v>169</v>
      </c>
      <c r="BB18">
        <v>9</v>
      </c>
      <c r="BC18" t="s">
        <v>375</v>
      </c>
      <c r="BD18">
        <v>9</v>
      </c>
      <c r="BE18">
        <v>114273.75799999999</v>
      </c>
      <c r="BF18">
        <v>4.8096274211967376E-2</v>
      </c>
      <c r="BG18">
        <v>4.132579868828274E-2</v>
      </c>
      <c r="BH18">
        <v>204600.88600000006</v>
      </c>
      <c r="BI18">
        <v>2.6862747798658108E-2</v>
      </c>
      <c r="BJ18">
        <v>2.3081299454693158E-2</v>
      </c>
      <c r="BK18">
        <v>1</v>
      </c>
      <c r="BL18" t="s">
        <v>69</v>
      </c>
      <c r="BM18">
        <v>0</v>
      </c>
      <c r="BN18" t="s">
        <v>259</v>
      </c>
    </row>
    <row r="19" spans="1:66">
      <c r="A19" s="140" t="str">
        <f t="shared" si="20"/>
        <v>신화여객</v>
      </c>
      <c r="B19" s="140" t="str">
        <f t="shared" si="21"/>
        <v>34</v>
      </c>
      <c r="C19" s="141" t="str">
        <f t="shared" si="22"/>
        <v>72바1098</v>
      </c>
      <c r="D19" s="129" t="str">
        <f t="shared" si="23"/>
        <v>대형</v>
      </c>
      <c r="E19" s="125" t="str">
        <f t="shared" si="16"/>
        <v>C</v>
      </c>
      <c r="F19" s="148">
        <f t="shared" si="17"/>
        <v>0.89</v>
      </c>
      <c r="G19" s="149">
        <f t="shared" si="18"/>
        <v>2.3140000000000001</v>
      </c>
      <c r="H19" s="150">
        <f t="shared" si="19"/>
        <v>2.6</v>
      </c>
      <c r="I19" s="151">
        <f t="shared" si="24"/>
        <v>5886.1109999999999</v>
      </c>
      <c r="J19" s="152">
        <f t="shared" si="25"/>
        <v>3.0057257430744066E-2</v>
      </c>
      <c r="K19" s="152">
        <f t="shared" si="26"/>
        <v>0.39437710467328191</v>
      </c>
      <c r="L19" s="152">
        <f t="shared" si="27"/>
        <v>0.15103350922196337</v>
      </c>
      <c r="M19" s="153">
        <f t="shared" si="28"/>
        <v>12.491</v>
      </c>
      <c r="N19" s="154">
        <f t="shared" si="29"/>
        <v>3.6869999999999998</v>
      </c>
      <c r="O19" s="154">
        <f t="shared" si="30"/>
        <v>33.298999999999999</v>
      </c>
      <c r="P19" s="155">
        <f t="shared" si="31"/>
        <v>0</v>
      </c>
      <c r="Q19" s="156">
        <f t="shared" si="32"/>
        <v>81</v>
      </c>
      <c r="R19" s="157">
        <f t="shared" si="33"/>
        <v>25.924635721583101</v>
      </c>
      <c r="S19" s="142">
        <f t="shared" si="34"/>
        <v>217</v>
      </c>
      <c r="T19" s="142">
        <f t="shared" si="35"/>
        <v>1960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255</v>
      </c>
      <c r="Z19" s="4" t="s">
        <v>166</v>
      </c>
      <c r="AA19" s="4" t="s">
        <v>48</v>
      </c>
      <c r="AB19" s="4">
        <v>524</v>
      </c>
      <c r="AC19" s="4">
        <v>5886.1109999999999</v>
      </c>
      <c r="AD19" s="4">
        <v>2543.3290000000002</v>
      </c>
      <c r="AE19" s="4">
        <v>2.3140000000000001</v>
      </c>
      <c r="AF19" s="4">
        <v>2.6</v>
      </c>
      <c r="AG19" s="4">
        <v>12.491</v>
      </c>
      <c r="AH19" s="4">
        <v>394.47631000000001</v>
      </c>
      <c r="AI19" s="4">
        <v>11.856876</v>
      </c>
      <c r="AJ19" s="4">
        <v>155.57242500000001</v>
      </c>
      <c r="AK19" s="4">
        <v>889</v>
      </c>
      <c r="AL19" s="4">
        <v>217</v>
      </c>
      <c r="AM19" s="4">
        <v>1960</v>
      </c>
      <c r="AN19" s="4">
        <v>81</v>
      </c>
      <c r="AO19" s="4">
        <v>14.921329</v>
      </c>
      <c r="AP19" s="4">
        <v>4824.2</v>
      </c>
      <c r="AQ19" s="4">
        <v>0</v>
      </c>
      <c r="AR19" s="4">
        <v>137</v>
      </c>
      <c r="AS19" s="4">
        <v>55414</v>
      </c>
      <c r="AT19" s="4">
        <v>3.6869999999999998</v>
      </c>
      <c r="AU19" s="4">
        <v>33.298999999999999</v>
      </c>
      <c r="AV19" s="4">
        <v>2915</v>
      </c>
      <c r="AW19" s="4">
        <v>0</v>
      </c>
      <c r="AX19" s="30">
        <v>0.57999999999999996</v>
      </c>
      <c r="AY19">
        <v>0.89</v>
      </c>
      <c r="AZ19" t="s">
        <v>69</v>
      </c>
      <c r="BA19" t="s">
        <v>169</v>
      </c>
      <c r="BB19">
        <v>1</v>
      </c>
      <c r="BC19" t="s">
        <v>179</v>
      </c>
      <c r="BD19">
        <v>4</v>
      </c>
      <c r="BE19">
        <v>114273.75799999999</v>
      </c>
      <c r="BF19">
        <v>5.1508859978158766E-2</v>
      </c>
      <c r="BG19">
        <v>4.5842885380561305E-2</v>
      </c>
      <c r="BH19">
        <v>204600.88600000006</v>
      </c>
      <c r="BI19">
        <v>2.8768746387540074E-2</v>
      </c>
      <c r="BJ19">
        <v>2.5604184284910667E-2</v>
      </c>
      <c r="BK19">
        <v>1</v>
      </c>
      <c r="BL19" t="s">
        <v>69</v>
      </c>
      <c r="BM19">
        <v>0</v>
      </c>
      <c r="BN19" t="s">
        <v>259</v>
      </c>
    </row>
    <row r="20" spans="1:66">
      <c r="A20" s="137" t="str">
        <f t="shared" si="20"/>
        <v>신화여객</v>
      </c>
      <c r="B20" s="137" t="str">
        <f t="shared" si="21"/>
        <v>34</v>
      </c>
      <c r="C20" s="138" t="str">
        <f t="shared" si="22"/>
        <v>72바1100</v>
      </c>
      <c r="D20" s="113" t="str">
        <f t="shared" si="23"/>
        <v>대형</v>
      </c>
      <c r="E20" s="109" t="str">
        <f t="shared" si="16"/>
        <v>C</v>
      </c>
      <c r="F20" s="158">
        <f t="shared" si="17"/>
        <v>0.88230769230769224</v>
      </c>
      <c r="G20" s="159">
        <f t="shared" si="18"/>
        <v>2.294</v>
      </c>
      <c r="H20" s="160">
        <f t="shared" si="19"/>
        <v>2.6</v>
      </c>
      <c r="I20" s="161">
        <f t="shared" si="24"/>
        <v>5993.2219999999998</v>
      </c>
      <c r="J20" s="162">
        <f t="shared" si="25"/>
        <v>1.6058577848872612E-2</v>
      </c>
      <c r="K20" s="162">
        <f t="shared" si="26"/>
        <v>0.35268167930887628</v>
      </c>
      <c r="L20" s="162">
        <f t="shared" si="27"/>
        <v>0.18504236953011252</v>
      </c>
      <c r="M20" s="163">
        <f t="shared" si="28"/>
        <v>11.804</v>
      </c>
      <c r="N20" s="164">
        <f t="shared" si="29"/>
        <v>1.4850000000000001</v>
      </c>
      <c r="O20" s="164">
        <f t="shared" si="30"/>
        <v>19.489000000000001</v>
      </c>
      <c r="P20" s="165">
        <f t="shared" si="31"/>
        <v>0.05</v>
      </c>
      <c r="Q20" s="166">
        <f t="shared" si="32"/>
        <v>84</v>
      </c>
      <c r="R20" s="167">
        <f t="shared" si="33"/>
        <v>25.680488233600158</v>
      </c>
      <c r="S20" s="139">
        <f t="shared" si="34"/>
        <v>89</v>
      </c>
      <c r="T20" s="139">
        <f t="shared" si="35"/>
        <v>1168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181</v>
      </c>
      <c r="Z20" t="s">
        <v>166</v>
      </c>
      <c r="AA20" t="s">
        <v>48</v>
      </c>
      <c r="AB20">
        <v>524</v>
      </c>
      <c r="AC20" s="1">
        <v>5993.2219999999998</v>
      </c>
      <c r="AD20" s="1">
        <v>2612.2759999999998</v>
      </c>
      <c r="AE20" s="28">
        <v>2.294</v>
      </c>
      <c r="AF20">
        <v>2.6</v>
      </c>
      <c r="AG20">
        <v>11.804</v>
      </c>
      <c r="AH20">
        <v>369.699612</v>
      </c>
      <c r="AI20">
        <v>5.9368499999999997</v>
      </c>
      <c r="AJ20">
        <v>130.38628</v>
      </c>
      <c r="AK20">
        <v>1109</v>
      </c>
      <c r="AL20">
        <v>89</v>
      </c>
      <c r="AM20">
        <v>1168</v>
      </c>
      <c r="AN20">
        <v>84</v>
      </c>
      <c r="AO20">
        <v>16.211058000000001</v>
      </c>
      <c r="AP20">
        <v>4130.7</v>
      </c>
      <c r="AQ20">
        <v>3</v>
      </c>
      <c r="AR20">
        <v>34</v>
      </c>
      <c r="AS20">
        <v>9305</v>
      </c>
      <c r="AT20">
        <v>1.4850000000000001</v>
      </c>
      <c r="AU20">
        <v>19.489000000000001</v>
      </c>
      <c r="AV20">
        <v>49499</v>
      </c>
      <c r="AW20">
        <v>0</v>
      </c>
      <c r="AX20" s="29">
        <v>0.56000000000000005</v>
      </c>
      <c r="AY20">
        <v>0.88230769230769224</v>
      </c>
      <c r="AZ20" t="s">
        <v>69</v>
      </c>
      <c r="BA20" t="s">
        <v>169</v>
      </c>
      <c r="BB20">
        <v>5</v>
      </c>
      <c r="BC20" t="s">
        <v>320</v>
      </c>
      <c r="BD20">
        <v>10</v>
      </c>
      <c r="BE20">
        <v>114273.75799999999</v>
      </c>
      <c r="BF20">
        <v>5.2446179288161685E-2</v>
      </c>
      <c r="BG20">
        <v>4.6273667418093418E-2</v>
      </c>
      <c r="BH20">
        <v>204600.88600000006</v>
      </c>
      <c r="BI20">
        <v>2.9292258294521745E-2</v>
      </c>
      <c r="BJ20">
        <v>2.5844784818320338E-2</v>
      </c>
      <c r="BK20">
        <v>1</v>
      </c>
      <c r="BL20" t="s">
        <v>69</v>
      </c>
      <c r="BM20">
        <v>0</v>
      </c>
      <c r="BN20" t="s">
        <v>259</v>
      </c>
    </row>
    <row r="21" spans="1:66">
      <c r="A21" s="140" t="str">
        <f t="shared" si="20"/>
        <v>신화여객</v>
      </c>
      <c r="B21" s="140" t="str">
        <f t="shared" si="21"/>
        <v>34</v>
      </c>
      <c r="C21" s="141" t="str">
        <f t="shared" si="22"/>
        <v>72바1108</v>
      </c>
      <c r="D21" s="129" t="str">
        <f t="shared" si="23"/>
        <v>대형</v>
      </c>
      <c r="E21" s="125" t="str">
        <f t="shared" si="16"/>
        <v>F</v>
      </c>
      <c r="F21" s="148">
        <f t="shared" si="17"/>
        <v>0.7680769230769231</v>
      </c>
      <c r="G21" s="149">
        <f t="shared" si="18"/>
        <v>1.9970000000000001</v>
      </c>
      <c r="H21" s="150">
        <f t="shared" si="19"/>
        <v>2.6</v>
      </c>
      <c r="I21" s="151">
        <f t="shared" si="24"/>
        <v>5549.4790000000003</v>
      </c>
      <c r="J21" s="152">
        <f t="shared" si="25"/>
        <v>4.342580766252984E-2</v>
      </c>
      <c r="K21" s="152">
        <f t="shared" si="26"/>
        <v>0.39664475265829036</v>
      </c>
      <c r="L21" s="152">
        <f t="shared" si="27"/>
        <v>0.16379916024549332</v>
      </c>
      <c r="M21" s="153">
        <f t="shared" si="28"/>
        <v>14.750999999999999</v>
      </c>
      <c r="N21" s="154">
        <f t="shared" si="29"/>
        <v>2.919</v>
      </c>
      <c r="O21" s="154">
        <f t="shared" si="30"/>
        <v>42.201999999999998</v>
      </c>
      <c r="P21" s="155">
        <f t="shared" si="31"/>
        <v>0</v>
      </c>
      <c r="Q21" s="156">
        <f t="shared" si="32"/>
        <v>77</v>
      </c>
      <c r="R21" s="157">
        <f t="shared" si="33"/>
        <v>25.858694928558833</v>
      </c>
      <c r="S21" s="142">
        <f t="shared" si="34"/>
        <v>162</v>
      </c>
      <c r="T21" s="142">
        <f t="shared" si="35"/>
        <v>2342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182</v>
      </c>
      <c r="Z21" t="s">
        <v>166</v>
      </c>
      <c r="AA21" t="s">
        <v>48</v>
      </c>
      <c r="AB21">
        <v>524</v>
      </c>
      <c r="AC21" s="1">
        <v>5549.4790000000003</v>
      </c>
      <c r="AD21" s="1">
        <v>2779.0320000000002</v>
      </c>
      <c r="AE21" s="28">
        <v>1.9970000000000001</v>
      </c>
      <c r="AF21">
        <v>2.6</v>
      </c>
      <c r="AG21">
        <v>14.750999999999999</v>
      </c>
      <c r="AH21">
        <v>383.27660200000003</v>
      </c>
      <c r="AI21">
        <v>16.644096000000001</v>
      </c>
      <c r="AJ21">
        <v>152.024653</v>
      </c>
      <c r="AK21">
        <v>909</v>
      </c>
      <c r="AL21">
        <v>162</v>
      </c>
      <c r="AM21">
        <v>2342</v>
      </c>
      <c r="AN21">
        <v>77</v>
      </c>
      <c r="AO21">
        <v>14.479044</v>
      </c>
      <c r="AP21">
        <v>3530.8</v>
      </c>
      <c r="AQ21">
        <v>0</v>
      </c>
      <c r="AR21">
        <v>102</v>
      </c>
      <c r="AS21">
        <v>38496</v>
      </c>
      <c r="AT21">
        <v>2.919</v>
      </c>
      <c r="AU21">
        <v>42.201999999999998</v>
      </c>
      <c r="AV21">
        <v>0</v>
      </c>
      <c r="AW21">
        <v>0</v>
      </c>
      <c r="AX21" s="29">
        <v>0.56000000000000005</v>
      </c>
      <c r="AY21">
        <v>0.7680769230769231</v>
      </c>
      <c r="AZ21" t="s">
        <v>70</v>
      </c>
      <c r="BA21" t="s">
        <v>169</v>
      </c>
      <c r="BB21">
        <v>2</v>
      </c>
      <c r="BC21" t="s">
        <v>256</v>
      </c>
      <c r="BD21">
        <v>1</v>
      </c>
      <c r="BE21">
        <v>114273.75799999999</v>
      </c>
      <c r="BF21">
        <v>4.8563021791932323E-2</v>
      </c>
      <c r="BG21">
        <v>3.7300136353264943E-2</v>
      </c>
      <c r="BH21">
        <v>204600.88600000006</v>
      </c>
      <c r="BI21">
        <v>2.7123435819334619E-2</v>
      </c>
      <c r="BJ21">
        <v>2.0832885127388935E-2</v>
      </c>
      <c r="BK21">
        <v>1</v>
      </c>
      <c r="BL21" t="s">
        <v>70</v>
      </c>
      <c r="BM21">
        <v>0</v>
      </c>
      <c r="BN21" t="s">
        <v>259</v>
      </c>
    </row>
    <row r="22" spans="1:66">
      <c r="A22" s="137" t="str">
        <f t="shared" si="20"/>
        <v>신화여객</v>
      </c>
      <c r="B22" s="137" t="str">
        <f t="shared" si="21"/>
        <v>34</v>
      </c>
      <c r="C22" s="138" t="str">
        <f t="shared" si="22"/>
        <v>72바1110</v>
      </c>
      <c r="D22" s="113" t="str">
        <f t="shared" si="23"/>
        <v>대형</v>
      </c>
      <c r="E22" s="109" t="str">
        <f t="shared" si="16"/>
        <v>D</v>
      </c>
      <c r="F22" s="158">
        <f t="shared" si="17"/>
        <v>0.81923076923076921</v>
      </c>
      <c r="G22" s="159">
        <f t="shared" si="18"/>
        <v>2.13</v>
      </c>
      <c r="H22" s="160">
        <f t="shared" si="19"/>
        <v>2.6</v>
      </c>
      <c r="I22" s="161">
        <f t="shared" si="24"/>
        <v>5736.6229999999996</v>
      </c>
      <c r="J22" s="162">
        <f t="shared" si="25"/>
        <v>2.5233371876039891E-2</v>
      </c>
      <c r="K22" s="162">
        <f t="shared" si="26"/>
        <v>0.37134552013025335</v>
      </c>
      <c r="L22" s="162">
        <f t="shared" si="27"/>
        <v>0.18041973474638304</v>
      </c>
      <c r="M22" s="163">
        <f t="shared" si="28"/>
        <v>13.371</v>
      </c>
      <c r="N22" s="164">
        <f t="shared" si="29"/>
        <v>0.90600000000000003</v>
      </c>
      <c r="O22" s="164">
        <f t="shared" si="30"/>
        <v>28.379000000000001</v>
      </c>
      <c r="P22" s="165">
        <f t="shared" si="31"/>
        <v>0</v>
      </c>
      <c r="Q22" s="166">
        <f t="shared" si="32"/>
        <v>77</v>
      </c>
      <c r="R22" s="167">
        <f t="shared" si="33"/>
        <v>25.371179383651405</v>
      </c>
      <c r="S22" s="139">
        <f t="shared" si="34"/>
        <v>52</v>
      </c>
      <c r="T22" s="139">
        <f t="shared" si="35"/>
        <v>1628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183</v>
      </c>
      <c r="Z22" s="4" t="s">
        <v>166</v>
      </c>
      <c r="AA22" s="4" t="s">
        <v>48</v>
      </c>
      <c r="AB22" s="4">
        <v>524</v>
      </c>
      <c r="AC22" s="4">
        <v>5736.6229999999996</v>
      </c>
      <c r="AD22" s="4">
        <v>2693.6060000000002</v>
      </c>
      <c r="AE22" s="4">
        <v>2.13</v>
      </c>
      <c r="AF22" s="4">
        <v>2.6</v>
      </c>
      <c r="AG22" s="4">
        <v>13.371</v>
      </c>
      <c r="AH22" s="4">
        <v>374.70988999999997</v>
      </c>
      <c r="AI22" s="4">
        <v>9.4551940000000005</v>
      </c>
      <c r="AJ22" s="4">
        <v>139.146839</v>
      </c>
      <c r="AK22" s="4">
        <v>1035</v>
      </c>
      <c r="AL22" s="4">
        <v>52</v>
      </c>
      <c r="AM22" s="4">
        <v>1628</v>
      </c>
      <c r="AN22" s="4">
        <v>77</v>
      </c>
      <c r="AO22" s="4">
        <v>15.309505</v>
      </c>
      <c r="AP22" s="4">
        <v>3652.5</v>
      </c>
      <c r="AQ22" s="4">
        <v>0</v>
      </c>
      <c r="AR22" s="4">
        <v>47</v>
      </c>
      <c r="AS22" s="4">
        <v>20244</v>
      </c>
      <c r="AT22" s="4">
        <v>0.90600000000000003</v>
      </c>
      <c r="AU22" s="4">
        <v>28.379000000000001</v>
      </c>
      <c r="AV22" s="4">
        <v>23336</v>
      </c>
      <c r="AW22" s="4">
        <v>0</v>
      </c>
      <c r="AX22" s="30">
        <v>0.56999999999999995</v>
      </c>
      <c r="AY22">
        <v>0.81923076923076921</v>
      </c>
      <c r="AZ22" t="s">
        <v>67</v>
      </c>
      <c r="BA22" t="s">
        <v>169</v>
      </c>
      <c r="BB22">
        <v>3</v>
      </c>
      <c r="BC22" t="s">
        <v>254</v>
      </c>
      <c r="BD22">
        <v>8</v>
      </c>
      <c r="BE22">
        <v>114273.75799999999</v>
      </c>
      <c r="BF22">
        <v>5.0200703122058876E-2</v>
      </c>
      <c r="BG22">
        <v>4.1125960634609771E-2</v>
      </c>
      <c r="BH22">
        <v>204600.88600000006</v>
      </c>
      <c r="BI22">
        <v>2.8038114165351159E-2</v>
      </c>
      <c r="BJ22">
        <v>2.2969685835460756E-2</v>
      </c>
      <c r="BK22">
        <v>1</v>
      </c>
      <c r="BL22" t="s">
        <v>67</v>
      </c>
      <c r="BM22">
        <v>0</v>
      </c>
      <c r="BN22" t="s">
        <v>259</v>
      </c>
    </row>
    <row r="23" spans="1:66">
      <c r="A23" s="140" t="str">
        <f t="shared" si="20"/>
        <v>신화여객</v>
      </c>
      <c r="B23" s="140" t="str">
        <f t="shared" si="21"/>
        <v>34</v>
      </c>
      <c r="C23" s="141" t="str">
        <f t="shared" si="22"/>
        <v>72바1113</v>
      </c>
      <c r="D23" s="129" t="str">
        <f t="shared" si="23"/>
        <v>대형</v>
      </c>
      <c r="E23" s="125" t="str">
        <f t="shared" si="16"/>
        <v>C</v>
      </c>
      <c r="F23" s="148">
        <f t="shared" si="17"/>
        <v>0.86692307692307691</v>
      </c>
      <c r="G23" s="149">
        <f t="shared" si="18"/>
        <v>2.254</v>
      </c>
      <c r="H23" s="150">
        <f t="shared" si="19"/>
        <v>2.6</v>
      </c>
      <c r="I23" s="151">
        <f t="shared" si="24"/>
        <v>5587.0450000000001</v>
      </c>
      <c r="J23" s="152">
        <f t="shared" si="25"/>
        <v>1.7841111609361748E-2</v>
      </c>
      <c r="K23" s="152">
        <f t="shared" si="26"/>
        <v>0.35691742567800439</v>
      </c>
      <c r="L23" s="152">
        <f t="shared" si="27"/>
        <v>0.10416955653659493</v>
      </c>
      <c r="M23" s="153">
        <f t="shared" si="28"/>
        <v>11.78</v>
      </c>
      <c r="N23" s="154">
        <f t="shared" si="29"/>
        <v>2.2549999999999999</v>
      </c>
      <c r="O23" s="154">
        <f t="shared" si="30"/>
        <v>44.423999999999999</v>
      </c>
      <c r="P23" s="155">
        <f t="shared" si="31"/>
        <v>9.0000000000000011E-2</v>
      </c>
      <c r="Q23" s="156">
        <f t="shared" si="32"/>
        <v>83</v>
      </c>
      <c r="R23" s="157">
        <f t="shared" si="33"/>
        <v>25.657764703347912</v>
      </c>
      <c r="S23" s="142">
        <f t="shared" si="34"/>
        <v>126</v>
      </c>
      <c r="T23" s="142">
        <f t="shared" si="35"/>
        <v>2482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184</v>
      </c>
      <c r="Z23" t="s">
        <v>166</v>
      </c>
      <c r="AA23" t="s">
        <v>48</v>
      </c>
      <c r="AB23">
        <v>524</v>
      </c>
      <c r="AC23" s="1">
        <v>5587.0450000000001</v>
      </c>
      <c r="AD23" s="1">
        <v>2478.21</v>
      </c>
      <c r="AE23" s="28">
        <v>2.254</v>
      </c>
      <c r="AF23">
        <v>2.6</v>
      </c>
      <c r="AG23">
        <v>11.78</v>
      </c>
      <c r="AH23">
        <v>348.269611</v>
      </c>
      <c r="AI23">
        <v>6.2135170000000004</v>
      </c>
      <c r="AJ23">
        <v>124.303493</v>
      </c>
      <c r="AK23">
        <v>582</v>
      </c>
      <c r="AL23">
        <v>126</v>
      </c>
      <c r="AM23">
        <v>2482</v>
      </c>
      <c r="AN23">
        <v>83</v>
      </c>
      <c r="AO23">
        <v>16.042297999999999</v>
      </c>
      <c r="AP23">
        <v>4653.3999999999996</v>
      </c>
      <c r="AQ23">
        <v>5.4</v>
      </c>
      <c r="AR23">
        <v>64</v>
      </c>
      <c r="AS23">
        <v>25533</v>
      </c>
      <c r="AT23">
        <v>2.2549999999999999</v>
      </c>
      <c r="AU23">
        <v>44.423999999999999</v>
      </c>
      <c r="AV23">
        <v>36500</v>
      </c>
      <c r="AW23">
        <v>0</v>
      </c>
      <c r="AX23" s="29">
        <v>0.55000000000000004</v>
      </c>
      <c r="AY23">
        <v>0.86692307692307691</v>
      </c>
      <c r="AZ23" t="s">
        <v>69</v>
      </c>
      <c r="BA23" t="s">
        <v>169</v>
      </c>
      <c r="BB23">
        <v>7</v>
      </c>
      <c r="BC23" t="s">
        <v>325</v>
      </c>
      <c r="BD23">
        <v>9</v>
      </c>
      <c r="BE23">
        <v>114273.75799999999</v>
      </c>
      <c r="BF23">
        <v>4.8891758683564081E-2</v>
      </c>
      <c r="BG23">
        <v>4.2385393874135938E-2</v>
      </c>
      <c r="BH23">
        <v>204600.88600000006</v>
      </c>
      <c r="BI23">
        <v>2.7307042062369166E-2</v>
      </c>
      <c r="BJ23">
        <v>2.3673104926376962E-2</v>
      </c>
      <c r="BK23">
        <v>1</v>
      </c>
      <c r="BL23" t="s">
        <v>69</v>
      </c>
      <c r="BM23">
        <v>0</v>
      </c>
      <c r="BN23" t="s">
        <v>259</v>
      </c>
    </row>
    <row r="24" spans="1:66">
      <c r="A24" s="137" t="str">
        <f t="shared" si="20"/>
        <v>신화여객</v>
      </c>
      <c r="B24" s="137" t="str">
        <f t="shared" si="21"/>
        <v>34</v>
      </c>
      <c r="C24" s="138" t="str">
        <f t="shared" si="22"/>
        <v>72바1114</v>
      </c>
      <c r="D24" s="113" t="str">
        <f t="shared" si="23"/>
        <v>대형</v>
      </c>
      <c r="E24" s="109" t="str">
        <f t="shared" si="16"/>
        <v>D</v>
      </c>
      <c r="F24" s="158">
        <f t="shared" si="17"/>
        <v>0.81653846153846155</v>
      </c>
      <c r="G24" s="159">
        <f t="shared" si="18"/>
        <v>2.1230000000000002</v>
      </c>
      <c r="H24" s="160">
        <f t="shared" si="19"/>
        <v>2.6</v>
      </c>
      <c r="I24" s="161">
        <f t="shared" si="24"/>
        <v>5386.6710000000003</v>
      </c>
      <c r="J24" s="162">
        <f t="shared" si="25"/>
        <v>1.2418620642432057E-2</v>
      </c>
      <c r="K24" s="162">
        <f t="shared" si="26"/>
        <v>0.37519359352635195</v>
      </c>
      <c r="L24" s="162">
        <f t="shared" si="27"/>
        <v>0.18397262427944827</v>
      </c>
      <c r="M24" s="163">
        <f t="shared" si="28"/>
        <v>12.677</v>
      </c>
      <c r="N24" s="164">
        <f t="shared" si="29"/>
        <v>0.33400000000000002</v>
      </c>
      <c r="O24" s="164">
        <f t="shared" si="30"/>
        <v>29.35</v>
      </c>
      <c r="P24" s="165">
        <f t="shared" si="31"/>
        <v>0</v>
      </c>
      <c r="Q24" s="166">
        <f t="shared" si="32"/>
        <v>77</v>
      </c>
      <c r="R24" s="167">
        <f t="shared" si="33"/>
        <v>25.314384310063236</v>
      </c>
      <c r="S24" s="139">
        <f t="shared" si="34"/>
        <v>18</v>
      </c>
      <c r="T24" s="139">
        <f t="shared" si="35"/>
        <v>1581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185</v>
      </c>
      <c r="Z24" t="s">
        <v>166</v>
      </c>
      <c r="AA24" t="s">
        <v>48</v>
      </c>
      <c r="AB24">
        <v>524</v>
      </c>
      <c r="AC24" s="1">
        <v>5386.6710000000003</v>
      </c>
      <c r="AD24" s="1">
        <v>2537.3969999999999</v>
      </c>
      <c r="AE24" s="28">
        <v>2.1230000000000002</v>
      </c>
      <c r="AF24">
        <v>2.6</v>
      </c>
      <c r="AG24">
        <v>12.677</v>
      </c>
      <c r="AH24">
        <v>347.47739899999999</v>
      </c>
      <c r="AI24">
        <v>4.3151900000000003</v>
      </c>
      <c r="AJ24">
        <v>130.37129400000001</v>
      </c>
      <c r="AK24">
        <v>991</v>
      </c>
      <c r="AL24">
        <v>18</v>
      </c>
      <c r="AM24">
        <v>1581</v>
      </c>
      <c r="AN24">
        <v>77</v>
      </c>
      <c r="AO24">
        <v>15.502219</v>
      </c>
      <c r="AP24">
        <v>3050.1</v>
      </c>
      <c r="AQ24">
        <v>0</v>
      </c>
      <c r="AR24">
        <v>39</v>
      </c>
      <c r="AS24">
        <v>15012</v>
      </c>
      <c r="AT24">
        <v>0.33400000000000002</v>
      </c>
      <c r="AU24">
        <v>29.35</v>
      </c>
      <c r="AV24">
        <v>42790</v>
      </c>
      <c r="AW24">
        <v>0</v>
      </c>
      <c r="AX24" s="29">
        <v>0.55000000000000004</v>
      </c>
      <c r="AY24">
        <v>0.81653846153846155</v>
      </c>
      <c r="AZ24" t="s">
        <v>67</v>
      </c>
      <c r="BA24" t="s">
        <v>169</v>
      </c>
      <c r="BB24">
        <v>4</v>
      </c>
      <c r="BC24" t="s">
        <v>252</v>
      </c>
      <c r="BD24">
        <v>10</v>
      </c>
      <c r="BE24">
        <v>114273.75799999999</v>
      </c>
      <c r="BF24">
        <v>4.7138302741387056E-2</v>
      </c>
      <c r="BG24">
        <v>3.8490237199986434E-2</v>
      </c>
      <c r="BH24">
        <v>204600.88600000006</v>
      </c>
      <c r="BI24">
        <v>2.6327701239768818E-2</v>
      </c>
      <c r="BJ24">
        <v>2.1497580666165077E-2</v>
      </c>
      <c r="BK24">
        <v>1</v>
      </c>
      <c r="BL24" t="s">
        <v>67</v>
      </c>
      <c r="BM24">
        <v>0</v>
      </c>
      <c r="BN24" t="s">
        <v>259</v>
      </c>
    </row>
    <row r="25" spans="1:66">
      <c r="A25" s="140" t="str">
        <f t="shared" si="20"/>
        <v>신화여객</v>
      </c>
      <c r="B25" s="140" t="str">
        <f t="shared" si="21"/>
        <v>34</v>
      </c>
      <c r="C25" s="141" t="str">
        <f t="shared" si="22"/>
        <v>72바1472</v>
      </c>
      <c r="D25" s="129" t="str">
        <f t="shared" si="23"/>
        <v>대형</v>
      </c>
      <c r="E25" s="125" t="str">
        <f t="shared" si="16"/>
        <v>B</v>
      </c>
      <c r="F25" s="148">
        <f t="shared" si="17"/>
        <v>0.92384615384615387</v>
      </c>
      <c r="G25" s="149">
        <f t="shared" si="18"/>
        <v>2.4020000000000001</v>
      </c>
      <c r="H25" s="150">
        <f t="shared" si="19"/>
        <v>2.6</v>
      </c>
      <c r="I25" s="151">
        <f t="shared" si="24"/>
        <v>760.78700000000003</v>
      </c>
      <c r="J25" s="152">
        <f t="shared" si="25"/>
        <v>2.0501975525823259E-2</v>
      </c>
      <c r="K25" s="152">
        <f t="shared" si="26"/>
        <v>0.34743249338014331</v>
      </c>
      <c r="L25" s="152">
        <f t="shared" si="27"/>
        <v>0.184019968795471</v>
      </c>
      <c r="M25" s="153">
        <f t="shared" si="28"/>
        <v>9.6530000000000005</v>
      </c>
      <c r="N25" s="154">
        <f t="shared" si="29"/>
        <v>0</v>
      </c>
      <c r="O25" s="154">
        <f t="shared" si="30"/>
        <v>12.881</v>
      </c>
      <c r="P25" s="155">
        <f t="shared" si="31"/>
        <v>0.31333333333333335</v>
      </c>
      <c r="Q25" s="156">
        <f t="shared" si="32"/>
        <v>98</v>
      </c>
      <c r="R25" s="157">
        <f t="shared" si="33"/>
        <v>24.691295118206085</v>
      </c>
      <c r="S25" s="142">
        <f t="shared" si="34"/>
        <v>0</v>
      </c>
      <c r="T25" s="142">
        <f t="shared" si="35"/>
        <v>98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186</v>
      </c>
      <c r="Z25" s="4" t="s">
        <v>166</v>
      </c>
      <c r="AA25" s="4" t="s">
        <v>48</v>
      </c>
      <c r="AB25" s="4">
        <v>524</v>
      </c>
      <c r="AC25" s="4">
        <v>760.78700000000003</v>
      </c>
      <c r="AD25" s="4">
        <v>316.79399999999998</v>
      </c>
      <c r="AE25" s="4">
        <v>2.4020000000000001</v>
      </c>
      <c r="AF25" s="4">
        <v>2.6</v>
      </c>
      <c r="AG25" s="4">
        <v>9.6530000000000005</v>
      </c>
      <c r="AH25" s="4">
        <v>48.748033999999997</v>
      </c>
      <c r="AI25" s="4">
        <v>0.99943099999999996</v>
      </c>
      <c r="AJ25" s="4">
        <v>16.936651000000001</v>
      </c>
      <c r="AK25" s="4">
        <v>140</v>
      </c>
      <c r="AL25" s="4">
        <v>0</v>
      </c>
      <c r="AM25" s="4">
        <v>98</v>
      </c>
      <c r="AN25" s="4">
        <v>98</v>
      </c>
      <c r="AO25" s="4">
        <v>15.606515999999999</v>
      </c>
      <c r="AP25" s="4">
        <v>226.4</v>
      </c>
      <c r="AQ25" s="4">
        <v>18.8</v>
      </c>
      <c r="AR25" s="4">
        <v>5</v>
      </c>
      <c r="AS25" s="4">
        <v>1972</v>
      </c>
      <c r="AT25" s="4">
        <v>0</v>
      </c>
      <c r="AU25" s="4">
        <v>12.881</v>
      </c>
      <c r="AV25" s="4">
        <v>6216</v>
      </c>
      <c r="AW25" s="4">
        <v>0</v>
      </c>
      <c r="AX25" s="30">
        <v>0.54</v>
      </c>
      <c r="AY25">
        <v>0.92384615384615387</v>
      </c>
      <c r="AZ25" t="s">
        <v>68</v>
      </c>
      <c r="BA25" t="s">
        <v>169</v>
      </c>
      <c r="BB25">
        <v>2</v>
      </c>
      <c r="BC25" t="s">
        <v>378</v>
      </c>
      <c r="BD25">
        <v>7</v>
      </c>
      <c r="BE25">
        <v>114273.75799999999</v>
      </c>
      <c r="BF25">
        <v>6.6575827496633136E-3</v>
      </c>
      <c r="BG25">
        <v>6.1505822171889534E-3</v>
      </c>
      <c r="BH25">
        <v>204600.88600000006</v>
      </c>
      <c r="BI25">
        <v>3.7183954325593674E-3</v>
      </c>
      <c r="BJ25">
        <v>3.4352253188490774E-3</v>
      </c>
      <c r="BK25">
        <v>1</v>
      </c>
      <c r="BL25" t="s">
        <v>69</v>
      </c>
      <c r="BM25">
        <v>1</v>
      </c>
      <c r="BN25" t="s">
        <v>297</v>
      </c>
    </row>
    <row r="26" spans="1:66">
      <c r="A26" s="137" t="str">
        <f t="shared" si="20"/>
        <v>신화여객</v>
      </c>
      <c r="B26" s="137" t="str">
        <f t="shared" si="21"/>
        <v>34</v>
      </c>
      <c r="C26" s="138" t="str">
        <f t="shared" si="22"/>
        <v>72바1473</v>
      </c>
      <c r="D26" s="113" t="str">
        <f t="shared" si="23"/>
        <v>대형</v>
      </c>
      <c r="E26" s="109" t="str">
        <f t="shared" si="16"/>
        <v>B</v>
      </c>
      <c r="F26" s="158">
        <f t="shared" si="17"/>
        <v>0.92880000000000007</v>
      </c>
      <c r="G26" s="159">
        <f t="shared" si="18"/>
        <v>2.3220000000000001</v>
      </c>
      <c r="H26" s="160">
        <f t="shared" si="19"/>
        <v>2.5</v>
      </c>
      <c r="I26" s="161">
        <f t="shared" si="24"/>
        <v>5286.192</v>
      </c>
      <c r="J26" s="162">
        <f t="shared" si="25"/>
        <v>2.3586924972383235E-2</v>
      </c>
      <c r="K26" s="162">
        <f t="shared" si="26"/>
        <v>0.34706408042665254</v>
      </c>
      <c r="L26" s="162">
        <f t="shared" si="27"/>
        <v>0.22889823146794516</v>
      </c>
      <c r="M26" s="163">
        <f t="shared" si="28"/>
        <v>11.167</v>
      </c>
      <c r="N26" s="164">
        <f t="shared" si="29"/>
        <v>1.948</v>
      </c>
      <c r="O26" s="164">
        <f t="shared" si="30"/>
        <v>18.443999999999999</v>
      </c>
      <c r="P26" s="165">
        <f t="shared" si="31"/>
        <v>0</v>
      </c>
      <c r="Q26" s="166">
        <f t="shared" si="32"/>
        <v>81</v>
      </c>
      <c r="R26" s="167">
        <f t="shared" si="33"/>
        <v>26.03981438572319</v>
      </c>
      <c r="S26" s="139">
        <f t="shared" si="34"/>
        <v>103</v>
      </c>
      <c r="T26" s="139">
        <f t="shared" si="35"/>
        <v>975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187</v>
      </c>
      <c r="Z26" t="s">
        <v>166</v>
      </c>
      <c r="AA26" t="s">
        <v>48</v>
      </c>
      <c r="AB26">
        <v>524</v>
      </c>
      <c r="AC26" s="1">
        <v>5286.192</v>
      </c>
      <c r="AD26" s="1">
        <v>2276.605</v>
      </c>
      <c r="AE26" s="28">
        <v>2.3220000000000001</v>
      </c>
      <c r="AF26">
        <v>2.5</v>
      </c>
      <c r="AG26">
        <v>11.167</v>
      </c>
      <c r="AH26">
        <v>322.56222500000001</v>
      </c>
      <c r="AI26">
        <v>7.6082510000000001</v>
      </c>
      <c r="AJ26">
        <v>111.94976200000001</v>
      </c>
      <c r="AK26">
        <v>1210</v>
      </c>
      <c r="AL26">
        <v>103</v>
      </c>
      <c r="AM26">
        <v>975</v>
      </c>
      <c r="AN26">
        <v>81</v>
      </c>
      <c r="AO26">
        <v>16.388131000000001</v>
      </c>
      <c r="AP26">
        <v>2623.2</v>
      </c>
      <c r="AQ26">
        <v>0</v>
      </c>
      <c r="AR26">
        <v>22</v>
      </c>
      <c r="AS26">
        <v>6610</v>
      </c>
      <c r="AT26">
        <v>1.948</v>
      </c>
      <c r="AU26">
        <v>18.443999999999999</v>
      </c>
      <c r="AV26">
        <v>42563</v>
      </c>
      <c r="AW26">
        <v>0</v>
      </c>
      <c r="AX26" s="29">
        <v>0.54</v>
      </c>
      <c r="AY26">
        <v>0.92880000000000007</v>
      </c>
      <c r="AZ26" t="s">
        <v>68</v>
      </c>
      <c r="BA26" t="s">
        <v>169</v>
      </c>
      <c r="BB26">
        <v>1</v>
      </c>
      <c r="BC26" t="s">
        <v>388</v>
      </c>
      <c r="BD26">
        <v>7</v>
      </c>
      <c r="BE26">
        <v>114273.75799999999</v>
      </c>
      <c r="BF26">
        <v>4.6259019502972856E-2</v>
      </c>
      <c r="BG26">
        <v>4.2965377314361189E-2</v>
      </c>
      <c r="BH26">
        <v>204600.88600000006</v>
      </c>
      <c r="BI26">
        <v>2.5836603659673295E-2</v>
      </c>
      <c r="BJ26">
        <v>2.3997037479104557E-2</v>
      </c>
      <c r="BK26">
        <v>1</v>
      </c>
      <c r="BL26" t="s">
        <v>68</v>
      </c>
      <c r="BM26">
        <v>0</v>
      </c>
      <c r="BN26" t="s">
        <v>259</v>
      </c>
    </row>
    <row r="27" spans="1:66">
      <c r="A27" s="140" t="str">
        <f t="shared" ref="A27:A42" si="36">W27</f>
        <v>신화여객</v>
      </c>
      <c r="B27" s="140" t="str">
        <f t="shared" ref="B27:B42" si="37">V27</f>
        <v>37</v>
      </c>
      <c r="C27" s="141" t="str">
        <f t="shared" ref="C27:C42" si="38">Y27</f>
        <v>71바6162</v>
      </c>
      <c r="D27" s="129" t="str">
        <f t="shared" ref="D27:D42" si="39">Z27</f>
        <v>대형</v>
      </c>
      <c r="E27" s="125" t="str">
        <f t="shared" ref="E27:E42" si="40">AZ27</f>
        <v>F</v>
      </c>
      <c r="F27" s="148">
        <f t="shared" ref="F27:F42" si="41">G27/H27</f>
        <v>0.7961538461538461</v>
      </c>
      <c r="G27" s="149">
        <f t="shared" ref="G27:G42" si="42">AE27</f>
        <v>2.0699999999999998</v>
      </c>
      <c r="H27" s="150">
        <f t="shared" ref="H27:H42" si="43">AF27</f>
        <v>2.6</v>
      </c>
      <c r="I27" s="151">
        <f t="shared" ref="I27:I42" si="44">AC27</f>
        <v>4716.1790000000001</v>
      </c>
      <c r="J27" s="152">
        <f t="shared" ref="J27:J42" si="45">AI27/AH27</f>
        <v>3.2342583885393579E-2</v>
      </c>
      <c r="K27" s="152">
        <f t="shared" ref="K27:K42" si="46">AJ27/AH27</f>
        <v>0.40891217583573203</v>
      </c>
      <c r="L27" s="152">
        <f t="shared" ref="L27:L42" si="47">AK27/AC27</f>
        <v>0.15754279046660444</v>
      </c>
      <c r="M27" s="153">
        <f t="shared" ref="M27:M42" si="48">AG27</f>
        <v>12.048999999999999</v>
      </c>
      <c r="N27" s="154">
        <f t="shared" ref="N27:N42" si="49">IF(AW27=0,AT27,"속도계이상")</f>
        <v>1.0389999999999999</v>
      </c>
      <c r="O27" s="154">
        <f t="shared" ref="O27:O42" si="50">IF(AW27=0,AU27,"속도계이상")</f>
        <v>9.86</v>
      </c>
      <c r="P27" s="155">
        <f t="shared" ref="P27:P42" si="51">AQ27/60</f>
        <v>0</v>
      </c>
      <c r="Q27" s="156">
        <f t="shared" ref="Q27:Q42" si="52">AN27</f>
        <v>76</v>
      </c>
      <c r="R27" s="157">
        <f t="shared" ref="R27:R42" si="53">AC27/(AH27-AI27-AJ27)</f>
        <v>25.27659645259757</v>
      </c>
      <c r="S27" s="142">
        <f t="shared" ref="S27:S42" si="54">IF(AW27=0,AL27,"속도계이상")</f>
        <v>49</v>
      </c>
      <c r="T27" s="142">
        <f t="shared" ref="T27:T42" si="55">IF(AW27=0,AM27,"속도계이상")</f>
        <v>465</v>
      </c>
      <c r="U27" t="s">
        <v>116</v>
      </c>
      <c r="V27" t="s">
        <v>118</v>
      </c>
      <c r="W27" t="s">
        <v>116</v>
      </c>
      <c r="X27" s="4" t="s">
        <v>118</v>
      </c>
      <c r="Y27" s="4" t="s">
        <v>307</v>
      </c>
      <c r="Z27" s="4" t="s">
        <v>166</v>
      </c>
      <c r="AA27" s="4" t="s">
        <v>48</v>
      </c>
      <c r="AB27" s="4">
        <v>524</v>
      </c>
      <c r="AC27" s="4">
        <v>4716.1790000000001</v>
      </c>
      <c r="AD27" s="4">
        <v>2278.3249999999998</v>
      </c>
      <c r="AE27" s="4">
        <v>2.0699999999999998</v>
      </c>
      <c r="AF27" s="4">
        <v>2.6</v>
      </c>
      <c r="AG27" s="4">
        <v>12.048999999999999</v>
      </c>
      <c r="AH27" s="4">
        <v>333.93185399999999</v>
      </c>
      <c r="AI27" s="4">
        <v>10.800219</v>
      </c>
      <c r="AJ27" s="4">
        <v>136.548801</v>
      </c>
      <c r="AK27" s="4">
        <v>743</v>
      </c>
      <c r="AL27" s="4">
        <v>49</v>
      </c>
      <c r="AM27" s="4">
        <v>465</v>
      </c>
      <c r="AN27" s="4">
        <v>76</v>
      </c>
      <c r="AO27" s="4">
        <v>14.123177</v>
      </c>
      <c r="AP27" s="4">
        <v>435.5</v>
      </c>
      <c r="AQ27" s="4">
        <v>0</v>
      </c>
      <c r="AR27" s="4">
        <v>109</v>
      </c>
      <c r="AS27" s="4">
        <v>84187</v>
      </c>
      <c r="AT27" s="4">
        <v>1.0389999999999999</v>
      </c>
      <c r="AU27" s="4">
        <v>9.86</v>
      </c>
      <c r="AV27" s="4">
        <v>37299</v>
      </c>
      <c r="AW27" s="4">
        <v>0</v>
      </c>
      <c r="AX27" s="4">
        <v>0.52</v>
      </c>
      <c r="AY27">
        <v>0.7961538461538461</v>
      </c>
      <c r="AZ27" t="s">
        <v>70</v>
      </c>
      <c r="BA27" t="s">
        <v>271</v>
      </c>
      <c r="BB27">
        <v>1</v>
      </c>
      <c r="BC27" t="s">
        <v>272</v>
      </c>
      <c r="BD27">
        <v>6</v>
      </c>
      <c r="BE27">
        <v>38885.627999999997</v>
      </c>
      <c r="BF27">
        <v>0.12128334406737627</v>
      </c>
      <c r="BG27">
        <v>9.6560200853641878E-2</v>
      </c>
      <c r="BH27">
        <v>204600.88600000006</v>
      </c>
      <c r="BI27">
        <v>2.3050628431784986E-2</v>
      </c>
      <c r="BJ27">
        <v>1.8351846482228814E-2</v>
      </c>
      <c r="BK27">
        <v>1</v>
      </c>
      <c r="BL27" t="s">
        <v>67</v>
      </c>
      <c r="BM27">
        <v>-1</v>
      </c>
      <c r="BN27" t="s">
        <v>339</v>
      </c>
    </row>
    <row r="28" spans="1:66">
      <c r="A28" s="137" t="str">
        <f t="shared" si="36"/>
        <v>신화여객</v>
      </c>
      <c r="B28" s="137" t="str">
        <f t="shared" si="37"/>
        <v>37</v>
      </c>
      <c r="C28" s="138" t="str">
        <f t="shared" si="38"/>
        <v>71바6164</v>
      </c>
      <c r="D28" s="113" t="str">
        <f t="shared" si="39"/>
        <v>대형</v>
      </c>
      <c r="E28" s="109" t="str">
        <f t="shared" si="40"/>
        <v>D</v>
      </c>
      <c r="F28" s="158">
        <f t="shared" si="41"/>
        <v>0.8</v>
      </c>
      <c r="G28" s="159">
        <f t="shared" si="42"/>
        <v>2.08</v>
      </c>
      <c r="H28" s="160">
        <f t="shared" si="43"/>
        <v>2.6</v>
      </c>
      <c r="I28" s="161">
        <f t="shared" si="44"/>
        <v>2845.9780000000001</v>
      </c>
      <c r="J28" s="162">
        <f t="shared" si="45"/>
        <v>3.4958498500127333E-2</v>
      </c>
      <c r="K28" s="162">
        <f t="shared" si="46"/>
        <v>0.36752784171470809</v>
      </c>
      <c r="L28" s="162">
        <f t="shared" si="47"/>
        <v>0.22593287790699718</v>
      </c>
      <c r="M28" s="163">
        <f t="shared" si="48"/>
        <v>12.317</v>
      </c>
      <c r="N28" s="164">
        <f t="shared" si="49"/>
        <v>0.98399999999999999</v>
      </c>
      <c r="O28" s="164">
        <f t="shared" si="50"/>
        <v>8.3279999999999994</v>
      </c>
      <c r="P28" s="165">
        <f t="shared" si="51"/>
        <v>0</v>
      </c>
      <c r="Q28" s="166">
        <f t="shared" si="52"/>
        <v>81</v>
      </c>
      <c r="R28" s="167">
        <f t="shared" si="53"/>
        <v>24.349445963687085</v>
      </c>
      <c r="S28" s="139">
        <f t="shared" si="54"/>
        <v>28</v>
      </c>
      <c r="T28" s="139">
        <f t="shared" si="55"/>
        <v>237</v>
      </c>
      <c r="U28" t="s">
        <v>116</v>
      </c>
      <c r="V28" t="s">
        <v>118</v>
      </c>
      <c r="W28" t="s">
        <v>116</v>
      </c>
      <c r="X28" s="4" t="s">
        <v>118</v>
      </c>
      <c r="Y28" s="4" t="s">
        <v>302</v>
      </c>
      <c r="Z28" s="4" t="s">
        <v>166</v>
      </c>
      <c r="AA28" s="4" t="s">
        <v>48</v>
      </c>
      <c r="AB28" s="4">
        <v>524</v>
      </c>
      <c r="AC28" s="4">
        <v>2845.9780000000001</v>
      </c>
      <c r="AD28" s="4">
        <v>1368.1469999999999</v>
      </c>
      <c r="AE28" s="4">
        <v>2.08</v>
      </c>
      <c r="AF28" s="4">
        <v>2.6</v>
      </c>
      <c r="AG28" s="4">
        <v>12.317</v>
      </c>
      <c r="AH28" s="4">
        <v>195.611605</v>
      </c>
      <c r="AI28" s="4">
        <v>6.8382880000000004</v>
      </c>
      <c r="AJ28" s="4">
        <v>71.892711000000006</v>
      </c>
      <c r="AK28" s="4">
        <v>643</v>
      </c>
      <c r="AL28" s="4">
        <v>28</v>
      </c>
      <c r="AM28" s="4">
        <v>237</v>
      </c>
      <c r="AN28" s="4">
        <v>81</v>
      </c>
      <c r="AO28" s="4">
        <v>14.549125999999999</v>
      </c>
      <c r="AP28" s="4">
        <v>254</v>
      </c>
      <c r="AQ28" s="4">
        <v>0</v>
      </c>
      <c r="AR28" s="4">
        <v>46</v>
      </c>
      <c r="AS28" s="4">
        <v>26494</v>
      </c>
      <c r="AT28" s="4">
        <v>0.98399999999999999</v>
      </c>
      <c r="AU28" s="4">
        <v>8.3279999999999994</v>
      </c>
      <c r="AV28" s="4">
        <v>22973</v>
      </c>
      <c r="AW28" s="4">
        <v>0</v>
      </c>
      <c r="AX28" s="4">
        <v>0.55000000000000004</v>
      </c>
      <c r="AY28">
        <v>0.8</v>
      </c>
      <c r="AZ28" t="s">
        <v>67</v>
      </c>
      <c r="BA28" t="s">
        <v>271</v>
      </c>
      <c r="BB28">
        <v>3</v>
      </c>
      <c r="BC28" t="s">
        <v>275</v>
      </c>
      <c r="BD28">
        <v>5</v>
      </c>
      <c r="BE28">
        <v>38885.627999999997</v>
      </c>
      <c r="BF28">
        <v>7.3188428382846241E-2</v>
      </c>
      <c r="BG28">
        <v>5.8550742706276998E-2</v>
      </c>
      <c r="BH28">
        <v>204600.88600000006</v>
      </c>
      <c r="BI28">
        <v>1.3909900663871022E-2</v>
      </c>
      <c r="BJ28">
        <v>1.1127920531096819E-2</v>
      </c>
      <c r="BK28">
        <v>1</v>
      </c>
      <c r="BL28" t="s">
        <v>69</v>
      </c>
      <c r="BM28">
        <v>-1</v>
      </c>
      <c r="BN28" t="s">
        <v>339</v>
      </c>
    </row>
    <row r="29" spans="1:66">
      <c r="A29" s="140" t="str">
        <f t="shared" si="36"/>
        <v>신화여객</v>
      </c>
      <c r="B29" s="140" t="str">
        <f t="shared" si="37"/>
        <v>37</v>
      </c>
      <c r="C29" s="141" t="str">
        <f t="shared" si="38"/>
        <v>71바6165</v>
      </c>
      <c r="D29" s="129" t="str">
        <f t="shared" si="39"/>
        <v>대형</v>
      </c>
      <c r="E29" s="125" t="str">
        <f t="shared" si="40"/>
        <v>A</v>
      </c>
      <c r="F29" s="148">
        <f t="shared" si="41"/>
        <v>0.9623076923076922</v>
      </c>
      <c r="G29" s="149">
        <f t="shared" si="42"/>
        <v>2.5019999999999998</v>
      </c>
      <c r="H29" s="150">
        <f t="shared" si="43"/>
        <v>2.6</v>
      </c>
      <c r="I29" s="151">
        <f t="shared" si="44"/>
        <v>4700.5110000000004</v>
      </c>
      <c r="J29" s="152">
        <f t="shared" si="45"/>
        <v>1.8388990092905847E-2</v>
      </c>
      <c r="K29" s="152">
        <f t="shared" si="46"/>
        <v>0.34232993564529873</v>
      </c>
      <c r="L29" s="152">
        <f t="shared" si="47"/>
        <v>0.18317157432457873</v>
      </c>
      <c r="M29" s="153">
        <f t="shared" si="48"/>
        <v>9.7449999999999992</v>
      </c>
      <c r="N29" s="154">
        <f t="shared" si="49"/>
        <v>0.14899999999999999</v>
      </c>
      <c r="O29" s="154">
        <f t="shared" si="50"/>
        <v>4.468</v>
      </c>
      <c r="P29" s="155">
        <f t="shared" si="51"/>
        <v>0</v>
      </c>
      <c r="Q29" s="156">
        <f t="shared" si="52"/>
        <v>82</v>
      </c>
      <c r="R29" s="157">
        <f t="shared" si="53"/>
        <v>24.499931788138074</v>
      </c>
      <c r="S29" s="142">
        <f t="shared" si="54"/>
        <v>7</v>
      </c>
      <c r="T29" s="142">
        <f t="shared" si="55"/>
        <v>210</v>
      </c>
      <c r="U29" t="s">
        <v>116</v>
      </c>
      <c r="V29" t="s">
        <v>118</v>
      </c>
      <c r="W29" t="s">
        <v>116</v>
      </c>
      <c r="X29" s="4" t="s">
        <v>118</v>
      </c>
      <c r="Y29" s="4" t="s">
        <v>188</v>
      </c>
      <c r="Z29" s="4" t="s">
        <v>166</v>
      </c>
      <c r="AA29" s="4" t="s">
        <v>48</v>
      </c>
      <c r="AB29" s="4">
        <v>524</v>
      </c>
      <c r="AC29" s="4">
        <v>4700.5110000000004</v>
      </c>
      <c r="AD29" s="4">
        <v>1878.52</v>
      </c>
      <c r="AE29" s="4">
        <v>2.5019999999999998</v>
      </c>
      <c r="AF29" s="4">
        <v>2.6</v>
      </c>
      <c r="AG29" s="4">
        <v>9.7449999999999992</v>
      </c>
      <c r="AH29" s="4">
        <v>300.11544800000001</v>
      </c>
      <c r="AI29" s="4">
        <v>5.5188199999999998</v>
      </c>
      <c r="AJ29" s="4">
        <v>102.738502</v>
      </c>
      <c r="AK29" s="4">
        <v>861</v>
      </c>
      <c r="AL29" s="4">
        <v>7</v>
      </c>
      <c r="AM29" s="4">
        <v>210</v>
      </c>
      <c r="AN29" s="4">
        <v>82</v>
      </c>
      <c r="AO29" s="4">
        <v>15.662342000000001</v>
      </c>
      <c r="AP29" s="4">
        <v>291</v>
      </c>
      <c r="AQ29" s="4">
        <v>0</v>
      </c>
      <c r="AR29" s="4">
        <v>23</v>
      </c>
      <c r="AS29" s="4">
        <v>13823</v>
      </c>
      <c r="AT29" s="4">
        <v>0.14899999999999999</v>
      </c>
      <c r="AU29" s="4">
        <v>4.468</v>
      </c>
      <c r="AV29" s="4">
        <v>36510</v>
      </c>
      <c r="AW29" s="4">
        <v>0</v>
      </c>
      <c r="AX29" s="4">
        <v>0.56999999999999995</v>
      </c>
      <c r="AY29">
        <v>0.9623076923076922</v>
      </c>
      <c r="AZ29" t="s">
        <v>66</v>
      </c>
      <c r="BA29" t="s">
        <v>271</v>
      </c>
      <c r="BB29">
        <v>1</v>
      </c>
      <c r="BC29" t="s">
        <v>384</v>
      </c>
      <c r="BD29">
        <v>7</v>
      </c>
      <c r="BE29">
        <v>38885.627999999997</v>
      </c>
      <c r="BF29">
        <v>0.12088041885295001</v>
      </c>
      <c r="BG29">
        <v>0.11632415691156957</v>
      </c>
      <c r="BH29">
        <v>204600.88600000006</v>
      </c>
      <c r="BI29">
        <v>2.2974050073272894E-2</v>
      </c>
      <c r="BJ29">
        <v>2.2108105108972605E-2</v>
      </c>
      <c r="BK29">
        <v>1</v>
      </c>
      <c r="BL29" t="s">
        <v>66</v>
      </c>
      <c r="BM29">
        <v>0</v>
      </c>
      <c r="BN29" t="s">
        <v>259</v>
      </c>
    </row>
    <row r="30" spans="1:66">
      <c r="A30" s="137" t="str">
        <f t="shared" si="36"/>
        <v>신화여객</v>
      </c>
      <c r="B30" s="137" t="str">
        <f t="shared" si="37"/>
        <v>37</v>
      </c>
      <c r="C30" s="138" t="str">
        <f t="shared" si="38"/>
        <v>71바6166</v>
      </c>
      <c r="D30" s="113" t="str">
        <f t="shared" si="39"/>
        <v>대형</v>
      </c>
      <c r="E30" s="109" t="str">
        <f t="shared" si="40"/>
        <v>F</v>
      </c>
      <c r="F30" s="158">
        <f t="shared" si="41"/>
        <v>0.74153846153846148</v>
      </c>
      <c r="G30" s="159">
        <f t="shared" si="42"/>
        <v>1.9279999999999999</v>
      </c>
      <c r="H30" s="160">
        <f t="shared" si="43"/>
        <v>2.6</v>
      </c>
      <c r="I30" s="161">
        <f t="shared" si="44"/>
        <v>4235.2610000000004</v>
      </c>
      <c r="J30" s="162">
        <f t="shared" si="45"/>
        <v>4.8050045544747275E-2</v>
      </c>
      <c r="K30" s="162">
        <f t="shared" si="46"/>
        <v>0.43751216617039929</v>
      </c>
      <c r="L30" s="162">
        <f t="shared" si="47"/>
        <v>0.14095943555780857</v>
      </c>
      <c r="M30" s="163">
        <f t="shared" si="48"/>
        <v>13.654999999999999</v>
      </c>
      <c r="N30" s="164">
        <f t="shared" si="49"/>
        <v>1.417</v>
      </c>
      <c r="O30" s="164">
        <f t="shared" si="50"/>
        <v>13.317</v>
      </c>
      <c r="P30" s="165">
        <f t="shared" si="51"/>
        <v>0</v>
      </c>
      <c r="Q30" s="166">
        <f t="shared" si="52"/>
        <v>83</v>
      </c>
      <c r="R30" s="167">
        <f t="shared" si="53"/>
        <v>25.524973251958667</v>
      </c>
      <c r="S30" s="139">
        <f t="shared" si="54"/>
        <v>60</v>
      </c>
      <c r="T30" s="139">
        <f t="shared" si="55"/>
        <v>564</v>
      </c>
      <c r="U30" t="s">
        <v>116</v>
      </c>
      <c r="V30" t="s">
        <v>118</v>
      </c>
      <c r="W30" t="s">
        <v>116</v>
      </c>
      <c r="X30" s="4" t="s">
        <v>118</v>
      </c>
      <c r="Y30" s="4" t="s">
        <v>305</v>
      </c>
      <c r="Z30" s="4" t="s">
        <v>166</v>
      </c>
      <c r="AA30" s="4" t="s">
        <v>48</v>
      </c>
      <c r="AB30" s="4">
        <v>524</v>
      </c>
      <c r="AC30" s="4">
        <v>4235.2610000000004</v>
      </c>
      <c r="AD30" s="4">
        <v>2196.826</v>
      </c>
      <c r="AE30" s="4">
        <v>1.9279999999999999</v>
      </c>
      <c r="AF30" s="4">
        <v>2.6</v>
      </c>
      <c r="AG30" s="4">
        <v>13.654999999999999</v>
      </c>
      <c r="AH30" s="4">
        <v>322.53884099999999</v>
      </c>
      <c r="AI30" s="4">
        <v>15.498006</v>
      </c>
      <c r="AJ30" s="4">
        <v>141.114667</v>
      </c>
      <c r="AK30" s="4">
        <v>597</v>
      </c>
      <c r="AL30" s="4">
        <v>60</v>
      </c>
      <c r="AM30" s="4">
        <v>564</v>
      </c>
      <c r="AN30" s="4">
        <v>83</v>
      </c>
      <c r="AO30" s="4">
        <v>13.13101</v>
      </c>
      <c r="AP30" s="4">
        <v>969.9</v>
      </c>
      <c r="AQ30" s="4">
        <v>0</v>
      </c>
      <c r="AR30" s="4">
        <v>191</v>
      </c>
      <c r="AS30" s="4">
        <v>127744</v>
      </c>
      <c r="AT30" s="4">
        <v>1.417</v>
      </c>
      <c r="AU30" s="4">
        <v>13.317</v>
      </c>
      <c r="AV30" s="4">
        <v>0</v>
      </c>
      <c r="AW30" s="4">
        <v>0</v>
      </c>
      <c r="AX30" s="4">
        <v>0.52</v>
      </c>
      <c r="AY30">
        <v>0.74153846153846148</v>
      </c>
      <c r="AZ30" t="s">
        <v>70</v>
      </c>
      <c r="BA30" t="s">
        <v>271</v>
      </c>
      <c r="BB30">
        <v>2</v>
      </c>
      <c r="BC30" t="s">
        <v>366</v>
      </c>
      <c r="BD30">
        <v>1</v>
      </c>
      <c r="BE30">
        <v>38885.627999999997</v>
      </c>
      <c r="BF30">
        <v>0.10891584417769981</v>
      </c>
      <c r="BG30">
        <v>8.0765287528694316E-2</v>
      </c>
      <c r="BH30">
        <v>204600.88600000006</v>
      </c>
      <c r="BI30">
        <v>2.0700110751231054E-2</v>
      </c>
      <c r="BJ30">
        <v>1.5349928280143641E-2</v>
      </c>
      <c r="BK30">
        <v>1</v>
      </c>
      <c r="BL30" t="s">
        <v>70</v>
      </c>
      <c r="BM30">
        <v>0</v>
      </c>
      <c r="BN30" t="s">
        <v>259</v>
      </c>
    </row>
    <row r="31" spans="1:66">
      <c r="A31" s="140" t="str">
        <f t="shared" si="36"/>
        <v>신화여객</v>
      </c>
      <c r="B31" s="140" t="str">
        <f t="shared" si="37"/>
        <v>37</v>
      </c>
      <c r="C31" s="141" t="str">
        <f t="shared" si="38"/>
        <v>71바6167</v>
      </c>
      <c r="D31" s="129" t="str">
        <f t="shared" si="39"/>
        <v>대형</v>
      </c>
      <c r="E31" s="125" t="str">
        <f t="shared" si="40"/>
        <v>C</v>
      </c>
      <c r="F31" s="148">
        <f t="shared" si="41"/>
        <v>0.89230769230769225</v>
      </c>
      <c r="G31" s="149">
        <f t="shared" si="42"/>
        <v>2.3199999999999998</v>
      </c>
      <c r="H31" s="150">
        <f t="shared" si="43"/>
        <v>2.6</v>
      </c>
      <c r="I31" s="151">
        <f t="shared" si="44"/>
        <v>5609.6289999999999</v>
      </c>
      <c r="J31" s="152">
        <f t="shared" si="45"/>
        <v>3.8233636009421035E-2</v>
      </c>
      <c r="K31" s="152">
        <f t="shared" si="46"/>
        <v>0.35407479901154959</v>
      </c>
      <c r="L31" s="152">
        <f t="shared" si="47"/>
        <v>0.20696555868489699</v>
      </c>
      <c r="M31" s="153">
        <f t="shared" si="48"/>
        <v>11.353</v>
      </c>
      <c r="N31" s="154">
        <f t="shared" si="49"/>
        <v>1.034</v>
      </c>
      <c r="O31" s="154">
        <f t="shared" si="50"/>
        <v>11.409000000000001</v>
      </c>
      <c r="P31" s="155">
        <f t="shared" si="51"/>
        <v>0</v>
      </c>
      <c r="Q31" s="156">
        <f t="shared" si="52"/>
        <v>80</v>
      </c>
      <c r="R31" s="157">
        <f t="shared" si="53"/>
        <v>25.340688334933215</v>
      </c>
      <c r="S31" s="142">
        <f t="shared" si="54"/>
        <v>58</v>
      </c>
      <c r="T31" s="142">
        <f t="shared" si="55"/>
        <v>640</v>
      </c>
      <c r="U31" t="s">
        <v>116</v>
      </c>
      <c r="V31" t="s">
        <v>118</v>
      </c>
      <c r="W31" t="s">
        <v>116</v>
      </c>
      <c r="X31" s="4" t="s">
        <v>118</v>
      </c>
      <c r="Y31" s="4" t="s">
        <v>189</v>
      </c>
      <c r="Z31" s="4" t="s">
        <v>166</v>
      </c>
      <c r="AA31" s="4" t="s">
        <v>48</v>
      </c>
      <c r="AB31" s="4">
        <v>524</v>
      </c>
      <c r="AC31" s="4">
        <v>5609.6289999999999</v>
      </c>
      <c r="AD31" s="4">
        <v>2418.2629999999999</v>
      </c>
      <c r="AE31" s="4">
        <v>2.3199999999999998</v>
      </c>
      <c r="AF31" s="4">
        <v>2.6</v>
      </c>
      <c r="AG31" s="4">
        <v>11.353</v>
      </c>
      <c r="AH31" s="4">
        <v>364.277648</v>
      </c>
      <c r="AI31" s="4">
        <v>13.927659</v>
      </c>
      <c r="AJ31" s="4">
        <v>128.98153500000001</v>
      </c>
      <c r="AK31" s="4">
        <v>1161</v>
      </c>
      <c r="AL31" s="4">
        <v>58</v>
      </c>
      <c r="AM31" s="4">
        <v>640</v>
      </c>
      <c r="AN31" s="4">
        <v>80</v>
      </c>
      <c r="AO31" s="4">
        <v>15.399322</v>
      </c>
      <c r="AP31" s="4">
        <v>572.70000000000005</v>
      </c>
      <c r="AQ31" s="4">
        <v>0</v>
      </c>
      <c r="AR31" s="4">
        <v>49</v>
      </c>
      <c r="AS31" s="4">
        <v>38000</v>
      </c>
      <c r="AT31" s="4">
        <v>1.034</v>
      </c>
      <c r="AU31" s="4">
        <v>11.409000000000001</v>
      </c>
      <c r="AV31" s="4">
        <v>36611</v>
      </c>
      <c r="AW31" s="4">
        <v>0</v>
      </c>
      <c r="AX31" s="4">
        <v>0.56000000000000005</v>
      </c>
      <c r="AY31">
        <v>0.89230769230769225</v>
      </c>
      <c r="AZ31" t="s">
        <v>69</v>
      </c>
      <c r="BA31" t="s">
        <v>271</v>
      </c>
      <c r="BB31">
        <v>1</v>
      </c>
      <c r="BC31" t="s">
        <v>328</v>
      </c>
      <c r="BD31">
        <v>10</v>
      </c>
      <c r="BE31">
        <v>38885.627999999997</v>
      </c>
      <c r="BF31">
        <v>0.14425969923900933</v>
      </c>
      <c r="BG31">
        <v>0.12872403932096216</v>
      </c>
      <c r="BH31">
        <v>204600.88600000006</v>
      </c>
      <c r="BI31">
        <v>2.7417422816047816E-2</v>
      </c>
      <c r="BJ31">
        <v>2.4464777282011897E-2</v>
      </c>
      <c r="BK31">
        <v>1</v>
      </c>
      <c r="BL31" t="s">
        <v>68</v>
      </c>
      <c r="BM31">
        <v>-1</v>
      </c>
      <c r="BN31" t="s">
        <v>339</v>
      </c>
    </row>
    <row r="32" spans="1:66">
      <c r="A32" s="137" t="str">
        <f t="shared" si="36"/>
        <v>신화여객</v>
      </c>
      <c r="B32" s="137" t="str">
        <f t="shared" si="37"/>
        <v>37</v>
      </c>
      <c r="C32" s="138" t="str">
        <f t="shared" si="38"/>
        <v>71바6168</v>
      </c>
      <c r="D32" s="113" t="str">
        <f t="shared" si="39"/>
        <v>대형</v>
      </c>
      <c r="E32" s="109" t="str">
        <f t="shared" si="40"/>
        <v>B</v>
      </c>
      <c r="F32" s="158">
        <f t="shared" si="41"/>
        <v>0.9211538461538461</v>
      </c>
      <c r="G32" s="159">
        <f t="shared" si="42"/>
        <v>2.395</v>
      </c>
      <c r="H32" s="160">
        <f t="shared" si="43"/>
        <v>2.6</v>
      </c>
      <c r="I32" s="161">
        <f t="shared" si="44"/>
        <v>5004.9369999999999</v>
      </c>
      <c r="J32" s="162">
        <f t="shared" si="45"/>
        <v>4.2493392945670935E-2</v>
      </c>
      <c r="K32" s="162">
        <f t="shared" si="46"/>
        <v>0.34418390087723189</v>
      </c>
      <c r="L32" s="162">
        <f t="shared" si="47"/>
        <v>0.22397884329013532</v>
      </c>
      <c r="M32" s="163">
        <f t="shared" si="48"/>
        <v>9.5449999999999999</v>
      </c>
      <c r="N32" s="164">
        <f t="shared" si="49"/>
        <v>0.34</v>
      </c>
      <c r="O32" s="164">
        <f t="shared" si="50"/>
        <v>6.4939999999999998</v>
      </c>
      <c r="P32" s="165">
        <f t="shared" si="51"/>
        <v>0.17499999999999999</v>
      </c>
      <c r="Q32" s="166">
        <f t="shared" si="52"/>
        <v>82</v>
      </c>
      <c r="R32" s="167">
        <f t="shared" si="53"/>
        <v>24.455404034599269</v>
      </c>
      <c r="S32" s="139">
        <f t="shared" si="54"/>
        <v>17</v>
      </c>
      <c r="T32" s="139">
        <f t="shared" si="55"/>
        <v>325</v>
      </c>
      <c r="U32" t="s">
        <v>116</v>
      </c>
      <c r="V32" t="s">
        <v>118</v>
      </c>
      <c r="W32" t="s">
        <v>116</v>
      </c>
      <c r="X32" s="4" t="s">
        <v>118</v>
      </c>
      <c r="Y32" s="4" t="s">
        <v>190</v>
      </c>
      <c r="Z32" s="4" t="s">
        <v>166</v>
      </c>
      <c r="AA32" s="4" t="s">
        <v>48</v>
      </c>
      <c r="AB32" s="4">
        <v>524</v>
      </c>
      <c r="AC32" s="4">
        <v>5004.9369999999999</v>
      </c>
      <c r="AD32" s="4">
        <v>2090.04</v>
      </c>
      <c r="AE32" s="4">
        <v>2.395</v>
      </c>
      <c r="AF32" s="4">
        <v>2.6</v>
      </c>
      <c r="AG32" s="4">
        <v>9.5449999999999999</v>
      </c>
      <c r="AH32" s="4">
        <v>333.68349799999999</v>
      </c>
      <c r="AI32" s="4">
        <v>14.179344</v>
      </c>
      <c r="AJ32" s="4">
        <v>114.848488</v>
      </c>
      <c r="AK32" s="4">
        <v>1121</v>
      </c>
      <c r="AL32" s="4">
        <v>17</v>
      </c>
      <c r="AM32" s="4">
        <v>325</v>
      </c>
      <c r="AN32" s="4">
        <v>82</v>
      </c>
      <c r="AO32" s="4">
        <v>14.999053999999999</v>
      </c>
      <c r="AP32" s="4">
        <v>432.8</v>
      </c>
      <c r="AQ32" s="4">
        <v>10.5</v>
      </c>
      <c r="AR32" s="4">
        <v>45</v>
      </c>
      <c r="AS32" s="4">
        <v>23912</v>
      </c>
      <c r="AT32" s="4">
        <v>0.34</v>
      </c>
      <c r="AU32" s="4">
        <v>6.4939999999999998</v>
      </c>
      <c r="AV32" s="4">
        <v>41963</v>
      </c>
      <c r="AW32" s="4">
        <v>0</v>
      </c>
      <c r="AX32" s="4">
        <v>0.54</v>
      </c>
      <c r="AY32">
        <v>0.9211538461538461</v>
      </c>
      <c r="AZ32" t="s">
        <v>68</v>
      </c>
      <c r="BA32" t="s">
        <v>271</v>
      </c>
      <c r="BB32">
        <v>1</v>
      </c>
      <c r="BC32" t="s">
        <v>327</v>
      </c>
      <c r="BD32">
        <v>8</v>
      </c>
      <c r="BE32">
        <v>38885.627999999997</v>
      </c>
      <c r="BF32">
        <v>0.12870917244798002</v>
      </c>
      <c r="BG32">
        <v>0.11856094923573544</v>
      </c>
      <c r="BH32">
        <v>204600.88600000006</v>
      </c>
      <c r="BI32">
        <v>2.4461951743454318E-2</v>
      </c>
      <c r="BJ32">
        <v>2.2533220932912726E-2</v>
      </c>
      <c r="BK32">
        <v>1</v>
      </c>
      <c r="BL32" t="s">
        <v>68</v>
      </c>
      <c r="BM32">
        <v>0</v>
      </c>
      <c r="BN32" t="s">
        <v>259</v>
      </c>
    </row>
    <row r="33" spans="1:66">
      <c r="A33" s="140" t="str">
        <f t="shared" si="36"/>
        <v>신화여객</v>
      </c>
      <c r="B33" s="140" t="str">
        <f t="shared" si="37"/>
        <v>37</v>
      </c>
      <c r="C33" s="141" t="str">
        <f t="shared" si="38"/>
        <v>71바6169</v>
      </c>
      <c r="D33" s="129" t="str">
        <f t="shared" si="39"/>
        <v>대형</v>
      </c>
      <c r="E33" s="125" t="str">
        <f t="shared" si="40"/>
        <v>C</v>
      </c>
      <c r="F33" s="148">
        <f t="shared" si="41"/>
        <v>0.87538461538461532</v>
      </c>
      <c r="G33" s="149">
        <f t="shared" si="42"/>
        <v>2.2759999999999998</v>
      </c>
      <c r="H33" s="150">
        <f t="shared" si="43"/>
        <v>2.6</v>
      </c>
      <c r="I33" s="151">
        <f t="shared" si="44"/>
        <v>5253.7969999999996</v>
      </c>
      <c r="J33" s="152">
        <f t="shared" si="45"/>
        <v>3.0456081673022717E-2</v>
      </c>
      <c r="K33" s="152">
        <f t="shared" si="46"/>
        <v>0.34734952549133508</v>
      </c>
      <c r="L33" s="152">
        <f t="shared" si="47"/>
        <v>0.14598965281681039</v>
      </c>
      <c r="M33" s="153">
        <f t="shared" si="48"/>
        <v>10.670999999999999</v>
      </c>
      <c r="N33" s="154">
        <f t="shared" si="49"/>
        <v>0</v>
      </c>
      <c r="O33" s="154">
        <f t="shared" si="50"/>
        <v>5.9580000000000002</v>
      </c>
      <c r="P33" s="155">
        <f t="shared" si="51"/>
        <v>3.0000000000000002E-2</v>
      </c>
      <c r="Q33" s="156">
        <f t="shared" si="52"/>
        <v>83</v>
      </c>
      <c r="R33" s="157">
        <f t="shared" si="53"/>
        <v>23.942222259752693</v>
      </c>
      <c r="S33" s="142">
        <f t="shared" si="54"/>
        <v>0</v>
      </c>
      <c r="T33" s="142">
        <f t="shared" si="55"/>
        <v>313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191</v>
      </c>
      <c r="Z33" s="4" t="s">
        <v>166</v>
      </c>
      <c r="AA33" s="4" t="s">
        <v>48</v>
      </c>
      <c r="AB33" s="4">
        <v>524</v>
      </c>
      <c r="AC33" s="4">
        <v>5253.7969999999996</v>
      </c>
      <c r="AD33" s="4">
        <v>2308.1350000000002</v>
      </c>
      <c r="AE33" s="4">
        <v>2.2759999999999998</v>
      </c>
      <c r="AF33" s="4">
        <v>2.6</v>
      </c>
      <c r="AG33" s="4">
        <v>10.670999999999999</v>
      </c>
      <c r="AH33" s="4">
        <v>352.68154700000002</v>
      </c>
      <c r="AI33" s="4">
        <v>10.741298</v>
      </c>
      <c r="AJ33" s="4">
        <v>122.50376799999999</v>
      </c>
      <c r="AK33" s="4">
        <v>767</v>
      </c>
      <c r="AL33" s="4">
        <v>0</v>
      </c>
      <c r="AM33" s="4">
        <v>313</v>
      </c>
      <c r="AN33" s="4">
        <v>83</v>
      </c>
      <c r="AO33" s="4">
        <v>14.896716</v>
      </c>
      <c r="AP33" s="4">
        <v>623.9</v>
      </c>
      <c r="AQ33" s="4">
        <v>1.8</v>
      </c>
      <c r="AR33" s="4">
        <v>52</v>
      </c>
      <c r="AS33" s="4">
        <v>39608</v>
      </c>
      <c r="AT33" s="4">
        <v>0</v>
      </c>
      <c r="AU33" s="4">
        <v>5.9580000000000002</v>
      </c>
      <c r="AV33" s="4">
        <v>42982</v>
      </c>
      <c r="AW33" s="4">
        <v>0</v>
      </c>
      <c r="AX33" s="4">
        <v>0.56000000000000005</v>
      </c>
      <c r="AY33">
        <v>0.87538461538461532</v>
      </c>
      <c r="AZ33" t="s">
        <v>69</v>
      </c>
      <c r="BA33" t="s">
        <v>271</v>
      </c>
      <c r="BB33">
        <v>2</v>
      </c>
      <c r="BC33" t="s">
        <v>330</v>
      </c>
      <c r="BD33">
        <v>8</v>
      </c>
      <c r="BE33">
        <v>38885.627999999997</v>
      </c>
      <c r="BF33">
        <v>0.13510896622268773</v>
      </c>
      <c r="BG33">
        <v>0.11827231043186048</v>
      </c>
      <c r="BH33">
        <v>204600.88600000006</v>
      </c>
      <c r="BI33">
        <v>2.5678271011983781E-2</v>
      </c>
      <c r="BJ33">
        <v>2.247836339356734E-2</v>
      </c>
      <c r="BK33">
        <v>1</v>
      </c>
      <c r="BL33" t="s">
        <v>69</v>
      </c>
      <c r="BM33">
        <v>0</v>
      </c>
      <c r="BN33" t="s">
        <v>259</v>
      </c>
    </row>
    <row r="34" spans="1:66">
      <c r="A34" s="137" t="str">
        <f t="shared" si="36"/>
        <v>신화여객</v>
      </c>
      <c r="B34" s="137" t="str">
        <f t="shared" si="37"/>
        <v>37</v>
      </c>
      <c r="C34" s="138" t="str">
        <f t="shared" si="38"/>
        <v>71바6170</v>
      </c>
      <c r="D34" s="113" t="str">
        <f t="shared" si="39"/>
        <v>대형</v>
      </c>
      <c r="E34" s="109" t="str">
        <f t="shared" si="40"/>
        <v>D</v>
      </c>
      <c r="F34" s="158">
        <f t="shared" si="41"/>
        <v>0.83730769230769231</v>
      </c>
      <c r="G34" s="159">
        <f t="shared" si="42"/>
        <v>2.177</v>
      </c>
      <c r="H34" s="160">
        <f t="shared" si="43"/>
        <v>2.6</v>
      </c>
      <c r="I34" s="161">
        <f t="shared" si="44"/>
        <v>2597.7440000000001</v>
      </c>
      <c r="J34" s="162">
        <f t="shared" si="45"/>
        <v>3.6510919490041011E-2</v>
      </c>
      <c r="K34" s="162">
        <f t="shared" si="46"/>
        <v>0.46816028422463379</v>
      </c>
      <c r="L34" s="162">
        <f t="shared" si="47"/>
        <v>0.21865126047832273</v>
      </c>
      <c r="M34" s="163">
        <f t="shared" si="48"/>
        <v>12.68</v>
      </c>
      <c r="N34" s="164">
        <f t="shared" si="49"/>
        <v>7.6999999999999999E-2</v>
      </c>
      <c r="O34" s="164">
        <f t="shared" si="50"/>
        <v>10.933</v>
      </c>
      <c r="P34" s="165">
        <f t="shared" si="51"/>
        <v>0</v>
      </c>
      <c r="Q34" s="166">
        <f t="shared" si="52"/>
        <v>69</v>
      </c>
      <c r="R34" s="167">
        <f t="shared" si="53"/>
        <v>25.055731589362299</v>
      </c>
      <c r="S34" s="139">
        <f t="shared" si="54"/>
        <v>2</v>
      </c>
      <c r="T34" s="139">
        <f t="shared" si="55"/>
        <v>284</v>
      </c>
      <c r="U34" t="s">
        <v>116</v>
      </c>
      <c r="V34" t="s">
        <v>118</v>
      </c>
      <c r="W34" t="s">
        <v>116</v>
      </c>
      <c r="X34" s="4" t="s">
        <v>118</v>
      </c>
      <c r="Y34" s="4" t="s">
        <v>309</v>
      </c>
      <c r="Z34" s="4" t="s">
        <v>166</v>
      </c>
      <c r="AA34" s="4" t="s">
        <v>48</v>
      </c>
      <c r="AB34" s="4">
        <v>524</v>
      </c>
      <c r="AC34" s="4">
        <v>2597.7440000000001</v>
      </c>
      <c r="AD34" s="4">
        <v>1193.127</v>
      </c>
      <c r="AE34" s="4">
        <v>2.177</v>
      </c>
      <c r="AF34" s="4">
        <v>2.6</v>
      </c>
      <c r="AG34" s="4">
        <v>12.68</v>
      </c>
      <c r="AH34" s="4">
        <v>209.31275099999999</v>
      </c>
      <c r="AI34" s="4">
        <v>7.642201</v>
      </c>
      <c r="AJ34" s="4">
        <v>97.991917000000001</v>
      </c>
      <c r="AK34" s="4">
        <v>568</v>
      </c>
      <c r="AL34" s="4">
        <v>2</v>
      </c>
      <c r="AM34" s="4">
        <v>284</v>
      </c>
      <c r="AN34" s="4">
        <v>69</v>
      </c>
      <c r="AO34" s="4">
        <v>12.410825000000001</v>
      </c>
      <c r="AP34" s="4">
        <v>182.2</v>
      </c>
      <c r="AQ34" s="4">
        <v>0</v>
      </c>
      <c r="AR34" s="4">
        <v>143</v>
      </c>
      <c r="AS34" s="4">
        <v>111871</v>
      </c>
      <c r="AT34" s="4">
        <v>7.6999999999999999E-2</v>
      </c>
      <c r="AU34" s="4">
        <v>10.933</v>
      </c>
      <c r="AV34" s="4">
        <v>0</v>
      </c>
      <c r="AW34" s="4">
        <v>0</v>
      </c>
      <c r="AX34" s="4">
        <v>0.56999999999999995</v>
      </c>
      <c r="AY34">
        <v>0.83730769230769231</v>
      </c>
      <c r="AZ34" t="s">
        <v>67</v>
      </c>
      <c r="BA34" t="s">
        <v>271</v>
      </c>
      <c r="BB34">
        <v>2</v>
      </c>
      <c r="BC34" t="s">
        <v>274</v>
      </c>
      <c r="BD34">
        <v>1</v>
      </c>
      <c r="BE34">
        <v>38885.627999999997</v>
      </c>
      <c r="BF34">
        <v>6.6804733100877284E-2</v>
      </c>
      <c r="BG34">
        <v>5.5936116907926867E-2</v>
      </c>
      <c r="BH34">
        <v>204600.88600000006</v>
      </c>
      <c r="BI34">
        <v>1.2696641010635699E-2</v>
      </c>
      <c r="BJ34">
        <v>1.0630995184674584E-2</v>
      </c>
      <c r="BK34">
        <v>1</v>
      </c>
      <c r="BL34" t="s">
        <v>69</v>
      </c>
      <c r="BM34">
        <v>-1</v>
      </c>
      <c r="BN34" t="s">
        <v>339</v>
      </c>
    </row>
    <row r="35" spans="1:66">
      <c r="A35" s="140" t="str">
        <f t="shared" si="36"/>
        <v>신화여객</v>
      </c>
      <c r="B35" s="140" t="str">
        <f t="shared" si="37"/>
        <v>37</v>
      </c>
      <c r="C35" s="141" t="str">
        <f t="shared" si="38"/>
        <v>71바6171</v>
      </c>
      <c r="D35" s="129" t="str">
        <f t="shared" si="39"/>
        <v>대형</v>
      </c>
      <c r="E35" s="125" t="str">
        <f t="shared" si="40"/>
        <v>D</v>
      </c>
      <c r="F35" s="148">
        <f t="shared" si="41"/>
        <v>0.84346153846153848</v>
      </c>
      <c r="G35" s="149">
        <f t="shared" si="42"/>
        <v>2.1930000000000001</v>
      </c>
      <c r="H35" s="150">
        <f t="shared" si="43"/>
        <v>2.6</v>
      </c>
      <c r="I35" s="151">
        <f t="shared" si="44"/>
        <v>3921.5920000000001</v>
      </c>
      <c r="J35" s="152">
        <f t="shared" si="45"/>
        <v>1.8422815138197997E-2</v>
      </c>
      <c r="K35" s="152">
        <f t="shared" si="46"/>
        <v>0.42487779279385862</v>
      </c>
      <c r="L35" s="152">
        <f t="shared" si="47"/>
        <v>0.1940538434390931</v>
      </c>
      <c r="M35" s="153">
        <f t="shared" si="48"/>
        <v>12.090999999999999</v>
      </c>
      <c r="N35" s="154">
        <f t="shared" si="49"/>
        <v>0.71399999999999997</v>
      </c>
      <c r="O35" s="154">
        <f t="shared" si="50"/>
        <v>26.545000000000002</v>
      </c>
      <c r="P35" s="155">
        <f t="shared" si="51"/>
        <v>0</v>
      </c>
      <c r="Q35" s="156">
        <f t="shared" si="52"/>
        <v>80</v>
      </c>
      <c r="R35" s="157">
        <f t="shared" si="53"/>
        <v>25.845001156588573</v>
      </c>
      <c r="S35" s="142">
        <f t="shared" si="54"/>
        <v>28</v>
      </c>
      <c r="T35" s="142">
        <f t="shared" si="55"/>
        <v>1041</v>
      </c>
      <c r="U35" t="s">
        <v>116</v>
      </c>
      <c r="V35" t="s">
        <v>118</v>
      </c>
      <c r="W35" t="s">
        <v>116</v>
      </c>
      <c r="X35" s="4" t="s">
        <v>118</v>
      </c>
      <c r="Y35" s="4" t="s">
        <v>192</v>
      </c>
      <c r="Z35" s="4" t="s">
        <v>166</v>
      </c>
      <c r="AA35" s="4" t="s">
        <v>48</v>
      </c>
      <c r="AB35" s="4">
        <v>524</v>
      </c>
      <c r="AC35" s="4">
        <v>3921.5920000000001</v>
      </c>
      <c r="AD35" s="4">
        <v>1788.2719999999999</v>
      </c>
      <c r="AE35" s="4">
        <v>2.1930000000000001</v>
      </c>
      <c r="AF35" s="4">
        <v>2.6</v>
      </c>
      <c r="AG35" s="4">
        <v>12.090999999999999</v>
      </c>
      <c r="AH35" s="4">
        <v>272.56187299999999</v>
      </c>
      <c r="AI35" s="4">
        <v>5.0213570000000001</v>
      </c>
      <c r="AJ35" s="4">
        <v>115.805487</v>
      </c>
      <c r="AK35" s="4">
        <v>761</v>
      </c>
      <c r="AL35" s="4">
        <v>28</v>
      </c>
      <c r="AM35" s="4">
        <v>1041</v>
      </c>
      <c r="AN35" s="4">
        <v>80</v>
      </c>
      <c r="AO35" s="4">
        <v>14.387896</v>
      </c>
      <c r="AP35" s="4">
        <v>857.1</v>
      </c>
      <c r="AQ35" s="4">
        <v>0</v>
      </c>
      <c r="AR35" s="4">
        <v>118</v>
      </c>
      <c r="AS35" s="4">
        <v>80275</v>
      </c>
      <c r="AT35" s="4">
        <v>0.71399999999999997</v>
      </c>
      <c r="AU35" s="4">
        <v>26.545000000000002</v>
      </c>
      <c r="AV35" s="4">
        <v>31547</v>
      </c>
      <c r="AW35" s="4">
        <v>0</v>
      </c>
      <c r="AX35" s="4">
        <v>0.54</v>
      </c>
      <c r="AY35">
        <v>0.84346153846153848</v>
      </c>
      <c r="AZ35" t="s">
        <v>67</v>
      </c>
      <c r="BA35" t="s">
        <v>271</v>
      </c>
      <c r="BB35">
        <v>1</v>
      </c>
      <c r="BC35" t="s">
        <v>273</v>
      </c>
      <c r="BD35">
        <v>8</v>
      </c>
      <c r="BE35">
        <v>38885.627999999997</v>
      </c>
      <c r="BF35">
        <v>0.10084939350857342</v>
      </c>
      <c r="BG35">
        <v>8.5062584601654431E-2</v>
      </c>
      <c r="BH35">
        <v>204600.88600000006</v>
      </c>
      <c r="BI35">
        <v>1.9167033323599581E-2</v>
      </c>
      <c r="BJ35">
        <v>1.6166655414866879E-2</v>
      </c>
      <c r="BK35">
        <v>1</v>
      </c>
      <c r="BL35" t="s">
        <v>69</v>
      </c>
      <c r="BM35">
        <v>-1</v>
      </c>
      <c r="BN35" t="s">
        <v>339</v>
      </c>
    </row>
    <row r="36" spans="1:66">
      <c r="A36" s="137" t="str">
        <f t="shared" si="36"/>
        <v>신화여객</v>
      </c>
      <c r="B36" s="137" t="str">
        <f t="shared" si="37"/>
        <v>526</v>
      </c>
      <c r="C36" s="138" t="str">
        <f t="shared" si="38"/>
        <v>71바5101</v>
      </c>
      <c r="D36" s="113" t="str">
        <f t="shared" si="39"/>
        <v>중형</v>
      </c>
      <c r="E36" s="109" t="str">
        <f t="shared" si="40"/>
        <v>C</v>
      </c>
      <c r="F36" s="158">
        <f t="shared" si="41"/>
        <v>0.87687499999999996</v>
      </c>
      <c r="G36" s="159">
        <f t="shared" si="42"/>
        <v>2.806</v>
      </c>
      <c r="H36" s="160">
        <f t="shared" si="43"/>
        <v>3.2</v>
      </c>
      <c r="I36" s="161">
        <f t="shared" si="44"/>
        <v>3499.665</v>
      </c>
      <c r="J36" s="162">
        <f t="shared" si="45"/>
        <v>6.591654044206112E-2</v>
      </c>
      <c r="K36" s="162">
        <f t="shared" si="46"/>
        <v>0.34678686807002551</v>
      </c>
      <c r="L36" s="162">
        <f t="shared" si="47"/>
        <v>0.25402431375574519</v>
      </c>
      <c r="M36" s="163">
        <f t="shared" si="48"/>
        <v>8.8079999999999998</v>
      </c>
      <c r="N36" s="164">
        <f t="shared" si="49"/>
        <v>1.2290000000000001</v>
      </c>
      <c r="O36" s="164">
        <f t="shared" si="50"/>
        <v>21.945</v>
      </c>
      <c r="P36" s="165">
        <f t="shared" si="51"/>
        <v>0</v>
      </c>
      <c r="Q36" s="166">
        <f t="shared" si="52"/>
        <v>82</v>
      </c>
      <c r="R36" s="167">
        <f t="shared" si="53"/>
        <v>23.843051321930112</v>
      </c>
      <c r="S36" s="139">
        <f t="shared" si="54"/>
        <v>43</v>
      </c>
      <c r="T36" s="139">
        <f t="shared" si="55"/>
        <v>768</v>
      </c>
      <c r="U36" t="s">
        <v>116</v>
      </c>
      <c r="V36" t="s">
        <v>119</v>
      </c>
      <c r="W36" t="s">
        <v>116</v>
      </c>
      <c r="X36" s="4" t="s">
        <v>119</v>
      </c>
      <c r="Y36" s="4" t="s">
        <v>193</v>
      </c>
      <c r="Z36" s="4" t="s">
        <v>164</v>
      </c>
      <c r="AA36" s="4" t="s">
        <v>48</v>
      </c>
      <c r="AB36" s="4">
        <v>524</v>
      </c>
      <c r="AC36" s="4">
        <v>3499.665</v>
      </c>
      <c r="AD36" s="4">
        <v>1247.423</v>
      </c>
      <c r="AE36" s="4">
        <v>2.806</v>
      </c>
      <c r="AF36" s="4">
        <v>3.2</v>
      </c>
      <c r="AG36" s="4">
        <v>8.8079999999999998</v>
      </c>
      <c r="AH36" s="4">
        <v>249.92353800000001</v>
      </c>
      <c r="AI36" s="4">
        <v>16.474094999999998</v>
      </c>
      <c r="AJ36" s="4">
        <v>86.670201000000006</v>
      </c>
      <c r="AK36" s="4">
        <v>889</v>
      </c>
      <c r="AL36" s="4">
        <v>43</v>
      </c>
      <c r="AM36" s="4">
        <v>768</v>
      </c>
      <c r="AN36" s="4">
        <v>82</v>
      </c>
      <c r="AO36" s="4">
        <v>14.002942000000001</v>
      </c>
      <c r="AP36" s="4">
        <v>271.10000000000002</v>
      </c>
      <c r="AQ36" s="4">
        <v>0</v>
      </c>
      <c r="AR36" s="4">
        <v>62</v>
      </c>
      <c r="AS36" s="4">
        <v>30524</v>
      </c>
      <c r="AT36" s="4">
        <v>1.2290000000000001</v>
      </c>
      <c r="AU36" s="4">
        <v>21.945</v>
      </c>
      <c r="AV36" s="4">
        <v>0</v>
      </c>
      <c r="AW36" s="4">
        <v>0</v>
      </c>
      <c r="AX36" s="4">
        <v>0.62</v>
      </c>
      <c r="AY36">
        <v>0.87687499999999996</v>
      </c>
      <c r="AZ36" t="s">
        <v>69</v>
      </c>
      <c r="BA36" t="s">
        <v>276</v>
      </c>
      <c r="BB36">
        <v>3</v>
      </c>
      <c r="BC36" t="s">
        <v>332</v>
      </c>
      <c r="BD36">
        <v>1</v>
      </c>
      <c r="BE36">
        <v>39090.327000000005</v>
      </c>
      <c r="BF36">
        <v>8.952764708261457E-2</v>
      </c>
      <c r="BG36">
        <v>7.8504555535567649E-2</v>
      </c>
      <c r="BH36">
        <v>204600.88600000006</v>
      </c>
      <c r="BI36">
        <v>1.710483795265676E-2</v>
      </c>
      <c r="BJ36">
        <v>1.4998804779735897E-2</v>
      </c>
      <c r="BK36">
        <v>1</v>
      </c>
      <c r="BL36" t="s">
        <v>69</v>
      </c>
      <c r="BM36">
        <v>0</v>
      </c>
      <c r="BN36" t="s">
        <v>259</v>
      </c>
    </row>
    <row r="37" spans="1:66">
      <c r="A37" s="140" t="str">
        <f t="shared" si="36"/>
        <v>신화여객</v>
      </c>
      <c r="B37" s="140" t="str">
        <f t="shared" si="37"/>
        <v>526</v>
      </c>
      <c r="C37" s="141" t="str">
        <f t="shared" si="38"/>
        <v>71바5102</v>
      </c>
      <c r="D37" s="129" t="str">
        <f t="shared" si="39"/>
        <v>중형</v>
      </c>
      <c r="E37" s="125" t="str">
        <f t="shared" si="40"/>
        <v>F</v>
      </c>
      <c r="F37" s="148">
        <f t="shared" si="41"/>
        <v>0.79483870967741932</v>
      </c>
      <c r="G37" s="149">
        <f t="shared" si="42"/>
        <v>2.464</v>
      </c>
      <c r="H37" s="150">
        <f t="shared" si="43"/>
        <v>3.1</v>
      </c>
      <c r="I37" s="151">
        <f t="shared" si="44"/>
        <v>1232.163</v>
      </c>
      <c r="J37" s="152">
        <f t="shared" si="45"/>
        <v>5.387604666670532E-2</v>
      </c>
      <c r="K37" s="152">
        <f t="shared" si="46"/>
        <v>0.43106166423988002</v>
      </c>
      <c r="L37" s="152">
        <f t="shared" si="47"/>
        <v>0.25970589930066068</v>
      </c>
      <c r="M37" s="153">
        <f t="shared" si="48"/>
        <v>10.147</v>
      </c>
      <c r="N37" s="154">
        <f t="shared" si="49"/>
        <v>0.16200000000000001</v>
      </c>
      <c r="O37" s="154">
        <f t="shared" si="50"/>
        <v>21.832000000000001</v>
      </c>
      <c r="P37" s="155">
        <f t="shared" si="51"/>
        <v>0</v>
      </c>
      <c r="Q37" s="156">
        <f t="shared" si="52"/>
        <v>78</v>
      </c>
      <c r="R37" s="157">
        <f t="shared" si="53"/>
        <v>23.469387424689561</v>
      </c>
      <c r="S37" s="142">
        <f t="shared" si="54"/>
        <v>2</v>
      </c>
      <c r="T37" s="142">
        <f t="shared" si="55"/>
        <v>269</v>
      </c>
      <c r="U37" t="s">
        <v>116</v>
      </c>
      <c r="V37" t="s">
        <v>119</v>
      </c>
      <c r="W37" t="s">
        <v>116</v>
      </c>
      <c r="X37" s="4" t="s">
        <v>119</v>
      </c>
      <c r="Y37" s="4" t="s">
        <v>400</v>
      </c>
      <c r="Z37" s="4" t="s">
        <v>164</v>
      </c>
      <c r="AA37" s="4" t="s">
        <v>48</v>
      </c>
      <c r="AB37" s="4">
        <v>524</v>
      </c>
      <c r="AC37" s="4">
        <v>1232.163</v>
      </c>
      <c r="AD37" s="4">
        <v>500.14600000000002</v>
      </c>
      <c r="AE37" s="4">
        <v>2.464</v>
      </c>
      <c r="AF37" s="4">
        <v>3.1</v>
      </c>
      <c r="AG37" s="4">
        <v>10.147</v>
      </c>
      <c r="AH37" s="4">
        <v>101.93108700000001</v>
      </c>
      <c r="AI37" s="4">
        <v>5.491644</v>
      </c>
      <c r="AJ37" s="4">
        <v>43.938583999999999</v>
      </c>
      <c r="AK37" s="4">
        <v>320</v>
      </c>
      <c r="AL37" s="4">
        <v>2</v>
      </c>
      <c r="AM37" s="4">
        <v>269</v>
      </c>
      <c r="AN37" s="4">
        <v>78</v>
      </c>
      <c r="AO37" s="4">
        <v>12.088196</v>
      </c>
      <c r="AP37" s="4">
        <v>137.19999999999999</v>
      </c>
      <c r="AQ37" s="4">
        <v>0</v>
      </c>
      <c r="AR37" s="4">
        <v>52</v>
      </c>
      <c r="AS37" s="4">
        <v>31365</v>
      </c>
      <c r="AT37" s="4">
        <v>0.16200000000000001</v>
      </c>
      <c r="AU37" s="4">
        <v>21.832000000000001</v>
      </c>
      <c r="AV37" s="4">
        <v>0</v>
      </c>
      <c r="AW37" s="4">
        <v>0</v>
      </c>
      <c r="AX37" s="4">
        <v>0.6</v>
      </c>
      <c r="AY37">
        <v>0.79483870967741932</v>
      </c>
      <c r="AZ37" t="s">
        <v>70</v>
      </c>
      <c r="BA37" t="s">
        <v>276</v>
      </c>
      <c r="BB37">
        <v>1</v>
      </c>
      <c r="BC37" t="s">
        <v>352</v>
      </c>
      <c r="BD37">
        <v>1</v>
      </c>
      <c r="BE37">
        <v>39090.327000000005</v>
      </c>
      <c r="BF37">
        <v>3.1520918205672717E-2</v>
      </c>
      <c r="BG37">
        <v>2.5054045954444378E-2</v>
      </c>
      <c r="BH37">
        <v>204600.88600000006</v>
      </c>
      <c r="BI37">
        <v>6.0222759739173353E-3</v>
      </c>
      <c r="BJ37">
        <v>4.7867380644297788E-3</v>
      </c>
      <c r="BK37">
        <v>1</v>
      </c>
      <c r="BL37" t="s">
        <v>69</v>
      </c>
      <c r="BM37">
        <v>-2</v>
      </c>
      <c r="BN37" t="s">
        <v>339</v>
      </c>
    </row>
    <row r="38" spans="1:66">
      <c r="A38" s="137" t="str">
        <f t="shared" si="36"/>
        <v>신화여객</v>
      </c>
      <c r="B38" s="137" t="str">
        <f t="shared" si="37"/>
        <v>526</v>
      </c>
      <c r="C38" s="138" t="str">
        <f t="shared" si="38"/>
        <v>71바5105</v>
      </c>
      <c r="D38" s="113" t="str">
        <f t="shared" si="39"/>
        <v>중형</v>
      </c>
      <c r="E38" s="109" t="str">
        <f t="shared" si="40"/>
        <v>C</v>
      </c>
      <c r="F38" s="158">
        <f t="shared" si="41"/>
        <v>0.88718749999999991</v>
      </c>
      <c r="G38" s="159">
        <f t="shared" si="42"/>
        <v>2.839</v>
      </c>
      <c r="H38" s="160">
        <f t="shared" si="43"/>
        <v>3.2</v>
      </c>
      <c r="I38" s="161">
        <f t="shared" si="44"/>
        <v>3427.3760000000002</v>
      </c>
      <c r="J38" s="162">
        <f t="shared" si="45"/>
        <v>4.7224358748783023E-2</v>
      </c>
      <c r="K38" s="162">
        <f t="shared" si="46"/>
        <v>0.35151187322270316</v>
      </c>
      <c r="L38" s="162">
        <f t="shared" si="47"/>
        <v>0.27309521919976099</v>
      </c>
      <c r="M38" s="163">
        <f t="shared" si="48"/>
        <v>8.6449999999999996</v>
      </c>
      <c r="N38" s="164">
        <f t="shared" si="49"/>
        <v>0.61299999999999999</v>
      </c>
      <c r="O38" s="164">
        <f t="shared" si="50"/>
        <v>16.777000000000001</v>
      </c>
      <c r="P38" s="165">
        <f t="shared" si="51"/>
        <v>0</v>
      </c>
      <c r="Q38" s="166">
        <f t="shared" si="52"/>
        <v>80</v>
      </c>
      <c r="R38" s="167">
        <f t="shared" si="53"/>
        <v>23.880028305633171</v>
      </c>
      <c r="S38" s="139">
        <f t="shared" si="54"/>
        <v>21</v>
      </c>
      <c r="T38" s="139">
        <f t="shared" si="55"/>
        <v>575</v>
      </c>
      <c r="U38" t="s">
        <v>116</v>
      </c>
      <c r="V38" t="s">
        <v>119</v>
      </c>
      <c r="W38" t="s">
        <v>116</v>
      </c>
      <c r="X38" s="4" t="s">
        <v>119</v>
      </c>
      <c r="Y38" s="4" t="s">
        <v>194</v>
      </c>
      <c r="Z38" s="4" t="s">
        <v>164</v>
      </c>
      <c r="AA38" s="4" t="s">
        <v>48</v>
      </c>
      <c r="AB38" s="4">
        <v>524</v>
      </c>
      <c r="AC38" s="4">
        <v>3427.3760000000002</v>
      </c>
      <c r="AD38" s="4">
        <v>1207.269</v>
      </c>
      <c r="AE38" s="4">
        <v>2.839</v>
      </c>
      <c r="AF38" s="4">
        <v>3.2</v>
      </c>
      <c r="AG38" s="4">
        <v>8.6449999999999996</v>
      </c>
      <c r="AH38" s="4">
        <v>238.70519999999999</v>
      </c>
      <c r="AI38" s="4">
        <v>11.2727</v>
      </c>
      <c r="AJ38" s="4">
        <v>83.907712000000004</v>
      </c>
      <c r="AK38" s="4">
        <v>936</v>
      </c>
      <c r="AL38" s="4">
        <v>21</v>
      </c>
      <c r="AM38" s="4">
        <v>575</v>
      </c>
      <c r="AN38" s="4">
        <v>80</v>
      </c>
      <c r="AO38" s="4">
        <v>14.358195</v>
      </c>
      <c r="AP38" s="4">
        <v>523.6</v>
      </c>
      <c r="AQ38" s="4">
        <v>0</v>
      </c>
      <c r="AR38" s="4">
        <v>24</v>
      </c>
      <c r="AS38" s="4">
        <v>14594</v>
      </c>
      <c r="AT38" s="4">
        <v>0.61299999999999999</v>
      </c>
      <c r="AU38" s="4">
        <v>16.777000000000001</v>
      </c>
      <c r="AV38" s="4">
        <v>21971</v>
      </c>
      <c r="AW38" s="4">
        <v>0</v>
      </c>
      <c r="AX38" s="4">
        <v>0.62</v>
      </c>
      <c r="AY38">
        <v>0.88718749999999991</v>
      </c>
      <c r="AZ38" t="s">
        <v>69</v>
      </c>
      <c r="BA38" t="s">
        <v>276</v>
      </c>
      <c r="BB38">
        <v>2</v>
      </c>
      <c r="BC38" t="s">
        <v>333</v>
      </c>
      <c r="BD38">
        <v>5</v>
      </c>
      <c r="BE38">
        <v>39090.327000000005</v>
      </c>
      <c r="BF38">
        <v>8.7678366057157814E-2</v>
      </c>
      <c r="BG38">
        <v>7.7787150386334686E-2</v>
      </c>
      <c r="BH38">
        <v>204600.88600000006</v>
      </c>
      <c r="BI38">
        <v>1.6751520812084846E-2</v>
      </c>
      <c r="BJ38">
        <v>1.4861739870471524E-2</v>
      </c>
      <c r="BK38">
        <v>1</v>
      </c>
      <c r="BL38" t="s">
        <v>69</v>
      </c>
      <c r="BM38">
        <v>0</v>
      </c>
      <c r="BN38" t="s">
        <v>259</v>
      </c>
    </row>
    <row r="39" spans="1:66">
      <c r="A39" s="140" t="str">
        <f t="shared" si="36"/>
        <v>신화여객</v>
      </c>
      <c r="B39" s="140" t="str">
        <f t="shared" si="37"/>
        <v>526</v>
      </c>
      <c r="C39" s="141" t="str">
        <f t="shared" si="38"/>
        <v>71바5107</v>
      </c>
      <c r="D39" s="129" t="str">
        <f t="shared" si="39"/>
        <v>중형</v>
      </c>
      <c r="E39" s="125" t="str">
        <f t="shared" si="40"/>
        <v>C</v>
      </c>
      <c r="F39" s="148">
        <f t="shared" si="41"/>
        <v>0.88874999999999993</v>
      </c>
      <c r="G39" s="149">
        <f t="shared" si="42"/>
        <v>2.8439999999999999</v>
      </c>
      <c r="H39" s="150">
        <f t="shared" si="43"/>
        <v>3.2</v>
      </c>
      <c r="I39" s="151">
        <f t="shared" si="44"/>
        <v>4733.4579999999996</v>
      </c>
      <c r="J39" s="152">
        <f t="shared" si="45"/>
        <v>3.2636490757466344E-2</v>
      </c>
      <c r="K39" s="152">
        <f t="shared" si="46"/>
        <v>0.34060477576491266</v>
      </c>
      <c r="L39" s="152">
        <f t="shared" si="47"/>
        <v>0.21823368877467594</v>
      </c>
      <c r="M39" s="153">
        <f t="shared" si="48"/>
        <v>9.9749999999999996</v>
      </c>
      <c r="N39" s="154">
        <f t="shared" si="49"/>
        <v>1.2889999999999999</v>
      </c>
      <c r="O39" s="154">
        <f t="shared" si="50"/>
        <v>14.45</v>
      </c>
      <c r="P39" s="155">
        <f t="shared" si="51"/>
        <v>0</v>
      </c>
      <c r="Q39" s="156">
        <f t="shared" si="52"/>
        <v>81</v>
      </c>
      <c r="R39" s="157">
        <f t="shared" si="53"/>
        <v>24.380754628316694</v>
      </c>
      <c r="S39" s="142">
        <f t="shared" si="54"/>
        <v>61</v>
      </c>
      <c r="T39" s="142">
        <f t="shared" si="55"/>
        <v>684</v>
      </c>
      <c r="U39" t="s">
        <v>116</v>
      </c>
      <c r="V39" t="s">
        <v>119</v>
      </c>
      <c r="W39" t="s">
        <v>116</v>
      </c>
      <c r="X39" s="4" t="s">
        <v>119</v>
      </c>
      <c r="Y39" s="4" t="s">
        <v>195</v>
      </c>
      <c r="Z39" s="4" t="s">
        <v>164</v>
      </c>
      <c r="AA39" s="4" t="s">
        <v>48</v>
      </c>
      <c r="AB39" s="4">
        <v>524</v>
      </c>
      <c r="AC39" s="4">
        <v>4733.4579999999996</v>
      </c>
      <c r="AD39" s="4">
        <v>1664.489</v>
      </c>
      <c r="AE39" s="4">
        <v>2.8439999999999999</v>
      </c>
      <c r="AF39" s="4">
        <v>3.2</v>
      </c>
      <c r="AG39" s="4">
        <v>9.9749999999999996</v>
      </c>
      <c r="AH39" s="4">
        <v>309.76403299999998</v>
      </c>
      <c r="AI39" s="4">
        <v>10.109610999999999</v>
      </c>
      <c r="AJ39" s="4">
        <v>105.507109</v>
      </c>
      <c r="AK39" s="4">
        <v>1033</v>
      </c>
      <c r="AL39" s="4">
        <v>61</v>
      </c>
      <c r="AM39" s="4">
        <v>684</v>
      </c>
      <c r="AN39" s="4">
        <v>81</v>
      </c>
      <c r="AO39" s="4">
        <v>15.280849999999999</v>
      </c>
      <c r="AP39" s="4">
        <v>136.69999999999999</v>
      </c>
      <c r="AQ39" s="4">
        <v>0</v>
      </c>
      <c r="AR39" s="4">
        <v>18</v>
      </c>
      <c r="AS39" s="4">
        <v>9011</v>
      </c>
      <c r="AT39" s="4">
        <v>1.2889999999999999</v>
      </c>
      <c r="AU39" s="4">
        <v>14.45</v>
      </c>
      <c r="AV39" s="4">
        <v>31391</v>
      </c>
      <c r="AW39" s="4">
        <v>0</v>
      </c>
      <c r="AX39" s="4">
        <v>0.66</v>
      </c>
      <c r="AY39">
        <v>0.88874999999999993</v>
      </c>
      <c r="AZ39" t="s">
        <v>69</v>
      </c>
      <c r="BA39" t="s">
        <v>276</v>
      </c>
      <c r="BB39">
        <v>1</v>
      </c>
      <c r="BC39" t="s">
        <v>331</v>
      </c>
      <c r="BD39">
        <v>5</v>
      </c>
      <c r="BE39">
        <v>39090.327000000005</v>
      </c>
      <c r="BF39">
        <v>0.1210902635836226</v>
      </c>
      <c r="BG39">
        <v>0.10761897175994457</v>
      </c>
      <c r="BH39">
        <v>204600.88600000006</v>
      </c>
      <c r="BI39">
        <v>2.3135080656493338E-2</v>
      </c>
      <c r="BJ39">
        <v>2.0561302933458453E-2</v>
      </c>
      <c r="BK39">
        <v>1</v>
      </c>
      <c r="BL39" t="s">
        <v>68</v>
      </c>
      <c r="BM39">
        <v>-1</v>
      </c>
      <c r="BN39" t="s">
        <v>339</v>
      </c>
    </row>
    <row r="40" spans="1:66">
      <c r="A40" s="137" t="str">
        <f t="shared" si="36"/>
        <v>신화여객</v>
      </c>
      <c r="B40" s="137" t="str">
        <f t="shared" si="37"/>
        <v>526</v>
      </c>
      <c r="C40" s="138" t="str">
        <f t="shared" si="38"/>
        <v>71바5108</v>
      </c>
      <c r="D40" s="113" t="str">
        <f t="shared" si="39"/>
        <v>중형</v>
      </c>
      <c r="E40" s="109" t="str">
        <f t="shared" si="40"/>
        <v>B</v>
      </c>
      <c r="F40" s="158">
        <f t="shared" si="41"/>
        <v>0.90499999999999992</v>
      </c>
      <c r="G40" s="159">
        <f t="shared" si="42"/>
        <v>2.7149999999999999</v>
      </c>
      <c r="H40" s="160">
        <f t="shared" si="43"/>
        <v>3</v>
      </c>
      <c r="I40" s="161">
        <f t="shared" si="44"/>
        <v>4481.317</v>
      </c>
      <c r="J40" s="162">
        <f t="shared" si="45"/>
        <v>6.209025028428837E-2</v>
      </c>
      <c r="K40" s="162">
        <f t="shared" si="46"/>
        <v>0.39580728768652002</v>
      </c>
      <c r="L40" s="162">
        <f t="shared" si="47"/>
        <v>0.23452926896267326</v>
      </c>
      <c r="M40" s="163">
        <f t="shared" si="48"/>
        <v>11.411</v>
      </c>
      <c r="N40" s="164">
        <f t="shared" si="49"/>
        <v>1.5620000000000001</v>
      </c>
      <c r="O40" s="164">
        <f t="shared" si="50"/>
        <v>36.015999999999998</v>
      </c>
      <c r="P40" s="165">
        <f t="shared" si="51"/>
        <v>0</v>
      </c>
      <c r="Q40" s="166">
        <f t="shared" si="52"/>
        <v>70</v>
      </c>
      <c r="R40" s="167">
        <f t="shared" si="53"/>
        <v>25.238511277595023</v>
      </c>
      <c r="S40" s="139">
        <f t="shared" si="54"/>
        <v>70</v>
      </c>
      <c r="T40" s="139">
        <f t="shared" si="55"/>
        <v>1614</v>
      </c>
      <c r="U40" t="s">
        <v>116</v>
      </c>
      <c r="V40" t="s">
        <v>119</v>
      </c>
      <c r="W40" t="s">
        <v>116</v>
      </c>
      <c r="X40" s="4" t="s">
        <v>119</v>
      </c>
      <c r="Y40" s="4" t="s">
        <v>196</v>
      </c>
      <c r="Z40" s="4" t="s">
        <v>164</v>
      </c>
      <c r="AA40" s="4" t="s">
        <v>48</v>
      </c>
      <c r="AB40" s="4">
        <v>524</v>
      </c>
      <c r="AC40" s="4">
        <v>4481.317</v>
      </c>
      <c r="AD40" s="4">
        <v>1650.866</v>
      </c>
      <c r="AE40" s="4">
        <v>2.7149999999999999</v>
      </c>
      <c r="AF40" s="4">
        <v>3</v>
      </c>
      <c r="AG40" s="4">
        <v>11.411</v>
      </c>
      <c r="AH40" s="4">
        <v>327.53714000000002</v>
      </c>
      <c r="AI40" s="4">
        <v>20.336863000000001</v>
      </c>
      <c r="AJ40" s="4">
        <v>129.64158699999999</v>
      </c>
      <c r="AK40" s="4">
        <v>1051</v>
      </c>
      <c r="AL40" s="4">
        <v>70</v>
      </c>
      <c r="AM40" s="4">
        <v>1614</v>
      </c>
      <c r="AN40" s="4">
        <v>70</v>
      </c>
      <c r="AO40" s="4">
        <v>13.681858999999999</v>
      </c>
      <c r="AP40" s="4">
        <v>609.5</v>
      </c>
      <c r="AQ40" s="4">
        <v>0</v>
      </c>
      <c r="AR40" s="4">
        <v>123</v>
      </c>
      <c r="AS40" s="4">
        <v>68467</v>
      </c>
      <c r="AT40" s="4">
        <v>1.5620000000000001</v>
      </c>
      <c r="AU40" s="4">
        <v>36.015999999999998</v>
      </c>
      <c r="AV40" s="4">
        <v>0</v>
      </c>
      <c r="AW40" s="4">
        <v>0</v>
      </c>
      <c r="AX40" s="4">
        <v>0.66</v>
      </c>
      <c r="AY40">
        <v>0.90499999999999992</v>
      </c>
      <c r="AZ40" t="s">
        <v>68</v>
      </c>
      <c r="BA40" t="s">
        <v>276</v>
      </c>
      <c r="BB40">
        <v>1</v>
      </c>
      <c r="BC40" t="s">
        <v>360</v>
      </c>
      <c r="BD40">
        <v>1</v>
      </c>
      <c r="BE40">
        <v>39090.327000000005</v>
      </c>
      <c r="BF40">
        <v>0.11464004893077512</v>
      </c>
      <c r="BG40">
        <v>0.10374924428235147</v>
      </c>
      <c r="BH40">
        <v>204600.88600000006</v>
      </c>
      <c r="BI40">
        <v>2.1902725289273669E-2</v>
      </c>
      <c r="BJ40">
        <v>1.9821966386792667E-2</v>
      </c>
      <c r="BK40">
        <v>1</v>
      </c>
      <c r="BL40" t="s">
        <v>68</v>
      </c>
      <c r="BM40">
        <v>0</v>
      </c>
      <c r="BN40" t="s">
        <v>259</v>
      </c>
    </row>
    <row r="41" spans="1:66">
      <c r="A41" s="140" t="str">
        <f t="shared" si="36"/>
        <v>신화여객</v>
      </c>
      <c r="B41" s="140" t="str">
        <f t="shared" si="37"/>
        <v>526</v>
      </c>
      <c r="C41" s="141" t="str">
        <f t="shared" si="38"/>
        <v>71바6155</v>
      </c>
      <c r="D41" s="129" t="str">
        <f t="shared" si="39"/>
        <v>중형</v>
      </c>
      <c r="E41" s="125" t="str">
        <f t="shared" si="40"/>
        <v>C</v>
      </c>
      <c r="F41" s="148">
        <f t="shared" si="41"/>
        <v>0.86749999999999994</v>
      </c>
      <c r="G41" s="149">
        <f t="shared" si="42"/>
        <v>2.7759999999999998</v>
      </c>
      <c r="H41" s="150">
        <f t="shared" si="43"/>
        <v>3.2</v>
      </c>
      <c r="I41" s="151">
        <f t="shared" si="44"/>
        <v>4461.058</v>
      </c>
      <c r="J41" s="152">
        <f t="shared" si="45"/>
        <v>3.4413462149019011E-2</v>
      </c>
      <c r="K41" s="152">
        <f t="shared" si="46"/>
        <v>0.33466171063953587</v>
      </c>
      <c r="L41" s="152">
        <f t="shared" si="47"/>
        <v>0.20219418801548869</v>
      </c>
      <c r="M41" s="153">
        <f t="shared" si="48"/>
        <v>10.026</v>
      </c>
      <c r="N41" s="154">
        <f t="shared" si="49"/>
        <v>0.628</v>
      </c>
      <c r="O41" s="154">
        <f t="shared" si="50"/>
        <v>13.853</v>
      </c>
      <c r="P41" s="155">
        <f t="shared" si="51"/>
        <v>0</v>
      </c>
      <c r="Q41" s="156">
        <f t="shared" si="52"/>
        <v>66</v>
      </c>
      <c r="R41" s="157">
        <f t="shared" si="53"/>
        <v>23.872649009441364</v>
      </c>
      <c r="S41" s="142">
        <f t="shared" si="54"/>
        <v>28</v>
      </c>
      <c r="T41" s="142">
        <f t="shared" si="55"/>
        <v>618</v>
      </c>
      <c r="U41" t="s">
        <v>116</v>
      </c>
      <c r="V41" t="s">
        <v>119</v>
      </c>
      <c r="W41" t="s">
        <v>116</v>
      </c>
      <c r="X41" s="4" t="s">
        <v>119</v>
      </c>
      <c r="Y41" s="4" t="s">
        <v>295</v>
      </c>
      <c r="Z41" s="4" t="s">
        <v>164</v>
      </c>
      <c r="AA41" s="4" t="s">
        <v>48</v>
      </c>
      <c r="AB41" s="4">
        <v>524</v>
      </c>
      <c r="AC41" s="4">
        <v>4461.058</v>
      </c>
      <c r="AD41" s="4">
        <v>1607.01</v>
      </c>
      <c r="AE41" s="4">
        <v>2.7759999999999998</v>
      </c>
      <c r="AF41" s="4">
        <v>3.2</v>
      </c>
      <c r="AG41" s="4">
        <v>10.026</v>
      </c>
      <c r="AH41" s="4">
        <v>296.18266699999998</v>
      </c>
      <c r="AI41" s="4">
        <v>10.192671000000001</v>
      </c>
      <c r="AJ41" s="4">
        <v>99.120998</v>
      </c>
      <c r="AK41" s="4">
        <v>902</v>
      </c>
      <c r="AL41" s="4">
        <v>28</v>
      </c>
      <c r="AM41" s="4">
        <v>618</v>
      </c>
      <c r="AN41" s="4">
        <v>66</v>
      </c>
      <c r="AO41" s="4">
        <v>15.061845999999999</v>
      </c>
      <c r="AP41" s="4">
        <v>14.4</v>
      </c>
      <c r="AQ41" s="4">
        <v>0</v>
      </c>
      <c r="AR41" s="4">
        <v>10</v>
      </c>
      <c r="AS41" s="4">
        <v>5257</v>
      </c>
      <c r="AT41" s="4">
        <v>0.628</v>
      </c>
      <c r="AU41" s="4">
        <v>13.853</v>
      </c>
      <c r="AV41" s="4">
        <v>30776</v>
      </c>
      <c r="AW41" s="4">
        <v>0</v>
      </c>
      <c r="AX41" s="4">
        <v>0.66</v>
      </c>
      <c r="AY41">
        <v>0.86749999999999994</v>
      </c>
      <c r="AZ41" t="s">
        <v>69</v>
      </c>
      <c r="BA41" t="s">
        <v>276</v>
      </c>
      <c r="BB41">
        <v>4</v>
      </c>
      <c r="BC41" t="s">
        <v>335</v>
      </c>
      <c r="BD41">
        <v>3</v>
      </c>
      <c r="BE41">
        <v>39090.327000000005</v>
      </c>
      <c r="BF41">
        <v>0.11412178772513208</v>
      </c>
      <c r="BG41">
        <v>9.9000650851552074E-2</v>
      </c>
      <c r="BH41">
        <v>204600.88600000006</v>
      </c>
      <c r="BI41">
        <v>2.1803708122749767E-2</v>
      </c>
      <c r="BJ41">
        <v>1.8914716796485421E-2</v>
      </c>
      <c r="BK41">
        <v>1</v>
      </c>
      <c r="BL41" t="s">
        <v>69</v>
      </c>
      <c r="BM41">
        <v>0</v>
      </c>
      <c r="BN41" t="s">
        <v>259</v>
      </c>
    </row>
    <row r="42" spans="1:66">
      <c r="A42" s="137" t="str">
        <f t="shared" si="36"/>
        <v>신화여객</v>
      </c>
      <c r="B42" s="137" t="str">
        <f t="shared" si="37"/>
        <v>526</v>
      </c>
      <c r="C42" s="138" t="str">
        <f t="shared" si="38"/>
        <v>72바1102</v>
      </c>
      <c r="D42" s="113" t="str">
        <f t="shared" si="39"/>
        <v>중형</v>
      </c>
      <c r="E42" s="109" t="str">
        <f t="shared" si="40"/>
        <v>F</v>
      </c>
      <c r="F42" s="158">
        <f t="shared" si="41"/>
        <v>0.78531249999999997</v>
      </c>
      <c r="G42" s="159">
        <f t="shared" si="42"/>
        <v>2.5129999999999999</v>
      </c>
      <c r="H42" s="160">
        <f t="shared" si="43"/>
        <v>3.2</v>
      </c>
      <c r="I42" s="161">
        <f t="shared" si="44"/>
        <v>4861.7759999999998</v>
      </c>
      <c r="J42" s="162">
        <f t="shared" si="45"/>
        <v>4.3875258651014507E-2</v>
      </c>
      <c r="K42" s="162">
        <f t="shared" si="46"/>
        <v>0.38330981312362</v>
      </c>
      <c r="L42" s="162">
        <f t="shared" si="47"/>
        <v>0.19396204185466381</v>
      </c>
      <c r="M42" s="163">
        <f t="shared" si="48"/>
        <v>12.631</v>
      </c>
      <c r="N42" s="164">
        <f t="shared" si="49"/>
        <v>1.0489999999999999</v>
      </c>
      <c r="O42" s="164">
        <f t="shared" si="50"/>
        <v>33.814999999999998</v>
      </c>
      <c r="P42" s="165">
        <f t="shared" si="51"/>
        <v>0</v>
      </c>
      <c r="Q42" s="166">
        <f t="shared" si="52"/>
        <v>66</v>
      </c>
      <c r="R42" s="167">
        <f t="shared" si="53"/>
        <v>24.9181157194642</v>
      </c>
      <c r="S42" s="139">
        <f t="shared" si="54"/>
        <v>51</v>
      </c>
      <c r="T42" s="139">
        <f t="shared" si="55"/>
        <v>1644</v>
      </c>
      <c r="U42" t="s">
        <v>116</v>
      </c>
      <c r="V42" t="s">
        <v>119</v>
      </c>
      <c r="W42" t="s">
        <v>116</v>
      </c>
      <c r="X42" s="4" t="s">
        <v>119</v>
      </c>
      <c r="Y42" s="4" t="s">
        <v>197</v>
      </c>
      <c r="Z42" s="4" t="s">
        <v>164</v>
      </c>
      <c r="AA42" s="4" t="s">
        <v>48</v>
      </c>
      <c r="AB42" s="4">
        <v>524</v>
      </c>
      <c r="AC42" s="4">
        <v>4861.7759999999998</v>
      </c>
      <c r="AD42" s="4">
        <v>1934.423</v>
      </c>
      <c r="AE42" s="4">
        <v>2.5129999999999999</v>
      </c>
      <c r="AF42" s="4">
        <v>3.2</v>
      </c>
      <c r="AG42" s="4">
        <v>12.631</v>
      </c>
      <c r="AH42" s="4">
        <v>340.61629399999998</v>
      </c>
      <c r="AI42" s="4">
        <v>14.944628</v>
      </c>
      <c r="AJ42" s="4">
        <v>130.56156799999999</v>
      </c>
      <c r="AK42" s="4">
        <v>943</v>
      </c>
      <c r="AL42" s="4">
        <v>51</v>
      </c>
      <c r="AM42" s="4">
        <v>1644</v>
      </c>
      <c r="AN42" s="4">
        <v>66</v>
      </c>
      <c r="AO42" s="4">
        <v>14.273467999999999</v>
      </c>
      <c r="AP42" s="4">
        <v>28.6</v>
      </c>
      <c r="AQ42" s="4">
        <v>0</v>
      </c>
      <c r="AR42" s="4">
        <v>94</v>
      </c>
      <c r="AS42" s="4">
        <v>57075</v>
      </c>
      <c r="AT42" s="4">
        <v>1.0489999999999999</v>
      </c>
      <c r="AU42" s="4">
        <v>33.814999999999998</v>
      </c>
      <c r="AV42" s="4">
        <v>0</v>
      </c>
      <c r="AW42" s="4">
        <v>0</v>
      </c>
      <c r="AX42" s="4">
        <v>0.66</v>
      </c>
      <c r="AY42">
        <v>0.78531249999999997</v>
      </c>
      <c r="AZ42" t="s">
        <v>70</v>
      </c>
      <c r="BA42" t="s">
        <v>276</v>
      </c>
      <c r="BB42">
        <v>2</v>
      </c>
      <c r="BC42" t="s">
        <v>393</v>
      </c>
      <c r="BD42">
        <v>1</v>
      </c>
      <c r="BE42">
        <v>39090.327000000005</v>
      </c>
      <c r="BF42">
        <v>0.12437286595223415</v>
      </c>
      <c r="BG42">
        <v>9.7671566293113882E-2</v>
      </c>
      <c r="BH42">
        <v>204600.88600000006</v>
      </c>
      <c r="BI42">
        <v>2.3762243141019431E-2</v>
      </c>
      <c r="BJ42">
        <v>1.8660786566681822E-2</v>
      </c>
      <c r="BK42">
        <v>1</v>
      </c>
      <c r="BL42" t="s">
        <v>70</v>
      </c>
      <c r="BM42">
        <v>0</v>
      </c>
      <c r="BN42" t="s">
        <v>259</v>
      </c>
    </row>
    <row r="43" spans="1:66">
      <c r="A43" s="140" t="str">
        <f t="shared" ref="A43:A44" si="56">W43</f>
        <v>신화여객</v>
      </c>
      <c r="B43" s="140" t="str">
        <f t="shared" ref="B43:B44" si="57">V43</f>
        <v>526</v>
      </c>
      <c r="C43" s="141" t="str">
        <f t="shared" ref="C43:C44" si="58">Y43</f>
        <v>72바1103</v>
      </c>
      <c r="D43" s="129" t="str">
        <f t="shared" ref="D43:D44" si="59">Z43</f>
        <v>중형</v>
      </c>
      <c r="E43" s="125" t="str">
        <f t="shared" ref="E43:E44" si="60">AZ43</f>
        <v>D</v>
      </c>
      <c r="F43" s="148">
        <f t="shared" ref="F43:F44" si="61">G43/H43</f>
        <v>0.82937499999999997</v>
      </c>
      <c r="G43" s="149">
        <f t="shared" ref="G43:G44" si="62">AE43</f>
        <v>2.6539999999999999</v>
      </c>
      <c r="H43" s="150">
        <f t="shared" ref="H43:H44" si="63">AF43</f>
        <v>3.2</v>
      </c>
      <c r="I43" s="151">
        <f t="shared" ref="I43:I44" si="64">AC43</f>
        <v>3029.98</v>
      </c>
      <c r="J43" s="152">
        <f t="shared" ref="J43:J44" si="65">AI43/AH43</f>
        <v>3.0687775475442877E-2</v>
      </c>
      <c r="K43" s="152">
        <f t="shared" ref="K43:K44" si="66">AJ43/AH43</f>
        <v>0.36367731193672764</v>
      </c>
      <c r="L43" s="152">
        <f t="shared" ref="L43:L44" si="67">AK43/AC43</f>
        <v>0.18448966659845939</v>
      </c>
      <c r="M43" s="153">
        <f t="shared" ref="M43:M44" si="68">AG43</f>
        <v>9.984</v>
      </c>
      <c r="N43" s="154">
        <f t="shared" ref="N43:N44" si="69">IF(AW43=0,AT43,"속도계이상")</f>
        <v>0</v>
      </c>
      <c r="O43" s="154">
        <f t="shared" ref="O43:O44" si="70">IF(AW43=0,AU43,"속도계이상")</f>
        <v>17.920999999999999</v>
      </c>
      <c r="P43" s="155">
        <f t="shared" ref="P43:P44" si="71">AQ43/60</f>
        <v>0</v>
      </c>
      <c r="Q43" s="156">
        <f t="shared" ref="Q43:Q44" si="72">AN43</f>
        <v>65</v>
      </c>
      <c r="R43" s="157">
        <f t="shared" ref="R43:R44" si="73">AC43/(AH43-AI43-AJ43)</f>
        <v>22.767908554819332</v>
      </c>
      <c r="S43" s="142">
        <f t="shared" ref="S43:S44" si="74">IF(AW43=0,AL43,"속도계이상")</f>
        <v>0</v>
      </c>
      <c r="T43" s="142">
        <f t="shared" ref="T43:T44" si="75">IF(AW43=0,AM43,"속도계이상")</f>
        <v>543</v>
      </c>
      <c r="U43" t="s">
        <v>116</v>
      </c>
      <c r="V43" t="s">
        <v>119</v>
      </c>
      <c r="W43" t="s">
        <v>116</v>
      </c>
      <c r="X43" s="4" t="s">
        <v>119</v>
      </c>
      <c r="Y43" s="4" t="s">
        <v>290</v>
      </c>
      <c r="Z43" s="4" t="s">
        <v>164</v>
      </c>
      <c r="AA43" s="4" t="s">
        <v>48</v>
      </c>
      <c r="AB43" s="4">
        <v>524</v>
      </c>
      <c r="AC43" s="4">
        <v>3029.98</v>
      </c>
      <c r="AD43" s="4">
        <v>1141.4639999999999</v>
      </c>
      <c r="AE43" s="4">
        <v>2.6539999999999999</v>
      </c>
      <c r="AF43" s="4">
        <v>3.2</v>
      </c>
      <c r="AG43" s="4">
        <v>9.984</v>
      </c>
      <c r="AH43" s="4">
        <v>219.73828</v>
      </c>
      <c r="AI43" s="4">
        <v>6.7432790000000002</v>
      </c>
      <c r="AJ43" s="4">
        <v>79.913826999999998</v>
      </c>
      <c r="AK43" s="4">
        <v>559</v>
      </c>
      <c r="AL43" s="4">
        <v>0</v>
      </c>
      <c r="AM43" s="4">
        <v>543</v>
      </c>
      <c r="AN43" s="4">
        <v>65</v>
      </c>
      <c r="AO43" s="4">
        <v>13.78904</v>
      </c>
      <c r="AP43" s="4">
        <v>0</v>
      </c>
      <c r="AQ43" s="4">
        <v>0</v>
      </c>
      <c r="AR43" s="4">
        <v>57</v>
      </c>
      <c r="AS43" s="4">
        <v>29249</v>
      </c>
      <c r="AT43" s="4">
        <v>0</v>
      </c>
      <c r="AU43" s="4">
        <v>17.920999999999999</v>
      </c>
      <c r="AV43" s="4">
        <v>21172</v>
      </c>
      <c r="AW43" s="4">
        <v>0</v>
      </c>
      <c r="AX43" s="4">
        <v>0.66</v>
      </c>
      <c r="AY43">
        <v>0.82937499999999997</v>
      </c>
      <c r="AZ43" t="s">
        <v>67</v>
      </c>
      <c r="BA43" t="s">
        <v>276</v>
      </c>
      <c r="BB43">
        <v>2</v>
      </c>
      <c r="BC43" t="s">
        <v>298</v>
      </c>
      <c r="BD43">
        <v>6</v>
      </c>
      <c r="BE43">
        <v>39090.327000000005</v>
      </c>
      <c r="BF43">
        <v>7.7512270490855698E-2</v>
      </c>
      <c r="BG43">
        <v>6.4286739338353438E-2</v>
      </c>
      <c r="BH43">
        <v>204600.88600000006</v>
      </c>
      <c r="BI43">
        <v>1.4809222282644462E-2</v>
      </c>
      <c r="BJ43">
        <v>1.228239873066825E-2</v>
      </c>
      <c r="BK43">
        <v>1</v>
      </c>
      <c r="BL43" t="s">
        <v>67</v>
      </c>
      <c r="BM43">
        <v>0</v>
      </c>
      <c r="BN43" t="s">
        <v>259</v>
      </c>
    </row>
    <row r="44" spans="1:66">
      <c r="A44" s="137" t="str">
        <f t="shared" si="56"/>
        <v>신화여객</v>
      </c>
      <c r="B44" s="137" t="str">
        <f t="shared" si="57"/>
        <v>526</v>
      </c>
      <c r="C44" s="138" t="str">
        <f t="shared" si="58"/>
        <v>72바1109</v>
      </c>
      <c r="D44" s="113" t="str">
        <f t="shared" si="59"/>
        <v>중형</v>
      </c>
      <c r="E44" s="109" t="str">
        <f t="shared" si="60"/>
        <v>F</v>
      </c>
      <c r="F44" s="158">
        <f t="shared" si="61"/>
        <v>0.72812500000000002</v>
      </c>
      <c r="G44" s="159">
        <f t="shared" si="62"/>
        <v>2.33</v>
      </c>
      <c r="H44" s="160">
        <f t="shared" si="63"/>
        <v>3.2</v>
      </c>
      <c r="I44" s="161">
        <f t="shared" si="64"/>
        <v>1668.306</v>
      </c>
      <c r="J44" s="162">
        <f t="shared" si="65"/>
        <v>4.3957621093910701E-2</v>
      </c>
      <c r="K44" s="162">
        <f t="shared" si="66"/>
        <v>0.37231888607565322</v>
      </c>
      <c r="L44" s="162">
        <f t="shared" si="67"/>
        <v>0.13846380699943536</v>
      </c>
      <c r="M44" s="163">
        <f t="shared" si="68"/>
        <v>15.007999999999999</v>
      </c>
      <c r="N44" s="164">
        <f t="shared" si="69"/>
        <v>0.42</v>
      </c>
      <c r="O44" s="164">
        <f t="shared" si="70"/>
        <v>17.922000000000001</v>
      </c>
      <c r="P44" s="165">
        <f t="shared" si="71"/>
        <v>0</v>
      </c>
      <c r="Q44" s="166">
        <f t="shared" si="72"/>
        <v>62</v>
      </c>
      <c r="R44" s="167">
        <f t="shared" si="73"/>
        <v>23.743043891683097</v>
      </c>
      <c r="S44" s="139">
        <f t="shared" si="74"/>
        <v>7</v>
      </c>
      <c r="T44" s="139">
        <f t="shared" si="75"/>
        <v>299</v>
      </c>
      <c r="U44" t="s">
        <v>116</v>
      </c>
      <c r="V44" t="s">
        <v>119</v>
      </c>
      <c r="W44" t="s">
        <v>116</v>
      </c>
      <c r="X44" s="4" t="s">
        <v>119</v>
      </c>
      <c r="Y44" s="4" t="s">
        <v>198</v>
      </c>
      <c r="Z44" s="4" t="s">
        <v>164</v>
      </c>
      <c r="AA44" s="4" t="s">
        <v>48</v>
      </c>
      <c r="AB44" s="4">
        <v>524</v>
      </c>
      <c r="AC44" s="4">
        <v>1668.306</v>
      </c>
      <c r="AD44" s="4">
        <v>716.11300000000006</v>
      </c>
      <c r="AE44" s="4">
        <v>2.33</v>
      </c>
      <c r="AF44" s="4">
        <v>3.2</v>
      </c>
      <c r="AG44" s="4">
        <v>15.007999999999999</v>
      </c>
      <c r="AH44" s="4">
        <v>120.373848</v>
      </c>
      <c r="AI44" s="4">
        <v>5.2913480000000002</v>
      </c>
      <c r="AJ44" s="4">
        <v>44.817456999999997</v>
      </c>
      <c r="AK44" s="4">
        <v>231</v>
      </c>
      <c r="AL44" s="4">
        <v>7</v>
      </c>
      <c r="AM44" s="4">
        <v>299</v>
      </c>
      <c r="AN44" s="4">
        <v>62</v>
      </c>
      <c r="AO44" s="4">
        <v>13.859372</v>
      </c>
      <c r="AP44" s="4">
        <v>0</v>
      </c>
      <c r="AQ44" s="4">
        <v>0</v>
      </c>
      <c r="AR44" s="4">
        <v>23</v>
      </c>
      <c r="AS44" s="4">
        <v>11502</v>
      </c>
      <c r="AT44" s="4">
        <v>0.42</v>
      </c>
      <c r="AU44" s="4">
        <v>17.922000000000001</v>
      </c>
      <c r="AV44" s="4">
        <v>0</v>
      </c>
      <c r="AW44" s="4">
        <v>0</v>
      </c>
      <c r="AX44" s="4">
        <v>0.72</v>
      </c>
      <c r="AY44">
        <v>0.72812500000000002</v>
      </c>
      <c r="AZ44" t="s">
        <v>70</v>
      </c>
      <c r="BA44" t="s">
        <v>276</v>
      </c>
      <c r="BB44">
        <v>3</v>
      </c>
      <c r="BC44" t="s">
        <v>422</v>
      </c>
      <c r="BD44">
        <v>1</v>
      </c>
      <c r="BE44">
        <v>39090.327000000005</v>
      </c>
      <c r="BF44">
        <v>4.2678230857470183E-2</v>
      </c>
      <c r="BG44">
        <v>3.1075086843095477E-2</v>
      </c>
      <c r="BH44">
        <v>204600.88600000006</v>
      </c>
      <c r="BI44">
        <v>8.1539529599104453E-3</v>
      </c>
      <c r="BJ44">
        <v>5.9370969989347927E-3</v>
      </c>
      <c r="BK44">
        <v>1</v>
      </c>
      <c r="BL44" t="s">
        <v>70</v>
      </c>
      <c r="BM44">
        <v>0</v>
      </c>
      <c r="BN44" t="s">
        <v>259</v>
      </c>
    </row>
    <row r="45" spans="1:66">
      <c r="A45" s="140" t="str">
        <f t="shared" ref="A45:A46" si="76">W45</f>
        <v>신화여객</v>
      </c>
      <c r="B45" s="140" t="str">
        <f t="shared" ref="B45:B46" si="77">V45</f>
        <v>526</v>
      </c>
      <c r="C45" s="141" t="str">
        <f t="shared" ref="C45:C46" si="78">Y45</f>
        <v>72바1111</v>
      </c>
      <c r="D45" s="129" t="str">
        <f t="shared" ref="D45:D46" si="79">Z45</f>
        <v>중형</v>
      </c>
      <c r="E45" s="125" t="str">
        <f t="shared" ref="E45:E46" si="80">AZ45</f>
        <v>D</v>
      </c>
      <c r="F45" s="148">
        <f t="shared" ref="F45:F46" si="81">G45/H45</f>
        <v>0.84156249999999999</v>
      </c>
      <c r="G45" s="149">
        <f t="shared" ref="G45:G46" si="82">AE45</f>
        <v>2.6930000000000001</v>
      </c>
      <c r="H45" s="150">
        <f t="shared" ref="H45:H46" si="83">AF45</f>
        <v>3.2</v>
      </c>
      <c r="I45" s="151">
        <f t="shared" ref="I45:I46" si="84">AC45</f>
        <v>3479.4250000000002</v>
      </c>
      <c r="J45" s="152">
        <f t="shared" ref="J45:J46" si="85">AI45/AH45</f>
        <v>1.4083967651079223E-2</v>
      </c>
      <c r="K45" s="152">
        <f t="shared" ref="K45:K46" si="86">AJ45/AH45</f>
        <v>0.33868074671538884</v>
      </c>
      <c r="L45" s="152">
        <f t="shared" ref="L45:L46" si="87">AK45/AC45</f>
        <v>0.1250206571488105</v>
      </c>
      <c r="M45" s="153">
        <f t="shared" ref="M45:M46" si="88">AG45</f>
        <v>10.239000000000001</v>
      </c>
      <c r="N45" s="154">
        <f t="shared" ref="N45:N46" si="89">IF(AW45=0,AT45,"속도계이상")</f>
        <v>0.89100000000000001</v>
      </c>
      <c r="O45" s="154">
        <f t="shared" ref="O45:O46" si="90">IF(AW45=0,AU45,"속도계이상")</f>
        <v>9.4269999999999996</v>
      </c>
      <c r="P45" s="155">
        <f t="shared" ref="P45:P46" si="91">AQ45/60</f>
        <v>0</v>
      </c>
      <c r="Q45" s="156">
        <f t="shared" ref="Q45:Q46" si="92">AN45</f>
        <v>65</v>
      </c>
      <c r="R45" s="157">
        <f t="shared" ref="R45:R46" si="93">AC45/(AH45-AI45-AJ45)</f>
        <v>23.443046325239621</v>
      </c>
      <c r="S45" s="142">
        <f t="shared" ref="S45:S46" si="94">IF(AW45=0,AL45,"속도계이상")</f>
        <v>31</v>
      </c>
      <c r="T45" s="142">
        <f t="shared" ref="T45:T46" si="95">IF(AW45=0,AM45,"속도계이상")</f>
        <v>328</v>
      </c>
      <c r="U45" t="s">
        <v>116</v>
      </c>
      <c r="V45" t="s">
        <v>119</v>
      </c>
      <c r="W45" t="s">
        <v>116</v>
      </c>
      <c r="X45" s="4" t="s">
        <v>119</v>
      </c>
      <c r="Y45" s="4" t="s">
        <v>260</v>
      </c>
      <c r="Z45" s="4" t="s">
        <v>164</v>
      </c>
      <c r="AA45" s="4" t="s">
        <v>48</v>
      </c>
      <c r="AB45" s="4">
        <v>524</v>
      </c>
      <c r="AC45" s="4">
        <v>3479.4250000000002</v>
      </c>
      <c r="AD45" s="4">
        <v>1292.2280000000001</v>
      </c>
      <c r="AE45" s="4">
        <v>2.6930000000000001</v>
      </c>
      <c r="AF45" s="4">
        <v>3.2</v>
      </c>
      <c r="AG45" s="4">
        <v>10.239000000000001</v>
      </c>
      <c r="AH45" s="4">
        <v>229.314358</v>
      </c>
      <c r="AI45" s="4">
        <v>3.2296559999999999</v>
      </c>
      <c r="AJ45" s="4">
        <v>77.664357999999993</v>
      </c>
      <c r="AK45" s="4">
        <v>435</v>
      </c>
      <c r="AL45" s="4">
        <v>31</v>
      </c>
      <c r="AM45" s="4">
        <v>328</v>
      </c>
      <c r="AN45" s="4">
        <v>65</v>
      </c>
      <c r="AO45" s="4">
        <v>15.173166</v>
      </c>
      <c r="AP45" s="4">
        <v>15.6</v>
      </c>
      <c r="AQ45" s="4">
        <v>0</v>
      </c>
      <c r="AR45" s="4">
        <v>13</v>
      </c>
      <c r="AS45" s="4">
        <v>3224</v>
      </c>
      <c r="AT45" s="4">
        <v>0.89100000000000001</v>
      </c>
      <c r="AU45" s="4">
        <v>9.4269999999999996</v>
      </c>
      <c r="AV45" s="4">
        <v>20512</v>
      </c>
      <c r="AW45" s="4">
        <v>0</v>
      </c>
      <c r="AX45" s="4">
        <v>0.66</v>
      </c>
      <c r="AY45">
        <v>0.84156249999999999</v>
      </c>
      <c r="AZ45" t="s">
        <v>67</v>
      </c>
      <c r="BA45" t="s">
        <v>276</v>
      </c>
      <c r="BB45">
        <v>1</v>
      </c>
      <c r="BC45" t="s">
        <v>277</v>
      </c>
      <c r="BD45">
        <v>3</v>
      </c>
      <c r="BE45">
        <v>39090.327000000005</v>
      </c>
      <c r="BF45">
        <v>8.9009871930720866E-2</v>
      </c>
      <c r="BG45">
        <v>7.4907370346697283E-2</v>
      </c>
      <c r="BH45">
        <v>204600.88600000006</v>
      </c>
      <c r="BI45">
        <v>1.7005913649855844E-2</v>
      </c>
      <c r="BJ45">
        <v>1.4311539205956809E-2</v>
      </c>
      <c r="BK45">
        <v>1</v>
      </c>
      <c r="BL45" t="s">
        <v>67</v>
      </c>
      <c r="BM45">
        <v>0</v>
      </c>
      <c r="BN45" t="s">
        <v>259</v>
      </c>
    </row>
    <row r="46" spans="1:66">
      <c r="A46" s="137" t="str">
        <f t="shared" si="76"/>
        <v>신화여객</v>
      </c>
      <c r="B46" s="137" t="str">
        <f t="shared" si="77"/>
        <v>526</v>
      </c>
      <c r="C46" s="138" t="str">
        <f t="shared" si="78"/>
        <v>72바1112</v>
      </c>
      <c r="D46" s="113" t="str">
        <f t="shared" si="79"/>
        <v>중형</v>
      </c>
      <c r="E46" s="109" t="str">
        <f t="shared" si="80"/>
        <v>D</v>
      </c>
      <c r="F46" s="158">
        <f t="shared" si="81"/>
        <v>0.82125000000000004</v>
      </c>
      <c r="G46" s="159">
        <f t="shared" si="82"/>
        <v>2.6280000000000001</v>
      </c>
      <c r="H46" s="160">
        <f t="shared" si="83"/>
        <v>3.2</v>
      </c>
      <c r="I46" s="161">
        <f t="shared" si="84"/>
        <v>4215.8029999999999</v>
      </c>
      <c r="J46" s="162">
        <f t="shared" si="85"/>
        <v>6.9239609231353028E-2</v>
      </c>
      <c r="K46" s="162">
        <f t="shared" si="86"/>
        <v>0.35918499455244568</v>
      </c>
      <c r="L46" s="162">
        <f t="shared" si="87"/>
        <v>0.18596694390131607</v>
      </c>
      <c r="M46" s="163">
        <f t="shared" si="88"/>
        <v>13.122</v>
      </c>
      <c r="N46" s="164">
        <f t="shared" si="89"/>
        <v>2.5859999999999999</v>
      </c>
      <c r="O46" s="164">
        <f t="shared" si="90"/>
        <v>48.887</v>
      </c>
      <c r="P46" s="165">
        <f t="shared" si="91"/>
        <v>0</v>
      </c>
      <c r="Q46" s="166">
        <f t="shared" si="92"/>
        <v>77</v>
      </c>
      <c r="R46" s="167">
        <f t="shared" si="93"/>
        <v>25.17747650760305</v>
      </c>
      <c r="S46" s="139">
        <f t="shared" si="94"/>
        <v>109</v>
      </c>
      <c r="T46" s="139">
        <f t="shared" si="95"/>
        <v>2061</v>
      </c>
      <c r="U46" t="s">
        <v>116</v>
      </c>
      <c r="V46" t="s">
        <v>119</v>
      </c>
      <c r="W46" t="s">
        <v>116</v>
      </c>
      <c r="X46" s="4" t="s">
        <v>119</v>
      </c>
      <c r="Y46" s="4" t="s">
        <v>199</v>
      </c>
      <c r="Z46" s="4" t="s">
        <v>164</v>
      </c>
      <c r="AA46" s="4" t="s">
        <v>48</v>
      </c>
      <c r="AB46" s="4">
        <v>524</v>
      </c>
      <c r="AC46" s="4">
        <v>4215.8029999999999</v>
      </c>
      <c r="AD46" s="4">
        <v>1604.3150000000001</v>
      </c>
      <c r="AE46" s="4">
        <v>2.6280000000000001</v>
      </c>
      <c r="AF46" s="4">
        <v>3.2</v>
      </c>
      <c r="AG46" s="4">
        <v>13.122</v>
      </c>
      <c r="AH46" s="4">
        <v>292.95072900000002</v>
      </c>
      <c r="AI46" s="4">
        <v>20.283794</v>
      </c>
      <c r="AJ46" s="4">
        <v>105.223506</v>
      </c>
      <c r="AK46" s="4">
        <v>784</v>
      </c>
      <c r="AL46" s="4">
        <v>109</v>
      </c>
      <c r="AM46" s="4">
        <v>2061</v>
      </c>
      <c r="AN46" s="4">
        <v>77</v>
      </c>
      <c r="AO46" s="4">
        <v>14.390826000000001</v>
      </c>
      <c r="AP46" s="4">
        <v>288.39999999999998</v>
      </c>
      <c r="AQ46" s="4">
        <v>0</v>
      </c>
      <c r="AR46" s="4">
        <v>45</v>
      </c>
      <c r="AS46" s="4">
        <v>29018</v>
      </c>
      <c r="AT46" s="4">
        <v>2.5859999999999999</v>
      </c>
      <c r="AU46" s="4">
        <v>48.887</v>
      </c>
      <c r="AV46" s="4">
        <v>1697</v>
      </c>
      <c r="AW46" s="4">
        <v>0</v>
      </c>
      <c r="AX46" s="4">
        <v>0.7</v>
      </c>
      <c r="AY46">
        <v>0.82125000000000004</v>
      </c>
      <c r="AZ46" t="s">
        <v>67</v>
      </c>
      <c r="BA46" t="s">
        <v>276</v>
      </c>
      <c r="BB46">
        <v>3</v>
      </c>
      <c r="BC46" t="s">
        <v>299</v>
      </c>
      <c r="BD46">
        <v>2</v>
      </c>
      <c r="BE46">
        <v>39090.327000000005</v>
      </c>
      <c r="BF46">
        <v>0.10784772918374408</v>
      </c>
      <c r="BG46">
        <v>8.8569947592149825E-2</v>
      </c>
      <c r="BH46">
        <v>204600.88600000006</v>
      </c>
      <c r="BI46">
        <v>2.0605008523765626E-2</v>
      </c>
      <c r="BJ46">
        <v>1.692186325014252E-2</v>
      </c>
      <c r="BK46">
        <v>1</v>
      </c>
      <c r="BL46" t="s">
        <v>69</v>
      </c>
      <c r="BM46">
        <v>-1</v>
      </c>
      <c r="BN46" t="s">
        <v>339</v>
      </c>
    </row>
    <row r="47" spans="1:66">
      <c r="A47" s="140" t="str">
        <f t="shared" ref="A47:A49" si="96">W47</f>
        <v>신화여객</v>
      </c>
      <c r="B47" s="140" t="str">
        <f t="shared" ref="B47:B49" si="97">V47</f>
        <v>555</v>
      </c>
      <c r="C47" s="141" t="str">
        <f t="shared" ref="C47:C49" si="98">Y47</f>
        <v>71바6159</v>
      </c>
      <c r="D47" s="129" t="str">
        <f t="shared" ref="D47:D49" si="99">Z47</f>
        <v>중형</v>
      </c>
      <c r="E47" s="125" t="str">
        <f t="shared" ref="E47:E49" si="100">AZ47</f>
        <v>C</v>
      </c>
      <c r="F47" s="148">
        <f t="shared" ref="F47:F49" si="101">G47/H47</f>
        <v>0.89928571428571424</v>
      </c>
      <c r="G47" s="149">
        <f t="shared" ref="G47:G49" si="102">AE47</f>
        <v>2.5179999999999998</v>
      </c>
      <c r="H47" s="150">
        <f t="shared" ref="H47:H49" si="103">AF47</f>
        <v>2.8</v>
      </c>
      <c r="I47" s="151">
        <f t="shared" ref="I47:I49" si="104">AC47</f>
        <v>4113.7790000000005</v>
      </c>
      <c r="J47" s="152">
        <f t="shared" ref="J47:J49" si="105">AI47/AH47</f>
        <v>2.8099918221339278E-2</v>
      </c>
      <c r="K47" s="152">
        <f t="shared" ref="K47:K49" si="106">AJ47/AH47</f>
        <v>0.37881708318893892</v>
      </c>
      <c r="L47" s="152">
        <f t="shared" ref="L47:L49" si="107">AK47/AC47</f>
        <v>0.18474497536206974</v>
      </c>
      <c r="M47" s="153">
        <f t="shared" ref="M47:M49" si="108">AG47</f>
        <v>10.5</v>
      </c>
      <c r="N47" s="154">
        <f t="shared" ref="N47:N49" si="109">IF(AW47=0,AT47,"속도계이상")</f>
        <v>0.754</v>
      </c>
      <c r="O47" s="154">
        <f t="shared" ref="O47:O49" si="110">IF(AW47=0,AU47,"속도계이상")</f>
        <v>12.738</v>
      </c>
      <c r="P47" s="155">
        <f t="shared" ref="P47:P49" si="111">AQ47/60</f>
        <v>0</v>
      </c>
      <c r="Q47" s="156">
        <f t="shared" ref="Q47:Q49" si="112">AN47</f>
        <v>78</v>
      </c>
      <c r="R47" s="157">
        <f t="shared" ref="R47:R49" si="113">AC47/(AH47-AI47-AJ47)</f>
        <v>22.953957901786623</v>
      </c>
      <c r="S47" s="142">
        <f t="shared" ref="S47:S49" si="114">IF(AW47=0,AL47,"속도계이상")</f>
        <v>31</v>
      </c>
      <c r="T47" s="142">
        <f t="shared" ref="T47:T49" si="115">IF(AW47=0,AM47,"속도계이상")</f>
        <v>524</v>
      </c>
      <c r="U47" t="s">
        <v>116</v>
      </c>
      <c r="V47" t="s">
        <v>120</v>
      </c>
      <c r="W47" t="s">
        <v>116</v>
      </c>
      <c r="X47" s="4" t="s">
        <v>120</v>
      </c>
      <c r="Y47" s="4" t="s">
        <v>200</v>
      </c>
      <c r="Z47" s="4" t="s">
        <v>164</v>
      </c>
      <c r="AA47" s="4" t="s">
        <v>48</v>
      </c>
      <c r="AB47" s="4">
        <v>524</v>
      </c>
      <c r="AC47" s="4">
        <v>4113.7790000000005</v>
      </c>
      <c r="AD47" s="4">
        <v>1633.5139999999999</v>
      </c>
      <c r="AE47" s="4">
        <v>2.5179999999999998</v>
      </c>
      <c r="AF47" s="4">
        <v>2.8</v>
      </c>
      <c r="AG47" s="4">
        <v>10.5</v>
      </c>
      <c r="AH47" s="4">
        <v>302.18151999999998</v>
      </c>
      <c r="AI47" s="4">
        <v>8.4912759999999992</v>
      </c>
      <c r="AJ47" s="4">
        <v>114.47152199999999</v>
      </c>
      <c r="AK47" s="4">
        <v>760</v>
      </c>
      <c r="AL47" s="4">
        <v>31</v>
      </c>
      <c r="AM47" s="4">
        <v>524</v>
      </c>
      <c r="AN47" s="4">
        <v>78</v>
      </c>
      <c r="AO47" s="4">
        <v>13.613602</v>
      </c>
      <c r="AP47" s="4">
        <v>336.9</v>
      </c>
      <c r="AQ47" s="4">
        <v>0</v>
      </c>
      <c r="AR47" s="4">
        <v>94</v>
      </c>
      <c r="AS47" s="4">
        <v>29093</v>
      </c>
      <c r="AT47" s="4">
        <v>0.754</v>
      </c>
      <c r="AU47" s="4">
        <v>12.738</v>
      </c>
      <c r="AV47" s="4">
        <v>14329</v>
      </c>
      <c r="AW47" s="4">
        <v>0</v>
      </c>
      <c r="AX47" s="4">
        <v>0.64</v>
      </c>
      <c r="AY47">
        <v>0.89928571428571424</v>
      </c>
      <c r="AZ47" t="s">
        <v>69</v>
      </c>
      <c r="BA47" t="s">
        <v>278</v>
      </c>
      <c r="BB47">
        <v>1</v>
      </c>
      <c r="BC47" t="s">
        <v>280</v>
      </c>
      <c r="BD47">
        <v>5</v>
      </c>
      <c r="BE47">
        <v>12351.173000000001</v>
      </c>
      <c r="BF47">
        <v>0.33306787946375621</v>
      </c>
      <c r="BG47">
        <v>0.29952318588919219</v>
      </c>
      <c r="BH47">
        <v>204600.88600000006</v>
      </c>
      <c r="BI47">
        <v>2.0106359656722108E-2</v>
      </c>
      <c r="BJ47">
        <v>1.808136200558081E-2</v>
      </c>
      <c r="BK47">
        <v>1</v>
      </c>
      <c r="BL47" t="s">
        <v>68</v>
      </c>
      <c r="BM47">
        <v>-1</v>
      </c>
      <c r="BN47" t="s">
        <v>339</v>
      </c>
    </row>
    <row r="48" spans="1:66">
      <c r="A48" s="137" t="str">
        <f t="shared" si="96"/>
        <v>신화여객</v>
      </c>
      <c r="B48" s="137" t="str">
        <f t="shared" si="97"/>
        <v>555</v>
      </c>
      <c r="C48" s="138" t="str">
        <f t="shared" si="98"/>
        <v>72바1106</v>
      </c>
      <c r="D48" s="113" t="str">
        <f t="shared" si="99"/>
        <v>중형</v>
      </c>
      <c r="E48" s="109" t="str">
        <f t="shared" si="100"/>
        <v>D</v>
      </c>
      <c r="F48" s="158">
        <f t="shared" si="101"/>
        <v>0.83965517241379317</v>
      </c>
      <c r="G48" s="159">
        <f t="shared" si="102"/>
        <v>2.4350000000000001</v>
      </c>
      <c r="H48" s="160">
        <f t="shared" si="103"/>
        <v>2.9</v>
      </c>
      <c r="I48" s="161">
        <f t="shared" si="104"/>
        <v>4264.2070000000003</v>
      </c>
      <c r="J48" s="162">
        <f t="shared" si="105"/>
        <v>2.9405575936973766E-2</v>
      </c>
      <c r="K48" s="162">
        <f t="shared" si="106"/>
        <v>0.44325072810455191</v>
      </c>
      <c r="L48" s="162">
        <f t="shared" si="107"/>
        <v>0.20238229523097728</v>
      </c>
      <c r="M48" s="163">
        <f t="shared" si="108"/>
        <v>9.7620000000000005</v>
      </c>
      <c r="N48" s="164">
        <f t="shared" si="109"/>
        <v>0.89100000000000001</v>
      </c>
      <c r="O48" s="164">
        <f t="shared" si="110"/>
        <v>16.908000000000001</v>
      </c>
      <c r="P48" s="165">
        <f t="shared" si="111"/>
        <v>0</v>
      </c>
      <c r="Q48" s="166">
        <f t="shared" si="112"/>
        <v>82</v>
      </c>
      <c r="R48" s="167">
        <f t="shared" si="113"/>
        <v>22.668612011224148</v>
      </c>
      <c r="S48" s="139">
        <f t="shared" si="114"/>
        <v>38</v>
      </c>
      <c r="T48" s="139">
        <f t="shared" si="115"/>
        <v>721</v>
      </c>
      <c r="U48" t="s">
        <v>116</v>
      </c>
      <c r="V48" t="s">
        <v>120</v>
      </c>
      <c r="W48" t="s">
        <v>116</v>
      </c>
      <c r="X48" s="4" t="s">
        <v>120</v>
      </c>
      <c r="Y48" s="4" t="s">
        <v>310</v>
      </c>
      <c r="Z48" s="4" t="s">
        <v>164</v>
      </c>
      <c r="AA48" s="4" t="s">
        <v>48</v>
      </c>
      <c r="AB48" s="4">
        <v>524</v>
      </c>
      <c r="AC48" s="4">
        <v>4264.2070000000003</v>
      </c>
      <c r="AD48" s="4">
        <v>1751.5070000000001</v>
      </c>
      <c r="AE48" s="4">
        <v>2.4350000000000001</v>
      </c>
      <c r="AF48" s="4">
        <v>2.9</v>
      </c>
      <c r="AG48" s="4">
        <v>9.7620000000000005</v>
      </c>
      <c r="AH48" s="4">
        <v>356.71353699999997</v>
      </c>
      <c r="AI48" s="4">
        <v>10.489367</v>
      </c>
      <c r="AJ48" s="4">
        <v>158.11353500000001</v>
      </c>
      <c r="AK48" s="4">
        <v>863</v>
      </c>
      <c r="AL48" s="4">
        <v>38</v>
      </c>
      <c r="AM48" s="4">
        <v>721</v>
      </c>
      <c r="AN48" s="4">
        <v>82</v>
      </c>
      <c r="AO48" s="4">
        <v>11.954148999999999</v>
      </c>
      <c r="AP48" s="4">
        <v>359.8</v>
      </c>
      <c r="AQ48" s="4">
        <v>0</v>
      </c>
      <c r="AR48" s="4">
        <v>207</v>
      </c>
      <c r="AS48" s="4">
        <v>112634</v>
      </c>
      <c r="AT48" s="4">
        <v>0.89100000000000001</v>
      </c>
      <c r="AU48" s="4">
        <v>16.908000000000001</v>
      </c>
      <c r="AV48" s="4">
        <v>0</v>
      </c>
      <c r="AW48" s="4">
        <v>0</v>
      </c>
      <c r="AX48" s="4">
        <v>0.6</v>
      </c>
      <c r="AY48">
        <v>0.83965517241379317</v>
      </c>
      <c r="AZ48" t="s">
        <v>67</v>
      </c>
      <c r="BA48" t="s">
        <v>278</v>
      </c>
      <c r="BB48">
        <v>1</v>
      </c>
      <c r="BC48" t="s">
        <v>401</v>
      </c>
      <c r="BD48">
        <v>1</v>
      </c>
      <c r="BE48">
        <v>12351.173000000001</v>
      </c>
      <c r="BF48">
        <v>0.34524712754003206</v>
      </c>
      <c r="BG48">
        <v>0.28988853639999246</v>
      </c>
      <c r="BH48">
        <v>204600.88600000006</v>
      </c>
      <c r="BI48">
        <v>2.0841586189416596E-2</v>
      </c>
      <c r="BJ48">
        <v>1.7499745645251523E-2</v>
      </c>
      <c r="BK48">
        <v>1</v>
      </c>
      <c r="BL48" t="s">
        <v>69</v>
      </c>
      <c r="BM48">
        <v>-1</v>
      </c>
      <c r="BN48" t="s">
        <v>339</v>
      </c>
    </row>
    <row r="49" spans="1:66">
      <c r="A49" s="140" t="str">
        <f t="shared" si="96"/>
        <v>신화여객</v>
      </c>
      <c r="B49" s="140" t="str">
        <f t="shared" si="97"/>
        <v>555</v>
      </c>
      <c r="C49" s="141" t="str">
        <f t="shared" si="98"/>
        <v>73아2101</v>
      </c>
      <c r="D49" s="129" t="str">
        <f t="shared" si="99"/>
        <v>중형</v>
      </c>
      <c r="E49" s="125" t="str">
        <f t="shared" si="100"/>
        <v>A</v>
      </c>
      <c r="F49" s="148">
        <f t="shared" si="101"/>
        <v>0.98222222222222222</v>
      </c>
      <c r="G49" s="149">
        <f t="shared" si="102"/>
        <v>2.6520000000000001</v>
      </c>
      <c r="H49" s="150">
        <f t="shared" si="103"/>
        <v>2.7</v>
      </c>
      <c r="I49" s="151">
        <f t="shared" si="104"/>
        <v>3973.1869999999999</v>
      </c>
      <c r="J49" s="152">
        <f t="shared" si="105"/>
        <v>2.9143416309219999E-2</v>
      </c>
      <c r="K49" s="152">
        <f t="shared" si="106"/>
        <v>0.40064981001921524</v>
      </c>
      <c r="L49" s="152">
        <f t="shared" si="107"/>
        <v>0.24413650804756987</v>
      </c>
      <c r="M49" s="153">
        <f t="shared" si="108"/>
        <v>9.6210000000000004</v>
      </c>
      <c r="N49" s="154">
        <f t="shared" si="109"/>
        <v>0.60399999999999998</v>
      </c>
      <c r="O49" s="154">
        <f t="shared" si="110"/>
        <v>18.045999999999999</v>
      </c>
      <c r="P49" s="155">
        <f t="shared" si="111"/>
        <v>0.77999999999999992</v>
      </c>
      <c r="Q49" s="156">
        <f t="shared" si="112"/>
        <v>83</v>
      </c>
      <c r="R49" s="157">
        <f t="shared" si="113"/>
        <v>23.326813620632802</v>
      </c>
      <c r="S49" s="142">
        <f t="shared" si="114"/>
        <v>24</v>
      </c>
      <c r="T49" s="142">
        <f t="shared" si="115"/>
        <v>717</v>
      </c>
      <c r="U49" t="s">
        <v>116</v>
      </c>
      <c r="V49" t="s">
        <v>120</v>
      </c>
      <c r="W49" t="s">
        <v>116</v>
      </c>
      <c r="X49" s="4" t="s">
        <v>120</v>
      </c>
      <c r="Y49" s="4" t="s">
        <v>201</v>
      </c>
      <c r="Z49" s="4" t="s">
        <v>164</v>
      </c>
      <c r="AA49" s="4" t="s">
        <v>48</v>
      </c>
      <c r="AB49" s="4">
        <v>524</v>
      </c>
      <c r="AC49" s="4">
        <v>3973.1869999999999</v>
      </c>
      <c r="AD49" s="4">
        <v>1497.992</v>
      </c>
      <c r="AE49" s="4">
        <v>2.6520000000000001</v>
      </c>
      <c r="AF49" s="4">
        <v>2.7</v>
      </c>
      <c r="AG49" s="4">
        <v>9.6210000000000004</v>
      </c>
      <c r="AH49" s="4">
        <v>298.71099900000002</v>
      </c>
      <c r="AI49" s="4">
        <v>8.7054589999999994</v>
      </c>
      <c r="AJ49" s="4">
        <v>119.678505</v>
      </c>
      <c r="AK49" s="4">
        <v>970</v>
      </c>
      <c r="AL49" s="4">
        <v>24</v>
      </c>
      <c r="AM49" s="4">
        <v>717</v>
      </c>
      <c r="AN49" s="4">
        <v>83</v>
      </c>
      <c r="AO49" s="4">
        <v>13.301107</v>
      </c>
      <c r="AP49" s="4">
        <v>502.5</v>
      </c>
      <c r="AQ49" s="4">
        <v>46.8</v>
      </c>
      <c r="AR49" s="4">
        <v>114</v>
      </c>
      <c r="AS49" s="4">
        <v>40340</v>
      </c>
      <c r="AT49" s="4">
        <v>0.60399999999999998</v>
      </c>
      <c r="AU49" s="4">
        <v>18.045999999999999</v>
      </c>
      <c r="AV49" s="4">
        <v>8847</v>
      </c>
      <c r="AW49" s="4">
        <v>0</v>
      </c>
      <c r="AX49" s="4">
        <v>0.63</v>
      </c>
      <c r="AY49">
        <v>0.98222222222222222</v>
      </c>
      <c r="AZ49" t="s">
        <v>66</v>
      </c>
      <c r="BA49" t="s">
        <v>278</v>
      </c>
      <c r="BB49">
        <v>1</v>
      </c>
      <c r="BC49" t="s">
        <v>279</v>
      </c>
      <c r="BD49">
        <v>5</v>
      </c>
      <c r="BE49">
        <v>12351.173000000001</v>
      </c>
      <c r="BF49">
        <v>0.32168499299621173</v>
      </c>
      <c r="BG49">
        <v>0.31596614867627909</v>
      </c>
      <c r="BH49">
        <v>204600.88600000006</v>
      </c>
      <c r="BI49">
        <v>1.9419207207147671E-2</v>
      </c>
      <c r="BJ49">
        <v>1.9073976856798378E-2</v>
      </c>
      <c r="BK49">
        <v>1</v>
      </c>
      <c r="BL49" t="s">
        <v>71</v>
      </c>
      <c r="BM49">
        <v>-1</v>
      </c>
      <c r="BN49" t="s">
        <v>339</v>
      </c>
    </row>
  </sheetData>
  <sortState xmlns:xlrd2="http://schemas.microsoft.com/office/spreadsheetml/2017/richdata2" ref="U5:AX26">
    <sortCondition ref="Y5:Y26"/>
    <sortCondition ref="U5:U26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159</v>
      </c>
      <c r="Q4" s="214" t="s">
        <v>43</v>
      </c>
      <c r="R4" s="214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342</v>
      </c>
      <c r="AN4" s="13"/>
      <c r="AO4" t="s">
        <v>162</v>
      </c>
      <c r="AP4" t="s">
        <v>343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344</v>
      </c>
      <c r="AY4" t="s">
        <v>123</v>
      </c>
      <c r="AZ4" t="s">
        <v>345</v>
      </c>
      <c r="BA4" t="s">
        <v>346</v>
      </c>
      <c r="BB4" t="s">
        <v>347</v>
      </c>
      <c r="BC4" t="s">
        <v>348</v>
      </c>
      <c r="BD4">
        <v>12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>
      <c r="A5" s="242" t="str">
        <f>BI5</f>
        <v>신화여객</v>
      </c>
      <c r="B5" s="124" t="str">
        <f>IF(BJ5="NULL", E5, BJ5)</f>
        <v>강천성</v>
      </c>
      <c r="C5" s="125" t="str">
        <f>BK5</f>
        <v>C</v>
      </c>
      <c r="D5" s="126">
        <f>BL5</f>
        <v>0.89026256613994137</v>
      </c>
      <c r="E5" s="127">
        <f>U5</f>
        <v>6074</v>
      </c>
      <c r="F5" s="128" t="str">
        <f t="shared" ref="F5:I6" si="0">BN5</f>
        <v>526</v>
      </c>
      <c r="G5" s="129" t="str">
        <f t="shared" si="0"/>
        <v>71바5107</v>
      </c>
      <c r="H5" s="130">
        <f t="shared" si="0"/>
        <v>3</v>
      </c>
      <c r="I5" s="131">
        <f t="shared" si="0"/>
        <v>835.33600000000001</v>
      </c>
      <c r="J5" s="132">
        <f>AB5/AA5</f>
        <v>3.74497102258919E-2</v>
      </c>
      <c r="K5" s="132">
        <f>AC5/AA5</f>
        <v>0.35499992768031707</v>
      </c>
      <c r="L5" s="132">
        <f>AD5/I5</f>
        <v>0.28252104542363793</v>
      </c>
      <c r="M5" s="133">
        <f>Z5</f>
        <v>9.7810000000000006</v>
      </c>
      <c r="N5" s="134">
        <f>BV5</f>
        <v>2.7533830698066408</v>
      </c>
      <c r="O5" s="134">
        <f>BW5</f>
        <v>30.646350690021741</v>
      </c>
      <c r="P5" s="215">
        <f>AK5</f>
        <v>4</v>
      </c>
      <c r="Q5" s="216">
        <f>AE5</f>
        <v>23</v>
      </c>
      <c r="R5" s="216">
        <f>AF5</f>
        <v>256</v>
      </c>
      <c r="T5">
        <v>524</v>
      </c>
      <c r="U5">
        <v>6074</v>
      </c>
      <c r="V5" t="s">
        <v>261</v>
      </c>
      <c r="W5">
        <v>835.33600000000001</v>
      </c>
      <c r="X5">
        <v>299.48899999999998</v>
      </c>
      <c r="Y5">
        <v>2.7890000000000001</v>
      </c>
      <c r="Z5">
        <v>9.7810000000000006</v>
      </c>
      <c r="AA5">
        <v>56.623589000000003</v>
      </c>
      <c r="AB5">
        <v>2.1205370000000001</v>
      </c>
      <c r="AC5">
        <v>20.101369999999999</v>
      </c>
      <c r="AD5" s="1">
        <v>236</v>
      </c>
      <c r="AE5">
        <v>23</v>
      </c>
      <c r="AF5">
        <v>256</v>
      </c>
      <c r="AG5">
        <v>79</v>
      </c>
      <c r="AH5">
        <v>14.752438</v>
      </c>
      <c r="AI5">
        <v>100.8</v>
      </c>
      <c r="AJ5">
        <v>0</v>
      </c>
      <c r="AK5">
        <v>4</v>
      </c>
      <c r="AL5">
        <v>2175</v>
      </c>
      <c r="AM5">
        <v>0.89026256613994137</v>
      </c>
      <c r="AN5" t="s">
        <v>69</v>
      </c>
      <c r="AO5">
        <v>431.39699999999999</v>
      </c>
      <c r="AP5" t="s">
        <v>437</v>
      </c>
      <c r="AQ5" t="s">
        <v>116</v>
      </c>
      <c r="AR5" t="s">
        <v>119</v>
      </c>
      <c r="AS5" t="s">
        <v>116</v>
      </c>
      <c r="AT5" t="s">
        <v>119</v>
      </c>
      <c r="AU5" t="s">
        <v>195</v>
      </c>
      <c r="AV5" t="s">
        <v>261</v>
      </c>
      <c r="AW5" t="s">
        <v>69</v>
      </c>
      <c r="AX5">
        <v>6074</v>
      </c>
      <c r="AY5" t="s">
        <v>350</v>
      </c>
      <c r="AZ5">
        <v>1</v>
      </c>
      <c r="BA5" t="s">
        <v>331</v>
      </c>
      <c r="BB5">
        <v>3</v>
      </c>
      <c r="BC5">
        <v>1</v>
      </c>
      <c r="BE5" t="s">
        <v>70</v>
      </c>
      <c r="BF5">
        <v>2</v>
      </c>
      <c r="BG5" t="s">
        <v>297</v>
      </c>
      <c r="BI5" t="s">
        <v>116</v>
      </c>
      <c r="BJ5" t="s">
        <v>261</v>
      </c>
      <c r="BK5" t="s">
        <v>69</v>
      </c>
      <c r="BL5">
        <v>0.89026256613994137</v>
      </c>
      <c r="BM5">
        <v>6074</v>
      </c>
      <c r="BN5" t="s">
        <v>119</v>
      </c>
      <c r="BO5" t="s">
        <v>195</v>
      </c>
      <c r="BP5">
        <v>3</v>
      </c>
      <c r="BQ5">
        <v>835.33600000000001</v>
      </c>
      <c r="BR5">
        <v>3.74497102258919E-2</v>
      </c>
      <c r="BS5">
        <v>0.35499992768031707</v>
      </c>
      <c r="BT5">
        <v>0.28252104542363793</v>
      </c>
      <c r="BU5">
        <v>9.7810000000000006</v>
      </c>
      <c r="BV5">
        <v>2.7533830698066408</v>
      </c>
      <c r="BW5">
        <v>30.646350690021741</v>
      </c>
      <c r="BX5">
        <v>4</v>
      </c>
      <c r="BY5">
        <v>23</v>
      </c>
      <c r="BZ5">
        <v>256</v>
      </c>
    </row>
    <row r="6" spans="1:78" ht="16.5">
      <c r="A6" s="243" t="str">
        <f>BI6</f>
        <v>신화여객</v>
      </c>
      <c r="B6" s="108" t="str">
        <f>IF(BJ6="NULL", E6, BJ6)</f>
        <v>고동윤</v>
      </c>
      <c r="C6" s="109" t="str">
        <f>BK6</f>
        <v>F</v>
      </c>
      <c r="D6" s="110">
        <f>BL6</f>
        <v>0.78312499999999985</v>
      </c>
      <c r="E6" s="111">
        <f>U6</f>
        <v>5283</v>
      </c>
      <c r="F6" s="112" t="str">
        <f t="shared" si="0"/>
        <v>526</v>
      </c>
      <c r="G6" s="113" t="str">
        <f t="shared" si="0"/>
        <v>72바1103</v>
      </c>
      <c r="H6" s="114">
        <f t="shared" si="0"/>
        <v>1</v>
      </c>
      <c r="I6" s="115">
        <f t="shared" si="0"/>
        <v>1225.3150000000001</v>
      </c>
      <c r="J6" s="116">
        <f>AB6/AA6</f>
        <v>4.3972807532274283E-2</v>
      </c>
      <c r="K6" s="116">
        <f>AC6/AA6</f>
        <v>0.39433691576565533</v>
      </c>
      <c r="L6" s="116">
        <f>AD6/I6</f>
        <v>0.23422548487531777</v>
      </c>
      <c r="M6" s="117">
        <f>Z6</f>
        <v>11.907999999999999</v>
      </c>
      <c r="N6" s="118">
        <f>BV6</f>
        <v>0</v>
      </c>
      <c r="O6" s="118">
        <f>BW6</f>
        <v>17.791343450459678</v>
      </c>
      <c r="P6" s="217">
        <f>AK6</f>
        <v>37</v>
      </c>
      <c r="Q6" s="218">
        <f>AE6</f>
        <v>0</v>
      </c>
      <c r="R6" s="218">
        <f>AF6</f>
        <v>218</v>
      </c>
      <c r="T6">
        <v>524</v>
      </c>
      <c r="U6">
        <v>5283</v>
      </c>
      <c r="V6" t="s">
        <v>289</v>
      </c>
      <c r="W6">
        <v>1225.3150000000001</v>
      </c>
      <c r="X6">
        <v>488.91199999999998</v>
      </c>
      <c r="Y6">
        <v>2.5059999999999998</v>
      </c>
      <c r="Z6">
        <v>11.907999999999999</v>
      </c>
      <c r="AA6">
        <v>91.148034999999993</v>
      </c>
      <c r="AB6">
        <v>4.0080349999999996</v>
      </c>
      <c r="AC6">
        <v>35.943035000000002</v>
      </c>
      <c r="AD6" s="1">
        <v>287</v>
      </c>
      <c r="AE6">
        <v>0</v>
      </c>
      <c r="AF6">
        <v>218</v>
      </c>
      <c r="AG6">
        <v>64</v>
      </c>
      <c r="AH6">
        <v>13.443130999999999</v>
      </c>
      <c r="AI6">
        <v>0</v>
      </c>
      <c r="AJ6">
        <v>0</v>
      </c>
      <c r="AK6">
        <v>37</v>
      </c>
      <c r="AL6">
        <v>17633</v>
      </c>
      <c r="AM6">
        <v>0.78312499999999985</v>
      </c>
      <c r="AN6" t="s">
        <v>70</v>
      </c>
      <c r="AO6">
        <v>1225.3150000000001</v>
      </c>
      <c r="AP6" t="s">
        <v>438</v>
      </c>
      <c r="AQ6" t="s">
        <v>116</v>
      </c>
      <c r="AR6" t="s">
        <v>119</v>
      </c>
      <c r="AS6" t="s">
        <v>116</v>
      </c>
      <c r="AT6" t="s">
        <v>119</v>
      </c>
      <c r="AU6" t="s">
        <v>290</v>
      </c>
      <c r="AV6" t="s">
        <v>289</v>
      </c>
      <c r="AW6" t="s">
        <v>70</v>
      </c>
      <c r="AX6">
        <v>5283</v>
      </c>
      <c r="AY6" t="s">
        <v>351</v>
      </c>
      <c r="AZ6">
        <v>2</v>
      </c>
      <c r="BA6" t="s">
        <v>393</v>
      </c>
      <c r="BB6">
        <v>1</v>
      </c>
      <c r="BC6">
        <v>1</v>
      </c>
      <c r="BE6" t="s">
        <v>70</v>
      </c>
      <c r="BF6">
        <v>0</v>
      </c>
      <c r="BG6" t="s">
        <v>259</v>
      </c>
      <c r="BI6" t="s">
        <v>116</v>
      </c>
      <c r="BJ6" t="s">
        <v>289</v>
      </c>
      <c r="BK6" t="s">
        <v>70</v>
      </c>
      <c r="BL6">
        <v>0.78312499999999985</v>
      </c>
      <c r="BM6">
        <v>5283</v>
      </c>
      <c r="BN6" t="s">
        <v>119</v>
      </c>
      <c r="BO6" t="s">
        <v>290</v>
      </c>
      <c r="BP6">
        <v>1</v>
      </c>
      <c r="BQ6">
        <v>1225.3150000000001</v>
      </c>
      <c r="BR6">
        <v>4.3972807532274283E-2</v>
      </c>
      <c r="BS6">
        <v>0.39433691576565533</v>
      </c>
      <c r="BT6">
        <v>0.23422548487531777</v>
      </c>
      <c r="BU6">
        <v>11.907999999999999</v>
      </c>
      <c r="BV6">
        <v>0</v>
      </c>
      <c r="BW6">
        <v>17.791343450459678</v>
      </c>
      <c r="BX6">
        <v>37</v>
      </c>
      <c r="BY6">
        <v>0</v>
      </c>
      <c r="BZ6">
        <v>218</v>
      </c>
    </row>
    <row r="7" spans="1:78" ht="16.5">
      <c r="A7" s="242" t="str">
        <f t="shared" ref="A7:A70" si="1">BI7</f>
        <v>신화여객</v>
      </c>
      <c r="B7" s="124" t="str">
        <f t="shared" ref="B7:B70" si="2">IF(BJ7="NULL", E7, BJ7)</f>
        <v>고한석</v>
      </c>
      <c r="C7" s="125" t="str">
        <f t="shared" ref="C7:C70" si="3">BK7</f>
        <v>A</v>
      </c>
      <c r="D7" s="126">
        <f t="shared" ref="D7:D70" si="4">BL7</f>
        <v>0.97621146205783949</v>
      </c>
      <c r="E7" s="127">
        <f t="shared" ref="E7:E70" si="5">U7</f>
        <v>2677</v>
      </c>
      <c r="F7" s="128" t="str">
        <f t="shared" ref="F7:F70" si="6">BN7</f>
        <v>37</v>
      </c>
      <c r="G7" s="129" t="str">
        <f t="shared" ref="G7:G70" si="7">BO7</f>
        <v>71바6162</v>
      </c>
      <c r="H7" s="130">
        <f t="shared" ref="H7:H70" si="8">BP7</f>
        <v>7</v>
      </c>
      <c r="I7" s="131">
        <f t="shared" ref="I7:I70" si="9">BQ7</f>
        <v>1335.7690000000002</v>
      </c>
      <c r="J7" s="132">
        <f t="shared" ref="J7:J70" si="10">AB7/AA7</f>
        <v>1.5295673613661055E-2</v>
      </c>
      <c r="K7" s="132">
        <f t="shared" ref="K7:K70" si="11">AC7/AA7</f>
        <v>0.3432516189143397</v>
      </c>
      <c r="L7" s="132">
        <f t="shared" ref="L7:L70" si="12">AD7/I7</f>
        <v>0.13250794111856165</v>
      </c>
      <c r="M7" s="133">
        <f t="shared" ref="M7:M70" si="13">Z7</f>
        <v>8.9090000000000007</v>
      </c>
      <c r="N7" s="134">
        <f t="shared" ref="N7:N70" si="14">BV7</f>
        <v>0.29945297427923534</v>
      </c>
      <c r="O7" s="134">
        <f t="shared" ref="O7:O70" si="15">BW7</f>
        <v>4.9409740756073832</v>
      </c>
      <c r="P7" s="215">
        <f t="shared" ref="P7:P70" si="16">AK7</f>
        <v>1</v>
      </c>
      <c r="Q7" s="216">
        <f t="shared" ref="Q7:Q70" si="17">AE7</f>
        <v>4</v>
      </c>
      <c r="R7" s="216">
        <f t="shared" ref="R7:R70" si="18">AF7</f>
        <v>66</v>
      </c>
      <c r="T7">
        <v>524</v>
      </c>
      <c r="U7">
        <v>2677</v>
      </c>
      <c r="V7" t="s">
        <v>291</v>
      </c>
      <c r="W7">
        <v>1335.769</v>
      </c>
      <c r="X7">
        <v>528.22299999999996</v>
      </c>
      <c r="Y7">
        <v>2.5289999999999999</v>
      </c>
      <c r="Z7">
        <v>8.9090000000000007</v>
      </c>
      <c r="AA7">
        <v>84.372747000000004</v>
      </c>
      <c r="AB7">
        <v>1.290538</v>
      </c>
      <c r="AC7">
        <v>28.961082000000001</v>
      </c>
      <c r="AD7" s="1">
        <v>177</v>
      </c>
      <c r="AE7">
        <v>4</v>
      </c>
      <c r="AF7">
        <v>66</v>
      </c>
      <c r="AG7">
        <v>82</v>
      </c>
      <c r="AH7">
        <v>15.831759</v>
      </c>
      <c r="AI7">
        <v>135.9</v>
      </c>
      <c r="AJ7">
        <v>0</v>
      </c>
      <c r="AK7">
        <v>1</v>
      </c>
      <c r="AL7">
        <v>230</v>
      </c>
      <c r="AM7">
        <v>0.97621146205783949</v>
      </c>
      <c r="AN7" t="s">
        <v>66</v>
      </c>
      <c r="AO7">
        <v>321.101</v>
      </c>
      <c r="AP7" t="s">
        <v>439</v>
      </c>
      <c r="AQ7" t="s">
        <v>116</v>
      </c>
      <c r="AR7" t="s">
        <v>118</v>
      </c>
      <c r="AS7" t="s">
        <v>116</v>
      </c>
      <c r="AT7" t="s">
        <v>118</v>
      </c>
      <c r="AU7" t="s">
        <v>307</v>
      </c>
      <c r="AV7" t="s">
        <v>291</v>
      </c>
      <c r="AW7" t="s">
        <v>66</v>
      </c>
      <c r="AX7">
        <v>2677</v>
      </c>
      <c r="AY7" t="s">
        <v>367</v>
      </c>
      <c r="AZ7">
        <v>5</v>
      </c>
      <c r="BA7" t="s">
        <v>440</v>
      </c>
      <c r="BB7">
        <v>7</v>
      </c>
      <c r="BC7">
        <v>1</v>
      </c>
      <c r="BE7" t="s">
        <v>68</v>
      </c>
      <c r="BF7">
        <v>1</v>
      </c>
      <c r="BG7" t="s">
        <v>297</v>
      </c>
      <c r="BI7" t="s">
        <v>116</v>
      </c>
      <c r="BJ7" t="s">
        <v>291</v>
      </c>
      <c r="BK7" t="s">
        <v>66</v>
      </c>
      <c r="BL7">
        <v>0.97621146205783949</v>
      </c>
      <c r="BM7">
        <v>2677</v>
      </c>
      <c r="BN7" t="s">
        <v>118</v>
      </c>
      <c r="BO7" t="s">
        <v>307</v>
      </c>
      <c r="BP7">
        <v>7</v>
      </c>
      <c r="BQ7">
        <v>1335.7690000000002</v>
      </c>
      <c r="BR7">
        <v>1.5295673613661055E-2</v>
      </c>
      <c r="BS7">
        <v>0.3432516189143397</v>
      </c>
      <c r="BT7">
        <v>0.13250794111856168</v>
      </c>
      <c r="BU7">
        <v>8.9090000000000007</v>
      </c>
      <c r="BV7">
        <v>0.29945297427923534</v>
      </c>
      <c r="BW7">
        <v>4.9409740756073832</v>
      </c>
      <c r="BX7">
        <v>1</v>
      </c>
      <c r="BY7">
        <v>4</v>
      </c>
      <c r="BZ7">
        <v>66</v>
      </c>
    </row>
    <row r="8" spans="1:78" ht="16.5">
      <c r="A8" s="243" t="str">
        <f t="shared" si="1"/>
        <v>신화여객</v>
      </c>
      <c r="B8" s="108" t="str">
        <f t="shared" si="2"/>
        <v>곽현용</v>
      </c>
      <c r="C8" s="109" t="str">
        <f t="shared" si="3"/>
        <v>C</v>
      </c>
      <c r="D8" s="110">
        <f t="shared" si="4"/>
        <v>0.89249431842381188</v>
      </c>
      <c r="E8" s="111">
        <f t="shared" si="5"/>
        <v>3788</v>
      </c>
      <c r="F8" s="112" t="str">
        <f t="shared" si="6"/>
        <v>34</v>
      </c>
      <c r="G8" s="113" t="str">
        <f t="shared" si="7"/>
        <v>71바6152</v>
      </c>
      <c r="H8" s="114">
        <f t="shared" si="8"/>
        <v>2</v>
      </c>
      <c r="I8" s="115">
        <f t="shared" si="9"/>
        <v>2379.7080000000001</v>
      </c>
      <c r="J8" s="116">
        <f t="shared" si="10"/>
        <v>7.4553966132960966E-3</v>
      </c>
      <c r="K8" s="116">
        <f t="shared" si="11"/>
        <v>0.32995442310209105</v>
      </c>
      <c r="L8" s="116">
        <f t="shared" si="12"/>
        <v>0.15464082147893773</v>
      </c>
      <c r="M8" s="117">
        <f t="shared" si="13"/>
        <v>9.0739999999999998</v>
      </c>
      <c r="N8" s="118">
        <f t="shared" si="14"/>
        <v>0</v>
      </c>
      <c r="O8" s="118">
        <f t="shared" si="15"/>
        <v>7.9001289233805156</v>
      </c>
      <c r="P8" s="217">
        <f t="shared" si="16"/>
        <v>5</v>
      </c>
      <c r="Q8" s="218">
        <f t="shared" si="17"/>
        <v>0</v>
      </c>
      <c r="R8" s="218">
        <f t="shared" si="18"/>
        <v>188</v>
      </c>
      <c r="T8">
        <v>524</v>
      </c>
      <c r="U8">
        <v>3788</v>
      </c>
      <c r="V8" t="s">
        <v>202</v>
      </c>
      <c r="W8">
        <v>2379.7080000000001</v>
      </c>
      <c r="X8">
        <v>1065.1980000000001</v>
      </c>
      <c r="Y8">
        <v>2.234</v>
      </c>
      <c r="Z8">
        <v>9.0739999999999998</v>
      </c>
      <c r="AA8">
        <v>150.48106200000001</v>
      </c>
      <c r="AB8">
        <v>1.121896</v>
      </c>
      <c r="AC8">
        <v>49.651891999999997</v>
      </c>
      <c r="AD8" s="1">
        <v>368</v>
      </c>
      <c r="AE8">
        <v>0</v>
      </c>
      <c r="AF8">
        <v>188</v>
      </c>
      <c r="AG8">
        <v>77</v>
      </c>
      <c r="AH8">
        <v>15.814003</v>
      </c>
      <c r="AI8">
        <v>741.7</v>
      </c>
      <c r="AJ8">
        <v>0</v>
      </c>
      <c r="AK8">
        <v>5</v>
      </c>
      <c r="AL8">
        <v>394</v>
      </c>
      <c r="AM8">
        <v>0.89249431842381188</v>
      </c>
      <c r="AN8" t="s">
        <v>69</v>
      </c>
      <c r="AO8">
        <v>2277.982</v>
      </c>
      <c r="AP8" t="s">
        <v>441</v>
      </c>
      <c r="AQ8" t="s">
        <v>116</v>
      </c>
      <c r="AR8" t="s">
        <v>117</v>
      </c>
      <c r="AS8" t="s">
        <v>116</v>
      </c>
      <c r="AT8" t="s">
        <v>117</v>
      </c>
      <c r="AU8" t="s">
        <v>171</v>
      </c>
      <c r="AV8" t="s">
        <v>202</v>
      </c>
      <c r="AW8" t="s">
        <v>69</v>
      </c>
      <c r="AX8">
        <v>3788</v>
      </c>
      <c r="AY8" t="s">
        <v>355</v>
      </c>
      <c r="AZ8">
        <v>1</v>
      </c>
      <c r="BA8" t="s">
        <v>179</v>
      </c>
      <c r="BB8">
        <v>2</v>
      </c>
      <c r="BC8">
        <v>1</v>
      </c>
      <c r="BE8" t="s">
        <v>69</v>
      </c>
      <c r="BF8">
        <v>0</v>
      </c>
      <c r="BG8" t="s">
        <v>259</v>
      </c>
      <c r="BI8" t="s">
        <v>116</v>
      </c>
      <c r="BJ8" t="s">
        <v>202</v>
      </c>
      <c r="BK8" t="s">
        <v>69</v>
      </c>
      <c r="BL8">
        <v>0.89249431842381188</v>
      </c>
      <c r="BM8">
        <v>3788</v>
      </c>
      <c r="BN8" t="s">
        <v>117</v>
      </c>
      <c r="BO8" t="s">
        <v>171</v>
      </c>
      <c r="BP8">
        <v>2</v>
      </c>
      <c r="BQ8">
        <v>2379.7080000000001</v>
      </c>
      <c r="BR8">
        <v>7.4553966132960966E-3</v>
      </c>
      <c r="BS8">
        <v>0.32995442310209105</v>
      </c>
      <c r="BT8">
        <v>0.15464082147893773</v>
      </c>
      <c r="BU8">
        <v>9.0739999999999998</v>
      </c>
      <c r="BV8">
        <v>0</v>
      </c>
      <c r="BW8">
        <v>7.9001289233805156</v>
      </c>
      <c r="BX8">
        <v>5</v>
      </c>
      <c r="BY8">
        <v>0</v>
      </c>
      <c r="BZ8">
        <v>188</v>
      </c>
    </row>
    <row r="9" spans="1:78" ht="16.5">
      <c r="A9" s="242" t="str">
        <f t="shared" si="1"/>
        <v>신화여객</v>
      </c>
      <c r="B9" s="124" t="str">
        <f t="shared" si="2"/>
        <v>권기홍</v>
      </c>
      <c r="C9" s="125" t="str">
        <f t="shared" si="3"/>
        <v>D</v>
      </c>
      <c r="D9" s="126">
        <f t="shared" si="4"/>
        <v>0.82538461538461527</v>
      </c>
      <c r="E9" s="127">
        <f t="shared" si="5"/>
        <v>484</v>
      </c>
      <c r="F9" s="128" t="str">
        <f t="shared" si="6"/>
        <v>34</v>
      </c>
      <c r="G9" s="129" t="str">
        <f t="shared" si="7"/>
        <v>71바1115</v>
      </c>
      <c r="H9" s="130">
        <f t="shared" si="8"/>
        <v>1</v>
      </c>
      <c r="I9" s="131">
        <f t="shared" si="9"/>
        <v>2070.346</v>
      </c>
      <c r="J9" s="132">
        <f t="shared" si="10"/>
        <v>4.2303714664228123E-2</v>
      </c>
      <c r="K9" s="132">
        <f t="shared" si="11"/>
        <v>0.35113889592936043</v>
      </c>
      <c r="L9" s="132">
        <f t="shared" si="12"/>
        <v>0.13282803937119689</v>
      </c>
      <c r="M9" s="133">
        <f t="shared" si="13"/>
        <v>10.81</v>
      </c>
      <c r="N9" s="134">
        <f t="shared" si="14"/>
        <v>9.6602210451779552E-2</v>
      </c>
      <c r="O9" s="134">
        <f t="shared" si="15"/>
        <v>13.862417199830366</v>
      </c>
      <c r="P9" s="215">
        <f t="shared" si="16"/>
        <v>26</v>
      </c>
      <c r="Q9" s="216">
        <f t="shared" si="17"/>
        <v>2</v>
      </c>
      <c r="R9" s="216">
        <f t="shared" si="18"/>
        <v>287</v>
      </c>
      <c r="T9">
        <v>524</v>
      </c>
      <c r="U9">
        <v>484</v>
      </c>
      <c r="V9" t="s">
        <v>203</v>
      </c>
      <c r="W9">
        <v>2070.346</v>
      </c>
      <c r="X9">
        <v>964.57299999999998</v>
      </c>
      <c r="Y9">
        <v>2.1459999999999999</v>
      </c>
      <c r="Z9">
        <v>10.81</v>
      </c>
      <c r="AA9">
        <v>141.94914199999999</v>
      </c>
      <c r="AB9">
        <v>6.0049760000000001</v>
      </c>
      <c r="AC9">
        <v>49.843865000000001</v>
      </c>
      <c r="AD9" s="1">
        <v>275</v>
      </c>
      <c r="AE9">
        <v>2</v>
      </c>
      <c r="AF9">
        <v>287</v>
      </c>
      <c r="AG9">
        <v>73</v>
      </c>
      <c r="AH9">
        <v>14.585125</v>
      </c>
      <c r="AI9">
        <v>564.5</v>
      </c>
      <c r="AJ9">
        <v>0</v>
      </c>
      <c r="AK9">
        <v>26</v>
      </c>
      <c r="AL9">
        <v>8261</v>
      </c>
      <c r="AM9">
        <v>0.82538461538461527</v>
      </c>
      <c r="AN9" t="s">
        <v>67</v>
      </c>
      <c r="AO9">
        <v>2070.346</v>
      </c>
      <c r="AP9" t="s">
        <v>442</v>
      </c>
      <c r="AQ9" t="s">
        <v>116</v>
      </c>
      <c r="AR9" t="s">
        <v>117</v>
      </c>
      <c r="AS9" t="s">
        <v>116</v>
      </c>
      <c r="AT9" t="s">
        <v>117</v>
      </c>
      <c r="AU9" t="s">
        <v>168</v>
      </c>
      <c r="AV9" t="s">
        <v>203</v>
      </c>
      <c r="AW9" t="s">
        <v>67</v>
      </c>
      <c r="AX9">
        <v>484</v>
      </c>
      <c r="AY9" t="s">
        <v>361</v>
      </c>
      <c r="AZ9">
        <v>8</v>
      </c>
      <c r="BA9" t="s">
        <v>324</v>
      </c>
      <c r="BB9">
        <v>1</v>
      </c>
      <c r="BC9">
        <v>2</v>
      </c>
      <c r="BE9" t="s">
        <v>67</v>
      </c>
      <c r="BF9">
        <v>0</v>
      </c>
      <c r="BG9" t="s">
        <v>259</v>
      </c>
      <c r="BI9" t="s">
        <v>116</v>
      </c>
      <c r="BJ9" t="s">
        <v>203</v>
      </c>
      <c r="BK9" t="s">
        <v>67</v>
      </c>
      <c r="BL9">
        <v>0.82538461538461527</v>
      </c>
      <c r="BM9">
        <v>484</v>
      </c>
      <c r="BN9" t="s">
        <v>117</v>
      </c>
      <c r="BO9" t="s">
        <v>168</v>
      </c>
      <c r="BP9">
        <v>1</v>
      </c>
      <c r="BQ9">
        <v>2070.346</v>
      </c>
      <c r="BR9">
        <v>4.2303714664228123E-2</v>
      </c>
      <c r="BS9">
        <v>0.35113889592936043</v>
      </c>
      <c r="BT9">
        <v>0.13282803937119689</v>
      </c>
      <c r="BU9">
        <v>10.81</v>
      </c>
      <c r="BV9">
        <v>9.6602210451779552E-2</v>
      </c>
      <c r="BW9">
        <v>13.862417199830366</v>
      </c>
      <c r="BX9">
        <v>26</v>
      </c>
      <c r="BY9">
        <v>2</v>
      </c>
      <c r="BZ9">
        <v>287</v>
      </c>
    </row>
    <row r="10" spans="1:78" ht="16.5">
      <c r="A10" s="243" t="str">
        <f t="shared" si="1"/>
        <v>신화여객</v>
      </c>
      <c r="B10" s="108" t="str">
        <f t="shared" si="2"/>
        <v>권오선</v>
      </c>
      <c r="C10" s="109" t="str">
        <f t="shared" si="3"/>
        <v>D</v>
      </c>
      <c r="D10" s="110">
        <f t="shared" si="4"/>
        <v>0.82090086479152247</v>
      </c>
      <c r="E10" s="111">
        <f t="shared" si="5"/>
        <v>3126</v>
      </c>
      <c r="F10" s="112" t="str">
        <f t="shared" si="6"/>
        <v>37</v>
      </c>
      <c r="G10" s="113" t="str">
        <f t="shared" si="7"/>
        <v>71바6164</v>
      </c>
      <c r="H10" s="114">
        <f t="shared" si="8"/>
        <v>2</v>
      </c>
      <c r="I10" s="115">
        <f t="shared" si="9"/>
        <v>1180.578</v>
      </c>
      <c r="J10" s="116">
        <f t="shared" si="10"/>
        <v>1.8172001148128225E-2</v>
      </c>
      <c r="K10" s="116">
        <f t="shared" si="11"/>
        <v>0.36015555186173731</v>
      </c>
      <c r="L10" s="116">
        <f t="shared" si="12"/>
        <v>0.2058313808998643</v>
      </c>
      <c r="M10" s="117">
        <f t="shared" si="13"/>
        <v>12.276999999999999</v>
      </c>
      <c r="N10" s="118">
        <f t="shared" si="14"/>
        <v>1.0164512637030336</v>
      </c>
      <c r="O10" s="118">
        <f t="shared" si="15"/>
        <v>12.282119436411657</v>
      </c>
      <c r="P10" s="217">
        <f t="shared" si="16"/>
        <v>4</v>
      </c>
      <c r="Q10" s="218">
        <f t="shared" si="17"/>
        <v>12</v>
      </c>
      <c r="R10" s="218">
        <f t="shared" si="18"/>
        <v>145</v>
      </c>
      <c r="T10">
        <v>524</v>
      </c>
      <c r="U10">
        <v>3126</v>
      </c>
      <c r="V10" t="s">
        <v>301</v>
      </c>
      <c r="W10">
        <v>1180.578</v>
      </c>
      <c r="X10">
        <v>555.05700000000002</v>
      </c>
      <c r="Y10">
        <v>2.1269999999999998</v>
      </c>
      <c r="Z10">
        <v>12.276999999999999</v>
      </c>
      <c r="AA10">
        <v>76.566361000000001</v>
      </c>
      <c r="AB10">
        <v>1.391364</v>
      </c>
      <c r="AC10">
        <v>27.575800000000001</v>
      </c>
      <c r="AD10" s="1">
        <v>243</v>
      </c>
      <c r="AE10">
        <v>12</v>
      </c>
      <c r="AF10">
        <v>145</v>
      </c>
      <c r="AG10">
        <v>65</v>
      </c>
      <c r="AH10">
        <v>15.419015999999999</v>
      </c>
      <c r="AI10">
        <v>17.899999999999999</v>
      </c>
      <c r="AJ10">
        <v>0</v>
      </c>
      <c r="AK10">
        <v>4</v>
      </c>
      <c r="AL10">
        <v>1833</v>
      </c>
      <c r="AM10">
        <v>0.82090086479152247</v>
      </c>
      <c r="AN10" t="s">
        <v>67</v>
      </c>
      <c r="AO10">
        <v>1054.0329999999999</v>
      </c>
      <c r="AP10" t="s">
        <v>443</v>
      </c>
      <c r="AQ10" t="s">
        <v>116</v>
      </c>
      <c r="AR10" t="s">
        <v>118</v>
      </c>
      <c r="AS10" t="s">
        <v>116</v>
      </c>
      <c r="AT10" t="s">
        <v>118</v>
      </c>
      <c r="AU10" t="s">
        <v>302</v>
      </c>
      <c r="AV10" t="s">
        <v>301</v>
      </c>
      <c r="AW10" t="s">
        <v>67</v>
      </c>
      <c r="AX10">
        <v>3126</v>
      </c>
      <c r="AY10" t="s">
        <v>353</v>
      </c>
      <c r="AZ10">
        <v>3</v>
      </c>
      <c r="BA10" t="s">
        <v>275</v>
      </c>
      <c r="BB10">
        <v>2</v>
      </c>
      <c r="BC10">
        <v>1</v>
      </c>
      <c r="BE10" t="s">
        <v>67</v>
      </c>
      <c r="BF10">
        <v>0</v>
      </c>
      <c r="BG10" t="s">
        <v>259</v>
      </c>
      <c r="BI10" t="s">
        <v>116</v>
      </c>
      <c r="BJ10" t="s">
        <v>301</v>
      </c>
      <c r="BK10" t="s">
        <v>67</v>
      </c>
      <c r="BL10">
        <v>0.82090086479152247</v>
      </c>
      <c r="BM10">
        <v>3126</v>
      </c>
      <c r="BN10" t="s">
        <v>118</v>
      </c>
      <c r="BO10" t="s">
        <v>302</v>
      </c>
      <c r="BP10">
        <v>2</v>
      </c>
      <c r="BQ10">
        <v>1180.578</v>
      </c>
      <c r="BR10">
        <v>1.8172001148128225E-2</v>
      </c>
      <c r="BS10">
        <v>0.36015555186173731</v>
      </c>
      <c r="BT10">
        <v>0.2058313808998643</v>
      </c>
      <c r="BU10">
        <v>12.276999999999999</v>
      </c>
      <c r="BV10">
        <v>1.0164512637030336</v>
      </c>
      <c r="BW10">
        <v>12.282119436411657</v>
      </c>
      <c r="BX10">
        <v>4</v>
      </c>
      <c r="BY10">
        <v>12</v>
      </c>
      <c r="BZ10">
        <v>145</v>
      </c>
    </row>
    <row r="11" spans="1:78" ht="16.5">
      <c r="A11" s="242" t="str">
        <f t="shared" si="1"/>
        <v>신화여객</v>
      </c>
      <c r="B11" s="124" t="str">
        <f t="shared" si="2"/>
        <v>김대원</v>
      </c>
      <c r="C11" s="125" t="str">
        <f t="shared" si="3"/>
        <v>B</v>
      </c>
      <c r="D11" s="126">
        <f t="shared" si="4"/>
        <v>0.92843750000000003</v>
      </c>
      <c r="E11" s="127">
        <f t="shared" si="5"/>
        <v>1321</v>
      </c>
      <c r="F11" s="128" t="str">
        <f t="shared" si="6"/>
        <v>526</v>
      </c>
      <c r="G11" s="129" t="str">
        <f t="shared" si="7"/>
        <v>71바5107</v>
      </c>
      <c r="H11" s="130">
        <f t="shared" si="8"/>
        <v>1</v>
      </c>
      <c r="I11" s="131">
        <f t="shared" si="9"/>
        <v>2115.1979999999999</v>
      </c>
      <c r="J11" s="132">
        <f t="shared" si="10"/>
        <v>2.4386295367188712E-2</v>
      </c>
      <c r="K11" s="132">
        <f t="shared" si="11"/>
        <v>0.33140947822924999</v>
      </c>
      <c r="L11" s="132">
        <f t="shared" si="12"/>
        <v>0.20518173712342772</v>
      </c>
      <c r="M11" s="133">
        <f t="shared" si="13"/>
        <v>9.2929999999999993</v>
      </c>
      <c r="N11" s="134">
        <f t="shared" si="14"/>
        <v>0.85098416318472314</v>
      </c>
      <c r="O11" s="134">
        <f t="shared" si="15"/>
        <v>6.4296581218401307</v>
      </c>
      <c r="P11" s="215">
        <f t="shared" si="16"/>
        <v>4</v>
      </c>
      <c r="Q11" s="216">
        <f t="shared" si="17"/>
        <v>18</v>
      </c>
      <c r="R11" s="216">
        <f t="shared" si="18"/>
        <v>136</v>
      </c>
      <c r="T11">
        <v>524</v>
      </c>
      <c r="U11">
        <v>1321</v>
      </c>
      <c r="V11" t="s">
        <v>204</v>
      </c>
      <c r="W11">
        <v>2115.1979999999999</v>
      </c>
      <c r="X11">
        <v>711.98800000000006</v>
      </c>
      <c r="Y11">
        <v>2.9710000000000001</v>
      </c>
      <c r="Z11">
        <v>9.2929999999999993</v>
      </c>
      <c r="AA11">
        <v>134.294937</v>
      </c>
      <c r="AB11">
        <v>3.274956</v>
      </c>
      <c r="AC11">
        <v>44.506614999999996</v>
      </c>
      <c r="AD11" s="1">
        <v>434</v>
      </c>
      <c r="AE11">
        <v>18</v>
      </c>
      <c r="AF11">
        <v>136</v>
      </c>
      <c r="AG11">
        <v>81</v>
      </c>
      <c r="AH11">
        <v>15.750392</v>
      </c>
      <c r="AI11">
        <v>101.1</v>
      </c>
      <c r="AJ11">
        <v>0</v>
      </c>
      <c r="AK11">
        <v>4</v>
      </c>
      <c r="AL11">
        <v>1180</v>
      </c>
      <c r="AM11">
        <v>0.92843750000000003</v>
      </c>
      <c r="AN11" t="s">
        <v>68</v>
      </c>
      <c r="AO11">
        <v>2115.1979999999999</v>
      </c>
      <c r="AP11" t="s">
        <v>444</v>
      </c>
      <c r="AQ11" t="s">
        <v>116</v>
      </c>
      <c r="AR11" t="s">
        <v>119</v>
      </c>
      <c r="AS11" t="s">
        <v>116</v>
      </c>
      <c r="AT11" t="s">
        <v>119</v>
      </c>
      <c r="AU11" t="s">
        <v>195</v>
      </c>
      <c r="AV11" t="s">
        <v>204</v>
      </c>
      <c r="AW11" t="s">
        <v>68</v>
      </c>
      <c r="AX11">
        <v>1321</v>
      </c>
      <c r="AY11" t="s">
        <v>357</v>
      </c>
      <c r="AZ11">
        <v>2</v>
      </c>
      <c r="BA11" t="s">
        <v>391</v>
      </c>
      <c r="BB11">
        <v>1</v>
      </c>
      <c r="BC11">
        <v>1</v>
      </c>
      <c r="BE11" t="s">
        <v>68</v>
      </c>
      <c r="BF11">
        <v>0</v>
      </c>
      <c r="BG11" t="s">
        <v>259</v>
      </c>
      <c r="BI11" t="s">
        <v>116</v>
      </c>
      <c r="BJ11" t="s">
        <v>204</v>
      </c>
      <c r="BK11" t="s">
        <v>68</v>
      </c>
      <c r="BL11">
        <v>0.92843750000000003</v>
      </c>
      <c r="BM11">
        <v>1321</v>
      </c>
      <c r="BN11" t="s">
        <v>119</v>
      </c>
      <c r="BO11" t="s">
        <v>195</v>
      </c>
      <c r="BP11">
        <v>1</v>
      </c>
      <c r="BQ11">
        <v>2115.1979999999999</v>
      </c>
      <c r="BR11">
        <v>2.4386295367188712E-2</v>
      </c>
      <c r="BS11">
        <v>0.33140947822924999</v>
      </c>
      <c r="BT11">
        <v>0.20518173712342772</v>
      </c>
      <c r="BU11">
        <v>9.2929999999999993</v>
      </c>
      <c r="BV11">
        <v>0.85098416318472314</v>
      </c>
      <c r="BW11">
        <v>6.4296581218401307</v>
      </c>
      <c r="BX11">
        <v>4</v>
      </c>
      <c r="BY11">
        <v>18</v>
      </c>
      <c r="BZ11">
        <v>136</v>
      </c>
    </row>
    <row r="12" spans="1:78" ht="16.5">
      <c r="A12" s="243" t="str">
        <f t="shared" si="1"/>
        <v>신화여객</v>
      </c>
      <c r="B12" s="108" t="str">
        <f t="shared" si="2"/>
        <v>김동호</v>
      </c>
      <c r="C12" s="109" t="str">
        <f t="shared" si="3"/>
        <v>S</v>
      </c>
      <c r="D12" s="110">
        <f t="shared" si="4"/>
        <v>1.0446209454290776</v>
      </c>
      <c r="E12" s="111">
        <f t="shared" si="5"/>
        <v>700</v>
      </c>
      <c r="F12" s="112" t="str">
        <f t="shared" si="6"/>
        <v>37</v>
      </c>
      <c r="G12" s="113" t="str">
        <f t="shared" si="7"/>
        <v>71바6165</v>
      </c>
      <c r="H12" s="114">
        <f t="shared" si="8"/>
        <v>3</v>
      </c>
      <c r="I12" s="115">
        <f t="shared" si="9"/>
        <v>1932.6169999999997</v>
      </c>
      <c r="J12" s="116">
        <f t="shared" si="10"/>
        <v>1.0412800418823222E-3</v>
      </c>
      <c r="K12" s="116">
        <f t="shared" si="11"/>
        <v>0.30972215533515823</v>
      </c>
      <c r="L12" s="116">
        <f t="shared" si="12"/>
        <v>0.27268724222129892</v>
      </c>
      <c r="M12" s="117">
        <f t="shared" si="13"/>
        <v>8.0850000000000009</v>
      </c>
      <c r="N12" s="118">
        <f t="shared" si="14"/>
        <v>0.10348661943882312</v>
      </c>
      <c r="O12" s="118">
        <f t="shared" si="15"/>
        <v>2.7941387248482243</v>
      </c>
      <c r="P12" s="217">
        <f t="shared" si="16"/>
        <v>1</v>
      </c>
      <c r="Q12" s="218">
        <f t="shared" si="17"/>
        <v>2</v>
      </c>
      <c r="R12" s="218">
        <f t="shared" si="18"/>
        <v>54</v>
      </c>
      <c r="T12">
        <v>524</v>
      </c>
      <c r="U12">
        <v>700</v>
      </c>
      <c r="V12" t="s">
        <v>205</v>
      </c>
      <c r="W12">
        <v>1932.617</v>
      </c>
      <c r="X12">
        <v>711.57299999999998</v>
      </c>
      <c r="Y12">
        <v>2.7160000000000002</v>
      </c>
      <c r="Z12">
        <v>8.0850000000000009</v>
      </c>
      <c r="AA12">
        <v>116.30300699999999</v>
      </c>
      <c r="AB12">
        <v>0.121104</v>
      </c>
      <c r="AC12">
        <v>36.021617999999997</v>
      </c>
      <c r="AD12" s="1">
        <v>527</v>
      </c>
      <c r="AE12">
        <v>2</v>
      </c>
      <c r="AF12">
        <v>54</v>
      </c>
      <c r="AG12">
        <v>73</v>
      </c>
      <c r="AH12">
        <v>16.617084999999999</v>
      </c>
      <c r="AI12">
        <v>136.1</v>
      </c>
      <c r="AJ12">
        <v>0</v>
      </c>
      <c r="AK12">
        <v>1</v>
      </c>
      <c r="AL12">
        <v>766</v>
      </c>
      <c r="AM12">
        <v>1.0446209454290776</v>
      </c>
      <c r="AN12" t="s">
        <v>71</v>
      </c>
      <c r="AO12">
        <v>1730.1869999999999</v>
      </c>
      <c r="AP12" t="s">
        <v>445</v>
      </c>
      <c r="AQ12" t="s">
        <v>116</v>
      </c>
      <c r="AR12" t="s">
        <v>118</v>
      </c>
      <c r="AS12" t="s">
        <v>116</v>
      </c>
      <c r="AT12" t="s">
        <v>118</v>
      </c>
      <c r="AU12" t="s">
        <v>188</v>
      </c>
      <c r="AV12" t="s">
        <v>205</v>
      </c>
      <c r="AW12" t="s">
        <v>71</v>
      </c>
      <c r="AX12">
        <v>700</v>
      </c>
      <c r="AY12" t="s">
        <v>358</v>
      </c>
      <c r="AZ12">
        <v>1</v>
      </c>
      <c r="BA12" t="s">
        <v>359</v>
      </c>
      <c r="BB12">
        <v>3</v>
      </c>
      <c r="BC12">
        <v>1</v>
      </c>
      <c r="BE12" t="s">
        <v>71</v>
      </c>
      <c r="BF12">
        <v>0</v>
      </c>
      <c r="BG12" t="s">
        <v>259</v>
      </c>
      <c r="BI12" t="s">
        <v>116</v>
      </c>
      <c r="BJ12" t="s">
        <v>205</v>
      </c>
      <c r="BK12" t="s">
        <v>71</v>
      </c>
      <c r="BL12">
        <v>1.0446209454290776</v>
      </c>
      <c r="BM12">
        <v>700</v>
      </c>
      <c r="BN12" t="s">
        <v>118</v>
      </c>
      <c r="BO12" t="s">
        <v>188</v>
      </c>
      <c r="BP12">
        <v>3</v>
      </c>
      <c r="BQ12">
        <v>1932.6169999999997</v>
      </c>
      <c r="BR12">
        <v>1.0412800418823222E-3</v>
      </c>
      <c r="BS12">
        <v>0.30972215533515823</v>
      </c>
      <c r="BT12">
        <v>0.27268724222129892</v>
      </c>
      <c r="BU12">
        <v>8.0850000000000009</v>
      </c>
      <c r="BV12">
        <v>0.10348661943882312</v>
      </c>
      <c r="BW12">
        <v>2.7941387248482243</v>
      </c>
      <c r="BX12">
        <v>1</v>
      </c>
      <c r="BY12">
        <v>2</v>
      </c>
      <c r="BZ12">
        <v>54</v>
      </c>
    </row>
    <row r="13" spans="1:78" ht="16.5">
      <c r="A13" s="242" t="str">
        <f t="shared" si="1"/>
        <v>신화여객</v>
      </c>
      <c r="B13" s="124" t="str">
        <f t="shared" si="2"/>
        <v>김명규</v>
      </c>
      <c r="C13" s="125" t="str">
        <f t="shared" si="3"/>
        <v>C</v>
      </c>
      <c r="D13" s="126">
        <f t="shared" si="4"/>
        <v>0.88677385135540043</v>
      </c>
      <c r="E13" s="127">
        <f t="shared" si="5"/>
        <v>9573</v>
      </c>
      <c r="F13" s="128" t="str">
        <f t="shared" si="6"/>
        <v>37</v>
      </c>
      <c r="G13" s="129" t="str">
        <f t="shared" si="7"/>
        <v>71바6171</v>
      </c>
      <c r="H13" s="130">
        <f t="shared" si="8"/>
        <v>2</v>
      </c>
      <c r="I13" s="131">
        <f t="shared" si="9"/>
        <v>1302.865</v>
      </c>
      <c r="J13" s="132">
        <f t="shared" si="10"/>
        <v>6.7224428062285862E-4</v>
      </c>
      <c r="K13" s="132">
        <f t="shared" si="11"/>
        <v>0.41811786577164528</v>
      </c>
      <c r="L13" s="132">
        <f t="shared" si="12"/>
        <v>0.16655601309421927</v>
      </c>
      <c r="M13" s="133">
        <f t="shared" si="13"/>
        <v>12.925000000000001</v>
      </c>
      <c r="N13" s="134">
        <f t="shared" si="14"/>
        <v>1.1513088462734051</v>
      </c>
      <c r="O13" s="134">
        <f t="shared" si="15"/>
        <v>54.725547159529192</v>
      </c>
      <c r="P13" s="215">
        <f t="shared" si="16"/>
        <v>20</v>
      </c>
      <c r="Q13" s="216">
        <f t="shared" si="17"/>
        <v>15</v>
      </c>
      <c r="R13" s="216">
        <f t="shared" si="18"/>
        <v>713</v>
      </c>
      <c r="T13">
        <v>524</v>
      </c>
      <c r="U13">
        <v>9573</v>
      </c>
      <c r="V13" t="s">
        <v>206</v>
      </c>
      <c r="W13">
        <v>1302.865</v>
      </c>
      <c r="X13">
        <v>565.24400000000003</v>
      </c>
      <c r="Y13">
        <v>2.3050000000000002</v>
      </c>
      <c r="Z13">
        <v>12.925000000000001</v>
      </c>
      <c r="AA13">
        <v>79.328305999999998</v>
      </c>
      <c r="AB13">
        <v>5.3328E-2</v>
      </c>
      <c r="AC13">
        <v>33.168582000000001</v>
      </c>
      <c r="AD13" s="1">
        <v>217</v>
      </c>
      <c r="AE13">
        <v>15</v>
      </c>
      <c r="AF13">
        <v>713</v>
      </c>
      <c r="AG13">
        <v>78</v>
      </c>
      <c r="AH13">
        <v>16.423708000000001</v>
      </c>
      <c r="AI13">
        <v>408.6</v>
      </c>
      <c r="AJ13">
        <v>0</v>
      </c>
      <c r="AK13">
        <v>20</v>
      </c>
      <c r="AL13">
        <v>12291</v>
      </c>
      <c r="AM13">
        <v>0.88677385135540043</v>
      </c>
      <c r="AN13" t="s">
        <v>69</v>
      </c>
      <c r="AO13">
        <v>1179.318</v>
      </c>
      <c r="AP13" t="s">
        <v>446</v>
      </c>
      <c r="AQ13" t="s">
        <v>116</v>
      </c>
      <c r="AR13" t="s">
        <v>118</v>
      </c>
      <c r="AS13" t="s">
        <v>116</v>
      </c>
      <c r="AT13" t="s">
        <v>118</v>
      </c>
      <c r="AU13" t="s">
        <v>192</v>
      </c>
      <c r="AV13" t="s">
        <v>206</v>
      </c>
      <c r="AW13" t="s">
        <v>69</v>
      </c>
      <c r="AX13">
        <v>9573</v>
      </c>
      <c r="AY13" t="s">
        <v>356</v>
      </c>
      <c r="AZ13">
        <v>1</v>
      </c>
      <c r="BA13" t="s">
        <v>328</v>
      </c>
      <c r="BB13">
        <v>2</v>
      </c>
      <c r="BC13">
        <v>1</v>
      </c>
      <c r="BE13" t="s">
        <v>68</v>
      </c>
      <c r="BF13">
        <v>-1</v>
      </c>
      <c r="BG13" t="s">
        <v>339</v>
      </c>
      <c r="BI13" t="s">
        <v>116</v>
      </c>
      <c r="BJ13" t="s">
        <v>206</v>
      </c>
      <c r="BK13" t="s">
        <v>69</v>
      </c>
      <c r="BL13">
        <v>0.88677385135540043</v>
      </c>
      <c r="BM13">
        <v>9573</v>
      </c>
      <c r="BN13" t="s">
        <v>118</v>
      </c>
      <c r="BO13" t="s">
        <v>192</v>
      </c>
      <c r="BP13">
        <v>2</v>
      </c>
      <c r="BQ13">
        <v>1302.865</v>
      </c>
      <c r="BR13">
        <v>6.7224428062285862E-4</v>
      </c>
      <c r="BS13">
        <v>0.41811786577164528</v>
      </c>
      <c r="BT13">
        <v>0.16655601309421927</v>
      </c>
      <c r="BU13">
        <v>12.925000000000001</v>
      </c>
      <c r="BV13">
        <v>1.1513088462734051</v>
      </c>
      <c r="BW13">
        <v>54.725547159529192</v>
      </c>
      <c r="BX13">
        <v>20</v>
      </c>
      <c r="BY13">
        <v>15</v>
      </c>
      <c r="BZ13">
        <v>713</v>
      </c>
    </row>
    <row r="14" spans="1:78" ht="16.5">
      <c r="A14" s="243" t="str">
        <f t="shared" si="1"/>
        <v>신화여객</v>
      </c>
      <c r="B14" s="108" t="str">
        <f t="shared" si="2"/>
        <v>김성윤</v>
      </c>
      <c r="C14" s="109" t="str">
        <f t="shared" si="3"/>
        <v>F</v>
      </c>
      <c r="D14" s="110">
        <f t="shared" si="4"/>
        <v>0.79763292163753996</v>
      </c>
      <c r="E14" s="111">
        <f t="shared" si="5"/>
        <v>3596</v>
      </c>
      <c r="F14" s="112" t="str">
        <f t="shared" si="6"/>
        <v>34</v>
      </c>
      <c r="G14" s="113" t="str">
        <f t="shared" si="7"/>
        <v>72바1096</v>
      </c>
      <c r="H14" s="114">
        <f t="shared" si="8"/>
        <v>2</v>
      </c>
      <c r="I14" s="115">
        <f t="shared" si="9"/>
        <v>2207.9969999999998</v>
      </c>
      <c r="J14" s="116">
        <f t="shared" si="10"/>
        <v>6.9818991043544748E-2</v>
      </c>
      <c r="K14" s="116">
        <f t="shared" si="11"/>
        <v>0.36680841363122169</v>
      </c>
      <c r="L14" s="116">
        <f t="shared" si="12"/>
        <v>7.472836240266631E-2</v>
      </c>
      <c r="M14" s="117">
        <f t="shared" si="13"/>
        <v>15.984999999999999</v>
      </c>
      <c r="N14" s="118">
        <f t="shared" si="14"/>
        <v>9.0579833215353109E-2</v>
      </c>
      <c r="O14" s="118">
        <f t="shared" si="15"/>
        <v>41.666723279062431</v>
      </c>
      <c r="P14" s="217">
        <f t="shared" si="16"/>
        <v>28</v>
      </c>
      <c r="Q14" s="218">
        <f t="shared" si="17"/>
        <v>2</v>
      </c>
      <c r="R14" s="218">
        <f t="shared" si="18"/>
        <v>920</v>
      </c>
      <c r="T14">
        <v>524</v>
      </c>
      <c r="U14">
        <v>3596</v>
      </c>
      <c r="V14" t="s">
        <v>207</v>
      </c>
      <c r="W14">
        <v>2207.9969999999998</v>
      </c>
      <c r="X14">
        <v>1064.5060000000001</v>
      </c>
      <c r="Y14">
        <v>2.0739999999999998</v>
      </c>
      <c r="Z14">
        <v>15.984999999999999</v>
      </c>
      <c r="AA14">
        <v>147.11802399999999</v>
      </c>
      <c r="AB14">
        <v>10.271632</v>
      </c>
      <c r="AC14">
        <v>53.964129</v>
      </c>
      <c r="AD14" s="1">
        <v>165</v>
      </c>
      <c r="AE14">
        <v>2</v>
      </c>
      <c r="AF14">
        <v>920</v>
      </c>
      <c r="AG14">
        <v>77</v>
      </c>
      <c r="AH14">
        <v>15.008336999999999</v>
      </c>
      <c r="AI14">
        <v>2195.3000000000002</v>
      </c>
      <c r="AJ14">
        <v>0</v>
      </c>
      <c r="AK14">
        <v>28</v>
      </c>
      <c r="AL14">
        <v>11546</v>
      </c>
      <c r="AM14">
        <v>0.79763292163753996</v>
      </c>
      <c r="AN14" t="s">
        <v>70</v>
      </c>
      <c r="AO14">
        <v>2053.614</v>
      </c>
      <c r="AP14" t="s">
        <v>447</v>
      </c>
      <c r="AQ14" t="s">
        <v>116</v>
      </c>
      <c r="AR14" t="s">
        <v>117</v>
      </c>
      <c r="AS14" t="s">
        <v>116</v>
      </c>
      <c r="AT14" t="s">
        <v>117</v>
      </c>
      <c r="AU14" t="s">
        <v>178</v>
      </c>
      <c r="AV14" t="s">
        <v>207</v>
      </c>
      <c r="AW14" t="s">
        <v>70</v>
      </c>
      <c r="AX14">
        <v>3596</v>
      </c>
      <c r="AY14" t="s">
        <v>362</v>
      </c>
      <c r="AZ14">
        <v>2</v>
      </c>
      <c r="BA14" t="s">
        <v>256</v>
      </c>
      <c r="BB14">
        <v>2</v>
      </c>
      <c r="BC14">
        <v>1</v>
      </c>
      <c r="BE14" t="s">
        <v>70</v>
      </c>
      <c r="BF14">
        <v>0</v>
      </c>
      <c r="BG14" t="s">
        <v>259</v>
      </c>
      <c r="BI14" t="s">
        <v>116</v>
      </c>
      <c r="BJ14" t="s">
        <v>207</v>
      </c>
      <c r="BK14" t="s">
        <v>70</v>
      </c>
      <c r="BL14">
        <v>0.79763292163753996</v>
      </c>
      <c r="BM14">
        <v>3596</v>
      </c>
      <c r="BN14" t="s">
        <v>117</v>
      </c>
      <c r="BO14" t="s">
        <v>178</v>
      </c>
      <c r="BP14">
        <v>2</v>
      </c>
      <c r="BQ14">
        <v>2207.9969999999998</v>
      </c>
      <c r="BR14">
        <v>6.9818991043544748E-2</v>
      </c>
      <c r="BS14">
        <v>0.36680841363122169</v>
      </c>
      <c r="BT14">
        <v>7.472836240266631E-2</v>
      </c>
      <c r="BU14">
        <v>15.984999999999999</v>
      </c>
      <c r="BV14">
        <v>9.0579833215353109E-2</v>
      </c>
      <c r="BW14">
        <v>41.666723279062431</v>
      </c>
      <c r="BX14">
        <v>28</v>
      </c>
      <c r="BY14">
        <v>2</v>
      </c>
      <c r="BZ14">
        <v>920</v>
      </c>
    </row>
    <row r="15" spans="1:78" ht="16.5">
      <c r="A15" s="242" t="str">
        <f t="shared" si="1"/>
        <v>신화여객</v>
      </c>
      <c r="B15" s="124" t="str">
        <f t="shared" si="2"/>
        <v>김성주</v>
      </c>
      <c r="C15" s="125" t="str">
        <f t="shared" si="3"/>
        <v>D</v>
      </c>
      <c r="D15" s="126">
        <f t="shared" si="4"/>
        <v>0.8297384270557111</v>
      </c>
      <c r="E15" s="127">
        <f t="shared" si="5"/>
        <v>6098</v>
      </c>
      <c r="F15" s="128" t="str">
        <f t="shared" si="6"/>
        <v>34</v>
      </c>
      <c r="G15" s="129" t="str">
        <f t="shared" si="7"/>
        <v>72바1097</v>
      </c>
      <c r="H15" s="130">
        <f t="shared" si="8"/>
        <v>2</v>
      </c>
      <c r="I15" s="131">
        <f t="shared" si="9"/>
        <v>2280.739</v>
      </c>
      <c r="J15" s="132">
        <f t="shared" si="10"/>
        <v>1.9205216321072804E-2</v>
      </c>
      <c r="K15" s="132">
        <f t="shared" si="11"/>
        <v>0.33622970176447886</v>
      </c>
      <c r="L15" s="132">
        <f t="shared" si="12"/>
        <v>0.18152011256000797</v>
      </c>
      <c r="M15" s="133">
        <f t="shared" si="13"/>
        <v>12.462</v>
      </c>
      <c r="N15" s="134">
        <f t="shared" si="14"/>
        <v>0</v>
      </c>
      <c r="O15" s="134">
        <f t="shared" si="15"/>
        <v>21.878873470397096</v>
      </c>
      <c r="P15" s="215">
        <f t="shared" si="16"/>
        <v>22</v>
      </c>
      <c r="Q15" s="216">
        <f t="shared" si="17"/>
        <v>0</v>
      </c>
      <c r="R15" s="216">
        <f t="shared" si="18"/>
        <v>499</v>
      </c>
      <c r="T15">
        <v>524</v>
      </c>
      <c r="U15">
        <v>6098</v>
      </c>
      <c r="V15" t="s">
        <v>432</v>
      </c>
      <c r="W15">
        <v>2280.739</v>
      </c>
      <c r="X15">
        <v>1057.2550000000001</v>
      </c>
      <c r="Y15">
        <v>2.157</v>
      </c>
      <c r="Z15">
        <v>12.462</v>
      </c>
      <c r="AA15">
        <v>146.471352</v>
      </c>
      <c r="AB15">
        <v>2.8130139999999999</v>
      </c>
      <c r="AC15">
        <v>49.248018999999999</v>
      </c>
      <c r="AD15" s="1">
        <v>414</v>
      </c>
      <c r="AE15">
        <v>0</v>
      </c>
      <c r="AF15">
        <v>499</v>
      </c>
      <c r="AG15">
        <v>70</v>
      </c>
      <c r="AH15">
        <v>15.571229000000001</v>
      </c>
      <c r="AI15">
        <v>1545.5</v>
      </c>
      <c r="AJ15">
        <v>0</v>
      </c>
      <c r="AK15">
        <v>22</v>
      </c>
      <c r="AL15">
        <v>12317</v>
      </c>
      <c r="AM15">
        <v>0.8297384270557111</v>
      </c>
      <c r="AN15" t="s">
        <v>67</v>
      </c>
      <c r="AO15">
        <v>2229.3690000000001</v>
      </c>
      <c r="AP15" t="s">
        <v>448</v>
      </c>
      <c r="AQ15" t="s">
        <v>116</v>
      </c>
      <c r="AR15" t="s">
        <v>117</v>
      </c>
      <c r="AS15" t="s">
        <v>116</v>
      </c>
      <c r="AT15" t="s">
        <v>117</v>
      </c>
      <c r="AU15" t="s">
        <v>180</v>
      </c>
      <c r="AV15" t="s">
        <v>432</v>
      </c>
      <c r="AW15" t="s">
        <v>67</v>
      </c>
      <c r="AX15">
        <v>6098</v>
      </c>
      <c r="AY15" t="s">
        <v>361</v>
      </c>
      <c r="AZ15">
        <v>7</v>
      </c>
      <c r="BA15" t="s">
        <v>379</v>
      </c>
      <c r="BB15">
        <v>2</v>
      </c>
      <c r="BC15">
        <v>1</v>
      </c>
      <c r="BE15" t="s">
        <v>449</v>
      </c>
      <c r="BF15" t="s">
        <v>450</v>
      </c>
      <c r="BG15" t="s">
        <v>449</v>
      </c>
      <c r="BI15" t="s">
        <v>116</v>
      </c>
      <c r="BJ15" t="s">
        <v>432</v>
      </c>
      <c r="BK15" t="s">
        <v>67</v>
      </c>
      <c r="BL15">
        <v>0.8297384270557111</v>
      </c>
      <c r="BM15">
        <v>6098</v>
      </c>
      <c r="BN15" t="s">
        <v>117</v>
      </c>
      <c r="BO15" t="s">
        <v>180</v>
      </c>
      <c r="BP15">
        <v>2</v>
      </c>
      <c r="BQ15">
        <v>2280.739</v>
      </c>
      <c r="BR15">
        <v>1.9205216321072804E-2</v>
      </c>
      <c r="BS15">
        <v>0.33622970176447886</v>
      </c>
      <c r="BT15">
        <v>0.18152011256000797</v>
      </c>
      <c r="BU15">
        <v>12.462</v>
      </c>
      <c r="BV15">
        <v>0</v>
      </c>
      <c r="BW15">
        <v>21.878873470397096</v>
      </c>
      <c r="BX15">
        <v>22</v>
      </c>
      <c r="BY15">
        <v>0</v>
      </c>
      <c r="BZ15">
        <v>499</v>
      </c>
    </row>
    <row r="16" spans="1:78" ht="16.5">
      <c r="A16" s="243" t="str">
        <f t="shared" si="1"/>
        <v>신화여객</v>
      </c>
      <c r="B16" s="108" t="str">
        <f t="shared" si="2"/>
        <v>김영현</v>
      </c>
      <c r="C16" s="109" t="str">
        <f t="shared" si="3"/>
        <v>D</v>
      </c>
      <c r="D16" s="110">
        <f t="shared" si="4"/>
        <v>0.84747676253172588</v>
      </c>
      <c r="E16" s="111">
        <f t="shared" si="5"/>
        <v>4859</v>
      </c>
      <c r="F16" s="112" t="str">
        <f t="shared" si="6"/>
        <v>34</v>
      </c>
      <c r="G16" s="113" t="str">
        <f t="shared" si="7"/>
        <v>72바1096</v>
      </c>
      <c r="H16" s="114">
        <f t="shared" si="8"/>
        <v>7</v>
      </c>
      <c r="I16" s="115">
        <f t="shared" si="9"/>
        <v>1087.107</v>
      </c>
      <c r="J16" s="116">
        <f t="shared" si="10"/>
        <v>2.3721542102121095E-2</v>
      </c>
      <c r="K16" s="116">
        <f t="shared" si="11"/>
        <v>0.36894739243944874</v>
      </c>
      <c r="L16" s="116">
        <f t="shared" si="12"/>
        <v>0.15637835098109018</v>
      </c>
      <c r="M16" s="117">
        <f t="shared" si="13"/>
        <v>11.617000000000001</v>
      </c>
      <c r="N16" s="118">
        <f t="shared" si="14"/>
        <v>2.0237198362258728</v>
      </c>
      <c r="O16" s="118">
        <f t="shared" si="15"/>
        <v>7.8189175490545093</v>
      </c>
      <c r="P16" s="217">
        <f t="shared" si="16"/>
        <v>10</v>
      </c>
      <c r="Q16" s="218">
        <f t="shared" si="17"/>
        <v>22</v>
      </c>
      <c r="R16" s="218">
        <f t="shared" si="18"/>
        <v>85</v>
      </c>
      <c r="T16">
        <v>524</v>
      </c>
      <c r="U16">
        <v>4859</v>
      </c>
      <c r="V16" t="s">
        <v>281</v>
      </c>
      <c r="W16">
        <v>1087.107</v>
      </c>
      <c r="X16">
        <v>484.565</v>
      </c>
      <c r="Y16">
        <v>2.2429999999999999</v>
      </c>
      <c r="Z16">
        <v>11.617000000000001</v>
      </c>
      <c r="AA16">
        <v>71.699427999999997</v>
      </c>
      <c r="AB16">
        <v>1.7008209999999999</v>
      </c>
      <c r="AC16">
        <v>26.453316999999998</v>
      </c>
      <c r="AD16" s="1">
        <v>170</v>
      </c>
      <c r="AE16">
        <v>22</v>
      </c>
      <c r="AF16">
        <v>85</v>
      </c>
      <c r="AG16">
        <v>81</v>
      </c>
      <c r="AH16">
        <v>15.162003</v>
      </c>
      <c r="AI16">
        <v>1121.3</v>
      </c>
      <c r="AJ16">
        <v>0</v>
      </c>
      <c r="AK16">
        <v>10</v>
      </c>
      <c r="AL16">
        <v>3355</v>
      </c>
      <c r="AM16">
        <v>0.84747676253172588</v>
      </c>
      <c r="AN16" t="s">
        <v>67</v>
      </c>
      <c r="AO16">
        <v>224.874</v>
      </c>
      <c r="AP16" t="s">
        <v>451</v>
      </c>
      <c r="AQ16" t="s">
        <v>116</v>
      </c>
      <c r="AR16" t="s">
        <v>117</v>
      </c>
      <c r="AS16" t="s">
        <v>116</v>
      </c>
      <c r="AT16" t="s">
        <v>117</v>
      </c>
      <c r="AU16" t="s">
        <v>178</v>
      </c>
      <c r="AV16" t="s">
        <v>281</v>
      </c>
      <c r="AW16" t="s">
        <v>67</v>
      </c>
      <c r="AX16">
        <v>4859</v>
      </c>
      <c r="AY16" t="s">
        <v>361</v>
      </c>
      <c r="AZ16">
        <v>2</v>
      </c>
      <c r="BA16" t="s">
        <v>257</v>
      </c>
      <c r="BB16">
        <v>7</v>
      </c>
      <c r="BC16">
        <v>1</v>
      </c>
      <c r="BE16" t="s">
        <v>67</v>
      </c>
      <c r="BF16">
        <v>0</v>
      </c>
      <c r="BG16" t="s">
        <v>259</v>
      </c>
      <c r="BI16" t="s">
        <v>116</v>
      </c>
      <c r="BJ16" t="s">
        <v>281</v>
      </c>
      <c r="BK16" t="s">
        <v>67</v>
      </c>
      <c r="BL16">
        <v>0.84747676253172588</v>
      </c>
      <c r="BM16">
        <v>4859</v>
      </c>
      <c r="BN16" t="s">
        <v>117</v>
      </c>
      <c r="BO16" t="s">
        <v>178</v>
      </c>
      <c r="BP16">
        <v>7</v>
      </c>
      <c r="BQ16">
        <v>1087.107</v>
      </c>
      <c r="BR16">
        <v>2.3721542102121095E-2</v>
      </c>
      <c r="BS16">
        <v>0.36894739243944874</v>
      </c>
      <c r="BT16">
        <v>0.15637835098109018</v>
      </c>
      <c r="BU16">
        <v>11.617000000000001</v>
      </c>
      <c r="BV16">
        <v>2.0237198362258728</v>
      </c>
      <c r="BW16">
        <v>7.8189175490545093</v>
      </c>
      <c r="BX16">
        <v>10</v>
      </c>
      <c r="BY16">
        <v>22</v>
      </c>
      <c r="BZ16">
        <v>85</v>
      </c>
    </row>
    <row r="17" spans="1:78" ht="16.5">
      <c r="A17" s="242" t="str">
        <f t="shared" si="1"/>
        <v>신화여객</v>
      </c>
      <c r="B17" s="124" t="str">
        <f t="shared" si="2"/>
        <v>김웅철</v>
      </c>
      <c r="C17" s="125" t="str">
        <f t="shared" si="3"/>
        <v>D</v>
      </c>
      <c r="D17" s="126">
        <f t="shared" si="4"/>
        <v>0.81055149729443676</v>
      </c>
      <c r="E17" s="127">
        <f t="shared" si="5"/>
        <v>3182</v>
      </c>
      <c r="F17" s="128" t="str">
        <f t="shared" si="6"/>
        <v>34</v>
      </c>
      <c r="G17" s="129" t="str">
        <f t="shared" si="7"/>
        <v>72바1114</v>
      </c>
      <c r="H17" s="130">
        <f t="shared" si="8"/>
        <v>5</v>
      </c>
      <c r="I17" s="131">
        <f t="shared" si="9"/>
        <v>1264.2470000000001</v>
      </c>
      <c r="J17" s="132">
        <f t="shared" si="10"/>
        <v>2.5384961313285111E-2</v>
      </c>
      <c r="K17" s="132">
        <f t="shared" si="11"/>
        <v>0.39021028768909444</v>
      </c>
      <c r="L17" s="132">
        <f t="shared" si="12"/>
        <v>4.1922187673769443E-2</v>
      </c>
      <c r="M17" s="133">
        <f t="shared" si="13"/>
        <v>13.634</v>
      </c>
      <c r="N17" s="134">
        <f t="shared" si="14"/>
        <v>0.23729540192699686</v>
      </c>
      <c r="O17" s="134">
        <f t="shared" si="15"/>
        <v>17.401662807979768</v>
      </c>
      <c r="P17" s="215">
        <f t="shared" si="16"/>
        <v>6</v>
      </c>
      <c r="Q17" s="216">
        <f t="shared" si="17"/>
        <v>3</v>
      </c>
      <c r="R17" s="216">
        <f t="shared" si="18"/>
        <v>227</v>
      </c>
      <c r="T17">
        <v>524</v>
      </c>
      <c r="U17">
        <v>3182</v>
      </c>
      <c r="V17" t="s">
        <v>282</v>
      </c>
      <c r="W17">
        <v>1277.038</v>
      </c>
      <c r="X17">
        <v>619.01700000000005</v>
      </c>
      <c r="Y17">
        <v>2.0630000000000002</v>
      </c>
      <c r="Z17">
        <v>13.634</v>
      </c>
      <c r="AA17">
        <v>85.789140000000003</v>
      </c>
      <c r="AB17">
        <v>2.1777540000000002</v>
      </c>
      <c r="AC17">
        <v>33.475805000000001</v>
      </c>
      <c r="AD17" s="1">
        <v>53</v>
      </c>
      <c r="AE17">
        <v>3</v>
      </c>
      <c r="AF17">
        <v>227</v>
      </c>
      <c r="AG17">
        <v>78</v>
      </c>
      <c r="AH17">
        <v>14.885776</v>
      </c>
      <c r="AI17">
        <v>328.7</v>
      </c>
      <c r="AJ17">
        <v>0</v>
      </c>
      <c r="AK17">
        <v>6</v>
      </c>
      <c r="AL17">
        <v>970</v>
      </c>
      <c r="AM17">
        <v>0.81055149729443676</v>
      </c>
      <c r="AN17" t="s">
        <v>67</v>
      </c>
      <c r="AO17">
        <v>390.19900000000001</v>
      </c>
      <c r="AP17" t="s">
        <v>452</v>
      </c>
      <c r="AQ17" t="s">
        <v>116</v>
      </c>
      <c r="AR17" t="s">
        <v>117</v>
      </c>
      <c r="AS17" t="s">
        <v>116</v>
      </c>
      <c r="AT17" t="s">
        <v>117</v>
      </c>
      <c r="AU17" t="s">
        <v>185</v>
      </c>
      <c r="AV17" t="s">
        <v>282</v>
      </c>
      <c r="AW17" t="s">
        <v>67</v>
      </c>
      <c r="AX17">
        <v>3182</v>
      </c>
      <c r="AY17" t="s">
        <v>361</v>
      </c>
      <c r="AZ17">
        <v>13</v>
      </c>
      <c r="BA17" t="s">
        <v>453</v>
      </c>
      <c r="BB17">
        <v>5</v>
      </c>
      <c r="BC17">
        <v>1</v>
      </c>
      <c r="BE17" t="s">
        <v>67</v>
      </c>
      <c r="BF17">
        <v>0</v>
      </c>
      <c r="BG17" t="s">
        <v>259</v>
      </c>
      <c r="BI17" t="s">
        <v>116</v>
      </c>
      <c r="BJ17" t="s">
        <v>282</v>
      </c>
      <c r="BK17" t="s">
        <v>67</v>
      </c>
      <c r="BL17">
        <v>0.81055149729443676</v>
      </c>
      <c r="BM17">
        <v>3182</v>
      </c>
      <c r="BN17" t="s">
        <v>117</v>
      </c>
      <c r="BO17" t="s">
        <v>185</v>
      </c>
      <c r="BP17">
        <v>5</v>
      </c>
      <c r="BQ17">
        <v>1264.2470000000001</v>
      </c>
      <c r="BR17">
        <v>2.5384961313285111E-2</v>
      </c>
      <c r="BS17">
        <v>0.39021028768909444</v>
      </c>
      <c r="BT17">
        <v>4.150228889038541E-2</v>
      </c>
      <c r="BU17">
        <v>13.634</v>
      </c>
      <c r="BV17">
        <v>0.23729540192699686</v>
      </c>
      <c r="BW17">
        <v>17.401662807979768</v>
      </c>
      <c r="BX17">
        <v>6</v>
      </c>
      <c r="BY17">
        <v>3</v>
      </c>
      <c r="BZ17">
        <v>227</v>
      </c>
    </row>
    <row r="18" spans="1:78" ht="16.5">
      <c r="A18" s="243" t="str">
        <f t="shared" si="1"/>
        <v>신화여객</v>
      </c>
      <c r="B18" s="108" t="str">
        <f t="shared" si="2"/>
        <v>김정철</v>
      </c>
      <c r="C18" s="109" t="str">
        <f t="shared" si="3"/>
        <v>D</v>
      </c>
      <c r="D18" s="110">
        <f t="shared" si="4"/>
        <v>0.83</v>
      </c>
      <c r="E18" s="111">
        <f t="shared" si="5"/>
        <v>8220</v>
      </c>
      <c r="F18" s="112" t="str">
        <f t="shared" si="6"/>
        <v>37</v>
      </c>
      <c r="G18" s="113" t="str">
        <f t="shared" si="7"/>
        <v>71바6167</v>
      </c>
      <c r="H18" s="114">
        <f t="shared" si="8"/>
        <v>1</v>
      </c>
      <c r="I18" s="115">
        <f t="shared" si="9"/>
        <v>2958.8389999999999</v>
      </c>
      <c r="J18" s="116">
        <f t="shared" si="10"/>
        <v>5.341509495130909E-2</v>
      </c>
      <c r="K18" s="116">
        <f t="shared" si="11"/>
        <v>0.36554600895772282</v>
      </c>
      <c r="L18" s="116">
        <f t="shared" si="12"/>
        <v>0.22035670071943758</v>
      </c>
      <c r="M18" s="117">
        <f t="shared" si="13"/>
        <v>13.38</v>
      </c>
      <c r="N18" s="118">
        <f t="shared" si="14"/>
        <v>1.8926342393080529</v>
      </c>
      <c r="O18" s="118">
        <f t="shared" si="15"/>
        <v>13.856786394933959</v>
      </c>
      <c r="P18" s="217">
        <f t="shared" si="16"/>
        <v>43</v>
      </c>
      <c r="Q18" s="218">
        <f t="shared" si="17"/>
        <v>56</v>
      </c>
      <c r="R18" s="218">
        <f t="shared" si="18"/>
        <v>410</v>
      </c>
      <c r="T18">
        <v>524</v>
      </c>
      <c r="U18">
        <v>8220</v>
      </c>
      <c r="V18" t="s">
        <v>208</v>
      </c>
      <c r="W18">
        <v>2958.8389999999999</v>
      </c>
      <c r="X18">
        <v>1371.02</v>
      </c>
      <c r="Y18">
        <v>2.1579999999999999</v>
      </c>
      <c r="Z18">
        <v>13.38</v>
      </c>
      <c r="AA18">
        <v>194.513274</v>
      </c>
      <c r="AB18">
        <v>10.389945000000001</v>
      </c>
      <c r="AC18">
        <v>71.103550999999996</v>
      </c>
      <c r="AD18" s="1">
        <v>652</v>
      </c>
      <c r="AE18">
        <v>56</v>
      </c>
      <c r="AF18">
        <v>410</v>
      </c>
      <c r="AG18">
        <v>80</v>
      </c>
      <c r="AH18">
        <v>15.211501</v>
      </c>
      <c r="AI18">
        <v>497.2</v>
      </c>
      <c r="AJ18">
        <v>0</v>
      </c>
      <c r="AK18">
        <v>43</v>
      </c>
      <c r="AL18">
        <v>34947</v>
      </c>
      <c r="AM18">
        <v>0.83</v>
      </c>
      <c r="AN18" t="s">
        <v>67</v>
      </c>
      <c r="AO18">
        <v>2958.8389999999999</v>
      </c>
      <c r="AP18" t="s">
        <v>454</v>
      </c>
      <c r="AQ18" t="s">
        <v>116</v>
      </c>
      <c r="AR18" t="s">
        <v>118</v>
      </c>
      <c r="AS18" t="s">
        <v>116</v>
      </c>
      <c r="AT18" t="s">
        <v>118</v>
      </c>
      <c r="AU18" t="s">
        <v>189</v>
      </c>
      <c r="AV18" t="s">
        <v>208</v>
      </c>
      <c r="AW18" t="s">
        <v>67</v>
      </c>
      <c r="AX18">
        <v>8220</v>
      </c>
      <c r="AY18" t="s">
        <v>353</v>
      </c>
      <c r="AZ18">
        <v>2</v>
      </c>
      <c r="BA18" t="s">
        <v>274</v>
      </c>
      <c r="BB18">
        <v>1</v>
      </c>
      <c r="BC18">
        <v>1</v>
      </c>
      <c r="BE18" t="s">
        <v>67</v>
      </c>
      <c r="BF18">
        <v>0</v>
      </c>
      <c r="BG18" t="s">
        <v>259</v>
      </c>
      <c r="BI18" t="s">
        <v>116</v>
      </c>
      <c r="BJ18" t="s">
        <v>208</v>
      </c>
      <c r="BK18" t="s">
        <v>67</v>
      </c>
      <c r="BL18">
        <v>0.83</v>
      </c>
      <c r="BM18">
        <v>8220</v>
      </c>
      <c r="BN18" t="s">
        <v>118</v>
      </c>
      <c r="BO18" t="s">
        <v>189</v>
      </c>
      <c r="BP18">
        <v>1</v>
      </c>
      <c r="BQ18">
        <v>2958.8389999999999</v>
      </c>
      <c r="BR18">
        <v>5.341509495130909E-2</v>
      </c>
      <c r="BS18">
        <v>0.36554600895772282</v>
      </c>
      <c r="BT18">
        <v>0.22035670071943758</v>
      </c>
      <c r="BU18">
        <v>13.38</v>
      </c>
      <c r="BV18">
        <v>1.8926342393080529</v>
      </c>
      <c r="BW18">
        <v>13.856786394933959</v>
      </c>
      <c r="BX18">
        <v>43</v>
      </c>
      <c r="BY18">
        <v>56</v>
      </c>
      <c r="BZ18">
        <v>410</v>
      </c>
    </row>
    <row r="19" spans="1:78" ht="16.5">
      <c r="A19" s="242" t="str">
        <f t="shared" si="1"/>
        <v>신화여객</v>
      </c>
      <c r="B19" s="124" t="str">
        <f t="shared" si="2"/>
        <v>김정현</v>
      </c>
      <c r="C19" s="125" t="str">
        <f t="shared" si="3"/>
        <v>B</v>
      </c>
      <c r="D19" s="126">
        <f t="shared" si="4"/>
        <v>0.93226015947664564</v>
      </c>
      <c r="E19" s="127">
        <f t="shared" si="5"/>
        <v>7379</v>
      </c>
      <c r="F19" s="128" t="str">
        <f t="shared" si="6"/>
        <v>34</v>
      </c>
      <c r="G19" s="129" t="str">
        <f t="shared" si="7"/>
        <v>71바6154</v>
      </c>
      <c r="H19" s="130">
        <f t="shared" si="8"/>
        <v>10</v>
      </c>
      <c r="I19" s="131">
        <f t="shared" si="9"/>
        <v>1938.7840000000001</v>
      </c>
      <c r="J19" s="132">
        <f t="shared" si="10"/>
        <v>9.6445341120925329E-3</v>
      </c>
      <c r="K19" s="132">
        <f t="shared" si="11"/>
        <v>0.38520373539027486</v>
      </c>
      <c r="L19" s="132">
        <f t="shared" si="12"/>
        <v>0.22746216184990178</v>
      </c>
      <c r="M19" s="133">
        <f t="shared" si="13"/>
        <v>10.378</v>
      </c>
      <c r="N19" s="134">
        <f t="shared" si="14"/>
        <v>0.10315744301582848</v>
      </c>
      <c r="O19" s="134">
        <f t="shared" si="15"/>
        <v>13.565203756581445</v>
      </c>
      <c r="P19" s="215">
        <f t="shared" si="16"/>
        <v>42</v>
      </c>
      <c r="Q19" s="216">
        <f t="shared" si="17"/>
        <v>2</v>
      </c>
      <c r="R19" s="216">
        <f t="shared" si="18"/>
        <v>263</v>
      </c>
      <c r="T19">
        <v>524</v>
      </c>
      <c r="U19">
        <v>7379</v>
      </c>
      <c r="V19" t="s">
        <v>283</v>
      </c>
      <c r="W19">
        <v>1938.7840000000001</v>
      </c>
      <c r="X19">
        <v>813.94</v>
      </c>
      <c r="Y19">
        <v>2.3820000000000001</v>
      </c>
      <c r="Z19">
        <v>10.378</v>
      </c>
      <c r="AA19">
        <v>128.596362</v>
      </c>
      <c r="AB19">
        <v>1.2402519999999999</v>
      </c>
      <c r="AC19">
        <v>49.535798999999997</v>
      </c>
      <c r="AD19" s="1">
        <v>441</v>
      </c>
      <c r="AE19">
        <v>2</v>
      </c>
      <c r="AF19">
        <v>263</v>
      </c>
      <c r="AG19">
        <v>72</v>
      </c>
      <c r="AH19">
        <v>15.076506999999999</v>
      </c>
      <c r="AI19">
        <v>1398</v>
      </c>
      <c r="AJ19">
        <v>0</v>
      </c>
      <c r="AK19">
        <v>42</v>
      </c>
      <c r="AL19">
        <v>9920</v>
      </c>
      <c r="AM19">
        <v>0.93226015947664564</v>
      </c>
      <c r="AN19" t="s">
        <v>68</v>
      </c>
      <c r="AO19">
        <v>375.983</v>
      </c>
      <c r="AP19" t="s">
        <v>455</v>
      </c>
      <c r="AQ19" t="s">
        <v>116</v>
      </c>
      <c r="AR19" t="s">
        <v>117</v>
      </c>
      <c r="AS19" t="s">
        <v>116</v>
      </c>
      <c r="AT19" t="s">
        <v>117</v>
      </c>
      <c r="AU19" t="s">
        <v>172</v>
      </c>
      <c r="AV19" t="s">
        <v>283</v>
      </c>
      <c r="AW19" t="s">
        <v>68</v>
      </c>
      <c r="AX19">
        <v>7379</v>
      </c>
      <c r="AY19" t="s">
        <v>364</v>
      </c>
      <c r="AZ19">
        <v>2</v>
      </c>
      <c r="BA19" t="s">
        <v>378</v>
      </c>
      <c r="BB19">
        <v>10</v>
      </c>
      <c r="BC19">
        <v>1</v>
      </c>
      <c r="BE19" t="s">
        <v>68</v>
      </c>
      <c r="BF19">
        <v>0</v>
      </c>
      <c r="BG19" t="s">
        <v>259</v>
      </c>
      <c r="BI19" t="s">
        <v>116</v>
      </c>
      <c r="BJ19" t="s">
        <v>283</v>
      </c>
      <c r="BK19" t="s">
        <v>68</v>
      </c>
      <c r="BL19">
        <v>0.93226015947664564</v>
      </c>
      <c r="BM19">
        <v>7379</v>
      </c>
      <c r="BN19" t="s">
        <v>117</v>
      </c>
      <c r="BO19" t="s">
        <v>172</v>
      </c>
      <c r="BP19">
        <v>10</v>
      </c>
      <c r="BQ19">
        <v>1938.7840000000001</v>
      </c>
      <c r="BR19">
        <v>9.6445341120925329E-3</v>
      </c>
      <c r="BS19">
        <v>0.38520373539027486</v>
      </c>
      <c r="BT19">
        <v>0.22746216184990178</v>
      </c>
      <c r="BU19">
        <v>10.378</v>
      </c>
      <c r="BV19">
        <v>0.10315744301582848</v>
      </c>
      <c r="BW19">
        <v>13.565203756581445</v>
      </c>
      <c r="BX19">
        <v>42</v>
      </c>
      <c r="BY19">
        <v>2</v>
      </c>
      <c r="BZ19">
        <v>263</v>
      </c>
    </row>
    <row r="20" spans="1:78" ht="16.5">
      <c r="A20" s="243" t="str">
        <f t="shared" si="1"/>
        <v>신화여객</v>
      </c>
      <c r="B20" s="108" t="str">
        <f t="shared" si="2"/>
        <v>김종용</v>
      </c>
      <c r="C20" s="109" t="str">
        <f t="shared" si="3"/>
        <v>F</v>
      </c>
      <c r="D20" s="110">
        <f t="shared" si="4"/>
        <v>0.76538461538461533</v>
      </c>
      <c r="E20" s="111">
        <f t="shared" si="5"/>
        <v>6783</v>
      </c>
      <c r="F20" s="112" t="str">
        <f t="shared" si="6"/>
        <v>37</v>
      </c>
      <c r="G20" s="113" t="str">
        <f t="shared" si="7"/>
        <v>71바6162</v>
      </c>
      <c r="H20" s="114">
        <f t="shared" si="8"/>
        <v>1</v>
      </c>
      <c r="I20" s="115">
        <f t="shared" si="9"/>
        <v>1192.8620000000001</v>
      </c>
      <c r="J20" s="116">
        <f t="shared" si="10"/>
        <v>4.4045462127483496E-2</v>
      </c>
      <c r="K20" s="116">
        <f t="shared" si="11"/>
        <v>0.45358375220938613</v>
      </c>
      <c r="L20" s="116">
        <f t="shared" si="12"/>
        <v>0.16431070819591873</v>
      </c>
      <c r="M20" s="117">
        <f t="shared" si="13"/>
        <v>13.624000000000001</v>
      </c>
      <c r="N20" s="118">
        <f t="shared" si="14"/>
        <v>1.5089758915951719</v>
      </c>
      <c r="O20" s="118">
        <f t="shared" si="15"/>
        <v>9.556847313436089</v>
      </c>
      <c r="P20" s="217">
        <f t="shared" si="16"/>
        <v>55</v>
      </c>
      <c r="Q20" s="218">
        <f t="shared" si="17"/>
        <v>18</v>
      </c>
      <c r="R20" s="218">
        <f t="shared" si="18"/>
        <v>114</v>
      </c>
      <c r="T20">
        <v>524</v>
      </c>
      <c r="U20">
        <v>6783</v>
      </c>
      <c r="V20" t="s">
        <v>340</v>
      </c>
      <c r="W20">
        <v>1192.8620000000001</v>
      </c>
      <c r="X20">
        <v>599.57399999999996</v>
      </c>
      <c r="Y20">
        <v>1.99</v>
      </c>
      <c r="Z20">
        <v>13.624000000000001</v>
      </c>
      <c r="AA20">
        <v>90.285259999999994</v>
      </c>
      <c r="AB20">
        <v>3.9766560000000002</v>
      </c>
      <c r="AC20">
        <v>40.951926999999998</v>
      </c>
      <c r="AD20" s="1">
        <v>196</v>
      </c>
      <c r="AE20">
        <v>18</v>
      </c>
      <c r="AF20">
        <v>114</v>
      </c>
      <c r="AG20">
        <v>80</v>
      </c>
      <c r="AH20">
        <v>13.212145</v>
      </c>
      <c r="AI20">
        <v>361.7</v>
      </c>
      <c r="AJ20">
        <v>0</v>
      </c>
      <c r="AK20">
        <v>55</v>
      </c>
      <c r="AL20">
        <v>44123</v>
      </c>
      <c r="AM20">
        <v>0.76538461538461533</v>
      </c>
      <c r="AN20" t="s">
        <v>70</v>
      </c>
      <c r="AO20">
        <v>1192.8620000000001</v>
      </c>
      <c r="AP20" t="s">
        <v>456</v>
      </c>
      <c r="AQ20" t="s">
        <v>116</v>
      </c>
      <c r="AR20" t="s">
        <v>118</v>
      </c>
      <c r="AS20" t="s">
        <v>116</v>
      </c>
      <c r="AT20" t="s">
        <v>118</v>
      </c>
      <c r="AU20" t="s">
        <v>307</v>
      </c>
      <c r="AV20" t="s">
        <v>340</v>
      </c>
      <c r="AW20" t="s">
        <v>70</v>
      </c>
      <c r="AX20">
        <v>6783</v>
      </c>
      <c r="AY20" t="s">
        <v>349</v>
      </c>
      <c r="AZ20">
        <v>3</v>
      </c>
      <c r="BA20" t="s">
        <v>395</v>
      </c>
      <c r="BB20">
        <v>1</v>
      </c>
      <c r="BC20">
        <v>1</v>
      </c>
      <c r="BE20" t="s">
        <v>70</v>
      </c>
      <c r="BF20">
        <v>0</v>
      </c>
      <c r="BG20" t="s">
        <v>259</v>
      </c>
      <c r="BI20" t="s">
        <v>116</v>
      </c>
      <c r="BJ20" t="s">
        <v>340</v>
      </c>
      <c r="BK20" t="s">
        <v>70</v>
      </c>
      <c r="BL20">
        <v>0.76538461538461533</v>
      </c>
      <c r="BM20">
        <v>6783</v>
      </c>
      <c r="BN20" t="s">
        <v>118</v>
      </c>
      <c r="BO20" t="s">
        <v>307</v>
      </c>
      <c r="BP20">
        <v>1</v>
      </c>
      <c r="BQ20">
        <v>1192.8620000000001</v>
      </c>
      <c r="BR20">
        <v>4.4045462127483496E-2</v>
      </c>
      <c r="BS20">
        <v>0.45358375220938613</v>
      </c>
      <c r="BT20">
        <v>0.16431070819591873</v>
      </c>
      <c r="BU20">
        <v>13.624000000000001</v>
      </c>
      <c r="BV20">
        <v>1.5089758915951719</v>
      </c>
      <c r="BW20">
        <v>9.556847313436089</v>
      </c>
      <c r="BX20">
        <v>55</v>
      </c>
      <c r="BY20">
        <v>18</v>
      </c>
      <c r="BZ20">
        <v>114</v>
      </c>
    </row>
    <row r="21" spans="1:78" ht="16.5">
      <c r="A21" s="242" t="str">
        <f t="shared" si="1"/>
        <v>신화여객</v>
      </c>
      <c r="B21" s="124" t="str">
        <f t="shared" si="2"/>
        <v>김지훈</v>
      </c>
      <c r="C21" s="125" t="str">
        <f t="shared" si="3"/>
        <v>A</v>
      </c>
      <c r="D21" s="126">
        <f t="shared" si="4"/>
        <v>0.97807692307692307</v>
      </c>
      <c r="E21" s="127">
        <f t="shared" si="5"/>
        <v>7466</v>
      </c>
      <c r="F21" s="128" t="str">
        <f t="shared" si="6"/>
        <v>37</v>
      </c>
      <c r="G21" s="129" t="str">
        <f t="shared" si="7"/>
        <v>71바6169</v>
      </c>
      <c r="H21" s="130">
        <f t="shared" si="8"/>
        <v>1</v>
      </c>
      <c r="I21" s="131">
        <f t="shared" si="9"/>
        <v>2098.652</v>
      </c>
      <c r="J21" s="132">
        <f t="shared" si="10"/>
        <v>6.7054201642277019E-3</v>
      </c>
      <c r="K21" s="132">
        <f t="shared" si="11"/>
        <v>0.31784736630357657</v>
      </c>
      <c r="L21" s="132">
        <f t="shared" si="12"/>
        <v>8.8628319511762782E-2</v>
      </c>
      <c r="M21" s="133">
        <f t="shared" si="13"/>
        <v>8.7349999999999994</v>
      </c>
      <c r="N21" s="134">
        <f t="shared" si="14"/>
        <v>0</v>
      </c>
      <c r="O21" s="134">
        <f t="shared" si="15"/>
        <v>5.3844086585103197</v>
      </c>
      <c r="P21" s="215">
        <f t="shared" si="16"/>
        <v>0</v>
      </c>
      <c r="Q21" s="216">
        <f t="shared" si="17"/>
        <v>0</v>
      </c>
      <c r="R21" s="216">
        <f t="shared" si="18"/>
        <v>113</v>
      </c>
      <c r="T21">
        <v>524</v>
      </c>
      <c r="U21">
        <v>7466</v>
      </c>
      <c r="V21" t="s">
        <v>209</v>
      </c>
      <c r="W21">
        <v>2098.652</v>
      </c>
      <c r="X21">
        <v>825.24099999999999</v>
      </c>
      <c r="Y21">
        <v>2.5430000000000001</v>
      </c>
      <c r="Z21">
        <v>8.7349999999999994</v>
      </c>
      <c r="AA21">
        <v>130.44327999999999</v>
      </c>
      <c r="AB21">
        <v>0.87467700000000004</v>
      </c>
      <c r="AC21">
        <v>41.461053</v>
      </c>
      <c r="AD21" s="1">
        <v>186</v>
      </c>
      <c r="AE21">
        <v>0</v>
      </c>
      <c r="AF21">
        <v>113</v>
      </c>
      <c r="AG21">
        <v>68</v>
      </c>
      <c r="AH21">
        <v>16.088616999999999</v>
      </c>
      <c r="AI21">
        <v>28.7</v>
      </c>
      <c r="AJ21">
        <v>0</v>
      </c>
      <c r="AK21">
        <v>0</v>
      </c>
      <c r="AL21">
        <v>0</v>
      </c>
      <c r="AM21">
        <v>0.97807692307692307</v>
      </c>
      <c r="AN21" t="s">
        <v>66</v>
      </c>
      <c r="AO21">
        <v>2098.652</v>
      </c>
      <c r="AP21" t="s">
        <v>457</v>
      </c>
      <c r="AQ21" t="s">
        <v>116</v>
      </c>
      <c r="AR21" t="s">
        <v>118</v>
      </c>
      <c r="AS21" t="s">
        <v>116</v>
      </c>
      <c r="AT21" t="s">
        <v>118</v>
      </c>
      <c r="AU21" t="s">
        <v>191</v>
      </c>
      <c r="AV21" t="s">
        <v>209</v>
      </c>
      <c r="AW21" t="s">
        <v>66</v>
      </c>
      <c r="AX21">
        <v>7466</v>
      </c>
      <c r="AY21" t="s">
        <v>367</v>
      </c>
      <c r="AZ21">
        <v>4</v>
      </c>
      <c r="BA21" t="s">
        <v>458</v>
      </c>
      <c r="BB21">
        <v>1</v>
      </c>
      <c r="BC21">
        <v>1</v>
      </c>
      <c r="BE21" t="s">
        <v>66</v>
      </c>
      <c r="BF21">
        <v>0</v>
      </c>
      <c r="BG21" t="s">
        <v>259</v>
      </c>
      <c r="BI21" t="s">
        <v>116</v>
      </c>
      <c r="BJ21" t="s">
        <v>209</v>
      </c>
      <c r="BK21" t="s">
        <v>66</v>
      </c>
      <c r="BL21">
        <v>0.97807692307692307</v>
      </c>
      <c r="BM21">
        <v>7466</v>
      </c>
      <c r="BN21" t="s">
        <v>118</v>
      </c>
      <c r="BO21" t="s">
        <v>191</v>
      </c>
      <c r="BP21">
        <v>1</v>
      </c>
      <c r="BQ21">
        <v>2098.652</v>
      </c>
      <c r="BR21">
        <v>6.7054201642277019E-3</v>
      </c>
      <c r="BS21">
        <v>0.31784736630357657</v>
      </c>
      <c r="BT21">
        <v>8.8628319511762782E-2</v>
      </c>
      <c r="BU21">
        <v>8.7349999999999994</v>
      </c>
      <c r="BV21">
        <v>0</v>
      </c>
      <c r="BW21">
        <v>5.3844086585103197</v>
      </c>
      <c r="BX21">
        <v>0</v>
      </c>
      <c r="BY21">
        <v>0</v>
      </c>
      <c r="BZ21">
        <v>113</v>
      </c>
    </row>
    <row r="22" spans="1:78" ht="16.5">
      <c r="A22" s="243" t="str">
        <f t="shared" si="1"/>
        <v>신화여객</v>
      </c>
      <c r="B22" s="108" t="str">
        <f t="shared" si="2"/>
        <v>김진수B</v>
      </c>
      <c r="C22" s="109" t="str">
        <f t="shared" si="3"/>
        <v>S</v>
      </c>
      <c r="D22" s="110">
        <f t="shared" si="4"/>
        <v>1.0028335451734578</v>
      </c>
      <c r="E22" s="111">
        <f t="shared" si="5"/>
        <v>6853</v>
      </c>
      <c r="F22" s="112" t="str">
        <f t="shared" si="6"/>
        <v>34</v>
      </c>
      <c r="G22" s="113" t="str">
        <f t="shared" si="7"/>
        <v>72바1113</v>
      </c>
      <c r="H22" s="114">
        <f t="shared" si="8"/>
        <v>2</v>
      </c>
      <c r="I22" s="115">
        <f t="shared" si="9"/>
        <v>2449.0529999999999</v>
      </c>
      <c r="J22" s="116">
        <f t="shared" si="10"/>
        <v>1.2994184867803531E-2</v>
      </c>
      <c r="K22" s="116">
        <f t="shared" si="11"/>
        <v>0.30445138127039562</v>
      </c>
      <c r="L22" s="116">
        <f t="shared" si="12"/>
        <v>1.6741164850250283E-2</v>
      </c>
      <c r="M22" s="117">
        <f t="shared" si="13"/>
        <v>8.7490000000000006</v>
      </c>
      <c r="N22" s="118">
        <f t="shared" si="14"/>
        <v>0.20416054695427172</v>
      </c>
      <c r="O22" s="118">
        <f t="shared" si="15"/>
        <v>29.276622433242565</v>
      </c>
      <c r="P22" s="217">
        <f t="shared" si="16"/>
        <v>0</v>
      </c>
      <c r="Q22" s="218">
        <f t="shared" si="17"/>
        <v>5</v>
      </c>
      <c r="R22" s="218">
        <f t="shared" si="18"/>
        <v>717</v>
      </c>
      <c r="T22">
        <v>524</v>
      </c>
      <c r="U22">
        <v>6853</v>
      </c>
      <c r="V22" t="s">
        <v>210</v>
      </c>
      <c r="W22">
        <v>2449.0529999999999</v>
      </c>
      <c r="X22">
        <v>944.63900000000001</v>
      </c>
      <c r="Y22">
        <v>2.593</v>
      </c>
      <c r="Z22">
        <v>8.7490000000000006</v>
      </c>
      <c r="AA22">
        <v>145.680781</v>
      </c>
      <c r="AB22">
        <v>1.893003</v>
      </c>
      <c r="AC22">
        <v>44.352715000000003</v>
      </c>
      <c r="AD22" s="1">
        <v>41</v>
      </c>
      <c r="AE22">
        <v>5</v>
      </c>
      <c r="AF22">
        <v>717</v>
      </c>
      <c r="AG22">
        <v>79</v>
      </c>
      <c r="AH22">
        <v>16.811091000000001</v>
      </c>
      <c r="AI22">
        <v>1002.9</v>
      </c>
      <c r="AJ22">
        <v>0</v>
      </c>
      <c r="AK22">
        <v>0</v>
      </c>
      <c r="AL22">
        <v>0</v>
      </c>
      <c r="AM22">
        <v>1.0028335451734578</v>
      </c>
      <c r="AN22" t="s">
        <v>71</v>
      </c>
      <c r="AO22">
        <v>2295.098</v>
      </c>
      <c r="AP22" t="s">
        <v>459</v>
      </c>
      <c r="AQ22" t="s">
        <v>116</v>
      </c>
      <c r="AR22" t="s">
        <v>117</v>
      </c>
      <c r="AS22" t="s">
        <v>116</v>
      </c>
      <c r="AT22" t="s">
        <v>117</v>
      </c>
      <c r="AU22" t="s">
        <v>184</v>
      </c>
      <c r="AV22" t="s">
        <v>210</v>
      </c>
      <c r="AW22" t="s">
        <v>71</v>
      </c>
      <c r="AX22">
        <v>6853</v>
      </c>
      <c r="AY22" t="s">
        <v>389</v>
      </c>
      <c r="AZ22">
        <v>4</v>
      </c>
      <c r="BA22" t="s">
        <v>460</v>
      </c>
      <c r="BB22">
        <v>2</v>
      </c>
      <c r="BC22">
        <v>1</v>
      </c>
      <c r="BE22" t="s">
        <v>71</v>
      </c>
      <c r="BF22">
        <v>0</v>
      </c>
      <c r="BG22" t="s">
        <v>259</v>
      </c>
      <c r="BI22" t="s">
        <v>116</v>
      </c>
      <c r="BJ22" t="s">
        <v>210</v>
      </c>
      <c r="BK22" t="s">
        <v>71</v>
      </c>
      <c r="BL22">
        <v>1.0028335451734578</v>
      </c>
      <c r="BM22">
        <v>6853</v>
      </c>
      <c r="BN22" t="s">
        <v>117</v>
      </c>
      <c r="BO22" t="s">
        <v>184</v>
      </c>
      <c r="BP22">
        <v>2</v>
      </c>
      <c r="BQ22">
        <v>2449.0529999999999</v>
      </c>
      <c r="BR22">
        <v>1.2994184867803531E-2</v>
      </c>
      <c r="BS22">
        <v>0.30445138127039562</v>
      </c>
      <c r="BT22">
        <v>1.6741164850250283E-2</v>
      </c>
      <c r="BU22">
        <v>8.7490000000000006</v>
      </c>
      <c r="BV22">
        <v>0.20416054695427172</v>
      </c>
      <c r="BW22">
        <v>29.276622433242565</v>
      </c>
      <c r="BX22">
        <v>0</v>
      </c>
      <c r="BY22">
        <v>5</v>
      </c>
      <c r="BZ22">
        <v>717</v>
      </c>
    </row>
    <row r="23" spans="1:78" ht="16.5">
      <c r="A23" s="242" t="str">
        <f t="shared" si="1"/>
        <v>신화여객</v>
      </c>
      <c r="B23" s="124" t="str">
        <f t="shared" si="2"/>
        <v>김창일</v>
      </c>
      <c r="C23" s="125" t="str">
        <f t="shared" si="3"/>
        <v>D</v>
      </c>
      <c r="D23" s="126">
        <f t="shared" si="4"/>
        <v>0.81906249999999992</v>
      </c>
      <c r="E23" s="127">
        <f t="shared" si="5"/>
        <v>7670</v>
      </c>
      <c r="F23" s="128" t="str">
        <f t="shared" si="6"/>
        <v>526</v>
      </c>
      <c r="G23" s="129" t="str">
        <f t="shared" si="7"/>
        <v>72바1112</v>
      </c>
      <c r="H23" s="130">
        <f t="shared" si="8"/>
        <v>1</v>
      </c>
      <c r="I23" s="131">
        <f t="shared" si="9"/>
        <v>4111.0420000000004</v>
      </c>
      <c r="J23" s="132">
        <f t="shared" si="10"/>
        <v>7.0157076425426512E-2</v>
      </c>
      <c r="K23" s="132">
        <f t="shared" si="11"/>
        <v>0.35963596349350369</v>
      </c>
      <c r="L23" s="132">
        <f t="shared" si="12"/>
        <v>0.18632745663994674</v>
      </c>
      <c r="M23" s="133">
        <f t="shared" si="13"/>
        <v>13.209</v>
      </c>
      <c r="N23" s="134">
        <f t="shared" si="14"/>
        <v>2.6513959234666049</v>
      </c>
      <c r="O23" s="134">
        <f t="shared" si="15"/>
        <v>50.06030101370893</v>
      </c>
      <c r="P23" s="215">
        <f t="shared" si="16"/>
        <v>45</v>
      </c>
      <c r="Q23" s="216">
        <f t="shared" si="17"/>
        <v>109</v>
      </c>
      <c r="R23" s="216">
        <f t="shared" si="18"/>
        <v>2058</v>
      </c>
      <c r="T23">
        <v>524</v>
      </c>
      <c r="U23">
        <v>7670</v>
      </c>
      <c r="V23" t="s">
        <v>211</v>
      </c>
      <c r="W23">
        <v>4111.0420000000004</v>
      </c>
      <c r="X23">
        <v>1568.4739999999999</v>
      </c>
      <c r="Y23">
        <v>2.621</v>
      </c>
      <c r="Z23">
        <v>13.209</v>
      </c>
      <c r="AA23">
        <v>285.86517600000002</v>
      </c>
      <c r="AB23">
        <v>20.055465000000002</v>
      </c>
      <c r="AC23">
        <v>102.80739800000001</v>
      </c>
      <c r="AD23" s="1">
        <v>766</v>
      </c>
      <c r="AE23">
        <v>109</v>
      </c>
      <c r="AF23">
        <v>2058</v>
      </c>
      <c r="AG23">
        <v>77</v>
      </c>
      <c r="AH23">
        <v>14.381052</v>
      </c>
      <c r="AI23">
        <v>288.39999999999998</v>
      </c>
      <c r="AJ23">
        <v>0</v>
      </c>
      <c r="AK23">
        <v>45</v>
      </c>
      <c r="AL23">
        <v>29018</v>
      </c>
      <c r="AM23">
        <v>0.81906249999999992</v>
      </c>
      <c r="AN23" t="s">
        <v>67</v>
      </c>
      <c r="AO23">
        <v>4111.0420000000004</v>
      </c>
      <c r="AP23" t="s">
        <v>461</v>
      </c>
      <c r="AQ23" t="s">
        <v>116</v>
      </c>
      <c r="AR23" t="s">
        <v>119</v>
      </c>
      <c r="AS23" t="s">
        <v>116</v>
      </c>
      <c r="AT23" t="s">
        <v>119</v>
      </c>
      <c r="AU23" t="s">
        <v>199</v>
      </c>
      <c r="AV23" t="s">
        <v>211</v>
      </c>
      <c r="AW23" t="s">
        <v>67</v>
      </c>
      <c r="AX23">
        <v>7670</v>
      </c>
      <c r="AY23" t="s">
        <v>363</v>
      </c>
      <c r="AZ23">
        <v>2</v>
      </c>
      <c r="BA23" t="s">
        <v>298</v>
      </c>
      <c r="BB23">
        <v>1</v>
      </c>
      <c r="BC23">
        <v>1</v>
      </c>
      <c r="BE23" t="s">
        <v>69</v>
      </c>
      <c r="BF23">
        <v>-1</v>
      </c>
      <c r="BG23" t="s">
        <v>339</v>
      </c>
      <c r="BI23" t="s">
        <v>116</v>
      </c>
      <c r="BJ23" t="s">
        <v>211</v>
      </c>
      <c r="BK23" t="s">
        <v>67</v>
      </c>
      <c r="BL23">
        <v>0.81906249999999992</v>
      </c>
      <c r="BM23">
        <v>7670</v>
      </c>
      <c r="BN23" t="s">
        <v>119</v>
      </c>
      <c r="BO23" t="s">
        <v>199</v>
      </c>
      <c r="BP23">
        <v>1</v>
      </c>
      <c r="BQ23">
        <v>4111.0420000000004</v>
      </c>
      <c r="BR23">
        <v>7.0157076425426512E-2</v>
      </c>
      <c r="BS23">
        <v>0.35963596349350369</v>
      </c>
      <c r="BT23">
        <v>0.18632745663994674</v>
      </c>
      <c r="BU23">
        <v>13.209</v>
      </c>
      <c r="BV23">
        <v>2.6513959234666049</v>
      </c>
      <c r="BW23">
        <v>50.06030101370893</v>
      </c>
      <c r="BX23">
        <v>45</v>
      </c>
      <c r="BY23">
        <v>109</v>
      </c>
      <c r="BZ23">
        <v>2058</v>
      </c>
    </row>
    <row r="24" spans="1:78" ht="16.5">
      <c r="A24" s="243" t="str">
        <f t="shared" si="1"/>
        <v>신화여객</v>
      </c>
      <c r="B24" s="108" t="str">
        <f t="shared" si="2"/>
        <v>김학광</v>
      </c>
      <c r="C24" s="109" t="str">
        <f t="shared" si="3"/>
        <v>C</v>
      </c>
      <c r="D24" s="110">
        <f t="shared" si="4"/>
        <v>0.87310791267632859</v>
      </c>
      <c r="E24" s="111">
        <f t="shared" si="5"/>
        <v>9732</v>
      </c>
      <c r="F24" s="112" t="str">
        <f t="shared" si="6"/>
        <v>37</v>
      </c>
      <c r="G24" s="113" t="str">
        <f t="shared" si="7"/>
        <v>71바6169</v>
      </c>
      <c r="H24" s="114">
        <f t="shared" si="8"/>
        <v>5</v>
      </c>
      <c r="I24" s="115">
        <f t="shared" si="9"/>
        <v>924.81400000000008</v>
      </c>
      <c r="J24" s="116">
        <f t="shared" si="10"/>
        <v>3.0773741395406853E-3</v>
      </c>
      <c r="K24" s="116">
        <f t="shared" si="11"/>
        <v>0.34661558850126489</v>
      </c>
      <c r="L24" s="116">
        <f t="shared" si="12"/>
        <v>0.20760931387284359</v>
      </c>
      <c r="M24" s="117">
        <f t="shared" si="13"/>
        <v>12.340999999999999</v>
      </c>
      <c r="N24" s="118">
        <f t="shared" si="14"/>
        <v>1.189428360729833</v>
      </c>
      <c r="O24" s="118">
        <f t="shared" si="15"/>
        <v>6.0552716546246055</v>
      </c>
      <c r="P24" s="217">
        <f t="shared" si="16"/>
        <v>2</v>
      </c>
      <c r="Q24" s="218">
        <f t="shared" si="17"/>
        <v>11</v>
      </c>
      <c r="R24" s="218">
        <f t="shared" si="18"/>
        <v>56</v>
      </c>
      <c r="T24">
        <v>524</v>
      </c>
      <c r="U24">
        <v>9732</v>
      </c>
      <c r="V24" t="s">
        <v>212</v>
      </c>
      <c r="W24">
        <v>924.81399999999996</v>
      </c>
      <c r="X24">
        <v>407.93</v>
      </c>
      <c r="Y24">
        <v>2.2669999999999999</v>
      </c>
      <c r="Z24">
        <v>12.340999999999999</v>
      </c>
      <c r="AA24">
        <v>54.067199000000002</v>
      </c>
      <c r="AB24">
        <v>0.16638500000000001</v>
      </c>
      <c r="AC24">
        <v>18.740534</v>
      </c>
      <c r="AD24" s="1">
        <v>192</v>
      </c>
      <c r="AE24">
        <v>11</v>
      </c>
      <c r="AF24">
        <v>56</v>
      </c>
      <c r="AG24">
        <v>78</v>
      </c>
      <c r="AH24">
        <v>17.104899</v>
      </c>
      <c r="AI24">
        <v>63.9</v>
      </c>
      <c r="AJ24">
        <v>0</v>
      </c>
      <c r="AK24">
        <v>2</v>
      </c>
      <c r="AL24">
        <v>650</v>
      </c>
      <c r="AM24">
        <v>0.87310791267632859</v>
      </c>
      <c r="AN24" t="s">
        <v>69</v>
      </c>
      <c r="AO24">
        <v>247.70699999999999</v>
      </c>
      <c r="AP24" t="s">
        <v>462</v>
      </c>
      <c r="AQ24" t="s">
        <v>116</v>
      </c>
      <c r="AR24" t="s">
        <v>118</v>
      </c>
      <c r="AS24" t="s">
        <v>116</v>
      </c>
      <c r="AT24" t="s">
        <v>118</v>
      </c>
      <c r="AU24" t="s">
        <v>191</v>
      </c>
      <c r="AV24" t="s">
        <v>212</v>
      </c>
      <c r="AW24" t="s">
        <v>69</v>
      </c>
      <c r="AX24">
        <v>9732</v>
      </c>
      <c r="AY24" t="s">
        <v>356</v>
      </c>
      <c r="AZ24">
        <v>2</v>
      </c>
      <c r="BA24" t="s">
        <v>330</v>
      </c>
      <c r="BB24">
        <v>5</v>
      </c>
      <c r="BC24">
        <v>1</v>
      </c>
      <c r="BE24" t="s">
        <v>69</v>
      </c>
      <c r="BF24">
        <v>0</v>
      </c>
      <c r="BG24" t="s">
        <v>259</v>
      </c>
      <c r="BI24" t="s">
        <v>116</v>
      </c>
      <c r="BJ24" t="s">
        <v>212</v>
      </c>
      <c r="BK24" t="s">
        <v>69</v>
      </c>
      <c r="BL24">
        <v>0.87310791267632859</v>
      </c>
      <c r="BM24">
        <v>9732</v>
      </c>
      <c r="BN24" t="s">
        <v>118</v>
      </c>
      <c r="BO24" t="s">
        <v>191</v>
      </c>
      <c r="BP24">
        <v>5</v>
      </c>
      <c r="BQ24">
        <v>924.81400000000008</v>
      </c>
      <c r="BR24">
        <v>3.0773741395406853E-3</v>
      </c>
      <c r="BS24">
        <v>0.34661558850126489</v>
      </c>
      <c r="BT24">
        <v>0.20760931387284362</v>
      </c>
      <c r="BU24">
        <v>12.340999999999999</v>
      </c>
      <c r="BV24">
        <v>1.189428360729833</v>
      </c>
      <c r="BW24">
        <v>6.0552716546246055</v>
      </c>
      <c r="BX24">
        <v>2</v>
      </c>
      <c r="BY24">
        <v>11</v>
      </c>
      <c r="BZ24">
        <v>56</v>
      </c>
    </row>
    <row r="25" spans="1:78" ht="16.5">
      <c r="A25" s="242" t="str">
        <f t="shared" si="1"/>
        <v>신화여객</v>
      </c>
      <c r="B25" s="124" t="str">
        <f t="shared" si="2"/>
        <v>김현배</v>
      </c>
      <c r="C25" s="125" t="str">
        <f t="shared" si="3"/>
        <v>B</v>
      </c>
      <c r="D25" s="126">
        <f t="shared" si="4"/>
        <v>0.90540918741924747</v>
      </c>
      <c r="E25" s="127">
        <f t="shared" si="5"/>
        <v>715</v>
      </c>
      <c r="F25" s="128" t="str">
        <f t="shared" si="6"/>
        <v>34</v>
      </c>
      <c r="G25" s="129" t="str">
        <f t="shared" si="7"/>
        <v>71바6152</v>
      </c>
      <c r="H25" s="130">
        <f t="shared" si="8"/>
        <v>2</v>
      </c>
      <c r="I25" s="131">
        <f t="shared" si="9"/>
        <v>2386.444</v>
      </c>
      <c r="J25" s="132">
        <f t="shared" si="10"/>
        <v>2.9622169454151186E-2</v>
      </c>
      <c r="K25" s="132">
        <f t="shared" si="11"/>
        <v>0.33881385732744257</v>
      </c>
      <c r="L25" s="132">
        <f t="shared" si="12"/>
        <v>9.9729974807705526E-2</v>
      </c>
      <c r="M25" s="133">
        <f t="shared" si="13"/>
        <v>9.92</v>
      </c>
      <c r="N25" s="134">
        <f t="shared" si="14"/>
        <v>4.1903350759540138E-2</v>
      </c>
      <c r="O25" s="134">
        <f t="shared" si="15"/>
        <v>1.2990038735457443</v>
      </c>
      <c r="P25" s="215">
        <f t="shared" si="16"/>
        <v>8</v>
      </c>
      <c r="Q25" s="216">
        <f t="shared" si="17"/>
        <v>1</v>
      </c>
      <c r="R25" s="216">
        <f t="shared" si="18"/>
        <v>31</v>
      </c>
      <c r="T25">
        <v>524</v>
      </c>
      <c r="U25">
        <v>715</v>
      </c>
      <c r="V25" t="s">
        <v>213</v>
      </c>
      <c r="W25">
        <v>2386.444</v>
      </c>
      <c r="X25">
        <v>1052.8050000000001</v>
      </c>
      <c r="Y25">
        <v>2.2669999999999999</v>
      </c>
      <c r="Z25">
        <v>9.92</v>
      </c>
      <c r="AA25">
        <v>148.24494899999999</v>
      </c>
      <c r="AB25">
        <v>4.391337</v>
      </c>
      <c r="AC25">
        <v>50.227443000000001</v>
      </c>
      <c r="AD25" s="1">
        <v>238</v>
      </c>
      <c r="AE25">
        <v>1</v>
      </c>
      <c r="AF25">
        <v>31</v>
      </c>
      <c r="AG25">
        <v>83</v>
      </c>
      <c r="AH25">
        <v>16.097978000000001</v>
      </c>
      <c r="AI25">
        <v>981.3</v>
      </c>
      <c r="AJ25">
        <v>0</v>
      </c>
      <c r="AK25">
        <v>8</v>
      </c>
      <c r="AL25">
        <v>3543</v>
      </c>
      <c r="AM25">
        <v>0.90540918741924747</v>
      </c>
      <c r="AN25" t="s">
        <v>68</v>
      </c>
      <c r="AO25">
        <v>2284.7260000000001</v>
      </c>
      <c r="AP25" t="s">
        <v>463</v>
      </c>
      <c r="AQ25" t="s">
        <v>116</v>
      </c>
      <c r="AR25" t="s">
        <v>117</v>
      </c>
      <c r="AS25" t="s">
        <v>116</v>
      </c>
      <c r="AT25" t="s">
        <v>117</v>
      </c>
      <c r="AU25" t="s">
        <v>171</v>
      </c>
      <c r="AV25" t="s">
        <v>213</v>
      </c>
      <c r="AW25" t="s">
        <v>68</v>
      </c>
      <c r="AX25">
        <v>715</v>
      </c>
      <c r="AY25" t="s">
        <v>364</v>
      </c>
      <c r="AZ25">
        <v>5</v>
      </c>
      <c r="BA25" t="s">
        <v>377</v>
      </c>
      <c r="BB25">
        <v>2</v>
      </c>
      <c r="BC25">
        <v>1</v>
      </c>
      <c r="BE25" t="s">
        <v>68</v>
      </c>
      <c r="BF25">
        <v>0</v>
      </c>
      <c r="BG25" t="s">
        <v>259</v>
      </c>
      <c r="BI25" t="s">
        <v>116</v>
      </c>
      <c r="BJ25" t="s">
        <v>213</v>
      </c>
      <c r="BK25" t="s">
        <v>68</v>
      </c>
      <c r="BL25">
        <v>0.90540918741924747</v>
      </c>
      <c r="BM25">
        <v>715</v>
      </c>
      <c r="BN25" t="s">
        <v>117</v>
      </c>
      <c r="BO25" t="s">
        <v>171</v>
      </c>
      <c r="BP25">
        <v>2</v>
      </c>
      <c r="BQ25">
        <v>2386.444</v>
      </c>
      <c r="BR25">
        <v>2.9622169454151186E-2</v>
      </c>
      <c r="BS25">
        <v>0.33881385732744257</v>
      </c>
      <c r="BT25">
        <v>9.9729974807705526E-2</v>
      </c>
      <c r="BU25">
        <v>9.92</v>
      </c>
      <c r="BV25">
        <v>4.1903350759540138E-2</v>
      </c>
      <c r="BW25">
        <v>1.2990038735457443</v>
      </c>
      <c r="BX25">
        <v>8</v>
      </c>
      <c r="BY25">
        <v>1</v>
      </c>
      <c r="BZ25">
        <v>31</v>
      </c>
    </row>
    <row r="26" spans="1:78" ht="16.5">
      <c r="A26" s="243" t="str">
        <f t="shared" si="1"/>
        <v>신화여객</v>
      </c>
      <c r="B26" s="108" t="str">
        <f t="shared" si="2"/>
        <v>김형석</v>
      </c>
      <c r="C26" s="109" t="str">
        <f t="shared" si="3"/>
        <v>F</v>
      </c>
      <c r="D26" s="110">
        <f t="shared" si="4"/>
        <v>0.73276940852306138</v>
      </c>
      <c r="E26" s="111">
        <f t="shared" si="5"/>
        <v>3437</v>
      </c>
      <c r="F26" s="112" t="str">
        <f t="shared" si="6"/>
        <v>34</v>
      </c>
      <c r="G26" s="113" t="str">
        <f t="shared" si="7"/>
        <v>71바6156</v>
      </c>
      <c r="H26" s="114">
        <f t="shared" si="8"/>
        <v>3</v>
      </c>
      <c r="I26" s="115">
        <f t="shared" si="9"/>
        <v>1730.31</v>
      </c>
      <c r="J26" s="116">
        <f t="shared" si="10"/>
        <v>5.3433110260890773E-2</v>
      </c>
      <c r="K26" s="116">
        <f t="shared" si="11"/>
        <v>0.37324225140817563</v>
      </c>
      <c r="L26" s="116">
        <f t="shared" si="12"/>
        <v>0.21210072183597159</v>
      </c>
      <c r="M26" s="117">
        <f t="shared" si="13"/>
        <v>14.693</v>
      </c>
      <c r="N26" s="118">
        <f t="shared" si="14"/>
        <v>0.5201380099519739</v>
      </c>
      <c r="O26" s="118">
        <f t="shared" si="15"/>
        <v>25.428969375429837</v>
      </c>
      <c r="P26" s="217">
        <f t="shared" si="16"/>
        <v>33</v>
      </c>
      <c r="Q26" s="218">
        <f t="shared" si="17"/>
        <v>11</v>
      </c>
      <c r="R26" s="218">
        <f t="shared" si="18"/>
        <v>455</v>
      </c>
      <c r="T26">
        <v>524</v>
      </c>
      <c r="U26">
        <v>3437</v>
      </c>
      <c r="V26" t="s">
        <v>214</v>
      </c>
      <c r="W26">
        <v>1778.402</v>
      </c>
      <c r="X26">
        <v>971.46900000000005</v>
      </c>
      <c r="Y26">
        <v>1.831</v>
      </c>
      <c r="Z26">
        <v>14.693</v>
      </c>
      <c r="AA26">
        <v>115.49163</v>
      </c>
      <c r="AB26">
        <v>6.1710770000000004</v>
      </c>
      <c r="AC26">
        <v>43.106355999999998</v>
      </c>
      <c r="AD26" s="1">
        <v>367</v>
      </c>
      <c r="AE26">
        <v>11</v>
      </c>
      <c r="AF26">
        <v>455</v>
      </c>
      <c r="AG26">
        <v>76</v>
      </c>
      <c r="AH26">
        <v>15.398535000000001</v>
      </c>
      <c r="AI26">
        <v>1016.4</v>
      </c>
      <c r="AJ26">
        <v>0</v>
      </c>
      <c r="AK26">
        <v>33</v>
      </c>
      <c r="AL26">
        <v>9950</v>
      </c>
      <c r="AM26">
        <v>0.73276940852306138</v>
      </c>
      <c r="AN26" t="s">
        <v>70</v>
      </c>
      <c r="AO26">
        <v>1293.213</v>
      </c>
      <c r="AP26" t="s">
        <v>464</v>
      </c>
      <c r="AQ26" t="s">
        <v>116</v>
      </c>
      <c r="AR26" t="s">
        <v>117</v>
      </c>
      <c r="AS26" t="s">
        <v>116</v>
      </c>
      <c r="AT26" t="s">
        <v>117</v>
      </c>
      <c r="AU26" t="s">
        <v>173</v>
      </c>
      <c r="AV26" t="s">
        <v>214</v>
      </c>
      <c r="AW26" t="s">
        <v>70</v>
      </c>
      <c r="AX26">
        <v>3437</v>
      </c>
      <c r="AY26" t="s">
        <v>362</v>
      </c>
      <c r="AZ26">
        <v>10</v>
      </c>
      <c r="BA26" t="s">
        <v>465</v>
      </c>
      <c r="BB26">
        <v>3</v>
      </c>
      <c r="BC26">
        <v>1</v>
      </c>
      <c r="BE26" t="s">
        <v>70</v>
      </c>
      <c r="BF26">
        <v>0</v>
      </c>
      <c r="BG26" t="s">
        <v>259</v>
      </c>
      <c r="BI26" t="s">
        <v>116</v>
      </c>
      <c r="BJ26" t="s">
        <v>214</v>
      </c>
      <c r="BK26" t="s">
        <v>70</v>
      </c>
      <c r="BL26">
        <v>0.73276940852306138</v>
      </c>
      <c r="BM26">
        <v>3437</v>
      </c>
      <c r="BN26" t="s">
        <v>117</v>
      </c>
      <c r="BO26" t="s">
        <v>173</v>
      </c>
      <c r="BP26">
        <v>3</v>
      </c>
      <c r="BQ26">
        <v>1730.31</v>
      </c>
      <c r="BR26">
        <v>5.3433110260890773E-2</v>
      </c>
      <c r="BS26">
        <v>0.37324225140817563</v>
      </c>
      <c r="BT26">
        <v>0.20636504007530354</v>
      </c>
      <c r="BU26">
        <v>14.693</v>
      </c>
      <c r="BV26">
        <v>0.5201380099519739</v>
      </c>
      <c r="BW26">
        <v>25.428969375429837</v>
      </c>
      <c r="BX26">
        <v>33</v>
      </c>
      <c r="BY26">
        <v>11</v>
      </c>
      <c r="BZ26">
        <v>455</v>
      </c>
    </row>
    <row r="27" spans="1:78" ht="16.5">
      <c r="A27" s="242" t="str">
        <f t="shared" si="1"/>
        <v>신화여객</v>
      </c>
      <c r="B27" s="124" t="str">
        <f t="shared" si="2"/>
        <v>남윤기</v>
      </c>
      <c r="C27" s="125" t="str">
        <f t="shared" si="3"/>
        <v>F</v>
      </c>
      <c r="D27" s="126">
        <f t="shared" si="4"/>
        <v>0.7811538461538462</v>
      </c>
      <c r="E27" s="127">
        <f t="shared" si="5"/>
        <v>5383</v>
      </c>
      <c r="F27" s="128" t="str">
        <f t="shared" si="6"/>
        <v>34</v>
      </c>
      <c r="G27" s="129" t="str">
        <f t="shared" si="7"/>
        <v>72바1110</v>
      </c>
      <c r="H27" s="130">
        <f t="shared" si="8"/>
        <v>1</v>
      </c>
      <c r="I27" s="131">
        <f t="shared" si="9"/>
        <v>2004.5450000000001</v>
      </c>
      <c r="J27" s="132">
        <f t="shared" si="10"/>
        <v>3.1600277246487687E-2</v>
      </c>
      <c r="K27" s="132">
        <f t="shared" si="11"/>
        <v>0.38163053891575055</v>
      </c>
      <c r="L27" s="132">
        <f t="shared" si="12"/>
        <v>0.17659867950083435</v>
      </c>
      <c r="M27" s="133">
        <f t="shared" si="13"/>
        <v>14.576000000000001</v>
      </c>
      <c r="N27" s="134">
        <f t="shared" si="14"/>
        <v>0.64852622415560635</v>
      </c>
      <c r="O27" s="134">
        <f t="shared" si="15"/>
        <v>27.936514271318426</v>
      </c>
      <c r="P27" s="215">
        <f t="shared" si="16"/>
        <v>28</v>
      </c>
      <c r="Q27" s="216">
        <f t="shared" si="17"/>
        <v>13</v>
      </c>
      <c r="R27" s="216">
        <f t="shared" si="18"/>
        <v>560</v>
      </c>
      <c r="T27">
        <v>524</v>
      </c>
      <c r="U27">
        <v>5383</v>
      </c>
      <c r="V27" t="s">
        <v>215</v>
      </c>
      <c r="W27">
        <v>2004.5450000000001</v>
      </c>
      <c r="X27">
        <v>987.10900000000004</v>
      </c>
      <c r="Y27">
        <v>2.0310000000000001</v>
      </c>
      <c r="Z27">
        <v>14.576000000000001</v>
      </c>
      <c r="AA27">
        <v>133.313862</v>
      </c>
      <c r="AB27">
        <v>4.2127549999999996</v>
      </c>
      <c r="AC27">
        <v>50.876640999999999</v>
      </c>
      <c r="AD27" s="1">
        <v>354</v>
      </c>
      <c r="AE27">
        <v>13</v>
      </c>
      <c r="AF27">
        <v>560</v>
      </c>
      <c r="AG27">
        <v>76</v>
      </c>
      <c r="AH27">
        <v>15.036282999999999</v>
      </c>
      <c r="AI27">
        <v>1791.2</v>
      </c>
      <c r="AJ27">
        <v>0</v>
      </c>
      <c r="AK27">
        <v>28</v>
      </c>
      <c r="AL27">
        <v>10605</v>
      </c>
      <c r="AM27">
        <v>0.7811538461538462</v>
      </c>
      <c r="AN27" t="s">
        <v>70</v>
      </c>
      <c r="AO27">
        <v>2004.5450000000001</v>
      </c>
      <c r="AP27" t="s">
        <v>466</v>
      </c>
      <c r="AQ27" t="s">
        <v>116</v>
      </c>
      <c r="AR27" t="s">
        <v>117</v>
      </c>
      <c r="AS27" t="s">
        <v>116</v>
      </c>
      <c r="AT27" t="s">
        <v>117</v>
      </c>
      <c r="AU27" t="s">
        <v>183</v>
      </c>
      <c r="AV27" t="s">
        <v>215</v>
      </c>
      <c r="AW27" t="s">
        <v>70</v>
      </c>
      <c r="AX27">
        <v>5383</v>
      </c>
      <c r="AY27" t="s">
        <v>362</v>
      </c>
      <c r="AZ27">
        <v>3</v>
      </c>
      <c r="BA27" t="s">
        <v>270</v>
      </c>
      <c r="BB27">
        <v>1</v>
      </c>
      <c r="BC27">
        <v>1</v>
      </c>
      <c r="BE27" t="s">
        <v>70</v>
      </c>
      <c r="BF27">
        <v>0</v>
      </c>
      <c r="BG27" t="s">
        <v>259</v>
      </c>
      <c r="BI27" t="s">
        <v>116</v>
      </c>
      <c r="BJ27" t="s">
        <v>215</v>
      </c>
      <c r="BK27" t="s">
        <v>70</v>
      </c>
      <c r="BL27">
        <v>0.7811538461538462</v>
      </c>
      <c r="BM27">
        <v>5383</v>
      </c>
      <c r="BN27" t="s">
        <v>117</v>
      </c>
      <c r="BO27" t="s">
        <v>183</v>
      </c>
      <c r="BP27">
        <v>1</v>
      </c>
      <c r="BQ27">
        <v>2004.5450000000001</v>
      </c>
      <c r="BR27">
        <v>3.1600277246487687E-2</v>
      </c>
      <c r="BS27">
        <v>0.38163053891575055</v>
      </c>
      <c r="BT27">
        <v>0.17659867950083435</v>
      </c>
      <c r="BU27">
        <v>14.576000000000001</v>
      </c>
      <c r="BV27">
        <v>0.64852622415560635</v>
      </c>
      <c r="BW27">
        <v>27.936514271318426</v>
      </c>
      <c r="BX27">
        <v>28</v>
      </c>
      <c r="BY27">
        <v>13</v>
      </c>
      <c r="BZ27">
        <v>560</v>
      </c>
    </row>
    <row r="28" spans="1:78" ht="16.5">
      <c r="A28" s="243" t="str">
        <f t="shared" si="1"/>
        <v>신화여객</v>
      </c>
      <c r="B28" s="108" t="str">
        <f t="shared" si="2"/>
        <v>모환경</v>
      </c>
      <c r="C28" s="109" t="str">
        <f t="shared" si="3"/>
        <v>D</v>
      </c>
      <c r="D28" s="110">
        <f t="shared" si="4"/>
        <v>0.8</v>
      </c>
      <c r="E28" s="111">
        <f t="shared" si="5"/>
        <v>2135</v>
      </c>
      <c r="F28" s="112" t="str">
        <f t="shared" si="6"/>
        <v>37</v>
      </c>
      <c r="G28" s="113" t="str">
        <f t="shared" si="7"/>
        <v>71바6169</v>
      </c>
      <c r="H28" s="114">
        <f t="shared" si="8"/>
        <v>1</v>
      </c>
      <c r="I28" s="115">
        <f t="shared" si="9"/>
        <v>2095.605</v>
      </c>
      <c r="J28" s="116">
        <f t="shared" si="10"/>
        <v>5.553886744175162E-2</v>
      </c>
      <c r="K28" s="116">
        <f t="shared" si="11"/>
        <v>0.36542562241538107</v>
      </c>
      <c r="L28" s="116">
        <f t="shared" si="12"/>
        <v>0.18848972015241422</v>
      </c>
      <c r="M28" s="117">
        <f t="shared" si="13"/>
        <v>12.015000000000001</v>
      </c>
      <c r="N28" s="118">
        <f t="shared" si="14"/>
        <v>0</v>
      </c>
      <c r="O28" s="118">
        <f t="shared" si="15"/>
        <v>7.1578374741423119</v>
      </c>
      <c r="P28" s="217">
        <f t="shared" si="16"/>
        <v>43</v>
      </c>
      <c r="Q28" s="218">
        <f t="shared" si="17"/>
        <v>0</v>
      </c>
      <c r="R28" s="218">
        <f t="shared" si="18"/>
        <v>150</v>
      </c>
      <c r="T28">
        <v>524</v>
      </c>
      <c r="U28">
        <v>2135</v>
      </c>
      <c r="V28" t="s">
        <v>216</v>
      </c>
      <c r="W28">
        <v>2095.605</v>
      </c>
      <c r="X28">
        <v>1007.522</v>
      </c>
      <c r="Y28">
        <v>2.08</v>
      </c>
      <c r="Z28">
        <v>12.015000000000001</v>
      </c>
      <c r="AA28">
        <v>153.725515</v>
      </c>
      <c r="AB28">
        <v>8.5377410000000005</v>
      </c>
      <c r="AC28">
        <v>56.175241999999997</v>
      </c>
      <c r="AD28" s="1">
        <v>395</v>
      </c>
      <c r="AE28">
        <v>0</v>
      </c>
      <c r="AF28">
        <v>150</v>
      </c>
      <c r="AG28">
        <v>68</v>
      </c>
      <c r="AH28">
        <v>13.632122000000001</v>
      </c>
      <c r="AI28">
        <v>532.20000000000005</v>
      </c>
      <c r="AJ28">
        <v>0</v>
      </c>
      <c r="AK28">
        <v>43</v>
      </c>
      <c r="AL28">
        <v>33540</v>
      </c>
      <c r="AM28">
        <v>0.8</v>
      </c>
      <c r="AN28" t="s">
        <v>67</v>
      </c>
      <c r="AO28">
        <v>2095.605</v>
      </c>
      <c r="AP28" t="s">
        <v>467</v>
      </c>
      <c r="AQ28" t="s">
        <v>116</v>
      </c>
      <c r="AR28" t="s">
        <v>118</v>
      </c>
      <c r="AS28" t="s">
        <v>116</v>
      </c>
      <c r="AT28" t="s">
        <v>118</v>
      </c>
      <c r="AU28" t="s">
        <v>191</v>
      </c>
      <c r="AV28" t="s">
        <v>216</v>
      </c>
      <c r="AW28" t="s">
        <v>67</v>
      </c>
      <c r="AX28">
        <v>2135</v>
      </c>
      <c r="AY28" t="s">
        <v>353</v>
      </c>
      <c r="AZ28">
        <v>5</v>
      </c>
      <c r="BA28" t="s">
        <v>468</v>
      </c>
      <c r="BB28">
        <v>1</v>
      </c>
      <c r="BC28">
        <v>1</v>
      </c>
      <c r="BE28" t="s">
        <v>67</v>
      </c>
      <c r="BF28">
        <v>0</v>
      </c>
      <c r="BG28" t="s">
        <v>259</v>
      </c>
      <c r="BI28" t="s">
        <v>116</v>
      </c>
      <c r="BJ28" t="s">
        <v>216</v>
      </c>
      <c r="BK28" t="s">
        <v>67</v>
      </c>
      <c r="BL28">
        <v>0.8</v>
      </c>
      <c r="BM28">
        <v>2135</v>
      </c>
      <c r="BN28" t="s">
        <v>118</v>
      </c>
      <c r="BO28" t="s">
        <v>191</v>
      </c>
      <c r="BP28">
        <v>1</v>
      </c>
      <c r="BQ28">
        <v>2095.605</v>
      </c>
      <c r="BR28">
        <v>5.553886744175162E-2</v>
      </c>
      <c r="BS28">
        <v>0.36542562241538107</v>
      </c>
      <c r="BT28">
        <v>0.18848972015241422</v>
      </c>
      <c r="BU28">
        <v>12.015000000000001</v>
      </c>
      <c r="BV28">
        <v>0</v>
      </c>
      <c r="BW28">
        <v>7.1578374741423119</v>
      </c>
      <c r="BX28">
        <v>43</v>
      </c>
      <c r="BY28">
        <v>0</v>
      </c>
      <c r="BZ28">
        <v>150</v>
      </c>
    </row>
    <row r="29" spans="1:78" ht="16.5">
      <c r="A29" s="242" t="str">
        <f t="shared" si="1"/>
        <v>신화여객</v>
      </c>
      <c r="B29" s="124" t="str">
        <f t="shared" si="2"/>
        <v>문태철</v>
      </c>
      <c r="C29" s="125" t="str">
        <f t="shared" si="3"/>
        <v>C</v>
      </c>
      <c r="D29" s="126">
        <f t="shared" si="4"/>
        <v>0.85664376246112495</v>
      </c>
      <c r="E29" s="127">
        <f t="shared" si="5"/>
        <v>3411</v>
      </c>
      <c r="F29" s="128" t="str">
        <f t="shared" si="6"/>
        <v>34</v>
      </c>
      <c r="G29" s="129" t="str">
        <f t="shared" si="7"/>
        <v>72바1100</v>
      </c>
      <c r="H29" s="130">
        <f t="shared" si="8"/>
        <v>9</v>
      </c>
      <c r="I29" s="131">
        <f t="shared" si="9"/>
        <v>2018.354</v>
      </c>
      <c r="J29" s="132">
        <f t="shared" si="10"/>
        <v>1.5758668727347581E-2</v>
      </c>
      <c r="K29" s="132">
        <f t="shared" si="11"/>
        <v>0.38234512394677928</v>
      </c>
      <c r="L29" s="132">
        <f t="shared" si="12"/>
        <v>0.17489498868880285</v>
      </c>
      <c r="M29" s="133">
        <f t="shared" si="13"/>
        <v>12.868</v>
      </c>
      <c r="N29" s="134">
        <f t="shared" si="14"/>
        <v>1.7340862901156091</v>
      </c>
      <c r="O29" s="134">
        <f t="shared" si="15"/>
        <v>38.100353059968668</v>
      </c>
      <c r="P29" s="215">
        <f t="shared" si="16"/>
        <v>20</v>
      </c>
      <c r="Q29" s="216">
        <f t="shared" si="17"/>
        <v>35</v>
      </c>
      <c r="R29" s="216">
        <f t="shared" si="18"/>
        <v>769</v>
      </c>
      <c r="T29">
        <v>524</v>
      </c>
      <c r="U29">
        <v>3411</v>
      </c>
      <c r="V29" t="s">
        <v>262</v>
      </c>
      <c r="W29">
        <v>2018.354</v>
      </c>
      <c r="X29">
        <v>926.31399999999996</v>
      </c>
      <c r="Y29">
        <v>2.1789999999999998</v>
      </c>
      <c r="Z29">
        <v>12.868</v>
      </c>
      <c r="AA29">
        <v>124.867464</v>
      </c>
      <c r="AB29">
        <v>1.9677450000000001</v>
      </c>
      <c r="AC29">
        <v>47.742466</v>
      </c>
      <c r="AD29" s="1">
        <v>353</v>
      </c>
      <c r="AE29">
        <v>35</v>
      </c>
      <c r="AF29">
        <v>769</v>
      </c>
      <c r="AG29">
        <v>75</v>
      </c>
      <c r="AH29">
        <v>16.163969999999999</v>
      </c>
      <c r="AI29">
        <v>1487</v>
      </c>
      <c r="AJ29">
        <v>0</v>
      </c>
      <c r="AK29">
        <v>20</v>
      </c>
      <c r="AL29">
        <v>5920</v>
      </c>
      <c r="AM29">
        <v>0.85664376246112495</v>
      </c>
      <c r="AN29" t="s">
        <v>69</v>
      </c>
      <c r="AO29">
        <v>382.69799999999998</v>
      </c>
      <c r="AP29" t="s">
        <v>469</v>
      </c>
      <c r="AQ29" t="s">
        <v>116</v>
      </c>
      <c r="AR29" t="s">
        <v>117</v>
      </c>
      <c r="AS29" t="s">
        <v>116</v>
      </c>
      <c r="AT29" t="s">
        <v>117</v>
      </c>
      <c r="AU29" t="s">
        <v>181</v>
      </c>
      <c r="AV29" t="s">
        <v>262</v>
      </c>
      <c r="AW29" t="s">
        <v>69</v>
      </c>
      <c r="AX29">
        <v>3411</v>
      </c>
      <c r="AY29" t="s">
        <v>355</v>
      </c>
      <c r="AZ29">
        <v>8</v>
      </c>
      <c r="BA29" t="s">
        <v>382</v>
      </c>
      <c r="BB29">
        <v>9</v>
      </c>
      <c r="BC29">
        <v>1</v>
      </c>
      <c r="BE29" t="s">
        <v>69</v>
      </c>
      <c r="BF29">
        <v>0</v>
      </c>
      <c r="BG29" t="s">
        <v>259</v>
      </c>
      <c r="BI29" t="s">
        <v>116</v>
      </c>
      <c r="BJ29" t="s">
        <v>262</v>
      </c>
      <c r="BK29" t="s">
        <v>69</v>
      </c>
      <c r="BL29">
        <v>0.85664376246112495</v>
      </c>
      <c r="BM29">
        <v>3411</v>
      </c>
      <c r="BN29" t="s">
        <v>117</v>
      </c>
      <c r="BO29" t="s">
        <v>181</v>
      </c>
      <c r="BP29">
        <v>9</v>
      </c>
      <c r="BQ29">
        <v>2018.354</v>
      </c>
      <c r="BR29">
        <v>1.5758668727347581E-2</v>
      </c>
      <c r="BS29">
        <v>0.38234512394677928</v>
      </c>
      <c r="BT29">
        <v>0.17489498868880285</v>
      </c>
      <c r="BU29">
        <v>12.868</v>
      </c>
      <c r="BV29">
        <v>1.7340862901156091</v>
      </c>
      <c r="BW29">
        <v>38.100353059968668</v>
      </c>
      <c r="BX29">
        <v>20</v>
      </c>
      <c r="BY29">
        <v>35</v>
      </c>
      <c r="BZ29">
        <v>769</v>
      </c>
    </row>
    <row r="30" spans="1:78" ht="16.5">
      <c r="A30" s="243" t="str">
        <f t="shared" si="1"/>
        <v>신화여객</v>
      </c>
      <c r="B30" s="108" t="str">
        <f t="shared" si="2"/>
        <v>박상기</v>
      </c>
      <c r="C30" s="109" t="str">
        <f t="shared" si="3"/>
        <v>B</v>
      </c>
      <c r="D30" s="110">
        <f t="shared" si="4"/>
        <v>0.90698069167727935</v>
      </c>
      <c r="E30" s="111">
        <f t="shared" si="5"/>
        <v>3129</v>
      </c>
      <c r="F30" s="112" t="str">
        <f t="shared" si="6"/>
        <v>37</v>
      </c>
      <c r="G30" s="113" t="str">
        <f t="shared" si="7"/>
        <v>71바6171</v>
      </c>
      <c r="H30" s="114">
        <f t="shared" si="8"/>
        <v>5</v>
      </c>
      <c r="I30" s="115">
        <f t="shared" si="9"/>
        <v>1132.4690000000001</v>
      </c>
      <c r="J30" s="116">
        <f t="shared" si="10"/>
        <v>5.6383742621972946E-2</v>
      </c>
      <c r="K30" s="116">
        <f t="shared" si="11"/>
        <v>0.33031128797500087</v>
      </c>
      <c r="L30" s="116">
        <f t="shared" si="12"/>
        <v>0.25784370256492672</v>
      </c>
      <c r="M30" s="117">
        <f t="shared" si="13"/>
        <v>10.788</v>
      </c>
      <c r="N30" s="118">
        <f t="shared" si="14"/>
        <v>0</v>
      </c>
      <c r="O30" s="118">
        <f t="shared" si="15"/>
        <v>5.3864609097467566</v>
      </c>
      <c r="P30" s="217">
        <f t="shared" si="16"/>
        <v>2</v>
      </c>
      <c r="Q30" s="218">
        <f t="shared" si="17"/>
        <v>0</v>
      </c>
      <c r="R30" s="218">
        <f t="shared" si="18"/>
        <v>61</v>
      </c>
      <c r="T30">
        <v>524</v>
      </c>
      <c r="U30">
        <v>3129</v>
      </c>
      <c r="V30" t="s">
        <v>217</v>
      </c>
      <c r="W30">
        <v>1132.4690000000001</v>
      </c>
      <c r="X30">
        <v>480.721</v>
      </c>
      <c r="Y30">
        <v>2.3559999999999999</v>
      </c>
      <c r="Z30">
        <v>10.788</v>
      </c>
      <c r="AA30">
        <v>73.050524999999993</v>
      </c>
      <c r="AB30">
        <v>4.118862</v>
      </c>
      <c r="AC30">
        <v>24.129413</v>
      </c>
      <c r="AD30" s="1">
        <v>292</v>
      </c>
      <c r="AE30">
        <v>0</v>
      </c>
      <c r="AF30">
        <v>61</v>
      </c>
      <c r="AG30">
        <v>70</v>
      </c>
      <c r="AH30">
        <v>15.502544</v>
      </c>
      <c r="AI30">
        <v>138.69999999999999</v>
      </c>
      <c r="AJ30">
        <v>0</v>
      </c>
      <c r="AK30">
        <v>2</v>
      </c>
      <c r="AL30">
        <v>624</v>
      </c>
      <c r="AM30">
        <v>0.90698069167727935</v>
      </c>
      <c r="AN30" t="s">
        <v>68</v>
      </c>
      <c r="AO30">
        <v>419.32900000000001</v>
      </c>
      <c r="AP30" t="s">
        <v>470</v>
      </c>
      <c r="AQ30" t="s">
        <v>116</v>
      </c>
      <c r="AR30" t="s">
        <v>118</v>
      </c>
      <c r="AS30" t="s">
        <v>116</v>
      </c>
      <c r="AT30" t="s">
        <v>118</v>
      </c>
      <c r="AU30" t="s">
        <v>192</v>
      </c>
      <c r="AV30" t="s">
        <v>217</v>
      </c>
      <c r="AW30" t="s">
        <v>68</v>
      </c>
      <c r="AX30">
        <v>3129</v>
      </c>
      <c r="AY30" t="s">
        <v>387</v>
      </c>
      <c r="AZ30">
        <v>1</v>
      </c>
      <c r="BA30" t="s">
        <v>327</v>
      </c>
      <c r="BB30">
        <v>5</v>
      </c>
      <c r="BC30">
        <v>1</v>
      </c>
      <c r="BE30" t="s">
        <v>69</v>
      </c>
      <c r="BF30">
        <v>1</v>
      </c>
      <c r="BG30" t="s">
        <v>297</v>
      </c>
      <c r="BI30" t="s">
        <v>116</v>
      </c>
      <c r="BJ30" t="s">
        <v>217</v>
      </c>
      <c r="BK30" t="s">
        <v>68</v>
      </c>
      <c r="BL30">
        <v>0.90698069167727935</v>
      </c>
      <c r="BM30">
        <v>3129</v>
      </c>
      <c r="BN30" t="s">
        <v>118</v>
      </c>
      <c r="BO30" t="s">
        <v>192</v>
      </c>
      <c r="BP30">
        <v>5</v>
      </c>
      <c r="BQ30">
        <v>1132.4690000000001</v>
      </c>
      <c r="BR30">
        <v>5.6383742621972946E-2</v>
      </c>
      <c r="BS30">
        <v>0.33031128797500087</v>
      </c>
      <c r="BT30">
        <v>0.25784370256492672</v>
      </c>
      <c r="BU30">
        <v>10.788</v>
      </c>
      <c r="BV30">
        <v>0</v>
      </c>
      <c r="BW30">
        <v>5.3864609097467566</v>
      </c>
      <c r="BX30">
        <v>2</v>
      </c>
      <c r="BY30">
        <v>0</v>
      </c>
      <c r="BZ30">
        <v>61</v>
      </c>
    </row>
    <row r="31" spans="1:78" ht="16.5">
      <c r="A31" s="242" t="str">
        <f t="shared" si="1"/>
        <v>신화여객</v>
      </c>
      <c r="B31" s="124" t="str">
        <f t="shared" si="2"/>
        <v>박영석</v>
      </c>
      <c r="C31" s="125" t="str">
        <f t="shared" si="3"/>
        <v>C</v>
      </c>
      <c r="D31" s="126">
        <f t="shared" si="4"/>
        <v>0.86178571428571427</v>
      </c>
      <c r="E31" s="127">
        <f t="shared" si="5"/>
        <v>8946</v>
      </c>
      <c r="F31" s="128" t="str">
        <f t="shared" si="6"/>
        <v>555</v>
      </c>
      <c r="G31" s="129" t="str">
        <f t="shared" si="7"/>
        <v>71바6159</v>
      </c>
      <c r="H31" s="130">
        <f t="shared" si="8"/>
        <v>1</v>
      </c>
      <c r="I31" s="131">
        <f t="shared" si="9"/>
        <v>1856.4</v>
      </c>
      <c r="J31" s="132">
        <f t="shared" si="10"/>
        <v>5.022126713897377E-2</v>
      </c>
      <c r="K31" s="132">
        <f t="shared" si="11"/>
        <v>0.38468580207440839</v>
      </c>
      <c r="L31" s="132">
        <f t="shared" si="12"/>
        <v>0.19069166127989656</v>
      </c>
      <c r="M31" s="133">
        <f t="shared" si="13"/>
        <v>11.827999999999999</v>
      </c>
      <c r="N31" s="134">
        <f t="shared" si="14"/>
        <v>0.59254471019176902</v>
      </c>
      <c r="O31" s="134">
        <f t="shared" si="15"/>
        <v>18.692092221503984</v>
      </c>
      <c r="P31" s="215">
        <f t="shared" si="16"/>
        <v>56</v>
      </c>
      <c r="Q31" s="216">
        <f t="shared" si="17"/>
        <v>11</v>
      </c>
      <c r="R31" s="216">
        <f t="shared" si="18"/>
        <v>347</v>
      </c>
      <c r="T31">
        <v>524</v>
      </c>
      <c r="U31">
        <v>8946</v>
      </c>
      <c r="V31" t="s">
        <v>218</v>
      </c>
      <c r="W31">
        <v>1856.4</v>
      </c>
      <c r="X31">
        <v>769.28800000000001</v>
      </c>
      <c r="Y31">
        <v>2.4129999999999998</v>
      </c>
      <c r="Z31">
        <v>11.827999999999999</v>
      </c>
      <c r="AA31">
        <v>138.83466899999999</v>
      </c>
      <c r="AB31">
        <v>6.9724529999999998</v>
      </c>
      <c r="AC31">
        <v>53.407725999999997</v>
      </c>
      <c r="AD31" s="1">
        <v>354</v>
      </c>
      <c r="AE31">
        <v>11</v>
      </c>
      <c r="AF31">
        <v>347</v>
      </c>
      <c r="AG31">
        <v>67</v>
      </c>
      <c r="AH31">
        <v>13.371299</v>
      </c>
      <c r="AI31">
        <v>247</v>
      </c>
      <c r="AJ31">
        <v>0</v>
      </c>
      <c r="AK31">
        <v>56</v>
      </c>
      <c r="AL31">
        <v>15242</v>
      </c>
      <c r="AM31">
        <v>0.86178571428571427</v>
      </c>
      <c r="AN31" t="s">
        <v>69</v>
      </c>
      <c r="AO31">
        <v>1856.4</v>
      </c>
      <c r="AP31" t="s">
        <v>471</v>
      </c>
      <c r="AQ31" t="s">
        <v>116</v>
      </c>
      <c r="AR31" t="s">
        <v>120</v>
      </c>
      <c r="AS31" t="s">
        <v>116</v>
      </c>
      <c r="AT31" t="s">
        <v>120</v>
      </c>
      <c r="AU31" t="s">
        <v>200</v>
      </c>
      <c r="AV31" t="s">
        <v>218</v>
      </c>
      <c r="AW31" t="s">
        <v>69</v>
      </c>
      <c r="AX31">
        <v>8946</v>
      </c>
      <c r="AY31" t="s">
        <v>374</v>
      </c>
      <c r="AZ31">
        <v>1</v>
      </c>
      <c r="BA31" t="s">
        <v>280</v>
      </c>
      <c r="BB31">
        <v>1</v>
      </c>
      <c r="BC31">
        <v>1</v>
      </c>
      <c r="BE31" t="s">
        <v>69</v>
      </c>
      <c r="BF31">
        <v>0</v>
      </c>
      <c r="BG31" t="s">
        <v>259</v>
      </c>
      <c r="BI31" t="s">
        <v>116</v>
      </c>
      <c r="BJ31" t="s">
        <v>218</v>
      </c>
      <c r="BK31" t="s">
        <v>69</v>
      </c>
      <c r="BL31">
        <v>0.86178571428571427</v>
      </c>
      <c r="BM31">
        <v>8946</v>
      </c>
      <c r="BN31" t="s">
        <v>120</v>
      </c>
      <c r="BO31" t="s">
        <v>200</v>
      </c>
      <c r="BP31">
        <v>1</v>
      </c>
      <c r="BQ31">
        <v>1856.4</v>
      </c>
      <c r="BR31">
        <v>5.022126713897377E-2</v>
      </c>
      <c r="BS31">
        <v>0.38468580207440839</v>
      </c>
      <c r="BT31">
        <v>0.19069166127989656</v>
      </c>
      <c r="BU31">
        <v>11.827999999999999</v>
      </c>
      <c r="BV31">
        <v>0.59254471019176902</v>
      </c>
      <c r="BW31">
        <v>18.692092221503984</v>
      </c>
      <c r="BX31">
        <v>56</v>
      </c>
      <c r="BY31">
        <v>11</v>
      </c>
      <c r="BZ31">
        <v>347</v>
      </c>
    </row>
    <row r="32" spans="1:78" ht="16.5">
      <c r="A32" s="243" t="str">
        <f t="shared" si="1"/>
        <v>신화여객</v>
      </c>
      <c r="B32" s="108" t="str">
        <f t="shared" si="2"/>
        <v>박영일</v>
      </c>
      <c r="C32" s="109" t="str">
        <f t="shared" si="3"/>
        <v>F</v>
      </c>
      <c r="D32" s="110">
        <f t="shared" si="4"/>
        <v>0.76868444035922667</v>
      </c>
      <c r="E32" s="111">
        <f t="shared" si="5"/>
        <v>621</v>
      </c>
      <c r="F32" s="112" t="str">
        <f t="shared" si="6"/>
        <v>34</v>
      </c>
      <c r="G32" s="113" t="str">
        <f t="shared" si="7"/>
        <v>72바1108</v>
      </c>
      <c r="H32" s="114">
        <f t="shared" si="8"/>
        <v>2</v>
      </c>
      <c r="I32" s="115">
        <f t="shared" si="9"/>
        <v>5675.7480000000005</v>
      </c>
      <c r="J32" s="116">
        <f t="shared" si="10"/>
        <v>4.2454535911903436E-2</v>
      </c>
      <c r="K32" s="116">
        <f t="shared" si="11"/>
        <v>0.39757863634997093</v>
      </c>
      <c r="L32" s="116">
        <f t="shared" si="12"/>
        <v>0.1636788666445374</v>
      </c>
      <c r="M32" s="117">
        <f t="shared" si="13"/>
        <v>14.714</v>
      </c>
      <c r="N32" s="118">
        <f t="shared" si="14"/>
        <v>2.8542493429940863</v>
      </c>
      <c r="O32" s="118">
        <f t="shared" si="15"/>
        <v>41.66851664309268</v>
      </c>
      <c r="P32" s="217">
        <f t="shared" si="16"/>
        <v>105</v>
      </c>
      <c r="Q32" s="218">
        <f t="shared" si="17"/>
        <v>162</v>
      </c>
      <c r="R32" s="218">
        <f t="shared" si="18"/>
        <v>2365</v>
      </c>
      <c r="T32">
        <v>524</v>
      </c>
      <c r="U32">
        <v>621</v>
      </c>
      <c r="V32" t="s">
        <v>403</v>
      </c>
      <c r="W32">
        <v>5675.7479999999996</v>
      </c>
      <c r="X32">
        <v>2840.078</v>
      </c>
      <c r="Y32">
        <v>1.998</v>
      </c>
      <c r="Z32">
        <v>14.714</v>
      </c>
      <c r="AA32">
        <v>392.4966</v>
      </c>
      <c r="AB32">
        <v>16.663260999999999</v>
      </c>
      <c r="AC32">
        <v>156.04826299999999</v>
      </c>
      <c r="AD32" s="1">
        <v>929</v>
      </c>
      <c r="AE32">
        <v>162</v>
      </c>
      <c r="AF32">
        <v>2365</v>
      </c>
      <c r="AG32">
        <v>77</v>
      </c>
      <c r="AH32">
        <v>14.460629000000001</v>
      </c>
      <c r="AI32">
        <v>3622.5</v>
      </c>
      <c r="AJ32">
        <v>0</v>
      </c>
      <c r="AK32">
        <v>105</v>
      </c>
      <c r="AL32">
        <v>40505</v>
      </c>
      <c r="AM32">
        <v>0.76868444035922667</v>
      </c>
      <c r="AN32" t="s">
        <v>70</v>
      </c>
      <c r="AO32">
        <v>5549.4790000000003</v>
      </c>
      <c r="AP32" t="s">
        <v>472</v>
      </c>
      <c r="AQ32" t="s">
        <v>116</v>
      </c>
      <c r="AR32" t="s">
        <v>117</v>
      </c>
      <c r="AS32" t="s">
        <v>116</v>
      </c>
      <c r="AT32" t="s">
        <v>117</v>
      </c>
      <c r="AU32" t="s">
        <v>182</v>
      </c>
      <c r="AV32" t="s">
        <v>403</v>
      </c>
      <c r="AW32" t="s">
        <v>70</v>
      </c>
      <c r="AX32">
        <v>621</v>
      </c>
      <c r="AY32" t="s">
        <v>362</v>
      </c>
      <c r="AZ32">
        <v>4</v>
      </c>
      <c r="BA32" t="s">
        <v>269</v>
      </c>
      <c r="BB32">
        <v>2</v>
      </c>
      <c r="BC32">
        <v>1</v>
      </c>
      <c r="BE32" t="s">
        <v>70</v>
      </c>
      <c r="BF32">
        <v>0</v>
      </c>
      <c r="BG32" t="s">
        <v>259</v>
      </c>
      <c r="BI32" t="s">
        <v>116</v>
      </c>
      <c r="BJ32" t="s">
        <v>403</v>
      </c>
      <c r="BK32" t="s">
        <v>70</v>
      </c>
      <c r="BL32">
        <v>0.76868444035922667</v>
      </c>
      <c r="BM32">
        <v>621</v>
      </c>
      <c r="BN32" t="s">
        <v>117</v>
      </c>
      <c r="BO32" t="s">
        <v>182</v>
      </c>
      <c r="BP32">
        <v>2</v>
      </c>
      <c r="BQ32">
        <v>5675.7480000000005</v>
      </c>
      <c r="BR32">
        <v>4.2454535911903436E-2</v>
      </c>
      <c r="BS32">
        <v>0.39757863634997093</v>
      </c>
      <c r="BT32">
        <v>0.16367886664453743</v>
      </c>
      <c r="BU32">
        <v>14.714</v>
      </c>
      <c r="BV32">
        <v>2.8542493429940863</v>
      </c>
      <c r="BW32">
        <v>41.66851664309268</v>
      </c>
      <c r="BX32">
        <v>105</v>
      </c>
      <c r="BY32">
        <v>162</v>
      </c>
      <c r="BZ32">
        <v>2365</v>
      </c>
    </row>
    <row r="33" spans="1:78" ht="16.5">
      <c r="A33" s="242" t="str">
        <f t="shared" si="1"/>
        <v>신화여객</v>
      </c>
      <c r="B33" s="124" t="str">
        <f t="shared" si="2"/>
        <v>박준수</v>
      </c>
      <c r="C33" s="125" t="str">
        <f t="shared" si="3"/>
        <v>A</v>
      </c>
      <c r="D33" s="126">
        <f t="shared" si="4"/>
        <v>0.97938683639269342</v>
      </c>
      <c r="E33" s="127">
        <f t="shared" si="5"/>
        <v>4764</v>
      </c>
      <c r="F33" s="128" t="str">
        <f t="shared" si="6"/>
        <v>37</v>
      </c>
      <c r="G33" s="129" t="str">
        <f t="shared" si="7"/>
        <v>71바6165</v>
      </c>
      <c r="H33" s="130">
        <f t="shared" si="8"/>
        <v>2</v>
      </c>
      <c r="I33" s="131">
        <f t="shared" si="9"/>
        <v>1990.78</v>
      </c>
      <c r="J33" s="132">
        <f t="shared" si="10"/>
        <v>1.6344288017785234E-2</v>
      </c>
      <c r="K33" s="132">
        <f t="shared" si="11"/>
        <v>0.34039892599296473</v>
      </c>
      <c r="L33" s="132">
        <f t="shared" si="12"/>
        <v>0.10146776640311837</v>
      </c>
      <c r="M33" s="133">
        <f t="shared" si="13"/>
        <v>9.7240000000000002</v>
      </c>
      <c r="N33" s="134">
        <f t="shared" si="14"/>
        <v>5.0231567526296227E-2</v>
      </c>
      <c r="O33" s="134">
        <f t="shared" si="15"/>
        <v>4.4203779423140679</v>
      </c>
      <c r="P33" s="215">
        <f t="shared" si="16"/>
        <v>0</v>
      </c>
      <c r="Q33" s="216">
        <f t="shared" si="17"/>
        <v>1</v>
      </c>
      <c r="R33" s="216">
        <f t="shared" si="18"/>
        <v>91</v>
      </c>
      <c r="T33">
        <v>524</v>
      </c>
      <c r="U33">
        <v>4764</v>
      </c>
      <c r="V33" t="s">
        <v>219</v>
      </c>
      <c r="W33">
        <v>2010.3209999999999</v>
      </c>
      <c r="X33">
        <v>790.14400000000001</v>
      </c>
      <c r="Y33">
        <v>2.544</v>
      </c>
      <c r="Z33">
        <v>9.7240000000000002</v>
      </c>
      <c r="AA33">
        <v>125.355231</v>
      </c>
      <c r="AB33">
        <v>2.0488420000000001</v>
      </c>
      <c r="AC33">
        <v>42.670786</v>
      </c>
      <c r="AD33" s="1">
        <v>202</v>
      </c>
      <c r="AE33">
        <v>1</v>
      </c>
      <c r="AF33">
        <v>91</v>
      </c>
      <c r="AG33">
        <v>65</v>
      </c>
      <c r="AH33">
        <v>16.036992999999999</v>
      </c>
      <c r="AI33">
        <v>43.5</v>
      </c>
      <c r="AJ33">
        <v>0</v>
      </c>
      <c r="AK33">
        <v>0</v>
      </c>
      <c r="AL33">
        <v>0</v>
      </c>
      <c r="AM33">
        <v>0.97938683639269342</v>
      </c>
      <c r="AN33" t="s">
        <v>66</v>
      </c>
      <c r="AO33">
        <v>1864.7439999999999</v>
      </c>
      <c r="AP33" t="s">
        <v>473</v>
      </c>
      <c r="AQ33" t="s">
        <v>116</v>
      </c>
      <c r="AR33" t="s">
        <v>118</v>
      </c>
      <c r="AS33" t="s">
        <v>116</v>
      </c>
      <c r="AT33" t="s">
        <v>118</v>
      </c>
      <c r="AU33" t="s">
        <v>188</v>
      </c>
      <c r="AV33" t="s">
        <v>219</v>
      </c>
      <c r="AW33" t="s">
        <v>66</v>
      </c>
      <c r="AX33">
        <v>4764</v>
      </c>
      <c r="AY33" t="s">
        <v>367</v>
      </c>
      <c r="AZ33">
        <v>3</v>
      </c>
      <c r="BA33" t="s">
        <v>381</v>
      </c>
      <c r="BB33">
        <v>2</v>
      </c>
      <c r="BC33">
        <v>1</v>
      </c>
      <c r="BE33" t="s">
        <v>66</v>
      </c>
      <c r="BF33">
        <v>0</v>
      </c>
      <c r="BG33" t="s">
        <v>259</v>
      </c>
      <c r="BI33" t="s">
        <v>116</v>
      </c>
      <c r="BJ33" t="s">
        <v>219</v>
      </c>
      <c r="BK33" t="s">
        <v>66</v>
      </c>
      <c r="BL33">
        <v>0.97938683639269342</v>
      </c>
      <c r="BM33">
        <v>4764</v>
      </c>
      <c r="BN33" t="s">
        <v>118</v>
      </c>
      <c r="BO33" t="s">
        <v>188</v>
      </c>
      <c r="BP33">
        <v>2</v>
      </c>
      <c r="BQ33">
        <v>1990.78</v>
      </c>
      <c r="BR33">
        <v>1.6344288017785234E-2</v>
      </c>
      <c r="BS33">
        <v>0.34039892599296473</v>
      </c>
      <c r="BT33">
        <v>0.10048146539781458</v>
      </c>
      <c r="BU33">
        <v>9.7240000000000002</v>
      </c>
      <c r="BV33">
        <v>5.0231567526296227E-2</v>
      </c>
      <c r="BW33">
        <v>4.4203779423140679</v>
      </c>
      <c r="BX33">
        <v>0</v>
      </c>
      <c r="BY33">
        <v>1</v>
      </c>
      <c r="BZ33">
        <v>91</v>
      </c>
    </row>
    <row r="34" spans="1:78" ht="16.5">
      <c r="A34" s="243" t="str">
        <f t="shared" si="1"/>
        <v>신화여객</v>
      </c>
      <c r="B34" s="108" t="str">
        <f t="shared" si="2"/>
        <v>배수민</v>
      </c>
      <c r="C34" s="109" t="str">
        <f t="shared" si="3"/>
        <v>F</v>
      </c>
      <c r="D34" s="110">
        <f t="shared" si="4"/>
        <v>0.75711449385419072</v>
      </c>
      <c r="E34" s="111">
        <f t="shared" si="5"/>
        <v>8503</v>
      </c>
      <c r="F34" s="112" t="str">
        <f t="shared" si="6"/>
        <v>526</v>
      </c>
      <c r="G34" s="113" t="str">
        <f t="shared" si="7"/>
        <v>72바1109</v>
      </c>
      <c r="H34" s="114">
        <f t="shared" si="8"/>
        <v>3</v>
      </c>
      <c r="I34" s="115">
        <f t="shared" si="9"/>
        <v>3002.085</v>
      </c>
      <c r="J34" s="116">
        <f t="shared" si="10"/>
        <v>4.9223837212537792E-2</v>
      </c>
      <c r="K34" s="116">
        <f t="shared" si="11"/>
        <v>0.39738268081816236</v>
      </c>
      <c r="L34" s="116">
        <f t="shared" si="12"/>
        <v>0.19053424536613719</v>
      </c>
      <c r="M34" s="117">
        <f t="shared" si="13"/>
        <v>12.936</v>
      </c>
      <c r="N34" s="118">
        <f t="shared" si="14"/>
        <v>0.29979164480685921</v>
      </c>
      <c r="O34" s="118">
        <f t="shared" si="15"/>
        <v>21.584998426093865</v>
      </c>
      <c r="P34" s="217">
        <f t="shared" si="16"/>
        <v>75</v>
      </c>
      <c r="Q34" s="218">
        <f t="shared" si="17"/>
        <v>9</v>
      </c>
      <c r="R34" s="218">
        <f t="shared" si="18"/>
        <v>648</v>
      </c>
      <c r="T34">
        <v>524</v>
      </c>
      <c r="U34">
        <v>8503</v>
      </c>
      <c r="V34" t="s">
        <v>220</v>
      </c>
      <c r="W34">
        <v>3002.085</v>
      </c>
      <c r="X34">
        <v>1257.1990000000001</v>
      </c>
      <c r="Y34">
        <v>2.3879999999999999</v>
      </c>
      <c r="Z34">
        <v>12.936</v>
      </c>
      <c r="AA34">
        <v>229.11076499999999</v>
      </c>
      <c r="AB34">
        <v>11.277711</v>
      </c>
      <c r="AC34">
        <v>91.044650000000004</v>
      </c>
      <c r="AD34" s="1">
        <v>572</v>
      </c>
      <c r="AE34">
        <v>9</v>
      </c>
      <c r="AF34">
        <v>648</v>
      </c>
      <c r="AG34">
        <v>78</v>
      </c>
      <c r="AH34">
        <v>13.103203000000001</v>
      </c>
      <c r="AI34">
        <v>137.19999999999999</v>
      </c>
      <c r="AJ34">
        <v>0</v>
      </c>
      <c r="AK34">
        <v>75</v>
      </c>
      <c r="AL34">
        <v>42867</v>
      </c>
      <c r="AM34">
        <v>0.75711449385419072</v>
      </c>
      <c r="AN34" t="s">
        <v>70</v>
      </c>
      <c r="AO34">
        <v>1668.306</v>
      </c>
      <c r="AP34" t="s">
        <v>474</v>
      </c>
      <c r="AQ34" t="s">
        <v>116</v>
      </c>
      <c r="AR34" t="s">
        <v>119</v>
      </c>
      <c r="AS34" t="s">
        <v>116</v>
      </c>
      <c r="AT34" t="s">
        <v>119</v>
      </c>
      <c r="AU34" t="s">
        <v>198</v>
      </c>
      <c r="AV34" t="s">
        <v>220</v>
      </c>
      <c r="AW34" t="s">
        <v>70</v>
      </c>
      <c r="AX34">
        <v>8503</v>
      </c>
      <c r="AY34" t="s">
        <v>351</v>
      </c>
      <c r="AZ34">
        <v>3</v>
      </c>
      <c r="BA34" t="s">
        <v>422</v>
      </c>
      <c r="BB34">
        <v>3</v>
      </c>
      <c r="BC34">
        <v>1</v>
      </c>
      <c r="BE34" t="s">
        <v>70</v>
      </c>
      <c r="BF34">
        <v>0</v>
      </c>
      <c r="BG34" t="s">
        <v>259</v>
      </c>
      <c r="BI34" t="s">
        <v>116</v>
      </c>
      <c r="BJ34" t="s">
        <v>220</v>
      </c>
      <c r="BK34" t="s">
        <v>70</v>
      </c>
      <c r="BL34">
        <v>0.75711449385419072</v>
      </c>
      <c r="BM34">
        <v>8503</v>
      </c>
      <c r="BN34" t="s">
        <v>119</v>
      </c>
      <c r="BO34" t="s">
        <v>198</v>
      </c>
      <c r="BP34">
        <v>3</v>
      </c>
      <c r="BQ34">
        <v>3002.085</v>
      </c>
      <c r="BR34">
        <v>4.9223837212537792E-2</v>
      </c>
      <c r="BS34">
        <v>0.39738268081816236</v>
      </c>
      <c r="BT34">
        <v>0.19053424536613719</v>
      </c>
      <c r="BU34">
        <v>12.936</v>
      </c>
      <c r="BV34">
        <v>0.29979164480685921</v>
      </c>
      <c r="BW34">
        <v>21.584998426093865</v>
      </c>
      <c r="BX34">
        <v>75</v>
      </c>
      <c r="BY34">
        <v>9</v>
      </c>
      <c r="BZ34">
        <v>648</v>
      </c>
    </row>
    <row r="35" spans="1:78" ht="16.5">
      <c r="A35" s="242" t="str">
        <f t="shared" si="1"/>
        <v>신화여객</v>
      </c>
      <c r="B35" s="124" t="str">
        <f t="shared" si="2"/>
        <v>변장균</v>
      </c>
      <c r="C35" s="125" t="str">
        <f t="shared" si="3"/>
        <v>B</v>
      </c>
      <c r="D35" s="126">
        <f t="shared" si="4"/>
        <v>0.90665278236144897</v>
      </c>
      <c r="E35" s="127">
        <f t="shared" si="5"/>
        <v>7114</v>
      </c>
      <c r="F35" s="128" t="str">
        <f t="shared" si="6"/>
        <v>34</v>
      </c>
      <c r="G35" s="129" t="str">
        <f t="shared" si="7"/>
        <v>71바6158</v>
      </c>
      <c r="H35" s="130">
        <f t="shared" si="8"/>
        <v>3</v>
      </c>
      <c r="I35" s="131">
        <f t="shared" si="9"/>
        <v>2256.4769999999999</v>
      </c>
      <c r="J35" s="132">
        <f t="shared" si="10"/>
        <v>1.4840874860867274E-2</v>
      </c>
      <c r="K35" s="132">
        <f t="shared" si="11"/>
        <v>0.34201280066704631</v>
      </c>
      <c r="L35" s="132">
        <f t="shared" si="12"/>
        <v>0.19011937635526532</v>
      </c>
      <c r="M35" s="133">
        <f t="shared" si="13"/>
        <v>13.208</v>
      </c>
      <c r="N35" s="134">
        <f t="shared" si="14"/>
        <v>0.26590122567169977</v>
      </c>
      <c r="O35" s="134">
        <f t="shared" si="15"/>
        <v>26.457171954334125</v>
      </c>
      <c r="P35" s="215">
        <f t="shared" si="16"/>
        <v>1</v>
      </c>
      <c r="Q35" s="216">
        <f t="shared" si="17"/>
        <v>6</v>
      </c>
      <c r="R35" s="216">
        <f t="shared" si="18"/>
        <v>597</v>
      </c>
      <c r="T35">
        <v>524</v>
      </c>
      <c r="U35">
        <v>7114</v>
      </c>
      <c r="V35" t="s">
        <v>312</v>
      </c>
      <c r="W35">
        <v>2256.4769999999999</v>
      </c>
      <c r="X35">
        <v>957.42399999999998</v>
      </c>
      <c r="Y35">
        <v>2.3570000000000002</v>
      </c>
      <c r="Z35">
        <v>13.208</v>
      </c>
      <c r="AA35">
        <v>131.521896</v>
      </c>
      <c r="AB35">
        <v>1.9519</v>
      </c>
      <c r="AC35">
        <v>44.982171999999998</v>
      </c>
      <c r="AD35" s="1">
        <v>429</v>
      </c>
      <c r="AE35">
        <v>6</v>
      </c>
      <c r="AF35">
        <v>597</v>
      </c>
      <c r="AG35">
        <v>85</v>
      </c>
      <c r="AH35">
        <v>17.156663999999999</v>
      </c>
      <c r="AI35">
        <v>1683</v>
      </c>
      <c r="AJ35">
        <v>11.1</v>
      </c>
      <c r="AK35">
        <v>1</v>
      </c>
      <c r="AL35">
        <v>703</v>
      </c>
      <c r="AM35">
        <v>0.90665278236144897</v>
      </c>
      <c r="AN35" t="s">
        <v>68</v>
      </c>
      <c r="AO35">
        <v>2028.577</v>
      </c>
      <c r="AP35" t="s">
        <v>475</v>
      </c>
      <c r="AQ35" t="s">
        <v>116</v>
      </c>
      <c r="AR35" t="s">
        <v>117</v>
      </c>
      <c r="AS35" t="s">
        <v>116</v>
      </c>
      <c r="AT35" t="s">
        <v>117</v>
      </c>
      <c r="AU35" t="s">
        <v>174</v>
      </c>
      <c r="AV35" t="s">
        <v>312</v>
      </c>
      <c r="AW35" t="s">
        <v>68</v>
      </c>
      <c r="AX35">
        <v>7114</v>
      </c>
      <c r="AY35" t="s">
        <v>364</v>
      </c>
      <c r="AZ35">
        <v>4</v>
      </c>
      <c r="BA35" t="s">
        <v>372</v>
      </c>
      <c r="BB35">
        <v>3</v>
      </c>
      <c r="BC35">
        <v>1</v>
      </c>
      <c r="BE35" t="s">
        <v>68</v>
      </c>
      <c r="BF35">
        <v>0</v>
      </c>
      <c r="BG35" t="s">
        <v>259</v>
      </c>
      <c r="BI35" t="s">
        <v>116</v>
      </c>
      <c r="BJ35" t="s">
        <v>312</v>
      </c>
      <c r="BK35" t="s">
        <v>68</v>
      </c>
      <c r="BL35">
        <v>0.90665278236144897</v>
      </c>
      <c r="BM35">
        <v>7114</v>
      </c>
      <c r="BN35" t="s">
        <v>117</v>
      </c>
      <c r="BO35" t="s">
        <v>174</v>
      </c>
      <c r="BP35">
        <v>3</v>
      </c>
      <c r="BQ35">
        <v>2256.4769999999999</v>
      </c>
      <c r="BR35">
        <v>1.4840874860867274E-2</v>
      </c>
      <c r="BS35">
        <v>0.34201280066704631</v>
      </c>
      <c r="BT35">
        <v>0.19011937635526532</v>
      </c>
      <c r="BU35">
        <v>13.208</v>
      </c>
      <c r="BV35">
        <v>0.26590122567169977</v>
      </c>
      <c r="BW35">
        <v>26.457171954334125</v>
      </c>
      <c r="BX35">
        <v>1</v>
      </c>
      <c r="BY35">
        <v>6</v>
      </c>
      <c r="BZ35">
        <v>597</v>
      </c>
    </row>
    <row r="36" spans="1:78" ht="16.5">
      <c r="A36" s="243" t="str">
        <f t="shared" si="1"/>
        <v>신화여객</v>
      </c>
      <c r="B36" s="108" t="str">
        <f t="shared" si="2"/>
        <v>서낙준</v>
      </c>
      <c r="C36" s="109" t="str">
        <f t="shared" si="3"/>
        <v>C</v>
      </c>
      <c r="D36" s="110">
        <f t="shared" si="4"/>
        <v>0.85384615384615392</v>
      </c>
      <c r="E36" s="111">
        <f t="shared" si="5"/>
        <v>1859</v>
      </c>
      <c r="F36" s="112" t="str">
        <f t="shared" si="6"/>
        <v>37</v>
      </c>
      <c r="G36" s="113" t="str">
        <f t="shared" si="7"/>
        <v>71바6168</v>
      </c>
      <c r="H36" s="114">
        <f t="shared" si="8"/>
        <v>1</v>
      </c>
      <c r="I36" s="115">
        <f t="shared" si="9"/>
        <v>2028.2280000000001</v>
      </c>
      <c r="J36" s="116">
        <f t="shared" si="10"/>
        <v>3.6902351666621307E-2</v>
      </c>
      <c r="K36" s="116">
        <f t="shared" si="11"/>
        <v>0.33814797787254769</v>
      </c>
      <c r="L36" s="116">
        <f t="shared" si="12"/>
        <v>0.25933967975986921</v>
      </c>
      <c r="M36" s="117">
        <f t="shared" si="13"/>
        <v>11.295</v>
      </c>
      <c r="N36" s="118">
        <f t="shared" si="14"/>
        <v>0.54234533790086714</v>
      </c>
      <c r="O36" s="118">
        <f t="shared" si="15"/>
        <v>11.04412324452675</v>
      </c>
      <c r="P36" s="217">
        <f t="shared" si="16"/>
        <v>3</v>
      </c>
      <c r="Q36" s="218">
        <f t="shared" si="17"/>
        <v>11</v>
      </c>
      <c r="R36" s="218">
        <f t="shared" si="18"/>
        <v>224</v>
      </c>
      <c r="T36">
        <v>524</v>
      </c>
      <c r="U36">
        <v>1859</v>
      </c>
      <c r="V36" t="s">
        <v>221</v>
      </c>
      <c r="W36">
        <v>2028.2280000000001</v>
      </c>
      <c r="X36">
        <v>913.53499999999997</v>
      </c>
      <c r="Y36">
        <v>2.2200000000000002</v>
      </c>
      <c r="Z36">
        <v>11.295</v>
      </c>
      <c r="AA36">
        <v>129.439393</v>
      </c>
      <c r="AB36">
        <v>4.776618</v>
      </c>
      <c r="AC36">
        <v>43.769669</v>
      </c>
      <c r="AD36" s="1">
        <v>526</v>
      </c>
      <c r="AE36">
        <v>11</v>
      </c>
      <c r="AF36">
        <v>224</v>
      </c>
      <c r="AG36">
        <v>70</v>
      </c>
      <c r="AH36">
        <v>15.669325000000001</v>
      </c>
      <c r="AI36">
        <v>209.3</v>
      </c>
      <c r="AJ36">
        <v>0</v>
      </c>
      <c r="AK36">
        <v>3</v>
      </c>
      <c r="AL36">
        <v>1217</v>
      </c>
      <c r="AM36">
        <v>0.85384615384615392</v>
      </c>
      <c r="AN36" t="s">
        <v>69</v>
      </c>
      <c r="AO36">
        <v>2028.2280000000001</v>
      </c>
      <c r="AP36" t="s">
        <v>476</v>
      </c>
      <c r="AQ36" t="s">
        <v>116</v>
      </c>
      <c r="AR36" t="s">
        <v>118</v>
      </c>
      <c r="AS36" t="s">
        <v>116</v>
      </c>
      <c r="AT36" t="s">
        <v>118</v>
      </c>
      <c r="AU36" t="s">
        <v>190</v>
      </c>
      <c r="AV36" t="s">
        <v>221</v>
      </c>
      <c r="AW36" t="s">
        <v>69</v>
      </c>
      <c r="AX36">
        <v>1859</v>
      </c>
      <c r="AY36" t="s">
        <v>356</v>
      </c>
      <c r="AZ36">
        <v>3</v>
      </c>
      <c r="BA36" t="s">
        <v>329</v>
      </c>
      <c r="BB36">
        <v>1</v>
      </c>
      <c r="BC36">
        <v>1</v>
      </c>
      <c r="BE36" t="s">
        <v>69</v>
      </c>
      <c r="BF36">
        <v>0</v>
      </c>
      <c r="BG36" t="s">
        <v>259</v>
      </c>
      <c r="BI36" t="s">
        <v>116</v>
      </c>
      <c r="BJ36" t="s">
        <v>221</v>
      </c>
      <c r="BK36" t="s">
        <v>69</v>
      </c>
      <c r="BL36">
        <v>0.85384615384615392</v>
      </c>
      <c r="BM36">
        <v>1859</v>
      </c>
      <c r="BN36" t="s">
        <v>118</v>
      </c>
      <c r="BO36" t="s">
        <v>190</v>
      </c>
      <c r="BP36">
        <v>1</v>
      </c>
      <c r="BQ36">
        <v>2028.2280000000001</v>
      </c>
      <c r="BR36">
        <v>3.6902351666621307E-2</v>
      </c>
      <c r="BS36">
        <v>0.33814797787254769</v>
      </c>
      <c r="BT36">
        <v>0.25933967975986921</v>
      </c>
      <c r="BU36">
        <v>11.295</v>
      </c>
      <c r="BV36">
        <v>0.54234533790086714</v>
      </c>
      <c r="BW36">
        <v>11.04412324452675</v>
      </c>
      <c r="BX36">
        <v>3</v>
      </c>
      <c r="BY36">
        <v>11</v>
      </c>
      <c r="BZ36">
        <v>224</v>
      </c>
    </row>
    <row r="37" spans="1:78" ht="16.5">
      <c r="A37" s="242" t="str">
        <f t="shared" si="1"/>
        <v>신화여객</v>
      </c>
      <c r="B37" s="124" t="str">
        <f t="shared" si="2"/>
        <v>서동욱</v>
      </c>
      <c r="C37" s="125" t="str">
        <f t="shared" si="3"/>
        <v>B</v>
      </c>
      <c r="D37" s="126">
        <f t="shared" si="4"/>
        <v>0.90889390818211691</v>
      </c>
      <c r="E37" s="127">
        <f t="shared" si="5"/>
        <v>5217</v>
      </c>
      <c r="F37" s="128" t="str">
        <f t="shared" si="6"/>
        <v>34</v>
      </c>
      <c r="G37" s="129" t="str">
        <f t="shared" si="7"/>
        <v>72바1097</v>
      </c>
      <c r="H37" s="130">
        <f t="shared" si="8"/>
        <v>3</v>
      </c>
      <c r="I37" s="131">
        <f t="shared" si="9"/>
        <v>2117.4960000000001</v>
      </c>
      <c r="J37" s="132">
        <f t="shared" si="10"/>
        <v>2.4127733306140191E-2</v>
      </c>
      <c r="K37" s="132">
        <f t="shared" si="11"/>
        <v>0.36337243390042273</v>
      </c>
      <c r="L37" s="132">
        <f t="shared" si="12"/>
        <v>0.20873711213622126</v>
      </c>
      <c r="M37" s="133">
        <f t="shared" si="13"/>
        <v>11.316000000000001</v>
      </c>
      <c r="N37" s="134">
        <f t="shared" si="14"/>
        <v>0</v>
      </c>
      <c r="O37" s="134">
        <f t="shared" si="15"/>
        <v>4.8170102800666443</v>
      </c>
      <c r="P37" s="215">
        <f t="shared" si="16"/>
        <v>17</v>
      </c>
      <c r="Q37" s="216">
        <f t="shared" si="17"/>
        <v>0</v>
      </c>
      <c r="R37" s="216">
        <f t="shared" si="18"/>
        <v>102</v>
      </c>
      <c r="T37">
        <v>524</v>
      </c>
      <c r="U37">
        <v>5217</v>
      </c>
      <c r="V37" t="s">
        <v>222</v>
      </c>
      <c r="W37">
        <v>2117.4960000000001</v>
      </c>
      <c r="X37">
        <v>896.62900000000002</v>
      </c>
      <c r="Y37">
        <v>2.3620000000000001</v>
      </c>
      <c r="Z37">
        <v>11.316000000000001</v>
      </c>
      <c r="AA37">
        <v>138.15247199999999</v>
      </c>
      <c r="AB37">
        <v>3.3333059999999999</v>
      </c>
      <c r="AC37">
        <v>50.200800000000001</v>
      </c>
      <c r="AD37" s="1">
        <v>442</v>
      </c>
      <c r="AE37">
        <v>0</v>
      </c>
      <c r="AF37">
        <v>102</v>
      </c>
      <c r="AG37">
        <v>81</v>
      </c>
      <c r="AH37">
        <v>15.327239000000001</v>
      </c>
      <c r="AI37">
        <v>676.9</v>
      </c>
      <c r="AJ37">
        <v>0</v>
      </c>
      <c r="AK37">
        <v>17</v>
      </c>
      <c r="AL37">
        <v>3365</v>
      </c>
      <c r="AM37">
        <v>0.90889390818211691</v>
      </c>
      <c r="AN37" t="s">
        <v>68</v>
      </c>
      <c r="AO37">
        <v>1813.556</v>
      </c>
      <c r="AP37" t="s">
        <v>477</v>
      </c>
      <c r="AQ37" t="s">
        <v>116</v>
      </c>
      <c r="AR37" t="s">
        <v>117</v>
      </c>
      <c r="AS37" t="s">
        <v>116</v>
      </c>
      <c r="AT37" t="s">
        <v>117</v>
      </c>
      <c r="AU37" t="s">
        <v>180</v>
      </c>
      <c r="AV37" t="s">
        <v>222</v>
      </c>
      <c r="AW37" t="s">
        <v>68</v>
      </c>
      <c r="AX37">
        <v>5217</v>
      </c>
      <c r="AY37" t="s">
        <v>364</v>
      </c>
      <c r="AZ37">
        <v>3</v>
      </c>
      <c r="BA37" t="s">
        <v>365</v>
      </c>
      <c r="BB37">
        <v>3</v>
      </c>
      <c r="BC37">
        <v>1</v>
      </c>
      <c r="BE37" t="s">
        <v>69</v>
      </c>
      <c r="BF37">
        <v>1</v>
      </c>
      <c r="BG37" t="s">
        <v>297</v>
      </c>
      <c r="BI37" t="s">
        <v>116</v>
      </c>
      <c r="BJ37" t="s">
        <v>222</v>
      </c>
      <c r="BK37" t="s">
        <v>68</v>
      </c>
      <c r="BL37">
        <v>0.90889390818211691</v>
      </c>
      <c r="BM37">
        <v>5217</v>
      </c>
      <c r="BN37" t="s">
        <v>117</v>
      </c>
      <c r="BO37" t="s">
        <v>180</v>
      </c>
      <c r="BP37">
        <v>3</v>
      </c>
      <c r="BQ37">
        <v>2117.4960000000001</v>
      </c>
      <c r="BR37">
        <v>2.4127733306140191E-2</v>
      </c>
      <c r="BS37">
        <v>0.36337243390042273</v>
      </c>
      <c r="BT37">
        <v>0.20873711213622126</v>
      </c>
      <c r="BU37">
        <v>11.316000000000001</v>
      </c>
      <c r="BV37">
        <v>0</v>
      </c>
      <c r="BW37">
        <v>4.8170102800666443</v>
      </c>
      <c r="BX37">
        <v>17</v>
      </c>
      <c r="BY37">
        <v>0</v>
      </c>
      <c r="BZ37">
        <v>102</v>
      </c>
    </row>
    <row r="38" spans="1:78" ht="16.5">
      <c r="A38" s="243" t="str">
        <f t="shared" si="1"/>
        <v>신화여객</v>
      </c>
      <c r="B38" s="108" t="str">
        <f t="shared" si="2"/>
        <v>석응규</v>
      </c>
      <c r="C38" s="109" t="str">
        <f t="shared" si="3"/>
        <v>F</v>
      </c>
      <c r="D38" s="110">
        <f t="shared" si="4"/>
        <v>0.78595069964968867</v>
      </c>
      <c r="E38" s="111">
        <f t="shared" si="5"/>
        <v>6767</v>
      </c>
      <c r="F38" s="112" t="str">
        <f t="shared" si="6"/>
        <v>526</v>
      </c>
      <c r="G38" s="113" t="str">
        <f t="shared" si="7"/>
        <v>72바1102</v>
      </c>
      <c r="H38" s="114">
        <f t="shared" si="8"/>
        <v>2</v>
      </c>
      <c r="I38" s="115">
        <f t="shared" si="9"/>
        <v>4972.1489999999994</v>
      </c>
      <c r="J38" s="116">
        <f t="shared" si="10"/>
        <v>4.5850199019990837E-2</v>
      </c>
      <c r="K38" s="116">
        <f t="shared" si="11"/>
        <v>0.38182648089608867</v>
      </c>
      <c r="L38" s="116">
        <f t="shared" si="12"/>
        <v>0.19186874729618925</v>
      </c>
      <c r="M38" s="117">
        <f t="shared" si="13"/>
        <v>12.637</v>
      </c>
      <c r="N38" s="118">
        <f t="shared" si="14"/>
        <v>1.0257134289418923</v>
      </c>
      <c r="O38" s="118">
        <f t="shared" si="15"/>
        <v>33.446302594713075</v>
      </c>
      <c r="P38" s="217">
        <f t="shared" si="16"/>
        <v>95</v>
      </c>
      <c r="Q38" s="218">
        <f t="shared" si="17"/>
        <v>51</v>
      </c>
      <c r="R38" s="218">
        <f t="shared" si="18"/>
        <v>1663</v>
      </c>
      <c r="T38">
        <v>524</v>
      </c>
      <c r="U38">
        <v>6767</v>
      </c>
      <c r="V38" t="s">
        <v>284</v>
      </c>
      <c r="W38">
        <v>4972.1490000000003</v>
      </c>
      <c r="X38">
        <v>1976.798</v>
      </c>
      <c r="Y38">
        <v>2.5150000000000001</v>
      </c>
      <c r="Z38">
        <v>12.637</v>
      </c>
      <c r="AA38">
        <v>348.28184700000003</v>
      </c>
      <c r="AB38">
        <v>15.968792000000001</v>
      </c>
      <c r="AC38">
        <v>132.98323199999999</v>
      </c>
      <c r="AD38" s="1">
        <v>954</v>
      </c>
      <c r="AE38">
        <v>51</v>
      </c>
      <c r="AF38">
        <v>1663</v>
      </c>
      <c r="AG38">
        <v>66</v>
      </c>
      <c r="AH38">
        <v>14.276222000000001</v>
      </c>
      <c r="AI38">
        <v>28.6</v>
      </c>
      <c r="AJ38">
        <v>0</v>
      </c>
      <c r="AK38">
        <v>95</v>
      </c>
      <c r="AL38">
        <v>57165</v>
      </c>
      <c r="AM38">
        <v>0.78595069964968867</v>
      </c>
      <c r="AN38" t="s">
        <v>70</v>
      </c>
      <c r="AO38">
        <v>4861.7759999999998</v>
      </c>
      <c r="AP38" t="s">
        <v>478</v>
      </c>
      <c r="AQ38" t="s">
        <v>116</v>
      </c>
      <c r="AR38" t="s">
        <v>119</v>
      </c>
      <c r="AS38" t="s">
        <v>116</v>
      </c>
      <c r="AT38" t="s">
        <v>119</v>
      </c>
      <c r="AU38" t="s">
        <v>197</v>
      </c>
      <c r="AV38" t="s">
        <v>284</v>
      </c>
      <c r="AW38" t="s">
        <v>70</v>
      </c>
      <c r="AX38">
        <v>6767</v>
      </c>
      <c r="AY38" t="s">
        <v>351</v>
      </c>
      <c r="AZ38">
        <v>1</v>
      </c>
      <c r="BA38" t="s">
        <v>352</v>
      </c>
      <c r="BB38">
        <v>2</v>
      </c>
      <c r="BC38">
        <v>1</v>
      </c>
      <c r="BE38" t="s">
        <v>70</v>
      </c>
      <c r="BF38">
        <v>0</v>
      </c>
      <c r="BG38" t="s">
        <v>259</v>
      </c>
      <c r="BI38" t="s">
        <v>116</v>
      </c>
      <c r="BJ38" t="s">
        <v>284</v>
      </c>
      <c r="BK38" t="s">
        <v>70</v>
      </c>
      <c r="BL38">
        <v>0.78595069964968867</v>
      </c>
      <c r="BM38">
        <v>6767</v>
      </c>
      <c r="BN38" t="s">
        <v>119</v>
      </c>
      <c r="BO38" t="s">
        <v>197</v>
      </c>
      <c r="BP38">
        <v>2</v>
      </c>
      <c r="BQ38">
        <v>4972.1489999999994</v>
      </c>
      <c r="BR38">
        <v>4.5850199019990837E-2</v>
      </c>
      <c r="BS38">
        <v>0.38182648089608867</v>
      </c>
      <c r="BT38">
        <v>0.19186874729618922</v>
      </c>
      <c r="BU38">
        <v>12.637</v>
      </c>
      <c r="BV38">
        <v>1.0257134289418923</v>
      </c>
      <c r="BW38">
        <v>33.446302594713075</v>
      </c>
      <c r="BX38">
        <v>95</v>
      </c>
      <c r="BY38">
        <v>51</v>
      </c>
      <c r="BZ38">
        <v>1663</v>
      </c>
    </row>
    <row r="39" spans="1:78" ht="16.5">
      <c r="A39" s="242" t="str">
        <f t="shared" si="1"/>
        <v>신화여객</v>
      </c>
      <c r="B39" s="124" t="str">
        <f t="shared" si="2"/>
        <v>손철종</v>
      </c>
      <c r="C39" s="125" t="str">
        <f t="shared" si="3"/>
        <v>C</v>
      </c>
      <c r="D39" s="126">
        <f t="shared" si="4"/>
        <v>0.86374999999999991</v>
      </c>
      <c r="E39" s="127">
        <f t="shared" si="5"/>
        <v>1035</v>
      </c>
      <c r="F39" s="128" t="str">
        <f t="shared" si="6"/>
        <v>526</v>
      </c>
      <c r="G39" s="129" t="str">
        <f t="shared" si="7"/>
        <v>72바1111</v>
      </c>
      <c r="H39" s="130">
        <f t="shared" si="8"/>
        <v>1</v>
      </c>
      <c r="I39" s="131">
        <f t="shared" si="9"/>
        <v>1882.7370000000001</v>
      </c>
      <c r="J39" s="132">
        <f t="shared" si="10"/>
        <v>1.4034612419095564E-2</v>
      </c>
      <c r="K39" s="132">
        <f t="shared" si="11"/>
        <v>0.33305852689588222</v>
      </c>
      <c r="L39" s="132">
        <f t="shared" si="12"/>
        <v>0.14818851491206683</v>
      </c>
      <c r="M39" s="133">
        <f t="shared" si="13"/>
        <v>9.9640000000000004</v>
      </c>
      <c r="N39" s="134">
        <f t="shared" si="14"/>
        <v>1.3278540762730004</v>
      </c>
      <c r="O39" s="134">
        <f t="shared" si="15"/>
        <v>9.6136635122165224</v>
      </c>
      <c r="P39" s="215">
        <f t="shared" si="16"/>
        <v>10</v>
      </c>
      <c r="Q39" s="216">
        <f t="shared" si="17"/>
        <v>25</v>
      </c>
      <c r="R39" s="216">
        <f t="shared" si="18"/>
        <v>181</v>
      </c>
      <c r="T39">
        <v>524</v>
      </c>
      <c r="U39">
        <v>1035</v>
      </c>
      <c r="V39" t="s">
        <v>263</v>
      </c>
      <c r="W39">
        <v>1882.7370000000001</v>
      </c>
      <c r="X39">
        <v>681.07299999999998</v>
      </c>
      <c r="Y39">
        <v>2.7639999999999998</v>
      </c>
      <c r="Z39">
        <v>9.9640000000000004</v>
      </c>
      <c r="AA39">
        <v>121.740234</v>
      </c>
      <c r="AB39">
        <v>1.708577</v>
      </c>
      <c r="AC39">
        <v>40.546622999999997</v>
      </c>
      <c r="AD39" s="1">
        <v>279</v>
      </c>
      <c r="AE39">
        <v>25</v>
      </c>
      <c r="AF39">
        <v>181</v>
      </c>
      <c r="AG39">
        <v>63</v>
      </c>
      <c r="AH39">
        <v>15.465199</v>
      </c>
      <c r="AI39">
        <v>7.4</v>
      </c>
      <c r="AJ39">
        <v>0</v>
      </c>
      <c r="AK39">
        <v>10</v>
      </c>
      <c r="AL39">
        <v>2587</v>
      </c>
      <c r="AM39">
        <v>0.86374999999999991</v>
      </c>
      <c r="AN39" t="s">
        <v>69</v>
      </c>
      <c r="AO39">
        <v>1882.7370000000001</v>
      </c>
      <c r="AP39" t="s">
        <v>479</v>
      </c>
      <c r="AQ39" t="s">
        <v>116</v>
      </c>
      <c r="AR39" t="s">
        <v>119</v>
      </c>
      <c r="AS39" t="s">
        <v>116</v>
      </c>
      <c r="AT39" t="s">
        <v>119</v>
      </c>
      <c r="AU39" t="s">
        <v>260</v>
      </c>
      <c r="AV39" t="s">
        <v>263</v>
      </c>
      <c r="AW39" t="s">
        <v>69</v>
      </c>
      <c r="AX39">
        <v>1035</v>
      </c>
      <c r="AY39" t="s">
        <v>350</v>
      </c>
      <c r="AZ39">
        <v>6</v>
      </c>
      <c r="BA39" t="s">
        <v>480</v>
      </c>
      <c r="BB39">
        <v>1</v>
      </c>
      <c r="BC39">
        <v>1</v>
      </c>
      <c r="BE39" t="s">
        <v>68</v>
      </c>
      <c r="BF39">
        <v>-1</v>
      </c>
      <c r="BG39" t="s">
        <v>339</v>
      </c>
      <c r="BI39" t="s">
        <v>116</v>
      </c>
      <c r="BJ39" t="s">
        <v>263</v>
      </c>
      <c r="BK39" t="s">
        <v>69</v>
      </c>
      <c r="BL39">
        <v>0.86374999999999991</v>
      </c>
      <c r="BM39">
        <v>1035</v>
      </c>
      <c r="BN39" t="s">
        <v>119</v>
      </c>
      <c r="BO39" t="s">
        <v>260</v>
      </c>
      <c r="BP39">
        <v>1</v>
      </c>
      <c r="BQ39">
        <v>1882.7370000000001</v>
      </c>
      <c r="BR39">
        <v>1.4034612419095564E-2</v>
      </c>
      <c r="BS39">
        <v>0.33305852689588222</v>
      </c>
      <c r="BT39">
        <v>0.14818851491206683</v>
      </c>
      <c r="BU39">
        <v>9.9640000000000004</v>
      </c>
      <c r="BV39">
        <v>1.3278540762730004</v>
      </c>
      <c r="BW39">
        <v>9.6136635122165224</v>
      </c>
      <c r="BX39">
        <v>10</v>
      </c>
      <c r="BY39">
        <v>25</v>
      </c>
      <c r="BZ39">
        <v>181</v>
      </c>
    </row>
    <row r="40" spans="1:78" ht="16.5">
      <c r="A40" s="243" t="str">
        <f t="shared" si="1"/>
        <v>신화여객</v>
      </c>
      <c r="B40" s="108" t="str">
        <f t="shared" si="2"/>
        <v>송동규</v>
      </c>
      <c r="C40" s="109" t="str">
        <f t="shared" si="3"/>
        <v>B</v>
      </c>
      <c r="D40" s="110">
        <f t="shared" si="4"/>
        <v>0.92767311539086406</v>
      </c>
      <c r="E40" s="111">
        <f t="shared" si="5"/>
        <v>5612</v>
      </c>
      <c r="F40" s="112" t="str">
        <f t="shared" si="6"/>
        <v>526</v>
      </c>
      <c r="G40" s="113" t="str">
        <f t="shared" si="7"/>
        <v>71바5107</v>
      </c>
      <c r="H40" s="114">
        <f t="shared" si="8"/>
        <v>2</v>
      </c>
      <c r="I40" s="115">
        <f t="shared" si="9"/>
        <v>2055.7910000000002</v>
      </c>
      <c r="J40" s="116">
        <f t="shared" si="10"/>
        <v>3.2683457261164867E-2</v>
      </c>
      <c r="K40" s="116">
        <f t="shared" si="11"/>
        <v>0.32717494135296477</v>
      </c>
      <c r="L40" s="116">
        <f t="shared" si="12"/>
        <v>0.21792098515851074</v>
      </c>
      <c r="M40" s="117">
        <f t="shared" si="13"/>
        <v>9.3800000000000008</v>
      </c>
      <c r="N40" s="118">
        <f t="shared" si="14"/>
        <v>0</v>
      </c>
      <c r="O40" s="118">
        <f t="shared" si="15"/>
        <v>10.312332333393812</v>
      </c>
      <c r="P40" s="217">
        <f t="shared" si="16"/>
        <v>0</v>
      </c>
      <c r="Q40" s="218">
        <f t="shared" si="17"/>
        <v>0</v>
      </c>
      <c r="R40" s="218">
        <f t="shared" si="18"/>
        <v>212</v>
      </c>
      <c r="T40">
        <v>524</v>
      </c>
      <c r="U40">
        <v>5612</v>
      </c>
      <c r="V40" t="s">
        <v>223</v>
      </c>
      <c r="W40">
        <v>2055.7910000000002</v>
      </c>
      <c r="X40">
        <v>692.46600000000001</v>
      </c>
      <c r="Y40">
        <v>2.9689999999999999</v>
      </c>
      <c r="Z40">
        <v>9.3800000000000008</v>
      </c>
      <c r="AA40">
        <v>131.17244500000001</v>
      </c>
      <c r="AB40">
        <v>4.2871689999999996</v>
      </c>
      <c r="AC40">
        <v>42.916336999999999</v>
      </c>
      <c r="AD40" s="1">
        <v>448</v>
      </c>
      <c r="AE40">
        <v>0</v>
      </c>
      <c r="AF40">
        <v>212</v>
      </c>
      <c r="AG40">
        <v>62</v>
      </c>
      <c r="AH40">
        <v>15.67243</v>
      </c>
      <c r="AI40">
        <v>15.3</v>
      </c>
      <c r="AJ40">
        <v>0</v>
      </c>
      <c r="AK40">
        <v>0</v>
      </c>
      <c r="AL40">
        <v>0</v>
      </c>
      <c r="AM40">
        <v>0.92767311539086406</v>
      </c>
      <c r="AN40" t="s">
        <v>68</v>
      </c>
      <c r="AO40">
        <v>1951.03</v>
      </c>
      <c r="AP40" t="s">
        <v>481</v>
      </c>
      <c r="AQ40" t="s">
        <v>116</v>
      </c>
      <c r="AR40" t="s">
        <v>119</v>
      </c>
      <c r="AS40" t="s">
        <v>116</v>
      </c>
      <c r="AT40" t="s">
        <v>119</v>
      </c>
      <c r="AU40" t="s">
        <v>195</v>
      </c>
      <c r="AV40" t="s">
        <v>223</v>
      </c>
      <c r="AW40" t="s">
        <v>68</v>
      </c>
      <c r="AX40">
        <v>5612</v>
      </c>
      <c r="AY40" t="s">
        <v>357</v>
      </c>
      <c r="AZ40">
        <v>3</v>
      </c>
      <c r="BA40" t="s">
        <v>371</v>
      </c>
      <c r="BB40">
        <v>2</v>
      </c>
      <c r="BC40">
        <v>1</v>
      </c>
      <c r="BE40" t="s">
        <v>69</v>
      </c>
      <c r="BF40">
        <v>1</v>
      </c>
      <c r="BG40" t="s">
        <v>297</v>
      </c>
      <c r="BI40" t="s">
        <v>116</v>
      </c>
      <c r="BJ40" t="s">
        <v>223</v>
      </c>
      <c r="BK40" t="s">
        <v>68</v>
      </c>
      <c r="BL40">
        <v>0.92767311539086406</v>
      </c>
      <c r="BM40">
        <v>5612</v>
      </c>
      <c r="BN40" t="s">
        <v>119</v>
      </c>
      <c r="BO40" t="s">
        <v>195</v>
      </c>
      <c r="BP40">
        <v>2</v>
      </c>
      <c r="BQ40">
        <v>2055.7910000000002</v>
      </c>
      <c r="BR40">
        <v>3.2683457261164867E-2</v>
      </c>
      <c r="BS40">
        <v>0.32717494135296477</v>
      </c>
      <c r="BT40">
        <v>0.21792098515851074</v>
      </c>
      <c r="BU40">
        <v>9.3800000000000008</v>
      </c>
      <c r="BV40">
        <v>0</v>
      </c>
      <c r="BW40">
        <v>10.312332333393812</v>
      </c>
      <c r="BX40">
        <v>0</v>
      </c>
      <c r="BY40">
        <v>0</v>
      </c>
      <c r="BZ40">
        <v>212</v>
      </c>
    </row>
    <row r="41" spans="1:78" ht="16.5">
      <c r="A41" s="242" t="str">
        <f t="shared" si="1"/>
        <v>신화여객</v>
      </c>
      <c r="B41" s="124" t="str">
        <f t="shared" si="2"/>
        <v>신창균</v>
      </c>
      <c r="C41" s="125" t="str">
        <f t="shared" si="3"/>
        <v>D</v>
      </c>
      <c r="D41" s="126">
        <f t="shared" si="4"/>
        <v>0.81458629596618382</v>
      </c>
      <c r="E41" s="127">
        <f t="shared" si="5"/>
        <v>6653</v>
      </c>
      <c r="F41" s="128" t="str">
        <f t="shared" si="6"/>
        <v>37</v>
      </c>
      <c r="G41" s="129" t="str">
        <f t="shared" si="7"/>
        <v>71바6166</v>
      </c>
      <c r="H41" s="130">
        <f t="shared" si="8"/>
        <v>7</v>
      </c>
      <c r="I41" s="131">
        <f t="shared" si="9"/>
        <v>5772.7910000000002</v>
      </c>
      <c r="J41" s="132">
        <f t="shared" si="10"/>
        <v>3.8559344564684225E-2</v>
      </c>
      <c r="K41" s="132">
        <f t="shared" si="11"/>
        <v>0.41437934233767759</v>
      </c>
      <c r="L41" s="132">
        <f t="shared" si="12"/>
        <v>0.14048663809238893</v>
      </c>
      <c r="M41" s="133">
        <f t="shared" si="13"/>
        <v>12.241</v>
      </c>
      <c r="N41" s="134">
        <f t="shared" si="14"/>
        <v>1.0566812482904715</v>
      </c>
      <c r="O41" s="134">
        <f t="shared" si="15"/>
        <v>11.346331436561622</v>
      </c>
      <c r="P41" s="215">
        <f t="shared" si="16"/>
        <v>193</v>
      </c>
      <c r="Q41" s="216">
        <f t="shared" si="17"/>
        <v>61</v>
      </c>
      <c r="R41" s="216">
        <f t="shared" si="18"/>
        <v>655</v>
      </c>
      <c r="T41">
        <v>524</v>
      </c>
      <c r="U41">
        <v>6653</v>
      </c>
      <c r="V41" t="s">
        <v>313</v>
      </c>
      <c r="W41">
        <v>5772.7910000000002</v>
      </c>
      <c r="X41">
        <v>2779.5369999999998</v>
      </c>
      <c r="Y41">
        <v>2.077</v>
      </c>
      <c r="Z41">
        <v>12.241</v>
      </c>
      <c r="AA41">
        <v>415.38268299999999</v>
      </c>
      <c r="AB41">
        <v>16.016884000000001</v>
      </c>
      <c r="AC41">
        <v>172.126003</v>
      </c>
      <c r="AD41" s="1">
        <v>811</v>
      </c>
      <c r="AE41">
        <v>61</v>
      </c>
      <c r="AF41">
        <v>655</v>
      </c>
      <c r="AG41">
        <v>83</v>
      </c>
      <c r="AH41">
        <v>13.897524000000001</v>
      </c>
      <c r="AI41">
        <v>1112.9000000000001</v>
      </c>
      <c r="AJ41">
        <v>11.8</v>
      </c>
      <c r="AK41">
        <v>193</v>
      </c>
      <c r="AL41">
        <v>128962</v>
      </c>
      <c r="AM41">
        <v>0.81458629596618382</v>
      </c>
      <c r="AN41" t="s">
        <v>67</v>
      </c>
      <c r="AO41">
        <v>4235.2610000000004</v>
      </c>
      <c r="AP41" t="s">
        <v>482</v>
      </c>
      <c r="AQ41" t="s">
        <v>116</v>
      </c>
      <c r="AR41" t="s">
        <v>118</v>
      </c>
      <c r="AS41" t="s">
        <v>116</v>
      </c>
      <c r="AT41" t="s">
        <v>118</v>
      </c>
      <c r="AU41" t="s">
        <v>305</v>
      </c>
      <c r="AV41" t="s">
        <v>313</v>
      </c>
      <c r="AW41" t="s">
        <v>67</v>
      </c>
      <c r="AX41">
        <v>6653</v>
      </c>
      <c r="AY41" t="s">
        <v>353</v>
      </c>
      <c r="AZ41">
        <v>4</v>
      </c>
      <c r="BA41" t="s">
        <v>399</v>
      </c>
      <c r="BB41">
        <v>7</v>
      </c>
      <c r="BC41">
        <v>1</v>
      </c>
      <c r="BE41" t="s">
        <v>67</v>
      </c>
      <c r="BF41">
        <v>0</v>
      </c>
      <c r="BG41" t="s">
        <v>259</v>
      </c>
      <c r="BI41" t="s">
        <v>116</v>
      </c>
      <c r="BJ41" t="s">
        <v>313</v>
      </c>
      <c r="BK41" t="s">
        <v>67</v>
      </c>
      <c r="BL41">
        <v>0.81458629596618382</v>
      </c>
      <c r="BM41">
        <v>6653</v>
      </c>
      <c r="BN41" t="s">
        <v>118</v>
      </c>
      <c r="BO41" t="s">
        <v>305</v>
      </c>
      <c r="BP41">
        <v>7</v>
      </c>
      <c r="BQ41">
        <v>5772.7910000000002</v>
      </c>
      <c r="BR41">
        <v>3.8559344564684225E-2</v>
      </c>
      <c r="BS41">
        <v>0.41437934233767759</v>
      </c>
      <c r="BT41">
        <v>0.14048663809238893</v>
      </c>
      <c r="BU41">
        <v>12.241</v>
      </c>
      <c r="BV41">
        <v>1.0566812482904715</v>
      </c>
      <c r="BW41">
        <v>11.346331436561622</v>
      </c>
      <c r="BX41">
        <v>193</v>
      </c>
      <c r="BY41">
        <v>61</v>
      </c>
      <c r="BZ41">
        <v>655</v>
      </c>
    </row>
    <row r="42" spans="1:78" ht="16.5">
      <c r="A42" s="243" t="str">
        <f t="shared" si="1"/>
        <v>신화여객</v>
      </c>
      <c r="B42" s="108" t="str">
        <f t="shared" si="2"/>
        <v>엄인호</v>
      </c>
      <c r="C42" s="109" t="str">
        <f t="shared" si="3"/>
        <v>D</v>
      </c>
      <c r="D42" s="110">
        <f t="shared" si="4"/>
        <v>0.84998325329594226</v>
      </c>
      <c r="E42" s="111">
        <f t="shared" si="5"/>
        <v>1313</v>
      </c>
      <c r="F42" s="112" t="str">
        <f t="shared" si="6"/>
        <v>34</v>
      </c>
      <c r="G42" s="113" t="str">
        <f t="shared" si="7"/>
        <v>71바6154</v>
      </c>
      <c r="H42" s="114">
        <f t="shared" si="8"/>
        <v>2</v>
      </c>
      <c r="I42" s="115">
        <f t="shared" si="9"/>
        <v>1651.7280000000001</v>
      </c>
      <c r="J42" s="116">
        <f t="shared" si="10"/>
        <v>2.8007056403062967E-2</v>
      </c>
      <c r="K42" s="116">
        <f t="shared" si="11"/>
        <v>0.35672903536919381</v>
      </c>
      <c r="L42" s="116">
        <f t="shared" si="12"/>
        <v>0.2094775895304796</v>
      </c>
      <c r="M42" s="117">
        <f t="shared" si="13"/>
        <v>13.183999999999999</v>
      </c>
      <c r="N42" s="118">
        <f t="shared" si="14"/>
        <v>1.0897678068059631</v>
      </c>
      <c r="O42" s="118">
        <f t="shared" si="15"/>
        <v>18.223339436033051</v>
      </c>
      <c r="P42" s="217">
        <f t="shared" si="16"/>
        <v>4</v>
      </c>
      <c r="Q42" s="218">
        <f t="shared" si="17"/>
        <v>18</v>
      </c>
      <c r="R42" s="218">
        <f t="shared" si="18"/>
        <v>301</v>
      </c>
      <c r="T42">
        <v>524</v>
      </c>
      <c r="U42">
        <v>1313</v>
      </c>
      <c r="V42" t="s">
        <v>224</v>
      </c>
      <c r="W42">
        <v>1651.7280000000001</v>
      </c>
      <c r="X42">
        <v>776.16700000000003</v>
      </c>
      <c r="Y42">
        <v>2.1280000000000001</v>
      </c>
      <c r="Z42">
        <v>13.183999999999999</v>
      </c>
      <c r="AA42">
        <v>101.699406</v>
      </c>
      <c r="AB42">
        <v>2.8483010000000002</v>
      </c>
      <c r="AC42">
        <v>36.279131</v>
      </c>
      <c r="AD42" s="1">
        <v>346</v>
      </c>
      <c r="AE42">
        <v>18</v>
      </c>
      <c r="AF42">
        <v>301</v>
      </c>
      <c r="AG42">
        <v>83</v>
      </c>
      <c r="AH42">
        <v>16.241274000000001</v>
      </c>
      <c r="AI42">
        <v>1549.7</v>
      </c>
      <c r="AJ42">
        <v>6.6</v>
      </c>
      <c r="AK42">
        <v>4</v>
      </c>
      <c r="AL42">
        <v>477</v>
      </c>
      <c r="AM42">
        <v>0.84998325329594226</v>
      </c>
      <c r="AN42" t="s">
        <v>67</v>
      </c>
      <c r="AO42">
        <v>1578.335</v>
      </c>
      <c r="AP42" t="s">
        <v>483</v>
      </c>
      <c r="AQ42" t="s">
        <v>116</v>
      </c>
      <c r="AR42" t="s">
        <v>117</v>
      </c>
      <c r="AS42" t="s">
        <v>116</v>
      </c>
      <c r="AT42" t="s">
        <v>117</v>
      </c>
      <c r="AU42" t="s">
        <v>172</v>
      </c>
      <c r="AV42" t="s">
        <v>224</v>
      </c>
      <c r="AW42" t="s">
        <v>67</v>
      </c>
      <c r="AX42">
        <v>1313</v>
      </c>
      <c r="AY42" t="s">
        <v>361</v>
      </c>
      <c r="AZ42">
        <v>1</v>
      </c>
      <c r="BA42" t="s">
        <v>251</v>
      </c>
      <c r="BB42">
        <v>2</v>
      </c>
      <c r="BC42">
        <v>1</v>
      </c>
      <c r="BE42" t="s">
        <v>67</v>
      </c>
      <c r="BF42">
        <v>0</v>
      </c>
      <c r="BG42" t="s">
        <v>259</v>
      </c>
      <c r="BI42" t="s">
        <v>116</v>
      </c>
      <c r="BJ42" t="s">
        <v>224</v>
      </c>
      <c r="BK42" t="s">
        <v>67</v>
      </c>
      <c r="BL42">
        <v>0.84998325329594226</v>
      </c>
      <c r="BM42">
        <v>1313</v>
      </c>
      <c r="BN42" t="s">
        <v>117</v>
      </c>
      <c r="BO42" t="s">
        <v>172</v>
      </c>
      <c r="BP42">
        <v>2</v>
      </c>
      <c r="BQ42">
        <v>1651.7280000000001</v>
      </c>
      <c r="BR42">
        <v>2.8007056403062967E-2</v>
      </c>
      <c r="BS42">
        <v>0.35672903536919381</v>
      </c>
      <c r="BT42">
        <v>0.2094775895304796</v>
      </c>
      <c r="BU42">
        <v>13.183999999999999</v>
      </c>
      <c r="BV42">
        <v>1.0897678068059631</v>
      </c>
      <c r="BW42">
        <v>18.223339436033051</v>
      </c>
      <c r="BX42">
        <v>4</v>
      </c>
      <c r="BY42">
        <v>18</v>
      </c>
      <c r="BZ42">
        <v>301</v>
      </c>
    </row>
    <row r="43" spans="1:78" ht="16.5">
      <c r="A43" s="242" t="str">
        <f t="shared" si="1"/>
        <v>신화여객</v>
      </c>
      <c r="B43" s="124" t="str">
        <f t="shared" si="2"/>
        <v>용일국</v>
      </c>
      <c r="C43" s="125" t="str">
        <f t="shared" si="3"/>
        <v>B</v>
      </c>
      <c r="D43" s="126">
        <f t="shared" si="4"/>
        <v>0.94357142857142862</v>
      </c>
      <c r="E43" s="127">
        <f t="shared" si="5"/>
        <v>5527</v>
      </c>
      <c r="F43" s="128" t="str">
        <f t="shared" si="6"/>
        <v>555</v>
      </c>
      <c r="G43" s="129" t="str">
        <f t="shared" si="7"/>
        <v>71바6159</v>
      </c>
      <c r="H43" s="130">
        <f t="shared" si="8"/>
        <v>1</v>
      </c>
      <c r="I43" s="131">
        <f t="shared" si="9"/>
        <v>1704.42</v>
      </c>
      <c r="J43" s="132">
        <f t="shared" si="10"/>
        <v>1.0312963376852165E-2</v>
      </c>
      <c r="K43" s="132">
        <f t="shared" si="11"/>
        <v>0.36379191006893757</v>
      </c>
      <c r="L43" s="132">
        <f t="shared" si="12"/>
        <v>0.19596108940284671</v>
      </c>
      <c r="M43" s="133">
        <f t="shared" si="13"/>
        <v>9.2490000000000006</v>
      </c>
      <c r="N43" s="134">
        <f t="shared" si="14"/>
        <v>0.99740674246957906</v>
      </c>
      <c r="O43" s="134">
        <f t="shared" si="15"/>
        <v>6.2777953790732326</v>
      </c>
      <c r="P43" s="215">
        <f t="shared" si="16"/>
        <v>24</v>
      </c>
      <c r="Q43" s="216">
        <f t="shared" si="17"/>
        <v>17</v>
      </c>
      <c r="R43" s="216">
        <f t="shared" si="18"/>
        <v>107</v>
      </c>
      <c r="T43">
        <v>524</v>
      </c>
      <c r="U43">
        <v>5527</v>
      </c>
      <c r="V43" t="s">
        <v>225</v>
      </c>
      <c r="W43">
        <v>1704.42</v>
      </c>
      <c r="X43">
        <v>645.19600000000003</v>
      </c>
      <c r="Y43">
        <v>2.6419999999999999</v>
      </c>
      <c r="Z43">
        <v>9.2490000000000006</v>
      </c>
      <c r="AA43">
        <v>121.79409099999999</v>
      </c>
      <c r="AB43">
        <v>1.2560579999999999</v>
      </c>
      <c r="AC43">
        <v>44.307704999999999</v>
      </c>
      <c r="AD43" s="1">
        <v>334</v>
      </c>
      <c r="AE43">
        <v>17</v>
      </c>
      <c r="AF43">
        <v>107</v>
      </c>
      <c r="AG43">
        <v>67</v>
      </c>
      <c r="AH43">
        <v>13.994274000000001</v>
      </c>
      <c r="AI43">
        <v>68.5</v>
      </c>
      <c r="AJ43">
        <v>0</v>
      </c>
      <c r="AK43">
        <v>24</v>
      </c>
      <c r="AL43">
        <v>8504</v>
      </c>
      <c r="AM43">
        <v>0.94357142857142862</v>
      </c>
      <c r="AN43" t="s">
        <v>68</v>
      </c>
      <c r="AO43">
        <v>1704.42</v>
      </c>
      <c r="AP43" t="s">
        <v>484</v>
      </c>
      <c r="AQ43" t="s">
        <v>116</v>
      </c>
      <c r="AR43" t="s">
        <v>120</v>
      </c>
      <c r="AS43" t="s">
        <v>116</v>
      </c>
      <c r="AT43" t="s">
        <v>120</v>
      </c>
      <c r="AU43" t="s">
        <v>200</v>
      </c>
      <c r="AV43" t="s">
        <v>225</v>
      </c>
      <c r="AW43" t="s">
        <v>68</v>
      </c>
      <c r="AX43">
        <v>5527</v>
      </c>
      <c r="AY43" t="s">
        <v>485</v>
      </c>
      <c r="AZ43">
        <v>1</v>
      </c>
      <c r="BA43" t="s">
        <v>300</v>
      </c>
      <c r="BB43">
        <v>1</v>
      </c>
      <c r="BC43">
        <v>1</v>
      </c>
      <c r="BE43" t="s">
        <v>66</v>
      </c>
      <c r="BF43">
        <v>-1</v>
      </c>
      <c r="BG43" t="s">
        <v>339</v>
      </c>
      <c r="BI43" t="s">
        <v>116</v>
      </c>
      <c r="BJ43" t="s">
        <v>225</v>
      </c>
      <c r="BK43" t="s">
        <v>68</v>
      </c>
      <c r="BL43">
        <v>0.94357142857142862</v>
      </c>
      <c r="BM43">
        <v>5527</v>
      </c>
      <c r="BN43" t="s">
        <v>120</v>
      </c>
      <c r="BO43" t="s">
        <v>200</v>
      </c>
      <c r="BP43">
        <v>1</v>
      </c>
      <c r="BQ43">
        <v>1704.42</v>
      </c>
      <c r="BR43">
        <v>1.0312963376852165E-2</v>
      </c>
      <c r="BS43">
        <v>0.36379191006893757</v>
      </c>
      <c r="BT43">
        <v>0.19596108940284671</v>
      </c>
      <c r="BU43">
        <v>9.2490000000000006</v>
      </c>
      <c r="BV43">
        <v>0.99740674246957906</v>
      </c>
      <c r="BW43">
        <v>6.2777953790732326</v>
      </c>
      <c r="BX43">
        <v>24</v>
      </c>
      <c r="BY43">
        <v>17</v>
      </c>
      <c r="BZ43">
        <v>107</v>
      </c>
    </row>
    <row r="44" spans="1:78" ht="16.5">
      <c r="A44" s="243" t="str">
        <f t="shared" si="1"/>
        <v>신화여객</v>
      </c>
      <c r="B44" s="108" t="str">
        <f t="shared" si="2"/>
        <v>우수한</v>
      </c>
      <c r="C44" s="109" t="str">
        <f t="shared" si="3"/>
        <v>F</v>
      </c>
      <c r="D44" s="110">
        <f t="shared" si="4"/>
        <v>0.74160000000000004</v>
      </c>
      <c r="E44" s="111">
        <f t="shared" si="5"/>
        <v>422</v>
      </c>
      <c r="F44" s="112" t="str">
        <f t="shared" si="6"/>
        <v>34</v>
      </c>
      <c r="G44" s="113" t="str">
        <f t="shared" si="7"/>
        <v>71바6160</v>
      </c>
      <c r="H44" s="114">
        <f t="shared" si="8"/>
        <v>1</v>
      </c>
      <c r="I44" s="115">
        <f t="shared" si="9"/>
        <v>3965.2179999999998</v>
      </c>
      <c r="J44" s="116">
        <f t="shared" si="10"/>
        <v>5.5086629366698746E-2</v>
      </c>
      <c r="K44" s="116">
        <f t="shared" si="11"/>
        <v>0.41368941635515827</v>
      </c>
      <c r="L44" s="116">
        <f t="shared" si="12"/>
        <v>0.16442979931998694</v>
      </c>
      <c r="M44" s="117">
        <f t="shared" si="13"/>
        <v>17.126000000000001</v>
      </c>
      <c r="N44" s="118">
        <f t="shared" si="14"/>
        <v>2.9002188530365798</v>
      </c>
      <c r="O44" s="118">
        <f t="shared" si="15"/>
        <v>48.874992497259925</v>
      </c>
      <c r="P44" s="217">
        <f t="shared" si="16"/>
        <v>86</v>
      </c>
      <c r="Q44" s="218">
        <f t="shared" si="17"/>
        <v>115</v>
      </c>
      <c r="R44" s="218">
        <f t="shared" si="18"/>
        <v>1938</v>
      </c>
      <c r="T44">
        <v>524</v>
      </c>
      <c r="U44">
        <v>422</v>
      </c>
      <c r="V44" t="s">
        <v>292</v>
      </c>
      <c r="W44">
        <v>3965.2179999999998</v>
      </c>
      <c r="X44">
        <v>2138.1909999999998</v>
      </c>
      <c r="Y44">
        <v>1.8540000000000001</v>
      </c>
      <c r="Z44">
        <v>17.126000000000001</v>
      </c>
      <c r="AA44">
        <v>280.27995499999997</v>
      </c>
      <c r="AB44">
        <v>15.439678000000001</v>
      </c>
      <c r="AC44">
        <v>115.948851</v>
      </c>
      <c r="AD44" s="1">
        <v>652</v>
      </c>
      <c r="AE44">
        <v>115</v>
      </c>
      <c r="AF44">
        <v>1938</v>
      </c>
      <c r="AG44">
        <v>82</v>
      </c>
      <c r="AH44">
        <v>14.147347</v>
      </c>
      <c r="AI44">
        <v>3527.6</v>
      </c>
      <c r="AJ44">
        <v>0</v>
      </c>
      <c r="AK44">
        <v>86</v>
      </c>
      <c r="AL44">
        <v>45704</v>
      </c>
      <c r="AM44">
        <v>0.74160000000000004</v>
      </c>
      <c r="AN44" t="s">
        <v>70</v>
      </c>
      <c r="AO44">
        <v>3965.2179999999998</v>
      </c>
      <c r="AP44" t="s">
        <v>486</v>
      </c>
      <c r="AQ44" t="s">
        <v>116</v>
      </c>
      <c r="AR44" t="s">
        <v>117</v>
      </c>
      <c r="AS44" t="s">
        <v>116</v>
      </c>
      <c r="AT44" t="s">
        <v>117</v>
      </c>
      <c r="AU44" t="s">
        <v>175</v>
      </c>
      <c r="AV44" t="s">
        <v>292</v>
      </c>
      <c r="AW44" t="s">
        <v>70</v>
      </c>
      <c r="AX44">
        <v>422</v>
      </c>
      <c r="AY44" t="s">
        <v>362</v>
      </c>
      <c r="AZ44">
        <v>9</v>
      </c>
      <c r="BA44" t="s">
        <v>373</v>
      </c>
      <c r="BB44">
        <v>1</v>
      </c>
      <c r="BC44">
        <v>1</v>
      </c>
      <c r="BE44" t="s">
        <v>70</v>
      </c>
      <c r="BF44">
        <v>0</v>
      </c>
      <c r="BG44" t="s">
        <v>259</v>
      </c>
      <c r="BI44" t="s">
        <v>116</v>
      </c>
      <c r="BJ44" t="s">
        <v>292</v>
      </c>
      <c r="BK44" t="s">
        <v>70</v>
      </c>
      <c r="BL44">
        <v>0.74160000000000004</v>
      </c>
      <c r="BM44">
        <v>422</v>
      </c>
      <c r="BN44" t="s">
        <v>117</v>
      </c>
      <c r="BO44" t="s">
        <v>175</v>
      </c>
      <c r="BP44">
        <v>1</v>
      </c>
      <c r="BQ44">
        <v>3965.2179999999998</v>
      </c>
      <c r="BR44">
        <v>5.5086629366698746E-2</v>
      </c>
      <c r="BS44">
        <v>0.41368941635515827</v>
      </c>
      <c r="BT44">
        <v>0.16442979931998694</v>
      </c>
      <c r="BU44">
        <v>17.126000000000001</v>
      </c>
      <c r="BV44">
        <v>2.9002188530365798</v>
      </c>
      <c r="BW44">
        <v>48.874992497259925</v>
      </c>
      <c r="BX44">
        <v>86</v>
      </c>
      <c r="BY44">
        <v>115</v>
      </c>
      <c r="BZ44">
        <v>1938</v>
      </c>
    </row>
    <row r="45" spans="1:78" ht="16.5">
      <c r="A45" s="242" t="str">
        <f t="shared" si="1"/>
        <v>신화여객</v>
      </c>
      <c r="B45" s="124" t="str">
        <f t="shared" si="2"/>
        <v>윤부수</v>
      </c>
      <c r="C45" s="125" t="str">
        <f t="shared" si="3"/>
        <v>C</v>
      </c>
      <c r="D45" s="126">
        <f t="shared" si="4"/>
        <v>0.85713828924679292</v>
      </c>
      <c r="E45" s="127">
        <f t="shared" si="5"/>
        <v>5037</v>
      </c>
      <c r="F45" s="128" t="str">
        <f t="shared" si="6"/>
        <v>34</v>
      </c>
      <c r="G45" s="129" t="str">
        <f t="shared" si="7"/>
        <v>72바1114</v>
      </c>
      <c r="H45" s="130">
        <f t="shared" si="8"/>
        <v>3</v>
      </c>
      <c r="I45" s="131">
        <f t="shared" si="9"/>
        <v>2110.732</v>
      </c>
      <c r="J45" s="132">
        <f t="shared" si="10"/>
        <v>1.2133848914691997E-2</v>
      </c>
      <c r="K45" s="132">
        <f t="shared" si="11"/>
        <v>0.32968904221503942</v>
      </c>
      <c r="L45" s="132">
        <f t="shared" si="12"/>
        <v>0.21556502673006331</v>
      </c>
      <c r="M45" s="133">
        <f t="shared" si="13"/>
        <v>11.204000000000001</v>
      </c>
      <c r="N45" s="134">
        <f t="shared" si="14"/>
        <v>0.37901543161329815</v>
      </c>
      <c r="O45" s="134">
        <f t="shared" si="15"/>
        <v>31.505657752855409</v>
      </c>
      <c r="P45" s="215">
        <f t="shared" si="16"/>
        <v>3</v>
      </c>
      <c r="Q45" s="216">
        <f t="shared" si="17"/>
        <v>8</v>
      </c>
      <c r="R45" s="216">
        <f t="shared" si="18"/>
        <v>665</v>
      </c>
      <c r="T45">
        <v>524</v>
      </c>
      <c r="U45">
        <v>5037</v>
      </c>
      <c r="V45" t="s">
        <v>264</v>
      </c>
      <c r="W45">
        <v>2110.732</v>
      </c>
      <c r="X45">
        <v>949.20799999999997</v>
      </c>
      <c r="Y45">
        <v>2.2240000000000002</v>
      </c>
      <c r="Z45">
        <v>11.204000000000001</v>
      </c>
      <c r="AA45">
        <v>131.26411999999999</v>
      </c>
      <c r="AB45">
        <v>1.5927389999999999</v>
      </c>
      <c r="AC45">
        <v>43.276342</v>
      </c>
      <c r="AD45" s="1">
        <v>455</v>
      </c>
      <c r="AE45">
        <v>8</v>
      </c>
      <c r="AF45">
        <v>665</v>
      </c>
      <c r="AG45">
        <v>75</v>
      </c>
      <c r="AH45">
        <v>16.080037000000001</v>
      </c>
      <c r="AI45">
        <v>925.2</v>
      </c>
      <c r="AJ45">
        <v>0</v>
      </c>
      <c r="AK45">
        <v>3</v>
      </c>
      <c r="AL45">
        <v>562</v>
      </c>
      <c r="AM45">
        <v>0.85713828924679292</v>
      </c>
      <c r="AN45" t="s">
        <v>69</v>
      </c>
      <c r="AO45">
        <v>1909.7349999999999</v>
      </c>
      <c r="AP45" t="s">
        <v>487</v>
      </c>
      <c r="AQ45" t="s">
        <v>116</v>
      </c>
      <c r="AR45" t="s">
        <v>117</v>
      </c>
      <c r="AS45" t="s">
        <v>116</v>
      </c>
      <c r="AT45" t="s">
        <v>117</v>
      </c>
      <c r="AU45" t="s">
        <v>185</v>
      </c>
      <c r="AV45" t="s">
        <v>264</v>
      </c>
      <c r="AW45" t="s">
        <v>69</v>
      </c>
      <c r="AX45">
        <v>5037</v>
      </c>
      <c r="AY45" t="s">
        <v>355</v>
      </c>
      <c r="AZ45">
        <v>7</v>
      </c>
      <c r="BA45" t="s">
        <v>325</v>
      </c>
      <c r="BB45">
        <v>3</v>
      </c>
      <c r="BC45">
        <v>1</v>
      </c>
      <c r="BE45" t="s">
        <v>69</v>
      </c>
      <c r="BF45">
        <v>0</v>
      </c>
      <c r="BG45" t="s">
        <v>259</v>
      </c>
      <c r="BI45" t="s">
        <v>116</v>
      </c>
      <c r="BJ45" t="s">
        <v>264</v>
      </c>
      <c r="BK45" t="s">
        <v>69</v>
      </c>
      <c r="BL45">
        <v>0.85713828924679292</v>
      </c>
      <c r="BM45">
        <v>5037</v>
      </c>
      <c r="BN45" t="s">
        <v>117</v>
      </c>
      <c r="BO45" t="s">
        <v>185</v>
      </c>
      <c r="BP45">
        <v>3</v>
      </c>
      <c r="BQ45">
        <v>2110.732</v>
      </c>
      <c r="BR45">
        <v>1.2133848914691997E-2</v>
      </c>
      <c r="BS45">
        <v>0.32968904221503942</v>
      </c>
      <c r="BT45">
        <v>0.21556502673006331</v>
      </c>
      <c r="BU45">
        <v>11.204000000000001</v>
      </c>
      <c r="BV45">
        <v>0.37901543161329815</v>
      </c>
      <c r="BW45">
        <v>31.505657752855409</v>
      </c>
      <c r="BX45">
        <v>3</v>
      </c>
      <c r="BY45">
        <v>8</v>
      </c>
      <c r="BZ45">
        <v>665</v>
      </c>
    </row>
    <row r="46" spans="1:78" ht="16.5">
      <c r="A46" s="243" t="str">
        <f t="shared" si="1"/>
        <v>신화여객</v>
      </c>
      <c r="B46" s="108" t="str">
        <f t="shared" si="2"/>
        <v>윤영철</v>
      </c>
      <c r="C46" s="109" t="str">
        <f t="shared" si="3"/>
        <v>B</v>
      </c>
      <c r="D46" s="110">
        <f t="shared" si="4"/>
        <v>0.94985212843549216</v>
      </c>
      <c r="E46" s="111">
        <f t="shared" si="5"/>
        <v>9971</v>
      </c>
      <c r="F46" s="112" t="str">
        <f t="shared" si="6"/>
        <v>34</v>
      </c>
      <c r="G46" s="113" t="str">
        <f t="shared" si="7"/>
        <v>71바6156</v>
      </c>
      <c r="H46" s="114">
        <f t="shared" si="8"/>
        <v>2</v>
      </c>
      <c r="I46" s="115">
        <f t="shared" si="9"/>
        <v>2363.7080000000001</v>
      </c>
      <c r="J46" s="116">
        <f t="shared" si="10"/>
        <v>7.6794645606238984E-3</v>
      </c>
      <c r="K46" s="116">
        <f t="shared" si="11"/>
        <v>0.34834621392844722</v>
      </c>
      <c r="L46" s="116">
        <f t="shared" si="12"/>
        <v>0.16372580707938544</v>
      </c>
      <c r="M46" s="117">
        <f t="shared" si="13"/>
        <v>7.7389999999999999</v>
      </c>
      <c r="N46" s="118">
        <f t="shared" si="14"/>
        <v>4.2306410098032411E-2</v>
      </c>
      <c r="O46" s="118">
        <f t="shared" si="15"/>
        <v>4.6960115208815978</v>
      </c>
      <c r="P46" s="217">
        <f t="shared" si="16"/>
        <v>14</v>
      </c>
      <c r="Q46" s="218">
        <f t="shared" si="17"/>
        <v>1</v>
      </c>
      <c r="R46" s="218">
        <f t="shared" si="18"/>
        <v>111</v>
      </c>
      <c r="T46">
        <v>524</v>
      </c>
      <c r="U46">
        <v>9971</v>
      </c>
      <c r="V46" t="s">
        <v>226</v>
      </c>
      <c r="W46">
        <v>2386.8539999999998</v>
      </c>
      <c r="X46">
        <v>1005.171</v>
      </c>
      <c r="Y46">
        <v>2.375</v>
      </c>
      <c r="Z46">
        <v>7.7389999999999999</v>
      </c>
      <c r="AA46">
        <v>149.96162699999999</v>
      </c>
      <c r="AB46">
        <v>1.1516249999999999</v>
      </c>
      <c r="AC46">
        <v>52.238565000000001</v>
      </c>
      <c r="AD46" s="1">
        <v>387</v>
      </c>
      <c r="AE46">
        <v>1</v>
      </c>
      <c r="AF46">
        <v>111</v>
      </c>
      <c r="AG46">
        <v>75</v>
      </c>
      <c r="AH46">
        <v>15.916430999999999</v>
      </c>
      <c r="AI46">
        <v>724.1</v>
      </c>
      <c r="AJ46">
        <v>0</v>
      </c>
      <c r="AK46">
        <v>14</v>
      </c>
      <c r="AL46">
        <v>6018</v>
      </c>
      <c r="AM46">
        <v>0.94985212843549216</v>
      </c>
      <c r="AN46" t="s">
        <v>68</v>
      </c>
      <c r="AO46">
        <v>2252.2350000000001</v>
      </c>
      <c r="AP46" t="s">
        <v>488</v>
      </c>
      <c r="AQ46" t="s">
        <v>116</v>
      </c>
      <c r="AR46" t="s">
        <v>117</v>
      </c>
      <c r="AS46" t="s">
        <v>116</v>
      </c>
      <c r="AT46" t="s">
        <v>117</v>
      </c>
      <c r="AU46" t="s">
        <v>173</v>
      </c>
      <c r="AV46" t="s">
        <v>226</v>
      </c>
      <c r="AW46" t="s">
        <v>68</v>
      </c>
      <c r="AX46">
        <v>9971</v>
      </c>
      <c r="AY46" t="s">
        <v>364</v>
      </c>
      <c r="AZ46">
        <v>1</v>
      </c>
      <c r="BA46" t="s">
        <v>388</v>
      </c>
      <c r="BB46">
        <v>2</v>
      </c>
      <c r="BC46">
        <v>1</v>
      </c>
      <c r="BE46" t="s">
        <v>68</v>
      </c>
      <c r="BF46">
        <v>0</v>
      </c>
      <c r="BG46" t="s">
        <v>259</v>
      </c>
      <c r="BI46" t="s">
        <v>116</v>
      </c>
      <c r="BJ46" t="s">
        <v>226</v>
      </c>
      <c r="BK46" t="s">
        <v>68</v>
      </c>
      <c r="BL46">
        <v>0.94985212843549216</v>
      </c>
      <c r="BM46">
        <v>9971</v>
      </c>
      <c r="BN46" t="s">
        <v>117</v>
      </c>
      <c r="BO46" t="s">
        <v>173</v>
      </c>
      <c r="BP46">
        <v>2</v>
      </c>
      <c r="BQ46">
        <v>2363.7080000000001</v>
      </c>
      <c r="BR46">
        <v>7.6794645606238984E-3</v>
      </c>
      <c r="BS46">
        <v>0.34834621392844722</v>
      </c>
      <c r="BT46">
        <v>0.1621381115057729</v>
      </c>
      <c r="BU46">
        <v>7.7389999999999999</v>
      </c>
      <c r="BV46">
        <v>4.2306410098032411E-2</v>
      </c>
      <c r="BW46">
        <v>4.6960115208815978</v>
      </c>
      <c r="BX46">
        <v>14</v>
      </c>
      <c r="BY46">
        <v>1</v>
      </c>
      <c r="BZ46">
        <v>111</v>
      </c>
    </row>
    <row r="47" spans="1:78" ht="16.5">
      <c r="A47" s="242" t="str">
        <f t="shared" si="1"/>
        <v>신화여객</v>
      </c>
      <c r="B47" s="124" t="str">
        <f t="shared" si="2"/>
        <v>윤완수</v>
      </c>
      <c r="C47" s="125" t="str">
        <f t="shared" si="3"/>
        <v>D</v>
      </c>
      <c r="D47" s="126">
        <f t="shared" si="4"/>
        <v>0.82538461538461527</v>
      </c>
      <c r="E47" s="127">
        <f t="shared" si="5"/>
        <v>487</v>
      </c>
      <c r="F47" s="128" t="str">
        <f t="shared" si="6"/>
        <v>34</v>
      </c>
      <c r="G47" s="129" t="str">
        <f t="shared" si="7"/>
        <v>72바1096</v>
      </c>
      <c r="H47" s="130">
        <f t="shared" si="8"/>
        <v>1</v>
      </c>
      <c r="I47" s="131">
        <f t="shared" si="9"/>
        <v>2307.7150000000001</v>
      </c>
      <c r="J47" s="132">
        <f t="shared" si="10"/>
        <v>2.7586799177113864E-2</v>
      </c>
      <c r="K47" s="132">
        <f t="shared" si="11"/>
        <v>0.40042692397734408</v>
      </c>
      <c r="L47" s="132">
        <f t="shared" si="12"/>
        <v>0.25436416541904006</v>
      </c>
      <c r="M47" s="133">
        <f t="shared" si="13"/>
        <v>14.894</v>
      </c>
      <c r="N47" s="134">
        <f t="shared" si="14"/>
        <v>0.95332395898106992</v>
      </c>
      <c r="O47" s="134">
        <f t="shared" si="15"/>
        <v>22.663110479413618</v>
      </c>
      <c r="P47" s="215">
        <f t="shared" si="16"/>
        <v>51</v>
      </c>
      <c r="Q47" s="216">
        <f t="shared" si="17"/>
        <v>22</v>
      </c>
      <c r="R47" s="216">
        <f t="shared" si="18"/>
        <v>523</v>
      </c>
      <c r="T47">
        <v>524</v>
      </c>
      <c r="U47">
        <v>487</v>
      </c>
      <c r="V47" t="s">
        <v>227</v>
      </c>
      <c r="W47">
        <v>2307.7150000000001</v>
      </c>
      <c r="X47">
        <v>1075.307</v>
      </c>
      <c r="Y47">
        <v>2.1459999999999999</v>
      </c>
      <c r="Z47">
        <v>14.894</v>
      </c>
      <c r="AA47">
        <v>154.551638</v>
      </c>
      <c r="AB47">
        <v>4.263585</v>
      </c>
      <c r="AC47">
        <v>61.886637</v>
      </c>
      <c r="AD47" s="1">
        <v>587</v>
      </c>
      <c r="AE47">
        <v>22</v>
      </c>
      <c r="AF47">
        <v>523</v>
      </c>
      <c r="AG47">
        <v>76</v>
      </c>
      <c r="AH47">
        <v>14.931676</v>
      </c>
      <c r="AI47">
        <v>3363.4</v>
      </c>
      <c r="AJ47">
        <v>0</v>
      </c>
      <c r="AK47">
        <v>51</v>
      </c>
      <c r="AL47">
        <v>23013</v>
      </c>
      <c r="AM47">
        <v>0.82538461538461527</v>
      </c>
      <c r="AN47" t="s">
        <v>67</v>
      </c>
      <c r="AO47">
        <v>2307.7150000000001</v>
      </c>
      <c r="AP47" t="s">
        <v>489</v>
      </c>
      <c r="AQ47" t="s">
        <v>116</v>
      </c>
      <c r="AR47" t="s">
        <v>117</v>
      </c>
      <c r="AS47" t="s">
        <v>116</v>
      </c>
      <c r="AT47" t="s">
        <v>117</v>
      </c>
      <c r="AU47" t="s">
        <v>178</v>
      </c>
      <c r="AV47" t="s">
        <v>227</v>
      </c>
      <c r="AW47" t="s">
        <v>67</v>
      </c>
      <c r="AX47">
        <v>487</v>
      </c>
      <c r="AY47" t="s">
        <v>361</v>
      </c>
      <c r="AZ47">
        <v>8</v>
      </c>
      <c r="BA47" t="s">
        <v>324</v>
      </c>
      <c r="BB47">
        <v>1</v>
      </c>
      <c r="BC47">
        <v>2</v>
      </c>
      <c r="BE47" t="s">
        <v>67</v>
      </c>
      <c r="BF47">
        <v>0</v>
      </c>
      <c r="BG47" t="s">
        <v>259</v>
      </c>
      <c r="BI47" t="s">
        <v>116</v>
      </c>
      <c r="BJ47" t="s">
        <v>227</v>
      </c>
      <c r="BK47" t="s">
        <v>67</v>
      </c>
      <c r="BL47">
        <v>0.82538461538461527</v>
      </c>
      <c r="BM47">
        <v>487</v>
      </c>
      <c r="BN47" t="s">
        <v>117</v>
      </c>
      <c r="BO47" t="s">
        <v>178</v>
      </c>
      <c r="BP47">
        <v>1</v>
      </c>
      <c r="BQ47">
        <v>2307.7150000000001</v>
      </c>
      <c r="BR47">
        <v>2.7586799177113864E-2</v>
      </c>
      <c r="BS47">
        <v>0.40042692397734408</v>
      </c>
      <c r="BT47">
        <v>0.25436416541904006</v>
      </c>
      <c r="BU47">
        <v>14.894</v>
      </c>
      <c r="BV47">
        <v>0.95332395898106992</v>
      </c>
      <c r="BW47">
        <v>22.663110479413618</v>
      </c>
      <c r="BX47">
        <v>51</v>
      </c>
      <c r="BY47">
        <v>22</v>
      </c>
      <c r="BZ47">
        <v>523</v>
      </c>
    </row>
    <row r="48" spans="1:78" ht="16.5">
      <c r="A48" s="243" t="str">
        <f t="shared" si="1"/>
        <v>신화여객</v>
      </c>
      <c r="B48" s="108" t="str">
        <f t="shared" si="2"/>
        <v>윤청락</v>
      </c>
      <c r="C48" s="109" t="str">
        <f t="shared" si="3"/>
        <v>D</v>
      </c>
      <c r="D48" s="110">
        <f t="shared" si="4"/>
        <v>0.82439589165993632</v>
      </c>
      <c r="E48" s="111">
        <f t="shared" si="5"/>
        <v>3241</v>
      </c>
      <c r="F48" s="112" t="str">
        <f t="shared" si="6"/>
        <v>34</v>
      </c>
      <c r="G48" s="113" t="str">
        <f t="shared" si="7"/>
        <v>72바1094</v>
      </c>
      <c r="H48" s="114">
        <f t="shared" si="8"/>
        <v>2</v>
      </c>
      <c r="I48" s="115">
        <f t="shared" si="9"/>
        <v>6532.4679999999998</v>
      </c>
      <c r="J48" s="116">
        <f t="shared" si="10"/>
        <v>3.7222798283103355E-2</v>
      </c>
      <c r="K48" s="116">
        <f t="shared" si="11"/>
        <v>0.38972670072314397</v>
      </c>
      <c r="L48" s="116">
        <f t="shared" si="12"/>
        <v>0.12889462298169696</v>
      </c>
      <c r="M48" s="117">
        <f t="shared" si="13"/>
        <v>15.223000000000001</v>
      </c>
      <c r="N48" s="118">
        <f t="shared" si="14"/>
        <v>2.9238566495848124</v>
      </c>
      <c r="O48" s="118">
        <f t="shared" si="15"/>
        <v>50.470970542833122</v>
      </c>
      <c r="P48" s="217">
        <f t="shared" si="16"/>
        <v>99</v>
      </c>
      <c r="Q48" s="218">
        <f t="shared" si="17"/>
        <v>191</v>
      </c>
      <c r="R48" s="218">
        <f t="shared" si="18"/>
        <v>3297</v>
      </c>
      <c r="T48">
        <v>524</v>
      </c>
      <c r="U48">
        <v>3241</v>
      </c>
      <c r="V48" t="s">
        <v>228</v>
      </c>
      <c r="W48">
        <v>6532.4679999999998</v>
      </c>
      <c r="X48">
        <v>3098.866</v>
      </c>
      <c r="Y48">
        <v>2.1080000000000001</v>
      </c>
      <c r="Z48">
        <v>15.223000000000001</v>
      </c>
      <c r="AA48">
        <v>446.39379000000002</v>
      </c>
      <c r="AB48">
        <v>16.616026000000002</v>
      </c>
      <c r="AC48">
        <v>173.97157899999999</v>
      </c>
      <c r="AD48" s="1">
        <v>842</v>
      </c>
      <c r="AE48">
        <v>191</v>
      </c>
      <c r="AF48">
        <v>3297</v>
      </c>
      <c r="AG48">
        <v>79</v>
      </c>
      <c r="AH48">
        <v>14.633868</v>
      </c>
      <c r="AI48">
        <v>3825.8</v>
      </c>
      <c r="AJ48">
        <v>0</v>
      </c>
      <c r="AK48">
        <v>99</v>
      </c>
      <c r="AL48">
        <v>40447</v>
      </c>
      <c r="AM48">
        <v>0.82439589165993632</v>
      </c>
      <c r="AN48" t="s">
        <v>67</v>
      </c>
      <c r="AO48">
        <v>4619.442</v>
      </c>
      <c r="AP48" t="s">
        <v>490</v>
      </c>
      <c r="AQ48" t="s">
        <v>116</v>
      </c>
      <c r="AR48" t="s">
        <v>117</v>
      </c>
      <c r="AS48" t="s">
        <v>116</v>
      </c>
      <c r="AT48" t="s">
        <v>117</v>
      </c>
      <c r="AU48" t="s">
        <v>176</v>
      </c>
      <c r="AV48" t="s">
        <v>228</v>
      </c>
      <c r="AW48" t="s">
        <v>67</v>
      </c>
      <c r="AX48">
        <v>3241</v>
      </c>
      <c r="AY48" t="s">
        <v>361</v>
      </c>
      <c r="AZ48">
        <v>10</v>
      </c>
      <c r="BA48" t="s">
        <v>424</v>
      </c>
      <c r="BB48">
        <v>2</v>
      </c>
      <c r="BC48">
        <v>1</v>
      </c>
      <c r="BE48" t="s">
        <v>67</v>
      </c>
      <c r="BF48">
        <v>0</v>
      </c>
      <c r="BG48" t="s">
        <v>259</v>
      </c>
      <c r="BI48" t="s">
        <v>116</v>
      </c>
      <c r="BJ48" t="s">
        <v>228</v>
      </c>
      <c r="BK48" t="s">
        <v>67</v>
      </c>
      <c r="BL48">
        <v>0.82439589165993632</v>
      </c>
      <c r="BM48">
        <v>3241</v>
      </c>
      <c r="BN48" t="s">
        <v>117</v>
      </c>
      <c r="BO48" t="s">
        <v>176</v>
      </c>
      <c r="BP48">
        <v>2</v>
      </c>
      <c r="BQ48">
        <v>6532.4679999999998</v>
      </c>
      <c r="BR48">
        <v>3.7222798283103355E-2</v>
      </c>
      <c r="BS48">
        <v>0.38972670072314397</v>
      </c>
      <c r="BT48">
        <v>0.12889462298169696</v>
      </c>
      <c r="BU48">
        <v>15.223000000000001</v>
      </c>
      <c r="BV48">
        <v>2.9238566495848124</v>
      </c>
      <c r="BW48">
        <v>50.470970542833122</v>
      </c>
      <c r="BX48">
        <v>99</v>
      </c>
      <c r="BY48">
        <v>191</v>
      </c>
      <c r="BZ48">
        <v>3297</v>
      </c>
    </row>
    <row r="49" spans="1:78" ht="16.5">
      <c r="A49" s="242" t="str">
        <f t="shared" si="1"/>
        <v>신화여객</v>
      </c>
      <c r="B49" s="124" t="str">
        <f t="shared" si="2"/>
        <v>윤택수</v>
      </c>
      <c r="C49" s="125" t="str">
        <f t="shared" si="3"/>
        <v>A</v>
      </c>
      <c r="D49" s="126">
        <f t="shared" si="4"/>
        <v>0.96816283231862466</v>
      </c>
      <c r="E49" s="127">
        <f t="shared" si="5"/>
        <v>3873</v>
      </c>
      <c r="F49" s="128" t="str">
        <f t="shared" si="6"/>
        <v>34</v>
      </c>
      <c r="G49" s="129" t="str">
        <f t="shared" si="7"/>
        <v>72바1100</v>
      </c>
      <c r="H49" s="130">
        <f t="shared" si="8"/>
        <v>2</v>
      </c>
      <c r="I49" s="131">
        <f t="shared" si="9"/>
        <v>2371.3890000000001</v>
      </c>
      <c r="J49" s="132">
        <f t="shared" si="10"/>
        <v>4.9293749768552749E-3</v>
      </c>
      <c r="K49" s="132">
        <f t="shared" si="11"/>
        <v>0.328847154440013</v>
      </c>
      <c r="L49" s="132">
        <f t="shared" si="12"/>
        <v>0.21506382967956753</v>
      </c>
      <c r="M49" s="133">
        <f t="shared" si="13"/>
        <v>9.9770000000000003</v>
      </c>
      <c r="N49" s="134">
        <f t="shared" si="14"/>
        <v>4.2169378368542655E-2</v>
      </c>
      <c r="O49" s="134">
        <f t="shared" si="15"/>
        <v>4.7651397556453201</v>
      </c>
      <c r="P49" s="215">
        <f t="shared" si="16"/>
        <v>2</v>
      </c>
      <c r="Q49" s="216">
        <f t="shared" si="17"/>
        <v>1</v>
      </c>
      <c r="R49" s="216">
        <f t="shared" si="18"/>
        <v>113</v>
      </c>
      <c r="T49">
        <v>524</v>
      </c>
      <c r="U49">
        <v>3873</v>
      </c>
      <c r="V49" t="s">
        <v>229</v>
      </c>
      <c r="W49">
        <v>2371.3890000000001</v>
      </c>
      <c r="X49">
        <v>943.18100000000004</v>
      </c>
      <c r="Y49">
        <v>2.5139999999999998</v>
      </c>
      <c r="Z49">
        <v>9.9770000000000003</v>
      </c>
      <c r="AA49">
        <v>139.79967099999999</v>
      </c>
      <c r="AB49">
        <v>0.68912499999999999</v>
      </c>
      <c r="AC49">
        <v>45.972723999999999</v>
      </c>
      <c r="AD49" s="1">
        <v>510</v>
      </c>
      <c r="AE49">
        <v>1</v>
      </c>
      <c r="AF49">
        <v>113</v>
      </c>
      <c r="AG49">
        <v>76</v>
      </c>
      <c r="AH49">
        <v>16.962765000000001</v>
      </c>
      <c r="AI49">
        <v>1091.4000000000001</v>
      </c>
      <c r="AJ49">
        <v>0</v>
      </c>
      <c r="AK49">
        <v>2</v>
      </c>
      <c r="AL49">
        <v>223</v>
      </c>
      <c r="AM49">
        <v>0.96816283231862466</v>
      </c>
      <c r="AN49" t="s">
        <v>66</v>
      </c>
      <c r="AO49">
        <v>2259.9720000000002</v>
      </c>
      <c r="AP49" t="s">
        <v>491</v>
      </c>
      <c r="AQ49" t="s">
        <v>116</v>
      </c>
      <c r="AR49" t="s">
        <v>117</v>
      </c>
      <c r="AS49" t="s">
        <v>116</v>
      </c>
      <c r="AT49" t="s">
        <v>117</v>
      </c>
      <c r="AU49" t="s">
        <v>181</v>
      </c>
      <c r="AV49" t="s">
        <v>229</v>
      </c>
      <c r="AW49" t="s">
        <v>66</v>
      </c>
      <c r="AX49">
        <v>3873</v>
      </c>
      <c r="AY49" t="s">
        <v>369</v>
      </c>
      <c r="AZ49">
        <v>1</v>
      </c>
      <c r="BA49" t="s">
        <v>383</v>
      </c>
      <c r="BB49">
        <v>2</v>
      </c>
      <c r="BC49">
        <v>1</v>
      </c>
      <c r="BE49" t="s">
        <v>68</v>
      </c>
      <c r="BF49">
        <v>1</v>
      </c>
      <c r="BG49" t="s">
        <v>297</v>
      </c>
      <c r="BI49" t="s">
        <v>116</v>
      </c>
      <c r="BJ49" t="s">
        <v>229</v>
      </c>
      <c r="BK49" t="s">
        <v>66</v>
      </c>
      <c r="BL49">
        <v>0.96816283231862466</v>
      </c>
      <c r="BM49">
        <v>3873</v>
      </c>
      <c r="BN49" t="s">
        <v>117</v>
      </c>
      <c r="BO49" t="s">
        <v>181</v>
      </c>
      <c r="BP49">
        <v>2</v>
      </c>
      <c r="BQ49">
        <v>2371.3890000000001</v>
      </c>
      <c r="BR49">
        <v>4.9293749768552749E-3</v>
      </c>
      <c r="BS49">
        <v>0.328847154440013</v>
      </c>
      <c r="BT49">
        <v>0.21506382967956753</v>
      </c>
      <c r="BU49">
        <v>9.9770000000000003</v>
      </c>
      <c r="BV49">
        <v>4.2169378368542655E-2</v>
      </c>
      <c r="BW49">
        <v>4.7651397556453201</v>
      </c>
      <c r="BX49">
        <v>2</v>
      </c>
      <c r="BY49">
        <v>1</v>
      </c>
      <c r="BZ49">
        <v>113</v>
      </c>
    </row>
    <row r="50" spans="1:78" ht="16.5">
      <c r="A50" s="243" t="str">
        <f t="shared" si="1"/>
        <v>신화여객</v>
      </c>
      <c r="B50" s="108" t="str">
        <f t="shared" si="2"/>
        <v>이강민</v>
      </c>
      <c r="C50" s="109" t="str">
        <f t="shared" si="3"/>
        <v>D</v>
      </c>
      <c r="D50" s="110">
        <f t="shared" si="4"/>
        <v>0.83879999999999999</v>
      </c>
      <c r="E50" s="111">
        <f t="shared" si="5"/>
        <v>7118</v>
      </c>
      <c r="F50" s="112" t="str">
        <f t="shared" si="6"/>
        <v>34</v>
      </c>
      <c r="G50" s="113" t="str">
        <f t="shared" si="7"/>
        <v>71바6154</v>
      </c>
      <c r="H50" s="114">
        <f t="shared" si="8"/>
        <v>1</v>
      </c>
      <c r="I50" s="115">
        <f t="shared" si="9"/>
        <v>2419.6590000000001</v>
      </c>
      <c r="J50" s="116">
        <f t="shared" si="10"/>
        <v>2.5238690283151739E-2</v>
      </c>
      <c r="K50" s="116">
        <f t="shared" si="11"/>
        <v>0.3617356030140223</v>
      </c>
      <c r="L50" s="116">
        <f t="shared" si="12"/>
        <v>0.20333443679460617</v>
      </c>
      <c r="M50" s="117">
        <f t="shared" si="13"/>
        <v>13.257999999999999</v>
      </c>
      <c r="N50" s="118">
        <f t="shared" si="14"/>
        <v>0.28929696291915513</v>
      </c>
      <c r="O50" s="118">
        <f t="shared" si="15"/>
        <v>21.821256631616272</v>
      </c>
      <c r="P50" s="217">
        <f t="shared" si="16"/>
        <v>25</v>
      </c>
      <c r="Q50" s="218">
        <f t="shared" si="17"/>
        <v>7</v>
      </c>
      <c r="R50" s="218">
        <f t="shared" si="18"/>
        <v>528</v>
      </c>
      <c r="T50">
        <v>524</v>
      </c>
      <c r="U50">
        <v>7118</v>
      </c>
      <c r="V50" t="s">
        <v>230</v>
      </c>
      <c r="W50">
        <v>2419.6590000000001</v>
      </c>
      <c r="X50">
        <v>1153.9659999999999</v>
      </c>
      <c r="Y50">
        <v>2.097</v>
      </c>
      <c r="Z50">
        <v>13.257999999999999</v>
      </c>
      <c r="AA50">
        <v>150.52801700000001</v>
      </c>
      <c r="AB50">
        <v>3.7991299999999999</v>
      </c>
      <c r="AC50">
        <v>54.451343000000001</v>
      </c>
      <c r="AD50" s="1">
        <v>492</v>
      </c>
      <c r="AE50">
        <v>7</v>
      </c>
      <c r="AF50">
        <v>528</v>
      </c>
      <c r="AG50">
        <v>85</v>
      </c>
      <c r="AH50">
        <v>16.074476000000001</v>
      </c>
      <c r="AI50">
        <v>2606</v>
      </c>
      <c r="AJ50">
        <v>4.2</v>
      </c>
      <c r="AK50">
        <v>25</v>
      </c>
      <c r="AL50">
        <v>4042</v>
      </c>
      <c r="AM50">
        <v>0.83879999999999999</v>
      </c>
      <c r="AN50" t="s">
        <v>67</v>
      </c>
      <c r="AO50">
        <v>2419.6590000000001</v>
      </c>
      <c r="AP50" t="s">
        <v>492</v>
      </c>
      <c r="AQ50" t="s">
        <v>116</v>
      </c>
      <c r="AR50" t="s">
        <v>117</v>
      </c>
      <c r="AS50" t="s">
        <v>116</v>
      </c>
      <c r="AT50" t="s">
        <v>117</v>
      </c>
      <c r="AU50" t="s">
        <v>172</v>
      </c>
      <c r="AV50" t="s">
        <v>230</v>
      </c>
      <c r="AW50" t="s">
        <v>67</v>
      </c>
      <c r="AX50">
        <v>7118</v>
      </c>
      <c r="AY50" t="s">
        <v>361</v>
      </c>
      <c r="AZ50">
        <v>4</v>
      </c>
      <c r="BA50" t="s">
        <v>252</v>
      </c>
      <c r="BB50">
        <v>1</v>
      </c>
      <c r="BC50">
        <v>1</v>
      </c>
      <c r="BE50" t="s">
        <v>67</v>
      </c>
      <c r="BF50">
        <v>0</v>
      </c>
      <c r="BG50" t="s">
        <v>259</v>
      </c>
      <c r="BI50" t="s">
        <v>116</v>
      </c>
      <c r="BJ50" t="s">
        <v>230</v>
      </c>
      <c r="BK50" t="s">
        <v>67</v>
      </c>
      <c r="BL50">
        <v>0.83879999999999999</v>
      </c>
      <c r="BM50">
        <v>7118</v>
      </c>
      <c r="BN50" t="s">
        <v>117</v>
      </c>
      <c r="BO50" t="s">
        <v>172</v>
      </c>
      <c r="BP50">
        <v>1</v>
      </c>
      <c r="BQ50">
        <v>2419.6590000000001</v>
      </c>
      <c r="BR50">
        <v>2.5238690283151739E-2</v>
      </c>
      <c r="BS50">
        <v>0.3617356030140223</v>
      </c>
      <c r="BT50">
        <v>0.20333443679460617</v>
      </c>
      <c r="BU50">
        <v>13.257999999999999</v>
      </c>
      <c r="BV50">
        <v>0.28929696291915513</v>
      </c>
      <c r="BW50">
        <v>21.821256631616272</v>
      </c>
      <c r="BX50">
        <v>25</v>
      </c>
      <c r="BY50">
        <v>7</v>
      </c>
      <c r="BZ50">
        <v>528</v>
      </c>
    </row>
    <row r="51" spans="1:78" ht="16.5">
      <c r="A51" s="242" t="str">
        <f t="shared" si="1"/>
        <v>신화여객</v>
      </c>
      <c r="B51" s="124" t="str">
        <f t="shared" si="2"/>
        <v>이경환</v>
      </c>
      <c r="C51" s="125" t="str">
        <f t="shared" si="3"/>
        <v>S</v>
      </c>
      <c r="D51" s="126">
        <f t="shared" si="4"/>
        <v>1.0161538461538462</v>
      </c>
      <c r="E51" s="127">
        <f t="shared" si="5"/>
        <v>1016</v>
      </c>
      <c r="F51" s="128" t="str">
        <f t="shared" si="6"/>
        <v>34</v>
      </c>
      <c r="G51" s="129" t="str">
        <f t="shared" si="7"/>
        <v>72바1095</v>
      </c>
      <c r="H51" s="130">
        <f t="shared" si="8"/>
        <v>1</v>
      </c>
      <c r="I51" s="131">
        <f t="shared" si="9"/>
        <v>2397.386</v>
      </c>
      <c r="J51" s="132">
        <f t="shared" si="10"/>
        <v>6.1603576167530453E-3</v>
      </c>
      <c r="K51" s="132">
        <f t="shared" si="11"/>
        <v>0.32521034387305592</v>
      </c>
      <c r="L51" s="132">
        <f t="shared" si="12"/>
        <v>4.7968912807532869E-2</v>
      </c>
      <c r="M51" s="133">
        <f t="shared" si="13"/>
        <v>7.2809999999999997</v>
      </c>
      <c r="N51" s="134">
        <f t="shared" si="14"/>
        <v>0.16684839237402738</v>
      </c>
      <c r="O51" s="134">
        <f t="shared" si="15"/>
        <v>5.7562695369039449</v>
      </c>
      <c r="P51" s="215">
        <f t="shared" si="16"/>
        <v>4</v>
      </c>
      <c r="Q51" s="216">
        <f t="shared" si="17"/>
        <v>4</v>
      </c>
      <c r="R51" s="216">
        <f t="shared" si="18"/>
        <v>142</v>
      </c>
      <c r="T51">
        <v>524</v>
      </c>
      <c r="U51">
        <v>1016</v>
      </c>
      <c r="V51" t="s">
        <v>231</v>
      </c>
      <c r="W51">
        <v>2444.3589999999999</v>
      </c>
      <c r="X51">
        <v>927.58199999999999</v>
      </c>
      <c r="Y51">
        <v>2.6349999999999998</v>
      </c>
      <c r="Z51">
        <v>7.2809999999999997</v>
      </c>
      <c r="AA51">
        <v>154.65271000000001</v>
      </c>
      <c r="AB51">
        <v>0.95271600000000001</v>
      </c>
      <c r="AC51">
        <v>50.294660999999998</v>
      </c>
      <c r="AD51" s="1">
        <v>115</v>
      </c>
      <c r="AE51">
        <v>4</v>
      </c>
      <c r="AF51">
        <v>142</v>
      </c>
      <c r="AG51">
        <v>79</v>
      </c>
      <c r="AH51">
        <v>15.805471000000001</v>
      </c>
      <c r="AI51">
        <v>817.5</v>
      </c>
      <c r="AJ51">
        <v>0</v>
      </c>
      <c r="AK51">
        <v>4</v>
      </c>
      <c r="AL51">
        <v>587</v>
      </c>
      <c r="AM51">
        <v>1.0161538461538462</v>
      </c>
      <c r="AN51" t="s">
        <v>71</v>
      </c>
      <c r="AO51">
        <v>2397.386</v>
      </c>
      <c r="AP51" t="s">
        <v>493</v>
      </c>
      <c r="AQ51" t="s">
        <v>116</v>
      </c>
      <c r="AR51" t="s">
        <v>117</v>
      </c>
      <c r="AS51" t="s">
        <v>116</v>
      </c>
      <c r="AT51" t="s">
        <v>117</v>
      </c>
      <c r="AU51" t="s">
        <v>177</v>
      </c>
      <c r="AV51" t="s">
        <v>231</v>
      </c>
      <c r="AW51" t="s">
        <v>71</v>
      </c>
      <c r="AX51">
        <v>1016</v>
      </c>
      <c r="AY51" t="s">
        <v>389</v>
      </c>
      <c r="AZ51">
        <v>2</v>
      </c>
      <c r="BA51" t="s">
        <v>402</v>
      </c>
      <c r="BB51">
        <v>1</v>
      </c>
      <c r="BC51">
        <v>1</v>
      </c>
      <c r="BE51" t="s">
        <v>66</v>
      </c>
      <c r="BF51">
        <v>1</v>
      </c>
      <c r="BG51" t="s">
        <v>297</v>
      </c>
      <c r="BI51" t="s">
        <v>116</v>
      </c>
      <c r="BJ51" t="s">
        <v>231</v>
      </c>
      <c r="BK51" t="s">
        <v>71</v>
      </c>
      <c r="BL51">
        <v>1.0161538461538462</v>
      </c>
      <c r="BM51">
        <v>1016</v>
      </c>
      <c r="BN51" t="s">
        <v>117</v>
      </c>
      <c r="BO51" t="s">
        <v>177</v>
      </c>
      <c r="BP51">
        <v>1</v>
      </c>
      <c r="BQ51">
        <v>2397.386</v>
      </c>
      <c r="BR51">
        <v>6.1603576167530453E-3</v>
      </c>
      <c r="BS51">
        <v>0.32521034387305592</v>
      </c>
      <c r="BT51">
        <v>4.7047099055416985E-2</v>
      </c>
      <c r="BU51">
        <v>7.2809999999999997</v>
      </c>
      <c r="BV51">
        <v>0.16684839237402738</v>
      </c>
      <c r="BW51">
        <v>5.7562695369039449</v>
      </c>
      <c r="BX51">
        <v>4</v>
      </c>
      <c r="BY51">
        <v>4</v>
      </c>
      <c r="BZ51">
        <v>142</v>
      </c>
    </row>
    <row r="52" spans="1:78" ht="16.5">
      <c r="A52" s="243" t="str">
        <f t="shared" si="1"/>
        <v>신화여객</v>
      </c>
      <c r="B52" s="108" t="str">
        <f t="shared" si="2"/>
        <v>이기학</v>
      </c>
      <c r="C52" s="109" t="str">
        <f t="shared" si="3"/>
        <v>D</v>
      </c>
      <c r="D52" s="110">
        <f t="shared" si="4"/>
        <v>0.84230769230769231</v>
      </c>
      <c r="E52" s="111">
        <f t="shared" si="5"/>
        <v>4500</v>
      </c>
      <c r="F52" s="112" t="str">
        <f t="shared" si="6"/>
        <v>34</v>
      </c>
      <c r="G52" s="113" t="str">
        <f t="shared" si="7"/>
        <v>72바1110</v>
      </c>
      <c r="H52" s="114">
        <f t="shared" si="8"/>
        <v>1</v>
      </c>
      <c r="I52" s="115">
        <f t="shared" si="9"/>
        <v>1988.963</v>
      </c>
      <c r="J52" s="116">
        <f t="shared" si="10"/>
        <v>1.6649389811409628E-2</v>
      </c>
      <c r="K52" s="116">
        <f t="shared" si="11"/>
        <v>0.35328376801846673</v>
      </c>
      <c r="L52" s="116">
        <f t="shared" si="12"/>
        <v>0.22725410176056568</v>
      </c>
      <c r="M52" s="117">
        <f t="shared" si="13"/>
        <v>12.753</v>
      </c>
      <c r="N52" s="118">
        <f t="shared" si="14"/>
        <v>1.3574913158263879</v>
      </c>
      <c r="O52" s="118">
        <f t="shared" si="15"/>
        <v>29.613421667471943</v>
      </c>
      <c r="P52" s="217">
        <f t="shared" si="16"/>
        <v>2</v>
      </c>
      <c r="Q52" s="218">
        <f t="shared" si="17"/>
        <v>27</v>
      </c>
      <c r="R52" s="218">
        <f t="shared" si="18"/>
        <v>589</v>
      </c>
      <c r="T52">
        <v>524</v>
      </c>
      <c r="U52">
        <v>4500</v>
      </c>
      <c r="V52" t="s">
        <v>232</v>
      </c>
      <c r="W52">
        <v>1988.963</v>
      </c>
      <c r="X52">
        <v>908.16800000000001</v>
      </c>
      <c r="Y52">
        <v>2.19</v>
      </c>
      <c r="Z52">
        <v>12.753</v>
      </c>
      <c r="AA52">
        <v>124.794123</v>
      </c>
      <c r="AB52">
        <v>2.0777459999999999</v>
      </c>
      <c r="AC52">
        <v>44.087738000000002</v>
      </c>
      <c r="AD52" s="1">
        <v>452</v>
      </c>
      <c r="AE52">
        <v>27</v>
      </c>
      <c r="AF52">
        <v>589</v>
      </c>
      <c r="AG52">
        <v>77</v>
      </c>
      <c r="AH52">
        <v>15.937954</v>
      </c>
      <c r="AI52">
        <v>1120.9000000000001</v>
      </c>
      <c r="AJ52">
        <v>0</v>
      </c>
      <c r="AK52">
        <v>2</v>
      </c>
      <c r="AL52">
        <v>311</v>
      </c>
      <c r="AM52">
        <v>0.84230769230769231</v>
      </c>
      <c r="AN52" t="s">
        <v>67</v>
      </c>
      <c r="AO52">
        <v>1988.963</v>
      </c>
      <c r="AP52" t="s">
        <v>494</v>
      </c>
      <c r="AQ52" t="s">
        <v>116</v>
      </c>
      <c r="AR52" t="s">
        <v>117</v>
      </c>
      <c r="AS52" t="s">
        <v>116</v>
      </c>
      <c r="AT52" t="s">
        <v>117</v>
      </c>
      <c r="AU52" t="s">
        <v>183</v>
      </c>
      <c r="AV52" t="s">
        <v>232</v>
      </c>
      <c r="AW52" t="s">
        <v>67</v>
      </c>
      <c r="AX52">
        <v>4500</v>
      </c>
      <c r="AY52" t="s">
        <v>361</v>
      </c>
      <c r="AZ52">
        <v>3</v>
      </c>
      <c r="BA52" t="s">
        <v>254</v>
      </c>
      <c r="BB52">
        <v>1</v>
      </c>
      <c r="BC52">
        <v>1</v>
      </c>
      <c r="BE52" t="s">
        <v>69</v>
      </c>
      <c r="BF52">
        <v>-1</v>
      </c>
      <c r="BG52" t="s">
        <v>339</v>
      </c>
      <c r="BI52" t="s">
        <v>116</v>
      </c>
      <c r="BJ52" t="s">
        <v>232</v>
      </c>
      <c r="BK52" t="s">
        <v>67</v>
      </c>
      <c r="BL52">
        <v>0.84230769230769231</v>
      </c>
      <c r="BM52">
        <v>4500</v>
      </c>
      <c r="BN52" t="s">
        <v>117</v>
      </c>
      <c r="BO52" t="s">
        <v>183</v>
      </c>
      <c r="BP52">
        <v>1</v>
      </c>
      <c r="BQ52">
        <v>1988.963</v>
      </c>
      <c r="BR52">
        <v>1.6649389811409628E-2</v>
      </c>
      <c r="BS52">
        <v>0.35328376801846673</v>
      </c>
      <c r="BT52">
        <v>0.22725410176056568</v>
      </c>
      <c r="BU52">
        <v>12.753</v>
      </c>
      <c r="BV52">
        <v>1.3574913158263879</v>
      </c>
      <c r="BW52">
        <v>29.613421667471943</v>
      </c>
      <c r="BX52">
        <v>2</v>
      </c>
      <c r="BY52">
        <v>27</v>
      </c>
      <c r="BZ52">
        <v>589</v>
      </c>
    </row>
    <row r="53" spans="1:78" ht="16.5">
      <c r="A53" s="242" t="str">
        <f t="shared" si="1"/>
        <v>신화여객</v>
      </c>
      <c r="B53" s="124" t="str">
        <f t="shared" si="2"/>
        <v>이남철</v>
      </c>
      <c r="C53" s="125" t="str">
        <f t="shared" si="3"/>
        <v>D</v>
      </c>
      <c r="D53" s="126">
        <f t="shared" si="4"/>
        <v>0.83965517241379317</v>
      </c>
      <c r="E53" s="127">
        <f t="shared" si="5"/>
        <v>4919</v>
      </c>
      <c r="F53" s="128" t="str">
        <f t="shared" si="6"/>
        <v>555</v>
      </c>
      <c r="G53" s="129" t="str">
        <f t="shared" si="7"/>
        <v>72바1106</v>
      </c>
      <c r="H53" s="130">
        <f t="shared" si="8"/>
        <v>1</v>
      </c>
      <c r="I53" s="131">
        <f t="shared" si="9"/>
        <v>4264.2070000000003</v>
      </c>
      <c r="J53" s="132">
        <f t="shared" si="10"/>
        <v>2.9405575936973766E-2</v>
      </c>
      <c r="K53" s="132">
        <f t="shared" si="11"/>
        <v>0.44325072810455191</v>
      </c>
      <c r="L53" s="132">
        <f t="shared" si="12"/>
        <v>0.20238229523097728</v>
      </c>
      <c r="M53" s="133">
        <f t="shared" si="13"/>
        <v>9.7620000000000005</v>
      </c>
      <c r="N53" s="134">
        <f t="shared" si="14"/>
        <v>0.89113872755239132</v>
      </c>
      <c r="O53" s="134">
        <f t="shared" si="15"/>
        <v>16.908184804349318</v>
      </c>
      <c r="P53" s="215">
        <f t="shared" si="16"/>
        <v>207</v>
      </c>
      <c r="Q53" s="216">
        <f t="shared" si="17"/>
        <v>38</v>
      </c>
      <c r="R53" s="216">
        <f t="shared" si="18"/>
        <v>721</v>
      </c>
      <c r="T53">
        <v>524</v>
      </c>
      <c r="U53">
        <v>4919</v>
      </c>
      <c r="V53" t="s">
        <v>405</v>
      </c>
      <c r="W53">
        <v>4264.2070000000003</v>
      </c>
      <c r="X53">
        <v>1751.5070000000001</v>
      </c>
      <c r="Y53">
        <v>2.4350000000000001</v>
      </c>
      <c r="Z53">
        <v>9.7620000000000005</v>
      </c>
      <c r="AA53">
        <v>356.71353699999997</v>
      </c>
      <c r="AB53">
        <v>10.489367</v>
      </c>
      <c r="AC53">
        <v>158.11353500000001</v>
      </c>
      <c r="AD53" s="1">
        <v>863</v>
      </c>
      <c r="AE53">
        <v>38</v>
      </c>
      <c r="AF53">
        <v>721</v>
      </c>
      <c r="AG53">
        <v>82</v>
      </c>
      <c r="AH53">
        <v>11.954148999999999</v>
      </c>
      <c r="AI53">
        <v>359.8</v>
      </c>
      <c r="AJ53">
        <v>0</v>
      </c>
      <c r="AK53">
        <v>207</v>
      </c>
      <c r="AL53">
        <v>112634</v>
      </c>
      <c r="AM53">
        <v>0.83965517241379317</v>
      </c>
      <c r="AN53" t="s">
        <v>67</v>
      </c>
      <c r="AO53">
        <v>4264.2070000000003</v>
      </c>
      <c r="AP53" t="s">
        <v>495</v>
      </c>
      <c r="AQ53" t="s">
        <v>116</v>
      </c>
      <c r="AR53" t="s">
        <v>120</v>
      </c>
      <c r="AS53" t="s">
        <v>116</v>
      </c>
      <c r="AT53" t="s">
        <v>120</v>
      </c>
      <c r="AU53" t="s">
        <v>310</v>
      </c>
      <c r="AV53" t="s">
        <v>405</v>
      </c>
      <c r="AW53" t="s">
        <v>67</v>
      </c>
      <c r="AX53">
        <v>4919</v>
      </c>
      <c r="AY53" t="s">
        <v>406</v>
      </c>
      <c r="AZ53">
        <v>1</v>
      </c>
      <c r="BA53" t="s">
        <v>401</v>
      </c>
      <c r="BB53">
        <v>1</v>
      </c>
      <c r="BC53">
        <v>1</v>
      </c>
      <c r="BE53" t="s">
        <v>69</v>
      </c>
      <c r="BF53">
        <v>-1</v>
      </c>
      <c r="BG53" t="s">
        <v>339</v>
      </c>
      <c r="BI53" t="s">
        <v>116</v>
      </c>
      <c r="BJ53" t="s">
        <v>405</v>
      </c>
      <c r="BK53" t="s">
        <v>67</v>
      </c>
      <c r="BL53">
        <v>0.83965517241379317</v>
      </c>
      <c r="BM53">
        <v>4919</v>
      </c>
      <c r="BN53" t="s">
        <v>120</v>
      </c>
      <c r="BO53" t="s">
        <v>310</v>
      </c>
      <c r="BP53">
        <v>1</v>
      </c>
      <c r="BQ53">
        <v>4264.2070000000003</v>
      </c>
      <c r="BR53">
        <v>2.9405575936973766E-2</v>
      </c>
      <c r="BS53">
        <v>0.44325072810455191</v>
      </c>
      <c r="BT53">
        <v>0.20238229523097728</v>
      </c>
      <c r="BU53">
        <v>9.7620000000000005</v>
      </c>
      <c r="BV53">
        <v>0.89113872755239132</v>
      </c>
      <c r="BW53">
        <v>16.908184804349318</v>
      </c>
      <c r="BX53">
        <v>207</v>
      </c>
      <c r="BY53">
        <v>38</v>
      </c>
      <c r="BZ53">
        <v>721</v>
      </c>
    </row>
    <row r="54" spans="1:78" ht="16.5">
      <c r="A54" s="243" t="str">
        <f t="shared" si="1"/>
        <v>신화여객</v>
      </c>
      <c r="B54" s="108" t="str">
        <f t="shared" si="2"/>
        <v>이덕선</v>
      </c>
      <c r="C54" s="109" t="str">
        <f t="shared" si="3"/>
        <v>C</v>
      </c>
      <c r="D54" s="110">
        <f t="shared" si="4"/>
        <v>0.86240000000000006</v>
      </c>
      <c r="E54" s="111">
        <f t="shared" si="5"/>
        <v>3366</v>
      </c>
      <c r="F54" s="112" t="str">
        <f t="shared" si="6"/>
        <v>34</v>
      </c>
      <c r="G54" s="113" t="str">
        <f t="shared" si="7"/>
        <v>71바6161</v>
      </c>
      <c r="H54" s="114">
        <f t="shared" si="8"/>
        <v>1</v>
      </c>
      <c r="I54" s="115">
        <f t="shared" si="9"/>
        <v>2210.2350000000001</v>
      </c>
      <c r="J54" s="116">
        <f t="shared" si="10"/>
        <v>3.0394124345703172E-2</v>
      </c>
      <c r="K54" s="116">
        <f t="shared" si="11"/>
        <v>0.37007307133430689</v>
      </c>
      <c r="L54" s="116">
        <f t="shared" si="12"/>
        <v>0.17102253832737241</v>
      </c>
      <c r="M54" s="117">
        <f t="shared" si="13"/>
        <v>12.917999999999999</v>
      </c>
      <c r="N54" s="118">
        <f t="shared" si="14"/>
        <v>0.18097623103425653</v>
      </c>
      <c r="O54" s="118">
        <f t="shared" si="15"/>
        <v>54.835798003379729</v>
      </c>
      <c r="P54" s="217">
        <f t="shared" si="16"/>
        <v>18</v>
      </c>
      <c r="Q54" s="218">
        <f t="shared" si="17"/>
        <v>4</v>
      </c>
      <c r="R54" s="218">
        <f t="shared" si="18"/>
        <v>1212</v>
      </c>
      <c r="T54">
        <v>524</v>
      </c>
      <c r="U54">
        <v>3366</v>
      </c>
      <c r="V54" t="s">
        <v>303</v>
      </c>
      <c r="W54">
        <v>2210.2350000000001</v>
      </c>
      <c r="X54">
        <v>1025.33</v>
      </c>
      <c r="Y54">
        <v>2.1560000000000001</v>
      </c>
      <c r="Z54">
        <v>12.917999999999999</v>
      </c>
      <c r="AA54">
        <v>144.25219000000001</v>
      </c>
      <c r="AB54">
        <v>4.3844190000000003</v>
      </c>
      <c r="AC54">
        <v>53.383851</v>
      </c>
      <c r="AD54" s="1">
        <v>378</v>
      </c>
      <c r="AE54">
        <v>4</v>
      </c>
      <c r="AF54">
        <v>1212</v>
      </c>
      <c r="AG54">
        <v>76</v>
      </c>
      <c r="AH54">
        <v>15.32202</v>
      </c>
      <c r="AI54">
        <v>1786.2</v>
      </c>
      <c r="AJ54">
        <v>0</v>
      </c>
      <c r="AK54">
        <v>18</v>
      </c>
      <c r="AL54">
        <v>4895</v>
      </c>
      <c r="AM54">
        <v>0.86240000000000006</v>
      </c>
      <c r="AN54" t="s">
        <v>69</v>
      </c>
      <c r="AO54">
        <v>2210.2350000000001</v>
      </c>
      <c r="AP54" t="s">
        <v>496</v>
      </c>
      <c r="AQ54" t="s">
        <v>116</v>
      </c>
      <c r="AR54" t="s">
        <v>117</v>
      </c>
      <c r="AS54" t="s">
        <v>116</v>
      </c>
      <c r="AT54" t="s">
        <v>117</v>
      </c>
      <c r="AU54" t="s">
        <v>304</v>
      </c>
      <c r="AV54" t="s">
        <v>303</v>
      </c>
      <c r="AW54" t="s">
        <v>69</v>
      </c>
      <c r="AX54">
        <v>3366</v>
      </c>
      <c r="AY54" t="s">
        <v>355</v>
      </c>
      <c r="AZ54">
        <v>6</v>
      </c>
      <c r="BA54" t="s">
        <v>321</v>
      </c>
      <c r="BB54">
        <v>1</v>
      </c>
      <c r="BC54">
        <v>1</v>
      </c>
      <c r="BE54" t="s">
        <v>69</v>
      </c>
      <c r="BF54">
        <v>0</v>
      </c>
      <c r="BG54" t="s">
        <v>259</v>
      </c>
      <c r="BI54" t="s">
        <v>116</v>
      </c>
      <c r="BJ54" t="s">
        <v>303</v>
      </c>
      <c r="BK54" t="s">
        <v>69</v>
      </c>
      <c r="BL54">
        <v>0.86240000000000006</v>
      </c>
      <c r="BM54">
        <v>3366</v>
      </c>
      <c r="BN54" t="s">
        <v>117</v>
      </c>
      <c r="BO54" t="s">
        <v>304</v>
      </c>
      <c r="BP54">
        <v>1</v>
      </c>
      <c r="BQ54">
        <v>2210.2350000000001</v>
      </c>
      <c r="BR54">
        <v>3.0394124345703172E-2</v>
      </c>
      <c r="BS54">
        <v>0.37007307133430689</v>
      </c>
      <c r="BT54">
        <v>0.17102253832737241</v>
      </c>
      <c r="BU54">
        <v>12.917999999999999</v>
      </c>
      <c r="BV54">
        <v>0.18097623103425653</v>
      </c>
      <c r="BW54">
        <v>54.835798003379729</v>
      </c>
      <c r="BX54">
        <v>18</v>
      </c>
      <c r="BY54">
        <v>4</v>
      </c>
      <c r="BZ54">
        <v>1212</v>
      </c>
    </row>
    <row r="55" spans="1:78" ht="16.5">
      <c r="A55" s="242" t="str">
        <f t="shared" si="1"/>
        <v>신화여객</v>
      </c>
      <c r="B55" s="124" t="str">
        <f t="shared" si="2"/>
        <v>이득희</v>
      </c>
      <c r="C55" s="125" t="str">
        <f t="shared" si="3"/>
        <v>D</v>
      </c>
      <c r="D55" s="126">
        <f t="shared" si="4"/>
        <v>0.82285807633942054</v>
      </c>
      <c r="E55" s="127">
        <f t="shared" si="5"/>
        <v>7040</v>
      </c>
      <c r="F55" s="128" t="str">
        <f t="shared" si="6"/>
        <v>34</v>
      </c>
      <c r="G55" s="129" t="str">
        <f t="shared" si="7"/>
        <v>72바1100</v>
      </c>
      <c r="H55" s="130">
        <f t="shared" si="8"/>
        <v>2</v>
      </c>
      <c r="I55" s="131">
        <f t="shared" si="9"/>
        <v>2510.0390000000002</v>
      </c>
      <c r="J55" s="132">
        <f t="shared" si="10"/>
        <v>2.5538574019335267E-2</v>
      </c>
      <c r="K55" s="132">
        <f t="shared" si="11"/>
        <v>0.36629731435890578</v>
      </c>
      <c r="L55" s="132">
        <f t="shared" si="12"/>
        <v>0.14063526502974655</v>
      </c>
      <c r="M55" s="133">
        <f t="shared" si="13"/>
        <v>12.871</v>
      </c>
      <c r="N55" s="134">
        <f t="shared" si="14"/>
        <v>3.1075214369179123</v>
      </c>
      <c r="O55" s="134">
        <f t="shared" si="15"/>
        <v>24.860171495343298</v>
      </c>
      <c r="P55" s="215">
        <f t="shared" si="16"/>
        <v>23</v>
      </c>
      <c r="Q55" s="216">
        <f t="shared" si="17"/>
        <v>78</v>
      </c>
      <c r="R55" s="216">
        <f t="shared" si="18"/>
        <v>624</v>
      </c>
      <c r="T55">
        <v>524</v>
      </c>
      <c r="U55">
        <v>7040</v>
      </c>
      <c r="V55" t="s">
        <v>233</v>
      </c>
      <c r="W55">
        <v>2510.0390000000002</v>
      </c>
      <c r="X55">
        <v>1175.029</v>
      </c>
      <c r="Y55">
        <v>2.1360000000000001</v>
      </c>
      <c r="Z55">
        <v>12.871</v>
      </c>
      <c r="AA55">
        <v>163.03079399999999</v>
      </c>
      <c r="AB55">
        <v>4.1635739999999997</v>
      </c>
      <c r="AC55">
        <v>59.717742000000001</v>
      </c>
      <c r="AD55" s="1">
        <v>353</v>
      </c>
      <c r="AE55">
        <v>78</v>
      </c>
      <c r="AF55">
        <v>624</v>
      </c>
      <c r="AG55">
        <v>84</v>
      </c>
      <c r="AH55">
        <v>15.396103</v>
      </c>
      <c r="AI55">
        <v>1919.1</v>
      </c>
      <c r="AJ55">
        <v>3</v>
      </c>
      <c r="AK55">
        <v>23</v>
      </c>
      <c r="AL55">
        <v>7012</v>
      </c>
      <c r="AM55">
        <v>0.82285807633942054</v>
      </c>
      <c r="AN55" t="s">
        <v>67</v>
      </c>
      <c r="AO55">
        <v>2401.1860000000001</v>
      </c>
      <c r="AP55" t="s">
        <v>497</v>
      </c>
      <c r="AQ55" t="s">
        <v>116</v>
      </c>
      <c r="AR55" t="s">
        <v>117</v>
      </c>
      <c r="AS55" t="s">
        <v>116</v>
      </c>
      <c r="AT55" t="s">
        <v>117</v>
      </c>
      <c r="AU55" t="s">
        <v>181</v>
      </c>
      <c r="AV55" t="s">
        <v>233</v>
      </c>
      <c r="AW55" t="s">
        <v>67</v>
      </c>
      <c r="AX55">
        <v>7040</v>
      </c>
      <c r="AY55" t="s">
        <v>361</v>
      </c>
      <c r="AZ55">
        <v>12</v>
      </c>
      <c r="BA55" t="s">
        <v>498</v>
      </c>
      <c r="BB55">
        <v>2</v>
      </c>
      <c r="BC55">
        <v>1</v>
      </c>
      <c r="BE55" t="s">
        <v>67</v>
      </c>
      <c r="BF55">
        <v>0</v>
      </c>
      <c r="BG55" t="s">
        <v>259</v>
      </c>
      <c r="BI55" t="s">
        <v>116</v>
      </c>
      <c r="BJ55" t="s">
        <v>233</v>
      </c>
      <c r="BK55" t="s">
        <v>67</v>
      </c>
      <c r="BL55">
        <v>0.82285807633942054</v>
      </c>
      <c r="BM55">
        <v>7040</v>
      </c>
      <c r="BN55" t="s">
        <v>117</v>
      </c>
      <c r="BO55" t="s">
        <v>181</v>
      </c>
      <c r="BP55">
        <v>2</v>
      </c>
      <c r="BQ55">
        <v>2510.0390000000002</v>
      </c>
      <c r="BR55">
        <v>2.5538574019335267E-2</v>
      </c>
      <c r="BS55">
        <v>0.36629731435890578</v>
      </c>
      <c r="BT55">
        <v>0.14063526502974655</v>
      </c>
      <c r="BU55">
        <v>12.871</v>
      </c>
      <c r="BV55">
        <v>3.1075214369179123</v>
      </c>
      <c r="BW55">
        <v>24.860171495343298</v>
      </c>
      <c r="BX55">
        <v>23</v>
      </c>
      <c r="BY55">
        <v>78</v>
      </c>
      <c r="BZ55">
        <v>624</v>
      </c>
    </row>
    <row r="56" spans="1:78" ht="16.5">
      <c r="A56" s="243" t="str">
        <f t="shared" si="1"/>
        <v>신화여객</v>
      </c>
      <c r="B56" s="108" t="str">
        <f t="shared" si="2"/>
        <v>이성진</v>
      </c>
      <c r="C56" s="109" t="str">
        <f t="shared" si="3"/>
        <v>F</v>
      </c>
      <c r="D56" s="110">
        <f t="shared" si="4"/>
        <v>0.76402965317811744</v>
      </c>
      <c r="E56" s="111">
        <f t="shared" si="5"/>
        <v>8309</v>
      </c>
      <c r="F56" s="112" t="str">
        <f t="shared" si="6"/>
        <v>34</v>
      </c>
      <c r="G56" s="113" t="str">
        <f t="shared" si="7"/>
        <v>72바1113</v>
      </c>
      <c r="H56" s="114">
        <f t="shared" si="8"/>
        <v>2</v>
      </c>
      <c r="I56" s="115">
        <f t="shared" si="9"/>
        <v>2046.5260000000001</v>
      </c>
      <c r="J56" s="116">
        <f t="shared" si="10"/>
        <v>2.064678088101032E-2</v>
      </c>
      <c r="K56" s="116">
        <f t="shared" si="11"/>
        <v>0.38222689760289447</v>
      </c>
      <c r="L56" s="116">
        <f t="shared" si="12"/>
        <v>0.14756714549436459</v>
      </c>
      <c r="M56" s="117">
        <f t="shared" si="13"/>
        <v>15.063000000000001</v>
      </c>
      <c r="N56" s="118">
        <f t="shared" si="14"/>
        <v>5.9613217716266487</v>
      </c>
      <c r="O56" s="118">
        <f t="shared" si="15"/>
        <v>65.23249643542276</v>
      </c>
      <c r="P56" s="217">
        <f t="shared" si="16"/>
        <v>36</v>
      </c>
      <c r="Q56" s="218">
        <f t="shared" si="17"/>
        <v>122</v>
      </c>
      <c r="R56" s="218">
        <f t="shared" si="18"/>
        <v>1335</v>
      </c>
      <c r="T56">
        <v>524</v>
      </c>
      <c r="U56">
        <v>8309</v>
      </c>
      <c r="V56" t="s">
        <v>234</v>
      </c>
      <c r="W56">
        <v>2046.5260000000001</v>
      </c>
      <c r="X56">
        <v>1030.251</v>
      </c>
      <c r="Y56">
        <v>1.986</v>
      </c>
      <c r="Z56">
        <v>15.063000000000001</v>
      </c>
      <c r="AA56">
        <v>129.31662399999999</v>
      </c>
      <c r="AB56">
        <v>2.669972</v>
      </c>
      <c r="AC56">
        <v>49.428291999999999</v>
      </c>
      <c r="AD56" s="1">
        <v>302</v>
      </c>
      <c r="AE56">
        <v>122</v>
      </c>
      <c r="AF56">
        <v>1335</v>
      </c>
      <c r="AG56">
        <v>84</v>
      </c>
      <c r="AH56">
        <v>15.825699</v>
      </c>
      <c r="AI56">
        <v>2753.3</v>
      </c>
      <c r="AJ56">
        <v>6.1</v>
      </c>
      <c r="AK56">
        <v>36</v>
      </c>
      <c r="AL56">
        <v>12173</v>
      </c>
      <c r="AM56">
        <v>0.76402965317811744</v>
      </c>
      <c r="AN56" t="s">
        <v>70</v>
      </c>
      <c r="AO56">
        <v>1976.403</v>
      </c>
      <c r="AP56" t="s">
        <v>499</v>
      </c>
      <c r="AQ56" t="s">
        <v>116</v>
      </c>
      <c r="AR56" t="s">
        <v>117</v>
      </c>
      <c r="AS56" t="s">
        <v>116</v>
      </c>
      <c r="AT56" t="s">
        <v>117</v>
      </c>
      <c r="AU56" t="s">
        <v>184</v>
      </c>
      <c r="AV56" t="s">
        <v>234</v>
      </c>
      <c r="AW56" t="s">
        <v>70</v>
      </c>
      <c r="AX56">
        <v>8309</v>
      </c>
      <c r="AY56" t="s">
        <v>362</v>
      </c>
      <c r="AZ56">
        <v>5</v>
      </c>
      <c r="BA56" t="s">
        <v>392</v>
      </c>
      <c r="BB56">
        <v>2</v>
      </c>
      <c r="BC56">
        <v>1</v>
      </c>
      <c r="BE56" t="s">
        <v>70</v>
      </c>
      <c r="BF56">
        <v>0</v>
      </c>
      <c r="BG56" t="s">
        <v>259</v>
      </c>
      <c r="BI56" t="s">
        <v>116</v>
      </c>
      <c r="BJ56" t="s">
        <v>234</v>
      </c>
      <c r="BK56" t="s">
        <v>70</v>
      </c>
      <c r="BL56">
        <v>0.76402965317811744</v>
      </c>
      <c r="BM56">
        <v>8309</v>
      </c>
      <c r="BN56" t="s">
        <v>117</v>
      </c>
      <c r="BO56" t="s">
        <v>184</v>
      </c>
      <c r="BP56">
        <v>2</v>
      </c>
      <c r="BQ56">
        <v>2046.5260000000001</v>
      </c>
      <c r="BR56">
        <v>2.064678088101032E-2</v>
      </c>
      <c r="BS56">
        <v>0.38222689760289447</v>
      </c>
      <c r="BT56">
        <v>0.14756714549436459</v>
      </c>
      <c r="BU56">
        <v>15.063000000000001</v>
      </c>
      <c r="BV56">
        <v>5.9613217716266487</v>
      </c>
      <c r="BW56">
        <v>65.23249643542276</v>
      </c>
      <c r="BX56">
        <v>36</v>
      </c>
      <c r="BY56">
        <v>122</v>
      </c>
      <c r="BZ56">
        <v>1335</v>
      </c>
    </row>
    <row r="57" spans="1:78" ht="16.5">
      <c r="A57" s="242" t="str">
        <f t="shared" si="1"/>
        <v>신화여객</v>
      </c>
      <c r="B57" s="124" t="str">
        <f t="shared" si="2"/>
        <v>이옥선</v>
      </c>
      <c r="C57" s="125" t="str">
        <f t="shared" si="3"/>
        <v>D</v>
      </c>
      <c r="D57" s="126">
        <f t="shared" si="4"/>
        <v>0.84843749999999996</v>
      </c>
      <c r="E57" s="127">
        <f t="shared" si="5"/>
        <v>4922</v>
      </c>
      <c r="F57" s="128" t="str">
        <f t="shared" si="6"/>
        <v>526</v>
      </c>
      <c r="G57" s="129" t="str">
        <f t="shared" si="7"/>
        <v>72바1111</v>
      </c>
      <c r="H57" s="130">
        <f t="shared" si="8"/>
        <v>1</v>
      </c>
      <c r="I57" s="131">
        <f t="shared" si="9"/>
        <v>1460</v>
      </c>
      <c r="J57" s="132">
        <f t="shared" si="10"/>
        <v>4.6613480998786662E-3</v>
      </c>
      <c r="K57" s="132">
        <f t="shared" si="11"/>
        <v>0.33902640544501056</v>
      </c>
      <c r="L57" s="132">
        <f t="shared" si="12"/>
        <v>9.9315068493150679E-2</v>
      </c>
      <c r="M57" s="133">
        <f t="shared" si="13"/>
        <v>10.007999999999999</v>
      </c>
      <c r="N57" s="134">
        <f t="shared" si="14"/>
        <v>0.54794520547945202</v>
      </c>
      <c r="O57" s="134">
        <f t="shared" si="15"/>
        <v>5.4109589041095889</v>
      </c>
      <c r="P57" s="215">
        <f t="shared" si="16"/>
        <v>0</v>
      </c>
      <c r="Q57" s="216">
        <f t="shared" si="17"/>
        <v>8</v>
      </c>
      <c r="R57" s="216">
        <f t="shared" si="18"/>
        <v>79</v>
      </c>
      <c r="T57">
        <v>524</v>
      </c>
      <c r="U57">
        <v>4922</v>
      </c>
      <c r="V57" t="s">
        <v>265</v>
      </c>
      <c r="W57">
        <v>1460</v>
      </c>
      <c r="X57">
        <v>537.76700000000005</v>
      </c>
      <c r="Y57">
        <v>2.7149999999999999</v>
      </c>
      <c r="Z57">
        <v>10.007999999999999</v>
      </c>
      <c r="AA57">
        <v>95.400513000000004</v>
      </c>
      <c r="AB57">
        <v>0.44469500000000001</v>
      </c>
      <c r="AC57">
        <v>32.343293000000003</v>
      </c>
      <c r="AD57" s="1">
        <v>145</v>
      </c>
      <c r="AE57">
        <v>8</v>
      </c>
      <c r="AF57">
        <v>79</v>
      </c>
      <c r="AG57">
        <v>60</v>
      </c>
      <c r="AH57">
        <v>15.303900000000001</v>
      </c>
      <c r="AI57">
        <v>0</v>
      </c>
      <c r="AJ57">
        <v>0</v>
      </c>
      <c r="AK57">
        <v>0</v>
      </c>
      <c r="AL57">
        <v>0</v>
      </c>
      <c r="AM57">
        <v>0.84843749999999996</v>
      </c>
      <c r="AN57" t="s">
        <v>67</v>
      </c>
      <c r="AO57">
        <v>1460</v>
      </c>
      <c r="AP57" t="s">
        <v>500</v>
      </c>
      <c r="AQ57" t="s">
        <v>116</v>
      </c>
      <c r="AR57" t="s">
        <v>119</v>
      </c>
      <c r="AS57" t="s">
        <v>116</v>
      </c>
      <c r="AT57" t="s">
        <v>119</v>
      </c>
      <c r="AU57" t="s">
        <v>260</v>
      </c>
      <c r="AV57" t="s">
        <v>265</v>
      </c>
      <c r="AW57" t="s">
        <v>67</v>
      </c>
      <c r="AX57">
        <v>4922</v>
      </c>
      <c r="AY57" t="s">
        <v>363</v>
      </c>
      <c r="AZ57">
        <v>1</v>
      </c>
      <c r="BA57" t="s">
        <v>277</v>
      </c>
      <c r="BB57">
        <v>1</v>
      </c>
      <c r="BC57">
        <v>1</v>
      </c>
      <c r="BE57" t="s">
        <v>69</v>
      </c>
      <c r="BF57">
        <v>-1</v>
      </c>
      <c r="BG57" t="s">
        <v>339</v>
      </c>
      <c r="BI57" t="s">
        <v>116</v>
      </c>
      <c r="BJ57" t="s">
        <v>265</v>
      </c>
      <c r="BK57" t="s">
        <v>67</v>
      </c>
      <c r="BL57">
        <v>0.84843749999999996</v>
      </c>
      <c r="BM57">
        <v>4922</v>
      </c>
      <c r="BN57" t="s">
        <v>119</v>
      </c>
      <c r="BO57" t="s">
        <v>260</v>
      </c>
      <c r="BP57">
        <v>1</v>
      </c>
      <c r="BQ57">
        <v>1460</v>
      </c>
      <c r="BR57">
        <v>4.6613480998786662E-3</v>
      </c>
      <c r="BS57">
        <v>0.33902640544501056</v>
      </c>
      <c r="BT57">
        <v>9.9315068493150679E-2</v>
      </c>
      <c r="BU57">
        <v>10.007999999999999</v>
      </c>
      <c r="BV57">
        <v>0.54794520547945202</v>
      </c>
      <c r="BW57">
        <v>5.4109589041095889</v>
      </c>
      <c r="BX57">
        <v>0</v>
      </c>
      <c r="BY57">
        <v>8</v>
      </c>
      <c r="BZ57">
        <v>79</v>
      </c>
    </row>
    <row r="58" spans="1:78" ht="16.5">
      <c r="A58" s="243" t="str">
        <f t="shared" si="1"/>
        <v>신화여객</v>
      </c>
      <c r="B58" s="108" t="str">
        <f t="shared" si="2"/>
        <v>이용권</v>
      </c>
      <c r="C58" s="109" t="str">
        <f t="shared" si="3"/>
        <v>F</v>
      </c>
      <c r="D58" s="110">
        <f t="shared" si="4"/>
        <v>0.74401366318745599</v>
      </c>
      <c r="E58" s="111">
        <f t="shared" si="5"/>
        <v>472</v>
      </c>
      <c r="F58" s="112" t="str">
        <f t="shared" si="6"/>
        <v>34</v>
      </c>
      <c r="G58" s="113" t="str">
        <f t="shared" si="7"/>
        <v>71바1115</v>
      </c>
      <c r="H58" s="114">
        <f t="shared" si="8"/>
        <v>7</v>
      </c>
      <c r="I58" s="115">
        <f t="shared" si="9"/>
        <v>1448.1179999999999</v>
      </c>
      <c r="J58" s="116">
        <f t="shared" si="10"/>
        <v>2.1095738283616203E-2</v>
      </c>
      <c r="K58" s="116">
        <f t="shared" si="11"/>
        <v>0.39956079451618154</v>
      </c>
      <c r="L58" s="116">
        <f t="shared" si="12"/>
        <v>0.18575834289747106</v>
      </c>
      <c r="M58" s="117">
        <f t="shared" si="13"/>
        <v>16.239999999999998</v>
      </c>
      <c r="N58" s="118">
        <f t="shared" si="14"/>
        <v>0.2071654381756183</v>
      </c>
      <c r="O58" s="118">
        <f t="shared" si="15"/>
        <v>27.414892985240154</v>
      </c>
      <c r="P58" s="217">
        <f t="shared" si="16"/>
        <v>13</v>
      </c>
      <c r="Q58" s="218">
        <f t="shared" si="17"/>
        <v>3</v>
      </c>
      <c r="R58" s="218">
        <f t="shared" si="18"/>
        <v>397</v>
      </c>
      <c r="T58">
        <v>524</v>
      </c>
      <c r="U58">
        <v>472</v>
      </c>
      <c r="V58" t="s">
        <v>285</v>
      </c>
      <c r="W58">
        <v>1448.1179999999999</v>
      </c>
      <c r="X58">
        <v>760.61599999999999</v>
      </c>
      <c r="Y58">
        <v>1.9039999999999999</v>
      </c>
      <c r="Z58">
        <v>16.239999999999998</v>
      </c>
      <c r="AA58">
        <v>95.278864999999996</v>
      </c>
      <c r="AB58">
        <v>2.0099779999999998</v>
      </c>
      <c r="AC58">
        <v>38.069699</v>
      </c>
      <c r="AD58" s="1">
        <v>269</v>
      </c>
      <c r="AE58">
        <v>3</v>
      </c>
      <c r="AF58">
        <v>397</v>
      </c>
      <c r="AG58">
        <v>75</v>
      </c>
      <c r="AH58">
        <v>15.198732</v>
      </c>
      <c r="AI58">
        <v>690.3</v>
      </c>
      <c r="AJ58">
        <v>0</v>
      </c>
      <c r="AK58">
        <v>13</v>
      </c>
      <c r="AL58">
        <v>5244</v>
      </c>
      <c r="AM58">
        <v>0.74401366318745599</v>
      </c>
      <c r="AN58" t="s">
        <v>70</v>
      </c>
      <c r="AO58">
        <v>343.57</v>
      </c>
      <c r="AP58" t="s">
        <v>501</v>
      </c>
      <c r="AQ58" t="s">
        <v>116</v>
      </c>
      <c r="AR58" t="s">
        <v>117</v>
      </c>
      <c r="AS58" t="s">
        <v>116</v>
      </c>
      <c r="AT58" t="s">
        <v>117</v>
      </c>
      <c r="AU58" t="s">
        <v>168</v>
      </c>
      <c r="AV58" t="s">
        <v>285</v>
      </c>
      <c r="AW58" t="s">
        <v>70</v>
      </c>
      <c r="AX58">
        <v>472</v>
      </c>
      <c r="AY58" t="s">
        <v>362</v>
      </c>
      <c r="AZ58">
        <v>8</v>
      </c>
      <c r="BA58" t="s">
        <v>380</v>
      </c>
      <c r="BB58">
        <v>7</v>
      </c>
      <c r="BC58">
        <v>1</v>
      </c>
      <c r="BE58" t="s">
        <v>70</v>
      </c>
      <c r="BF58">
        <v>0</v>
      </c>
      <c r="BG58" t="s">
        <v>259</v>
      </c>
      <c r="BI58" t="s">
        <v>116</v>
      </c>
      <c r="BJ58" t="s">
        <v>285</v>
      </c>
      <c r="BK58" t="s">
        <v>70</v>
      </c>
      <c r="BL58">
        <v>0.74401366318745599</v>
      </c>
      <c r="BM58">
        <v>472</v>
      </c>
      <c r="BN58" t="s">
        <v>117</v>
      </c>
      <c r="BO58" t="s">
        <v>168</v>
      </c>
      <c r="BP58">
        <v>7</v>
      </c>
      <c r="BQ58">
        <v>1448.1179999999999</v>
      </c>
      <c r="BR58">
        <v>2.1095738283616203E-2</v>
      </c>
      <c r="BS58">
        <v>0.39956079451618154</v>
      </c>
      <c r="BT58">
        <v>0.18575834289747106</v>
      </c>
      <c r="BU58">
        <v>16.239999999999998</v>
      </c>
      <c r="BV58">
        <v>0.2071654381756183</v>
      </c>
      <c r="BW58">
        <v>27.414892985240154</v>
      </c>
      <c r="BX58">
        <v>13</v>
      </c>
      <c r="BY58">
        <v>3</v>
      </c>
      <c r="BZ58">
        <v>397</v>
      </c>
    </row>
    <row r="59" spans="1:78" ht="16.5">
      <c r="A59" s="242" t="str">
        <f t="shared" si="1"/>
        <v>신화여객</v>
      </c>
      <c r="B59" s="124" t="str">
        <f t="shared" si="2"/>
        <v>이우빈</v>
      </c>
      <c r="C59" s="125" t="str">
        <f t="shared" si="3"/>
        <v>C</v>
      </c>
      <c r="D59" s="126">
        <f t="shared" si="4"/>
        <v>0.87749999999999995</v>
      </c>
      <c r="E59" s="127">
        <f t="shared" si="5"/>
        <v>4242</v>
      </c>
      <c r="F59" s="128" t="str">
        <f t="shared" si="6"/>
        <v>526</v>
      </c>
      <c r="G59" s="129" t="str">
        <f t="shared" si="7"/>
        <v>71바5105</v>
      </c>
      <c r="H59" s="130">
        <f t="shared" si="8"/>
        <v>1</v>
      </c>
      <c r="I59" s="131">
        <f t="shared" si="9"/>
        <v>1862.5640000000001</v>
      </c>
      <c r="J59" s="132">
        <f t="shared" si="10"/>
        <v>4.3025224799570376E-2</v>
      </c>
      <c r="K59" s="132">
        <f t="shared" si="11"/>
        <v>0.34915737379579775</v>
      </c>
      <c r="L59" s="132">
        <f t="shared" si="12"/>
        <v>0.28562776903236614</v>
      </c>
      <c r="M59" s="133">
        <f t="shared" si="13"/>
        <v>8.6630000000000003</v>
      </c>
      <c r="N59" s="134">
        <f t="shared" si="14"/>
        <v>0.3221365816154505</v>
      </c>
      <c r="O59" s="134">
        <f t="shared" si="15"/>
        <v>8.7513771338864057</v>
      </c>
      <c r="P59" s="215">
        <f t="shared" si="16"/>
        <v>4</v>
      </c>
      <c r="Q59" s="216">
        <f t="shared" si="17"/>
        <v>6</v>
      </c>
      <c r="R59" s="216">
        <f t="shared" si="18"/>
        <v>163</v>
      </c>
      <c r="T59">
        <v>524</v>
      </c>
      <c r="U59">
        <v>4242</v>
      </c>
      <c r="V59" t="s">
        <v>502</v>
      </c>
      <c r="W59">
        <v>1862.5640000000001</v>
      </c>
      <c r="X59">
        <v>663.40099999999995</v>
      </c>
      <c r="Y59">
        <v>2.8079999999999998</v>
      </c>
      <c r="Z59">
        <v>8.6630000000000003</v>
      </c>
      <c r="AA59">
        <v>129.60634200000001</v>
      </c>
      <c r="AB59">
        <v>5.5763420000000004</v>
      </c>
      <c r="AC59">
        <v>45.253010000000003</v>
      </c>
      <c r="AD59" s="1">
        <v>532</v>
      </c>
      <c r="AE59">
        <v>6</v>
      </c>
      <c r="AF59">
        <v>163</v>
      </c>
      <c r="AG59">
        <v>80</v>
      </c>
      <c r="AH59">
        <v>14.370932</v>
      </c>
      <c r="AI59">
        <v>191.8</v>
      </c>
      <c r="AJ59">
        <v>0</v>
      </c>
      <c r="AK59">
        <v>4</v>
      </c>
      <c r="AL59">
        <v>486</v>
      </c>
      <c r="AM59">
        <v>0.87749999999999995</v>
      </c>
      <c r="AN59" t="s">
        <v>69</v>
      </c>
      <c r="AO59">
        <v>1862.5640000000001</v>
      </c>
      <c r="AP59" t="s">
        <v>503</v>
      </c>
      <c r="AQ59" t="s">
        <v>116</v>
      </c>
      <c r="AR59" t="s">
        <v>119</v>
      </c>
      <c r="AS59" t="s">
        <v>116</v>
      </c>
      <c r="AT59" t="s">
        <v>119</v>
      </c>
      <c r="AU59" t="s">
        <v>194</v>
      </c>
      <c r="AV59" t="s">
        <v>502</v>
      </c>
      <c r="AW59" t="s">
        <v>69</v>
      </c>
      <c r="AX59">
        <v>4242</v>
      </c>
      <c r="AY59" t="s">
        <v>350</v>
      </c>
      <c r="AZ59">
        <v>3</v>
      </c>
      <c r="BA59" t="s">
        <v>332</v>
      </c>
      <c r="BB59">
        <v>1</v>
      </c>
      <c r="BC59">
        <v>1</v>
      </c>
      <c r="BE59" t="s">
        <v>449</v>
      </c>
      <c r="BF59" t="s">
        <v>450</v>
      </c>
      <c r="BG59" t="s">
        <v>449</v>
      </c>
      <c r="BI59" t="s">
        <v>116</v>
      </c>
      <c r="BJ59" t="s">
        <v>502</v>
      </c>
      <c r="BK59" t="s">
        <v>69</v>
      </c>
      <c r="BL59">
        <v>0.87749999999999995</v>
      </c>
      <c r="BM59">
        <v>4242</v>
      </c>
      <c r="BN59" t="s">
        <v>119</v>
      </c>
      <c r="BO59" t="s">
        <v>194</v>
      </c>
      <c r="BP59">
        <v>1</v>
      </c>
      <c r="BQ59">
        <v>1862.5640000000001</v>
      </c>
      <c r="BR59">
        <v>4.3025224799570376E-2</v>
      </c>
      <c r="BS59">
        <v>0.34915737379579775</v>
      </c>
      <c r="BT59">
        <v>0.28562776903236614</v>
      </c>
      <c r="BU59">
        <v>8.6630000000000003</v>
      </c>
      <c r="BV59">
        <v>0.3221365816154505</v>
      </c>
      <c r="BW59">
        <v>8.7513771338864057</v>
      </c>
      <c r="BX59">
        <v>4</v>
      </c>
      <c r="BY59">
        <v>6</v>
      </c>
      <c r="BZ59">
        <v>163</v>
      </c>
    </row>
    <row r="60" spans="1:78" ht="16.5">
      <c r="A60" s="243" t="str">
        <f t="shared" si="1"/>
        <v>신화여객</v>
      </c>
      <c r="B60" s="108" t="str">
        <f t="shared" si="2"/>
        <v>이재형</v>
      </c>
      <c r="C60" s="109" t="str">
        <f t="shared" si="3"/>
        <v>A</v>
      </c>
      <c r="D60" s="110">
        <f t="shared" si="4"/>
        <v>0.95591862114633297</v>
      </c>
      <c r="E60" s="111">
        <f t="shared" si="5"/>
        <v>8439</v>
      </c>
      <c r="F60" s="112" t="str">
        <f t="shared" si="6"/>
        <v>34</v>
      </c>
      <c r="G60" s="113" t="str">
        <f t="shared" si="7"/>
        <v>71바6158</v>
      </c>
      <c r="H60" s="114">
        <f t="shared" si="8"/>
        <v>2</v>
      </c>
      <c r="I60" s="115">
        <f t="shared" si="9"/>
        <v>2204.364</v>
      </c>
      <c r="J60" s="116">
        <f t="shared" si="10"/>
        <v>8.3957722394869521E-3</v>
      </c>
      <c r="K60" s="116">
        <f t="shared" si="11"/>
        <v>0.30327061025934826</v>
      </c>
      <c r="L60" s="116">
        <f t="shared" si="12"/>
        <v>9.0275471746045569E-2</v>
      </c>
      <c r="M60" s="117">
        <f t="shared" si="13"/>
        <v>10.992000000000001</v>
      </c>
      <c r="N60" s="118">
        <f t="shared" si="14"/>
        <v>9.0729117332709122E-2</v>
      </c>
      <c r="O60" s="118">
        <f t="shared" si="15"/>
        <v>7.5305167386148568</v>
      </c>
      <c r="P60" s="217">
        <f t="shared" si="16"/>
        <v>5</v>
      </c>
      <c r="Q60" s="218">
        <f t="shared" si="17"/>
        <v>2</v>
      </c>
      <c r="R60" s="218">
        <f t="shared" si="18"/>
        <v>166</v>
      </c>
      <c r="T60">
        <v>524</v>
      </c>
      <c r="U60">
        <v>8439</v>
      </c>
      <c r="V60" t="s">
        <v>235</v>
      </c>
      <c r="W60">
        <v>2204.364</v>
      </c>
      <c r="X60">
        <v>887.16200000000003</v>
      </c>
      <c r="Y60">
        <v>2.4849999999999999</v>
      </c>
      <c r="Z60">
        <v>10.992000000000001</v>
      </c>
      <c r="AA60">
        <v>128.498007</v>
      </c>
      <c r="AB60">
        <v>1.07884</v>
      </c>
      <c r="AC60">
        <v>38.969669000000003</v>
      </c>
      <c r="AD60" s="1">
        <v>199</v>
      </c>
      <c r="AE60">
        <v>2</v>
      </c>
      <c r="AF60">
        <v>166</v>
      </c>
      <c r="AG60">
        <v>79</v>
      </c>
      <c r="AH60">
        <v>17.154848999999999</v>
      </c>
      <c r="AI60">
        <v>422.5</v>
      </c>
      <c r="AJ60">
        <v>0</v>
      </c>
      <c r="AK60">
        <v>5</v>
      </c>
      <c r="AL60">
        <v>1445</v>
      </c>
      <c r="AM60">
        <v>0.95591862114633297</v>
      </c>
      <c r="AN60" t="s">
        <v>66</v>
      </c>
      <c r="AO60">
        <v>2132.0419999999999</v>
      </c>
      <c r="AP60" t="s">
        <v>504</v>
      </c>
      <c r="AQ60" t="s">
        <v>116</v>
      </c>
      <c r="AR60" t="s">
        <v>117</v>
      </c>
      <c r="AS60" t="s">
        <v>116</v>
      </c>
      <c r="AT60" t="s">
        <v>117</v>
      </c>
      <c r="AU60" t="s">
        <v>174</v>
      </c>
      <c r="AV60" t="s">
        <v>235</v>
      </c>
      <c r="AW60" t="s">
        <v>66</v>
      </c>
      <c r="AX60">
        <v>8439</v>
      </c>
      <c r="AY60" t="s">
        <v>369</v>
      </c>
      <c r="AZ60">
        <v>4</v>
      </c>
      <c r="BA60" t="s">
        <v>425</v>
      </c>
      <c r="BB60">
        <v>2</v>
      </c>
      <c r="BC60">
        <v>1</v>
      </c>
      <c r="BE60" t="s">
        <v>66</v>
      </c>
      <c r="BF60">
        <v>0</v>
      </c>
      <c r="BG60" t="s">
        <v>259</v>
      </c>
      <c r="BI60" t="s">
        <v>116</v>
      </c>
      <c r="BJ60" t="s">
        <v>235</v>
      </c>
      <c r="BK60" t="s">
        <v>66</v>
      </c>
      <c r="BL60">
        <v>0.95591862114633297</v>
      </c>
      <c r="BM60">
        <v>8439</v>
      </c>
      <c r="BN60" t="s">
        <v>117</v>
      </c>
      <c r="BO60" t="s">
        <v>174</v>
      </c>
      <c r="BP60">
        <v>2</v>
      </c>
      <c r="BQ60">
        <v>2204.364</v>
      </c>
      <c r="BR60">
        <v>8.3957722394869521E-3</v>
      </c>
      <c r="BS60">
        <v>0.30327061025934826</v>
      </c>
      <c r="BT60">
        <v>9.0275471746045569E-2</v>
      </c>
      <c r="BU60">
        <v>10.992000000000001</v>
      </c>
      <c r="BV60">
        <v>9.0729117332709122E-2</v>
      </c>
      <c r="BW60">
        <v>7.5305167386148568</v>
      </c>
      <c r="BX60">
        <v>5</v>
      </c>
      <c r="BY60">
        <v>2</v>
      </c>
      <c r="BZ60">
        <v>166</v>
      </c>
    </row>
    <row r="61" spans="1:78" ht="16.5">
      <c r="A61" s="242" t="str">
        <f t="shared" si="1"/>
        <v>신화여객</v>
      </c>
      <c r="B61" s="124" t="str">
        <f t="shared" si="2"/>
        <v>이주호</v>
      </c>
      <c r="C61" s="125" t="str">
        <f t="shared" si="3"/>
        <v>A</v>
      </c>
      <c r="D61" s="126">
        <f t="shared" si="4"/>
        <v>0.98346153846153839</v>
      </c>
      <c r="E61" s="127">
        <f t="shared" si="5"/>
        <v>6611</v>
      </c>
      <c r="F61" s="128" t="str">
        <f t="shared" si="6"/>
        <v>37</v>
      </c>
      <c r="G61" s="129" t="str">
        <f t="shared" si="7"/>
        <v>71바6168</v>
      </c>
      <c r="H61" s="130">
        <f t="shared" si="8"/>
        <v>1</v>
      </c>
      <c r="I61" s="131">
        <f t="shared" si="9"/>
        <v>1902.89</v>
      </c>
      <c r="J61" s="132">
        <f t="shared" si="10"/>
        <v>3.7082709970402916E-2</v>
      </c>
      <c r="K61" s="132">
        <f t="shared" si="11"/>
        <v>0.35378539940796194</v>
      </c>
      <c r="L61" s="132">
        <f t="shared" si="12"/>
        <v>0.22807413986094832</v>
      </c>
      <c r="M61" s="133">
        <f t="shared" si="13"/>
        <v>7.9039999999999999</v>
      </c>
      <c r="N61" s="134">
        <f t="shared" si="14"/>
        <v>0.26275822564625384</v>
      </c>
      <c r="O61" s="134">
        <f t="shared" si="15"/>
        <v>1.6816526441360247</v>
      </c>
      <c r="P61" s="215">
        <f t="shared" si="16"/>
        <v>37</v>
      </c>
      <c r="Q61" s="216">
        <f t="shared" si="17"/>
        <v>5</v>
      </c>
      <c r="R61" s="216">
        <f t="shared" si="18"/>
        <v>32</v>
      </c>
      <c r="T61">
        <v>524</v>
      </c>
      <c r="U61">
        <v>6611</v>
      </c>
      <c r="V61" t="s">
        <v>236</v>
      </c>
      <c r="W61">
        <v>1902.89</v>
      </c>
      <c r="X61">
        <v>744.28499999999997</v>
      </c>
      <c r="Y61">
        <v>2.5569999999999999</v>
      </c>
      <c r="Z61">
        <v>7.9039999999999999</v>
      </c>
      <c r="AA61">
        <v>132.825244</v>
      </c>
      <c r="AB61">
        <v>4.9255199999999997</v>
      </c>
      <c r="AC61">
        <v>46.991632000000003</v>
      </c>
      <c r="AD61" s="1">
        <v>434</v>
      </c>
      <c r="AE61">
        <v>5</v>
      </c>
      <c r="AF61">
        <v>32</v>
      </c>
      <c r="AG61">
        <v>68</v>
      </c>
      <c r="AH61">
        <v>14.326267</v>
      </c>
      <c r="AI61">
        <v>57.7</v>
      </c>
      <c r="AJ61">
        <v>0</v>
      </c>
      <c r="AK61">
        <v>37</v>
      </c>
      <c r="AL61">
        <v>21574</v>
      </c>
      <c r="AM61">
        <v>0.98346153846153839</v>
      </c>
      <c r="AN61" t="s">
        <v>66</v>
      </c>
      <c r="AO61">
        <v>1902.89</v>
      </c>
      <c r="AP61" t="s">
        <v>505</v>
      </c>
      <c r="AQ61" t="s">
        <v>116</v>
      </c>
      <c r="AR61" t="s">
        <v>118</v>
      </c>
      <c r="AS61" t="s">
        <v>116</v>
      </c>
      <c r="AT61" t="s">
        <v>118</v>
      </c>
      <c r="AU61" t="s">
        <v>190</v>
      </c>
      <c r="AV61" t="s">
        <v>236</v>
      </c>
      <c r="AW61" t="s">
        <v>66</v>
      </c>
      <c r="AX61">
        <v>6611</v>
      </c>
      <c r="AY61" t="s">
        <v>367</v>
      </c>
      <c r="AZ61">
        <v>2</v>
      </c>
      <c r="BA61" t="s">
        <v>368</v>
      </c>
      <c r="BB61">
        <v>1</v>
      </c>
      <c r="BC61">
        <v>1</v>
      </c>
      <c r="BE61" t="s">
        <v>66</v>
      </c>
      <c r="BF61">
        <v>0</v>
      </c>
      <c r="BG61" t="s">
        <v>259</v>
      </c>
      <c r="BI61" t="s">
        <v>116</v>
      </c>
      <c r="BJ61" t="s">
        <v>236</v>
      </c>
      <c r="BK61" t="s">
        <v>66</v>
      </c>
      <c r="BL61">
        <v>0.98346153846153839</v>
      </c>
      <c r="BM61">
        <v>6611</v>
      </c>
      <c r="BN61" t="s">
        <v>118</v>
      </c>
      <c r="BO61" t="s">
        <v>190</v>
      </c>
      <c r="BP61">
        <v>1</v>
      </c>
      <c r="BQ61">
        <v>1902.89</v>
      </c>
      <c r="BR61">
        <v>3.7082709970402916E-2</v>
      </c>
      <c r="BS61">
        <v>0.35378539940796194</v>
      </c>
      <c r="BT61">
        <v>0.22807413986094832</v>
      </c>
      <c r="BU61">
        <v>7.9039999999999999</v>
      </c>
      <c r="BV61">
        <v>0.26275822564625384</v>
      </c>
      <c r="BW61">
        <v>1.6816526441360247</v>
      </c>
      <c r="BX61">
        <v>37</v>
      </c>
      <c r="BY61">
        <v>5</v>
      </c>
      <c r="BZ61">
        <v>32</v>
      </c>
    </row>
    <row r="62" spans="1:78" ht="16.5">
      <c r="A62" s="243" t="str">
        <f t="shared" si="1"/>
        <v>신화여객</v>
      </c>
      <c r="B62" s="108" t="str">
        <f t="shared" si="2"/>
        <v>이진영</v>
      </c>
      <c r="C62" s="109" t="str">
        <f t="shared" si="3"/>
        <v>C</v>
      </c>
      <c r="D62" s="110">
        <f t="shared" si="4"/>
        <v>0.87499999999999989</v>
      </c>
      <c r="E62" s="111">
        <f t="shared" si="5"/>
        <v>5352</v>
      </c>
      <c r="F62" s="112" t="str">
        <f t="shared" si="6"/>
        <v>34</v>
      </c>
      <c r="G62" s="113" t="str">
        <f t="shared" si="7"/>
        <v>71바1115</v>
      </c>
      <c r="H62" s="114">
        <f t="shared" si="8"/>
        <v>1</v>
      </c>
      <c r="I62" s="115">
        <f t="shared" si="9"/>
        <v>2410.9119999999998</v>
      </c>
      <c r="J62" s="116">
        <f t="shared" si="10"/>
        <v>1.2938523450047779E-2</v>
      </c>
      <c r="K62" s="116">
        <f t="shared" si="11"/>
        <v>0.35914537838748695</v>
      </c>
      <c r="L62" s="116">
        <f t="shared" si="12"/>
        <v>0.14226981324909413</v>
      </c>
      <c r="M62" s="117">
        <f t="shared" si="13"/>
        <v>10.042999999999999</v>
      </c>
      <c r="N62" s="118">
        <f t="shared" si="14"/>
        <v>0.29034655765121253</v>
      </c>
      <c r="O62" s="118">
        <f t="shared" si="15"/>
        <v>9.042221366852047</v>
      </c>
      <c r="P62" s="217">
        <f t="shared" si="16"/>
        <v>5</v>
      </c>
      <c r="Q62" s="218">
        <f t="shared" si="17"/>
        <v>7</v>
      </c>
      <c r="R62" s="218">
        <f t="shared" si="18"/>
        <v>218</v>
      </c>
      <c r="T62">
        <v>524</v>
      </c>
      <c r="U62">
        <v>5352</v>
      </c>
      <c r="V62" t="s">
        <v>237</v>
      </c>
      <c r="W62">
        <v>2410.9119999999998</v>
      </c>
      <c r="X62">
        <v>1059.796</v>
      </c>
      <c r="Y62">
        <v>2.2749999999999999</v>
      </c>
      <c r="Z62">
        <v>10.042999999999999</v>
      </c>
      <c r="AA62">
        <v>157.47245100000001</v>
      </c>
      <c r="AB62">
        <v>2.037461</v>
      </c>
      <c r="AC62">
        <v>56.555503000000002</v>
      </c>
      <c r="AD62" s="1">
        <v>343</v>
      </c>
      <c r="AE62">
        <v>7</v>
      </c>
      <c r="AF62">
        <v>218</v>
      </c>
      <c r="AG62">
        <v>73</v>
      </c>
      <c r="AH62">
        <v>15.310055</v>
      </c>
      <c r="AI62">
        <v>84.9</v>
      </c>
      <c r="AJ62">
        <v>0</v>
      </c>
      <c r="AK62">
        <v>5</v>
      </c>
      <c r="AL62">
        <v>2690</v>
      </c>
      <c r="AM62">
        <v>0.87499999999999989</v>
      </c>
      <c r="AN62" t="s">
        <v>69</v>
      </c>
      <c r="AO62">
        <v>2410.9119999999998</v>
      </c>
      <c r="AP62" t="s">
        <v>506</v>
      </c>
      <c r="AQ62" t="s">
        <v>116</v>
      </c>
      <c r="AR62" t="s">
        <v>117</v>
      </c>
      <c r="AS62" t="s">
        <v>116</v>
      </c>
      <c r="AT62" t="s">
        <v>117</v>
      </c>
      <c r="AU62" t="s">
        <v>168</v>
      </c>
      <c r="AV62" t="s">
        <v>237</v>
      </c>
      <c r="AW62" t="s">
        <v>69</v>
      </c>
      <c r="AX62">
        <v>5352</v>
      </c>
      <c r="AY62" t="s">
        <v>355</v>
      </c>
      <c r="AZ62">
        <v>4</v>
      </c>
      <c r="BA62" t="s">
        <v>319</v>
      </c>
      <c r="BB62">
        <v>1</v>
      </c>
      <c r="BC62">
        <v>1</v>
      </c>
      <c r="BE62" t="s">
        <v>69</v>
      </c>
      <c r="BF62">
        <v>0</v>
      </c>
      <c r="BG62" t="s">
        <v>259</v>
      </c>
      <c r="BI62" t="s">
        <v>116</v>
      </c>
      <c r="BJ62" t="s">
        <v>237</v>
      </c>
      <c r="BK62" t="s">
        <v>69</v>
      </c>
      <c r="BL62">
        <v>0.87499999999999989</v>
      </c>
      <c r="BM62">
        <v>5352</v>
      </c>
      <c r="BN62" t="s">
        <v>117</v>
      </c>
      <c r="BO62" t="s">
        <v>168</v>
      </c>
      <c r="BP62">
        <v>1</v>
      </c>
      <c r="BQ62">
        <v>2410.9119999999998</v>
      </c>
      <c r="BR62">
        <v>1.2938523450047779E-2</v>
      </c>
      <c r="BS62">
        <v>0.35914537838748695</v>
      </c>
      <c r="BT62">
        <v>0.14226981324909413</v>
      </c>
      <c r="BU62">
        <v>10.042999999999999</v>
      </c>
      <c r="BV62">
        <v>0.29034655765121253</v>
      </c>
      <c r="BW62">
        <v>9.042221366852047</v>
      </c>
      <c r="BX62">
        <v>5</v>
      </c>
      <c r="BY62">
        <v>7</v>
      </c>
      <c r="BZ62">
        <v>218</v>
      </c>
    </row>
    <row r="63" spans="1:78" ht="16.5">
      <c r="A63" s="242" t="str">
        <f t="shared" si="1"/>
        <v>신화여객</v>
      </c>
      <c r="B63" s="124" t="str">
        <f t="shared" si="2"/>
        <v>이한남</v>
      </c>
      <c r="C63" s="125" t="str">
        <f t="shared" si="3"/>
        <v>D</v>
      </c>
      <c r="D63" s="126">
        <f t="shared" si="4"/>
        <v>0.82381225165551786</v>
      </c>
      <c r="E63" s="127">
        <f t="shared" si="5"/>
        <v>8833</v>
      </c>
      <c r="F63" s="128" t="str">
        <f t="shared" si="6"/>
        <v>34</v>
      </c>
      <c r="G63" s="129" t="str">
        <f t="shared" si="7"/>
        <v>72바1110</v>
      </c>
      <c r="H63" s="130">
        <f t="shared" si="8"/>
        <v>5</v>
      </c>
      <c r="I63" s="131">
        <f t="shared" si="9"/>
        <v>1603.5070000000001</v>
      </c>
      <c r="J63" s="132">
        <f t="shared" si="10"/>
        <v>4.3957277205311375E-2</v>
      </c>
      <c r="K63" s="132">
        <f t="shared" si="11"/>
        <v>0.3702065521834087</v>
      </c>
      <c r="L63" s="132">
        <f t="shared" si="12"/>
        <v>0.1228557156283072</v>
      </c>
      <c r="M63" s="133">
        <f t="shared" si="13"/>
        <v>13.340999999999999</v>
      </c>
      <c r="N63" s="134">
        <f t="shared" si="14"/>
        <v>0.43654315197875654</v>
      </c>
      <c r="O63" s="134">
        <f t="shared" si="15"/>
        <v>28.936574645449006</v>
      </c>
      <c r="P63" s="215">
        <f t="shared" si="16"/>
        <v>13</v>
      </c>
      <c r="Q63" s="216">
        <f t="shared" si="17"/>
        <v>7</v>
      </c>
      <c r="R63" s="216">
        <f t="shared" si="18"/>
        <v>464</v>
      </c>
      <c r="T63">
        <v>524</v>
      </c>
      <c r="U63">
        <v>8833</v>
      </c>
      <c r="V63" t="s">
        <v>248</v>
      </c>
      <c r="W63">
        <v>1603.5070000000001</v>
      </c>
      <c r="X63">
        <v>754.32899999999995</v>
      </c>
      <c r="Y63">
        <v>2.1259999999999999</v>
      </c>
      <c r="Z63">
        <v>13.340999999999999</v>
      </c>
      <c r="AA63">
        <v>108.21052400000001</v>
      </c>
      <c r="AB63">
        <v>4.75664</v>
      </c>
      <c r="AC63">
        <v>40.060245000000002</v>
      </c>
      <c r="AD63" s="1">
        <v>197</v>
      </c>
      <c r="AE63">
        <v>7</v>
      </c>
      <c r="AF63">
        <v>464</v>
      </c>
      <c r="AG63">
        <v>75</v>
      </c>
      <c r="AH63">
        <v>14.818401</v>
      </c>
      <c r="AI63">
        <v>780.1</v>
      </c>
      <c r="AJ63">
        <v>0</v>
      </c>
      <c r="AK63">
        <v>13</v>
      </c>
      <c r="AL63">
        <v>4228</v>
      </c>
      <c r="AM63">
        <v>0.82381225165551786</v>
      </c>
      <c r="AN63" t="s">
        <v>67</v>
      </c>
      <c r="AO63">
        <v>923.49900000000002</v>
      </c>
      <c r="AP63" t="s">
        <v>507</v>
      </c>
      <c r="AQ63" t="s">
        <v>116</v>
      </c>
      <c r="AR63" t="s">
        <v>117</v>
      </c>
      <c r="AS63" t="s">
        <v>116</v>
      </c>
      <c r="AT63" t="s">
        <v>117</v>
      </c>
      <c r="AU63" t="s">
        <v>183</v>
      </c>
      <c r="AV63" t="s">
        <v>248</v>
      </c>
      <c r="AW63" t="s">
        <v>67</v>
      </c>
      <c r="AX63">
        <v>8833</v>
      </c>
      <c r="AY63" t="s">
        <v>361</v>
      </c>
      <c r="AZ63">
        <v>11</v>
      </c>
      <c r="BA63" t="s">
        <v>508</v>
      </c>
      <c r="BB63">
        <v>5</v>
      </c>
      <c r="BC63">
        <v>1</v>
      </c>
      <c r="BE63" t="s">
        <v>67</v>
      </c>
      <c r="BF63">
        <v>0</v>
      </c>
      <c r="BG63" t="s">
        <v>259</v>
      </c>
      <c r="BI63" t="s">
        <v>116</v>
      </c>
      <c r="BJ63" t="s">
        <v>248</v>
      </c>
      <c r="BK63" t="s">
        <v>67</v>
      </c>
      <c r="BL63">
        <v>0.82381225165551786</v>
      </c>
      <c r="BM63">
        <v>8833</v>
      </c>
      <c r="BN63" t="s">
        <v>117</v>
      </c>
      <c r="BO63" t="s">
        <v>183</v>
      </c>
      <c r="BP63">
        <v>5</v>
      </c>
      <c r="BQ63">
        <v>1603.5070000000001</v>
      </c>
      <c r="BR63">
        <v>4.3957277205311375E-2</v>
      </c>
      <c r="BS63">
        <v>0.3702065521834087</v>
      </c>
      <c r="BT63">
        <v>0.1228557156283072</v>
      </c>
      <c r="BU63">
        <v>13.340999999999999</v>
      </c>
      <c r="BV63">
        <v>0.43654315197875654</v>
      </c>
      <c r="BW63">
        <v>28.936574645449006</v>
      </c>
      <c r="BX63">
        <v>13</v>
      </c>
      <c r="BY63">
        <v>7</v>
      </c>
      <c r="BZ63">
        <v>464</v>
      </c>
    </row>
    <row r="64" spans="1:78" ht="16.5">
      <c r="A64" s="243" t="str">
        <f t="shared" si="1"/>
        <v>신화여객</v>
      </c>
      <c r="B64" s="108" t="str">
        <f t="shared" si="2"/>
        <v>이희광</v>
      </c>
      <c r="C64" s="109" t="str">
        <f t="shared" si="3"/>
        <v>D</v>
      </c>
      <c r="D64" s="110">
        <f t="shared" si="4"/>
        <v>0.8338461538461539</v>
      </c>
      <c r="E64" s="111">
        <f t="shared" si="5"/>
        <v>8788</v>
      </c>
      <c r="F64" s="112" t="str">
        <f t="shared" si="6"/>
        <v>34</v>
      </c>
      <c r="G64" s="113" t="str">
        <f t="shared" si="7"/>
        <v>71바6173</v>
      </c>
      <c r="H64" s="114">
        <f t="shared" si="8"/>
        <v>1</v>
      </c>
      <c r="I64" s="115">
        <f t="shared" si="9"/>
        <v>1333.819</v>
      </c>
      <c r="J64" s="116">
        <f t="shared" si="10"/>
        <v>8.8248602493104875E-3</v>
      </c>
      <c r="K64" s="116">
        <f t="shared" si="11"/>
        <v>0.37094356598844935</v>
      </c>
      <c r="L64" s="116">
        <f t="shared" si="12"/>
        <v>0.31488530302837192</v>
      </c>
      <c r="M64" s="117">
        <f t="shared" si="13"/>
        <v>14.494</v>
      </c>
      <c r="N64" s="118">
        <f t="shared" si="14"/>
        <v>3.6736618686643392</v>
      </c>
      <c r="O64" s="118">
        <f t="shared" si="15"/>
        <v>38.535963275376943</v>
      </c>
      <c r="P64" s="217">
        <f t="shared" si="16"/>
        <v>12</v>
      </c>
      <c r="Q64" s="218">
        <f t="shared" si="17"/>
        <v>49</v>
      </c>
      <c r="R64" s="218">
        <f t="shared" si="18"/>
        <v>514</v>
      </c>
      <c r="T64">
        <v>524</v>
      </c>
      <c r="U64">
        <v>8788</v>
      </c>
      <c r="V64" t="s">
        <v>314</v>
      </c>
      <c r="W64">
        <v>1333.819</v>
      </c>
      <c r="X64">
        <v>615.149</v>
      </c>
      <c r="Y64">
        <v>2.1680000000000001</v>
      </c>
      <c r="Z64">
        <v>14.494</v>
      </c>
      <c r="AA64">
        <v>80.294415999999998</v>
      </c>
      <c r="AB64">
        <v>0.70858699999999997</v>
      </c>
      <c r="AC64">
        <v>29.784697000000001</v>
      </c>
      <c r="AD64" s="1">
        <v>420</v>
      </c>
      <c r="AE64">
        <v>49</v>
      </c>
      <c r="AF64">
        <v>514</v>
      </c>
      <c r="AG64">
        <v>78</v>
      </c>
      <c r="AH64">
        <v>16.611602999999999</v>
      </c>
      <c r="AI64">
        <v>1047.5</v>
      </c>
      <c r="AJ64">
        <v>0</v>
      </c>
      <c r="AK64">
        <v>12</v>
      </c>
      <c r="AL64">
        <v>2677</v>
      </c>
      <c r="AM64">
        <v>0.8338461538461539</v>
      </c>
      <c r="AN64" t="s">
        <v>67</v>
      </c>
      <c r="AO64">
        <v>1333.819</v>
      </c>
      <c r="AP64" t="s">
        <v>509</v>
      </c>
      <c r="AQ64" t="s">
        <v>116</v>
      </c>
      <c r="AR64" t="s">
        <v>117</v>
      </c>
      <c r="AS64" t="s">
        <v>116</v>
      </c>
      <c r="AT64" t="s">
        <v>117</v>
      </c>
      <c r="AU64" t="s">
        <v>306</v>
      </c>
      <c r="AV64" t="s">
        <v>314</v>
      </c>
      <c r="AW64" t="s">
        <v>67</v>
      </c>
      <c r="AX64">
        <v>8788</v>
      </c>
      <c r="AY64" t="s">
        <v>361</v>
      </c>
      <c r="AZ64">
        <v>6</v>
      </c>
      <c r="BA64" t="s">
        <v>323</v>
      </c>
      <c r="BB64">
        <v>1</v>
      </c>
      <c r="BC64">
        <v>1</v>
      </c>
      <c r="BE64" t="s">
        <v>69</v>
      </c>
      <c r="BF64">
        <v>-1</v>
      </c>
      <c r="BG64" t="s">
        <v>339</v>
      </c>
      <c r="BI64" t="s">
        <v>116</v>
      </c>
      <c r="BJ64" t="s">
        <v>314</v>
      </c>
      <c r="BK64" t="s">
        <v>67</v>
      </c>
      <c r="BL64">
        <v>0.8338461538461539</v>
      </c>
      <c r="BM64">
        <v>8788</v>
      </c>
      <c r="BN64" t="s">
        <v>117</v>
      </c>
      <c r="BO64" t="s">
        <v>306</v>
      </c>
      <c r="BP64">
        <v>1</v>
      </c>
      <c r="BQ64">
        <v>1333.819</v>
      </c>
      <c r="BR64">
        <v>8.8248602493104875E-3</v>
      </c>
      <c r="BS64">
        <v>0.37094356598844935</v>
      </c>
      <c r="BT64">
        <v>0.31488530302837192</v>
      </c>
      <c r="BU64">
        <v>14.494</v>
      </c>
      <c r="BV64">
        <v>3.6736618686643392</v>
      </c>
      <c r="BW64">
        <v>38.535963275376943</v>
      </c>
      <c r="BX64">
        <v>12</v>
      </c>
      <c r="BY64">
        <v>49</v>
      </c>
      <c r="BZ64">
        <v>514</v>
      </c>
    </row>
    <row r="65" spans="1:78" ht="16.5">
      <c r="A65" s="242" t="str">
        <f t="shared" si="1"/>
        <v>신화여객</v>
      </c>
      <c r="B65" s="124" t="str">
        <f t="shared" si="2"/>
        <v>임종수</v>
      </c>
      <c r="C65" s="125" t="str">
        <f t="shared" si="3"/>
        <v>C</v>
      </c>
      <c r="D65" s="126">
        <f t="shared" si="4"/>
        <v>0.87873536965772148</v>
      </c>
      <c r="E65" s="127">
        <f t="shared" si="5"/>
        <v>4430</v>
      </c>
      <c r="F65" s="128" t="str">
        <f t="shared" si="6"/>
        <v>34</v>
      </c>
      <c r="G65" s="129" t="str">
        <f t="shared" si="7"/>
        <v>72바1098</v>
      </c>
      <c r="H65" s="130">
        <f t="shared" si="8"/>
        <v>9</v>
      </c>
      <c r="I65" s="131">
        <f t="shared" si="9"/>
        <v>6793.1220000000003</v>
      </c>
      <c r="J65" s="132">
        <f t="shared" si="10"/>
        <v>3.1749441521208371E-2</v>
      </c>
      <c r="K65" s="132">
        <f t="shared" si="11"/>
        <v>0.3856099813570667</v>
      </c>
      <c r="L65" s="132">
        <f t="shared" si="12"/>
        <v>0.1579538833543693</v>
      </c>
      <c r="M65" s="133">
        <f t="shared" si="13"/>
        <v>12.483000000000001</v>
      </c>
      <c r="N65" s="134">
        <f t="shared" si="14"/>
        <v>2.8852713082438384</v>
      </c>
      <c r="O65" s="134">
        <f t="shared" si="15"/>
        <v>32.032399830298942</v>
      </c>
      <c r="P65" s="215">
        <f t="shared" si="16"/>
        <v>162</v>
      </c>
      <c r="Q65" s="216">
        <f t="shared" si="17"/>
        <v>196</v>
      </c>
      <c r="R65" s="216">
        <f t="shared" si="18"/>
        <v>2176</v>
      </c>
      <c r="T65">
        <v>524</v>
      </c>
      <c r="U65">
        <v>4430</v>
      </c>
      <c r="V65" t="s">
        <v>238</v>
      </c>
      <c r="W65">
        <v>6793.1220000000003</v>
      </c>
      <c r="X65">
        <v>2986.03</v>
      </c>
      <c r="Y65">
        <v>2.2749999999999999</v>
      </c>
      <c r="Z65">
        <v>12.483000000000001</v>
      </c>
      <c r="AA65">
        <v>456.55851899999999</v>
      </c>
      <c r="AB65">
        <v>14.495478</v>
      </c>
      <c r="AC65">
        <v>176.05352199999999</v>
      </c>
      <c r="AD65" s="1">
        <v>1073</v>
      </c>
      <c r="AE65">
        <v>196</v>
      </c>
      <c r="AF65">
        <v>2176</v>
      </c>
      <c r="AG65">
        <v>81</v>
      </c>
      <c r="AH65">
        <v>14.878973</v>
      </c>
      <c r="AI65">
        <v>5749.2</v>
      </c>
      <c r="AJ65">
        <v>0</v>
      </c>
      <c r="AK65">
        <v>162</v>
      </c>
      <c r="AL65">
        <v>59060</v>
      </c>
      <c r="AM65">
        <v>0.87873536965772148</v>
      </c>
      <c r="AN65" t="s">
        <v>69</v>
      </c>
      <c r="AO65">
        <v>5058.3580000000002</v>
      </c>
      <c r="AP65" t="s">
        <v>510</v>
      </c>
      <c r="AQ65" t="s">
        <v>116</v>
      </c>
      <c r="AR65" t="s">
        <v>117</v>
      </c>
      <c r="AS65" t="s">
        <v>116</v>
      </c>
      <c r="AT65" t="s">
        <v>117</v>
      </c>
      <c r="AU65" t="s">
        <v>255</v>
      </c>
      <c r="AV65" t="s">
        <v>238</v>
      </c>
      <c r="AW65" t="s">
        <v>69</v>
      </c>
      <c r="AX65">
        <v>4430</v>
      </c>
      <c r="AY65" t="s">
        <v>355</v>
      </c>
      <c r="AZ65">
        <v>3</v>
      </c>
      <c r="BA65" t="s">
        <v>326</v>
      </c>
      <c r="BB65">
        <v>9</v>
      </c>
      <c r="BC65">
        <v>1</v>
      </c>
      <c r="BE65" t="s">
        <v>69</v>
      </c>
      <c r="BF65">
        <v>0</v>
      </c>
      <c r="BG65" t="s">
        <v>259</v>
      </c>
      <c r="BI65" t="s">
        <v>116</v>
      </c>
      <c r="BJ65" t="s">
        <v>238</v>
      </c>
      <c r="BK65" t="s">
        <v>69</v>
      </c>
      <c r="BL65">
        <v>0.87873536965772148</v>
      </c>
      <c r="BM65">
        <v>4430</v>
      </c>
      <c r="BN65" t="s">
        <v>117</v>
      </c>
      <c r="BO65" t="s">
        <v>255</v>
      </c>
      <c r="BP65">
        <v>9</v>
      </c>
      <c r="BQ65">
        <v>6793.1220000000003</v>
      </c>
      <c r="BR65">
        <v>3.1749441521208371E-2</v>
      </c>
      <c r="BS65">
        <v>0.3856099813570667</v>
      </c>
      <c r="BT65">
        <v>0.1579538833543693</v>
      </c>
      <c r="BU65">
        <v>12.483000000000001</v>
      </c>
      <c r="BV65">
        <v>2.8852713082438384</v>
      </c>
      <c r="BW65">
        <v>32.032399830298942</v>
      </c>
      <c r="BX65">
        <v>162</v>
      </c>
      <c r="BY65">
        <v>196</v>
      </c>
      <c r="BZ65">
        <v>2176</v>
      </c>
    </row>
    <row r="66" spans="1:78" ht="16.5">
      <c r="A66" s="243" t="str">
        <f t="shared" si="1"/>
        <v>신화여객</v>
      </c>
      <c r="B66" s="108" t="str">
        <f t="shared" si="2"/>
        <v>임창순</v>
      </c>
      <c r="C66" s="109" t="str">
        <f t="shared" si="3"/>
        <v>S</v>
      </c>
      <c r="D66" s="110">
        <f t="shared" si="4"/>
        <v>1.0365384615384614</v>
      </c>
      <c r="E66" s="111">
        <f t="shared" si="5"/>
        <v>4947</v>
      </c>
      <c r="F66" s="112" t="str">
        <f t="shared" si="6"/>
        <v>34</v>
      </c>
      <c r="G66" s="113" t="str">
        <f t="shared" si="7"/>
        <v>71바6173</v>
      </c>
      <c r="H66" s="114">
        <f t="shared" si="8"/>
        <v>1</v>
      </c>
      <c r="I66" s="115">
        <f t="shared" si="9"/>
        <v>2299.9879999999998</v>
      </c>
      <c r="J66" s="116">
        <f t="shared" si="10"/>
        <v>2.0131742116513481E-2</v>
      </c>
      <c r="K66" s="116">
        <f t="shared" si="11"/>
        <v>0.16972360765443148</v>
      </c>
      <c r="L66" s="116">
        <f t="shared" si="12"/>
        <v>0.1360876665443472</v>
      </c>
      <c r="M66" s="117">
        <f t="shared" si="13"/>
        <v>7.88</v>
      </c>
      <c r="N66" s="118">
        <f t="shared" si="14"/>
        <v>1.4347900945570151</v>
      </c>
      <c r="O66" s="118">
        <f t="shared" si="15"/>
        <v>5.9130743290834564</v>
      </c>
      <c r="P66" s="217">
        <f t="shared" si="16"/>
        <v>6</v>
      </c>
      <c r="Q66" s="218">
        <f t="shared" si="17"/>
        <v>33</v>
      </c>
      <c r="R66" s="218">
        <f t="shared" si="18"/>
        <v>136</v>
      </c>
      <c r="T66">
        <v>524</v>
      </c>
      <c r="U66">
        <v>4947</v>
      </c>
      <c r="V66" t="s">
        <v>315</v>
      </c>
      <c r="W66">
        <v>2299.9879999999998</v>
      </c>
      <c r="X66">
        <v>853.29100000000005</v>
      </c>
      <c r="Y66">
        <v>2.6949999999999998</v>
      </c>
      <c r="Z66">
        <v>7.88</v>
      </c>
      <c r="AA66">
        <v>123.172152</v>
      </c>
      <c r="AB66">
        <v>2.47967</v>
      </c>
      <c r="AC66">
        <v>20.905221999999998</v>
      </c>
      <c r="AD66" s="1">
        <v>313</v>
      </c>
      <c r="AE66">
        <v>33</v>
      </c>
      <c r="AF66">
        <v>136</v>
      </c>
      <c r="AG66">
        <v>75</v>
      </c>
      <c r="AH66">
        <v>18.672954000000001</v>
      </c>
      <c r="AI66">
        <v>425</v>
      </c>
      <c r="AJ66">
        <v>0</v>
      </c>
      <c r="AK66">
        <v>6</v>
      </c>
      <c r="AL66">
        <v>1059</v>
      </c>
      <c r="AM66">
        <v>1.0365384615384614</v>
      </c>
      <c r="AN66" t="s">
        <v>71</v>
      </c>
      <c r="AO66">
        <v>2299.9879999999998</v>
      </c>
      <c r="AP66" t="s">
        <v>511</v>
      </c>
      <c r="AQ66" t="s">
        <v>116</v>
      </c>
      <c r="AR66" t="s">
        <v>117</v>
      </c>
      <c r="AS66" t="s">
        <v>116</v>
      </c>
      <c r="AT66" t="s">
        <v>117</v>
      </c>
      <c r="AU66" t="s">
        <v>306</v>
      </c>
      <c r="AV66" t="s">
        <v>315</v>
      </c>
      <c r="AW66" t="s">
        <v>71</v>
      </c>
      <c r="AX66">
        <v>4947</v>
      </c>
      <c r="AY66" t="s">
        <v>389</v>
      </c>
      <c r="AZ66">
        <v>1</v>
      </c>
      <c r="BA66" t="s">
        <v>390</v>
      </c>
      <c r="BB66">
        <v>1</v>
      </c>
      <c r="BC66">
        <v>1</v>
      </c>
      <c r="BE66" t="s">
        <v>71</v>
      </c>
      <c r="BF66">
        <v>0</v>
      </c>
      <c r="BG66" t="s">
        <v>259</v>
      </c>
      <c r="BI66" t="s">
        <v>116</v>
      </c>
      <c r="BJ66" t="s">
        <v>315</v>
      </c>
      <c r="BK66" t="s">
        <v>71</v>
      </c>
      <c r="BL66">
        <v>1.0365384615384614</v>
      </c>
      <c r="BM66">
        <v>4947</v>
      </c>
      <c r="BN66" t="s">
        <v>117</v>
      </c>
      <c r="BO66" t="s">
        <v>306</v>
      </c>
      <c r="BP66">
        <v>1</v>
      </c>
      <c r="BQ66">
        <v>2299.9879999999998</v>
      </c>
      <c r="BR66">
        <v>2.0131742116513481E-2</v>
      </c>
      <c r="BS66">
        <v>0.16972360765443148</v>
      </c>
      <c r="BT66">
        <v>0.1360876665443472</v>
      </c>
      <c r="BU66">
        <v>7.88</v>
      </c>
      <c r="BV66">
        <v>1.4347900945570151</v>
      </c>
      <c r="BW66">
        <v>5.9130743290834564</v>
      </c>
      <c r="BX66">
        <v>6</v>
      </c>
      <c r="BY66">
        <v>33</v>
      </c>
      <c r="BZ66">
        <v>136</v>
      </c>
    </row>
    <row r="67" spans="1:78" ht="16.5">
      <c r="A67" s="242" t="str">
        <f t="shared" si="1"/>
        <v>신화여객</v>
      </c>
      <c r="B67" s="124" t="str">
        <f t="shared" si="2"/>
        <v>장문성</v>
      </c>
      <c r="C67" s="125" t="str">
        <f t="shared" si="3"/>
        <v>A</v>
      </c>
      <c r="D67" s="126">
        <f t="shared" si="4"/>
        <v>0.99423076923076914</v>
      </c>
      <c r="E67" s="127">
        <f t="shared" si="5"/>
        <v>2502</v>
      </c>
      <c r="F67" s="128" t="str">
        <f t="shared" si="6"/>
        <v>37</v>
      </c>
      <c r="G67" s="129" t="str">
        <f t="shared" si="7"/>
        <v>71바6167</v>
      </c>
      <c r="H67" s="130">
        <f t="shared" si="8"/>
        <v>1</v>
      </c>
      <c r="I67" s="131">
        <f t="shared" si="9"/>
        <v>1730.3889999999999</v>
      </c>
      <c r="J67" s="132">
        <f t="shared" si="10"/>
        <v>1.3884696454754675E-2</v>
      </c>
      <c r="K67" s="132">
        <f t="shared" si="11"/>
        <v>0.33661387194848552</v>
      </c>
      <c r="L67" s="132">
        <f t="shared" si="12"/>
        <v>0.19764342006334992</v>
      </c>
      <c r="M67" s="133">
        <f t="shared" si="13"/>
        <v>8.7420000000000009</v>
      </c>
      <c r="N67" s="134">
        <f t="shared" si="14"/>
        <v>0</v>
      </c>
      <c r="O67" s="134">
        <f t="shared" si="15"/>
        <v>7.108228265436269</v>
      </c>
      <c r="P67" s="215">
        <f t="shared" si="16"/>
        <v>2</v>
      </c>
      <c r="Q67" s="216">
        <f t="shared" si="17"/>
        <v>0</v>
      </c>
      <c r="R67" s="216">
        <f t="shared" si="18"/>
        <v>123</v>
      </c>
      <c r="T67">
        <v>524</v>
      </c>
      <c r="U67">
        <v>2502</v>
      </c>
      <c r="V67" t="s">
        <v>239</v>
      </c>
      <c r="W67">
        <v>1730.3889999999999</v>
      </c>
      <c r="X67">
        <v>669.46699999999998</v>
      </c>
      <c r="Y67">
        <v>2.585</v>
      </c>
      <c r="Z67">
        <v>8.7420000000000009</v>
      </c>
      <c r="AA67">
        <v>110.00967900000001</v>
      </c>
      <c r="AB67">
        <v>1.5274509999999999</v>
      </c>
      <c r="AC67">
        <v>37.030783999999997</v>
      </c>
      <c r="AD67" s="1">
        <v>342</v>
      </c>
      <c r="AE67">
        <v>0</v>
      </c>
      <c r="AF67">
        <v>123</v>
      </c>
      <c r="AG67">
        <v>68</v>
      </c>
      <c r="AH67">
        <v>15.729425000000001</v>
      </c>
      <c r="AI67">
        <v>17.7</v>
      </c>
      <c r="AJ67">
        <v>0</v>
      </c>
      <c r="AK67">
        <v>2</v>
      </c>
      <c r="AL67">
        <v>587</v>
      </c>
      <c r="AM67">
        <v>0.99423076923076914</v>
      </c>
      <c r="AN67" t="s">
        <v>66</v>
      </c>
      <c r="AO67">
        <v>1730.3889999999999</v>
      </c>
      <c r="AP67" t="s">
        <v>512</v>
      </c>
      <c r="AQ67" t="s">
        <v>116</v>
      </c>
      <c r="AR67" t="s">
        <v>118</v>
      </c>
      <c r="AS67" t="s">
        <v>116</v>
      </c>
      <c r="AT67" t="s">
        <v>118</v>
      </c>
      <c r="AU67" t="s">
        <v>189</v>
      </c>
      <c r="AV67" t="s">
        <v>239</v>
      </c>
      <c r="AW67" t="s">
        <v>66</v>
      </c>
      <c r="AX67">
        <v>2502</v>
      </c>
      <c r="AY67" t="s">
        <v>367</v>
      </c>
      <c r="AZ67">
        <v>1</v>
      </c>
      <c r="BA67" t="s">
        <v>384</v>
      </c>
      <c r="BB67">
        <v>1</v>
      </c>
      <c r="BC67">
        <v>1</v>
      </c>
      <c r="BE67" t="s">
        <v>71</v>
      </c>
      <c r="BF67">
        <v>-1</v>
      </c>
      <c r="BG67" t="s">
        <v>339</v>
      </c>
      <c r="BI67" t="s">
        <v>116</v>
      </c>
      <c r="BJ67" t="s">
        <v>239</v>
      </c>
      <c r="BK67" t="s">
        <v>66</v>
      </c>
      <c r="BL67">
        <v>0.99423076923076914</v>
      </c>
      <c r="BM67">
        <v>2502</v>
      </c>
      <c r="BN67" t="s">
        <v>118</v>
      </c>
      <c r="BO67" t="s">
        <v>189</v>
      </c>
      <c r="BP67">
        <v>1</v>
      </c>
      <c r="BQ67">
        <v>1730.3889999999999</v>
      </c>
      <c r="BR67">
        <v>1.3884696454754675E-2</v>
      </c>
      <c r="BS67">
        <v>0.33661387194848552</v>
      </c>
      <c r="BT67">
        <v>0.19764342006334992</v>
      </c>
      <c r="BU67">
        <v>8.7420000000000009</v>
      </c>
      <c r="BV67">
        <v>0</v>
      </c>
      <c r="BW67">
        <v>7.108228265436269</v>
      </c>
      <c r="BX67">
        <v>2</v>
      </c>
      <c r="BY67">
        <v>0</v>
      </c>
      <c r="BZ67">
        <v>123</v>
      </c>
    </row>
    <row r="68" spans="1:78" ht="16.5">
      <c r="A68" s="243" t="str">
        <f t="shared" si="1"/>
        <v>신화여객</v>
      </c>
      <c r="B68" s="108" t="str">
        <f t="shared" si="2"/>
        <v>장병문</v>
      </c>
      <c r="C68" s="109" t="str">
        <f t="shared" si="3"/>
        <v>S</v>
      </c>
      <c r="D68" s="110">
        <f t="shared" si="4"/>
        <v>1.0121594369255871</v>
      </c>
      <c r="E68" s="111">
        <f t="shared" si="5"/>
        <v>3330</v>
      </c>
      <c r="F68" s="112" t="str">
        <f t="shared" si="6"/>
        <v>34</v>
      </c>
      <c r="G68" s="113" t="str">
        <f t="shared" si="7"/>
        <v>72바1473</v>
      </c>
      <c r="H68" s="114">
        <f t="shared" si="8"/>
        <v>3</v>
      </c>
      <c r="I68" s="115">
        <f t="shared" si="9"/>
        <v>2452.8469999999998</v>
      </c>
      <c r="J68" s="116">
        <f t="shared" si="10"/>
        <v>1.6124853900941415E-3</v>
      </c>
      <c r="K68" s="116">
        <f t="shared" si="11"/>
        <v>0.35190618679959002</v>
      </c>
      <c r="L68" s="116">
        <f t="shared" si="12"/>
        <v>0.2437983290437602</v>
      </c>
      <c r="M68" s="117">
        <f t="shared" si="13"/>
        <v>9.8019999999999996</v>
      </c>
      <c r="N68" s="118">
        <f t="shared" si="14"/>
        <v>1.1822995890082015</v>
      </c>
      <c r="O68" s="118">
        <f t="shared" si="15"/>
        <v>4.6476604533425858</v>
      </c>
      <c r="P68" s="217">
        <f t="shared" si="16"/>
        <v>7</v>
      </c>
      <c r="Q68" s="218">
        <f t="shared" si="17"/>
        <v>29</v>
      </c>
      <c r="R68" s="218">
        <f t="shared" si="18"/>
        <v>114</v>
      </c>
      <c r="T68">
        <v>524</v>
      </c>
      <c r="U68">
        <v>3330</v>
      </c>
      <c r="V68" t="s">
        <v>240</v>
      </c>
      <c r="W68">
        <v>2452.8470000000002</v>
      </c>
      <c r="X68">
        <v>966.24599999999998</v>
      </c>
      <c r="Y68">
        <v>2.5390000000000001</v>
      </c>
      <c r="Z68">
        <v>9.8019999999999996</v>
      </c>
      <c r="AA68">
        <v>144.34983500000001</v>
      </c>
      <c r="AB68">
        <v>0.232762</v>
      </c>
      <c r="AC68">
        <v>50.797600000000003</v>
      </c>
      <c r="AD68" s="1">
        <v>598</v>
      </c>
      <c r="AE68">
        <v>29</v>
      </c>
      <c r="AF68">
        <v>114</v>
      </c>
      <c r="AG68">
        <v>71</v>
      </c>
      <c r="AH68">
        <v>16.992377999999999</v>
      </c>
      <c r="AI68">
        <v>302.60000000000002</v>
      </c>
      <c r="AJ68">
        <v>0</v>
      </c>
      <c r="AK68">
        <v>7</v>
      </c>
      <c r="AL68">
        <v>1636</v>
      </c>
      <c r="AM68">
        <v>1.0121594369255871</v>
      </c>
      <c r="AN68" t="s">
        <v>71</v>
      </c>
      <c r="AO68">
        <v>2236.2919999999999</v>
      </c>
      <c r="AP68" t="s">
        <v>513</v>
      </c>
      <c r="AQ68" t="s">
        <v>116</v>
      </c>
      <c r="AR68" t="s">
        <v>117</v>
      </c>
      <c r="AS68" t="s">
        <v>116</v>
      </c>
      <c r="AT68" t="s">
        <v>117</v>
      </c>
      <c r="AU68" t="s">
        <v>187</v>
      </c>
      <c r="AV68" t="s">
        <v>240</v>
      </c>
      <c r="AW68" t="s">
        <v>71</v>
      </c>
      <c r="AX68">
        <v>3330</v>
      </c>
      <c r="AY68" t="s">
        <v>389</v>
      </c>
      <c r="AZ68">
        <v>3</v>
      </c>
      <c r="BA68" t="s">
        <v>423</v>
      </c>
      <c r="BB68">
        <v>3</v>
      </c>
      <c r="BC68">
        <v>1</v>
      </c>
      <c r="BE68" t="s">
        <v>71</v>
      </c>
      <c r="BF68">
        <v>0</v>
      </c>
      <c r="BG68" t="s">
        <v>259</v>
      </c>
      <c r="BI68" t="s">
        <v>116</v>
      </c>
      <c r="BJ68" t="s">
        <v>240</v>
      </c>
      <c r="BK68" t="s">
        <v>71</v>
      </c>
      <c r="BL68">
        <v>1.0121594369255871</v>
      </c>
      <c r="BM68">
        <v>3330</v>
      </c>
      <c r="BN68" t="s">
        <v>117</v>
      </c>
      <c r="BO68" t="s">
        <v>187</v>
      </c>
      <c r="BP68">
        <v>3</v>
      </c>
      <c r="BQ68">
        <v>2452.8469999999998</v>
      </c>
      <c r="BR68">
        <v>1.6124853900941415E-3</v>
      </c>
      <c r="BS68">
        <v>0.35190618679959002</v>
      </c>
      <c r="BT68">
        <v>0.24379832904376014</v>
      </c>
      <c r="BU68">
        <v>9.8019999999999996</v>
      </c>
      <c r="BV68">
        <v>1.1822995890082015</v>
      </c>
      <c r="BW68">
        <v>4.6476604533425858</v>
      </c>
      <c r="BX68">
        <v>7</v>
      </c>
      <c r="BY68">
        <v>29</v>
      </c>
      <c r="BZ68">
        <v>114</v>
      </c>
    </row>
    <row r="69" spans="1:78" ht="16.5">
      <c r="A69" s="242" t="str">
        <f t="shared" si="1"/>
        <v>신화여객</v>
      </c>
      <c r="B69" s="124" t="str">
        <f t="shared" si="2"/>
        <v>장세영</v>
      </c>
      <c r="C69" s="125" t="str">
        <f t="shared" si="3"/>
        <v>A</v>
      </c>
      <c r="D69" s="126">
        <f t="shared" si="4"/>
        <v>0.9623076923076922</v>
      </c>
      <c r="E69" s="127">
        <f t="shared" si="5"/>
        <v>2321</v>
      </c>
      <c r="F69" s="128" t="str">
        <f t="shared" si="6"/>
        <v>34</v>
      </c>
      <c r="G69" s="129" t="str">
        <f t="shared" si="7"/>
        <v>71바5104</v>
      </c>
      <c r="H69" s="130">
        <f t="shared" si="8"/>
        <v>1</v>
      </c>
      <c r="I69" s="131">
        <f t="shared" si="9"/>
        <v>2311.5259999999998</v>
      </c>
      <c r="J69" s="132">
        <f t="shared" si="10"/>
        <v>6.723589110313598E-3</v>
      </c>
      <c r="K69" s="132">
        <f t="shared" si="11"/>
        <v>0.33262546201256438</v>
      </c>
      <c r="L69" s="132">
        <f t="shared" si="12"/>
        <v>0.20376149781572866</v>
      </c>
      <c r="M69" s="133">
        <f t="shared" si="13"/>
        <v>9.9049999999999994</v>
      </c>
      <c r="N69" s="134">
        <f t="shared" si="14"/>
        <v>0.21630732252200496</v>
      </c>
      <c r="O69" s="134">
        <f t="shared" si="15"/>
        <v>0.56239903855721285</v>
      </c>
      <c r="P69" s="215">
        <f t="shared" si="16"/>
        <v>0</v>
      </c>
      <c r="Q69" s="216">
        <f t="shared" si="17"/>
        <v>5</v>
      </c>
      <c r="R69" s="216">
        <f t="shared" si="18"/>
        <v>13</v>
      </c>
      <c r="T69">
        <v>524</v>
      </c>
      <c r="U69">
        <v>2321</v>
      </c>
      <c r="V69" t="s">
        <v>316</v>
      </c>
      <c r="W69">
        <v>2311.5259999999998</v>
      </c>
      <c r="X69">
        <v>923.721</v>
      </c>
      <c r="Y69">
        <v>2.5019999999999998</v>
      </c>
      <c r="Z69">
        <v>9.9049999999999994</v>
      </c>
      <c r="AA69">
        <v>146.41079099999999</v>
      </c>
      <c r="AB69">
        <v>0.984406</v>
      </c>
      <c r="AC69">
        <v>48.699956999999998</v>
      </c>
      <c r="AD69" s="1">
        <v>471</v>
      </c>
      <c r="AE69">
        <v>5</v>
      </c>
      <c r="AF69">
        <v>13</v>
      </c>
      <c r="AG69">
        <v>66</v>
      </c>
      <c r="AH69">
        <v>15.787948</v>
      </c>
      <c r="AI69">
        <v>58.6</v>
      </c>
      <c r="AJ69">
        <v>0</v>
      </c>
      <c r="AK69">
        <v>0</v>
      </c>
      <c r="AL69">
        <v>0</v>
      </c>
      <c r="AM69">
        <v>0.9623076923076922</v>
      </c>
      <c r="AN69" t="s">
        <v>66</v>
      </c>
      <c r="AO69">
        <v>2311.5259999999998</v>
      </c>
      <c r="AP69" t="s">
        <v>514</v>
      </c>
      <c r="AQ69" t="s">
        <v>116</v>
      </c>
      <c r="AR69" t="s">
        <v>117</v>
      </c>
      <c r="AS69" t="s">
        <v>116</v>
      </c>
      <c r="AT69" t="s">
        <v>117</v>
      </c>
      <c r="AU69" t="s">
        <v>311</v>
      </c>
      <c r="AV69" t="s">
        <v>316</v>
      </c>
      <c r="AW69" t="s">
        <v>66</v>
      </c>
      <c r="AX69">
        <v>2321</v>
      </c>
      <c r="AY69" t="s">
        <v>369</v>
      </c>
      <c r="AZ69">
        <v>2</v>
      </c>
      <c r="BA69" t="s">
        <v>385</v>
      </c>
      <c r="BB69">
        <v>1</v>
      </c>
      <c r="BC69">
        <v>1</v>
      </c>
      <c r="BE69" t="s">
        <v>66</v>
      </c>
      <c r="BF69">
        <v>0</v>
      </c>
      <c r="BG69" t="s">
        <v>259</v>
      </c>
      <c r="BI69" t="s">
        <v>116</v>
      </c>
      <c r="BJ69" t="s">
        <v>316</v>
      </c>
      <c r="BK69" t="s">
        <v>66</v>
      </c>
      <c r="BL69">
        <v>0.9623076923076922</v>
      </c>
      <c r="BM69">
        <v>2321</v>
      </c>
      <c r="BN69" t="s">
        <v>117</v>
      </c>
      <c r="BO69" t="s">
        <v>311</v>
      </c>
      <c r="BP69">
        <v>1</v>
      </c>
      <c r="BQ69">
        <v>2311.5259999999998</v>
      </c>
      <c r="BR69">
        <v>6.723589110313598E-3</v>
      </c>
      <c r="BS69">
        <v>0.33262546201256438</v>
      </c>
      <c r="BT69">
        <v>0.20376149781572866</v>
      </c>
      <c r="BU69">
        <v>9.9049999999999994</v>
      </c>
      <c r="BV69">
        <v>0.21630732252200496</v>
      </c>
      <c r="BW69">
        <v>0.56239903855721285</v>
      </c>
      <c r="BX69">
        <v>0</v>
      </c>
      <c r="BY69">
        <v>5</v>
      </c>
      <c r="BZ69">
        <v>13</v>
      </c>
    </row>
    <row r="70" spans="1:78" ht="16.5">
      <c r="A70" s="243" t="str">
        <f t="shared" si="1"/>
        <v>신화여객</v>
      </c>
      <c r="B70" s="108" t="str">
        <f t="shared" si="2"/>
        <v>장주현</v>
      </c>
      <c r="C70" s="109" t="str">
        <f t="shared" si="3"/>
        <v>D</v>
      </c>
      <c r="D70" s="110">
        <f t="shared" si="4"/>
        <v>0.80743595430069004</v>
      </c>
      <c r="E70" s="111">
        <f t="shared" si="5"/>
        <v>4657</v>
      </c>
      <c r="F70" s="112" t="str">
        <f t="shared" si="6"/>
        <v>34</v>
      </c>
      <c r="G70" s="113" t="str">
        <f t="shared" si="7"/>
        <v>71바6173</v>
      </c>
      <c r="H70" s="114">
        <f t="shared" si="8"/>
        <v>5</v>
      </c>
      <c r="I70" s="115">
        <f t="shared" si="9"/>
        <v>1422.7180000000001</v>
      </c>
      <c r="J70" s="116">
        <f t="shared" si="10"/>
        <v>2.3305442350483211E-2</v>
      </c>
      <c r="K70" s="116">
        <f t="shared" si="11"/>
        <v>0.36343902192416233</v>
      </c>
      <c r="L70" s="116">
        <f t="shared" si="12"/>
        <v>6.8179358101886661E-2</v>
      </c>
      <c r="M70" s="117">
        <f t="shared" si="13"/>
        <v>14.044</v>
      </c>
      <c r="N70" s="118">
        <f t="shared" si="14"/>
        <v>3.5143999021591066</v>
      </c>
      <c r="O70" s="118">
        <f t="shared" si="15"/>
        <v>39.712718894397902</v>
      </c>
      <c r="P70" s="217">
        <f t="shared" si="16"/>
        <v>5</v>
      </c>
      <c r="Q70" s="218">
        <f t="shared" si="17"/>
        <v>50</v>
      </c>
      <c r="R70" s="218">
        <f t="shared" si="18"/>
        <v>565</v>
      </c>
      <c r="T70">
        <v>524</v>
      </c>
      <c r="U70">
        <v>4657</v>
      </c>
      <c r="V70" t="s">
        <v>249</v>
      </c>
      <c r="W70">
        <v>1422.7180000000001</v>
      </c>
      <c r="X70">
        <v>682.88199999999995</v>
      </c>
      <c r="Y70">
        <v>2.0830000000000002</v>
      </c>
      <c r="Z70">
        <v>14.044</v>
      </c>
      <c r="AA70">
        <v>90.070807000000002</v>
      </c>
      <c r="AB70">
        <v>2.0991399999999998</v>
      </c>
      <c r="AC70">
        <v>32.735245999999997</v>
      </c>
      <c r="AD70" s="1">
        <v>97</v>
      </c>
      <c r="AE70">
        <v>50</v>
      </c>
      <c r="AF70">
        <v>565</v>
      </c>
      <c r="AG70">
        <v>72</v>
      </c>
      <c r="AH70">
        <v>15.79555</v>
      </c>
      <c r="AI70">
        <v>615.6</v>
      </c>
      <c r="AJ70">
        <v>0</v>
      </c>
      <c r="AK70">
        <v>5</v>
      </c>
      <c r="AL70">
        <v>1052</v>
      </c>
      <c r="AM70">
        <v>0.80743595430069004</v>
      </c>
      <c r="AN70" t="s">
        <v>67</v>
      </c>
      <c r="AO70">
        <v>725.68399999999997</v>
      </c>
      <c r="AP70" t="s">
        <v>515</v>
      </c>
      <c r="AQ70" t="s">
        <v>116</v>
      </c>
      <c r="AR70" t="s">
        <v>117</v>
      </c>
      <c r="AS70" t="s">
        <v>116</v>
      </c>
      <c r="AT70" t="s">
        <v>117</v>
      </c>
      <c r="AU70" t="s">
        <v>306</v>
      </c>
      <c r="AV70" t="s">
        <v>249</v>
      </c>
      <c r="AW70" t="s">
        <v>67</v>
      </c>
      <c r="AX70">
        <v>4657</v>
      </c>
      <c r="AY70" t="s">
        <v>361</v>
      </c>
      <c r="AZ70">
        <v>14</v>
      </c>
      <c r="BA70" t="s">
        <v>516</v>
      </c>
      <c r="BB70">
        <v>5</v>
      </c>
      <c r="BC70">
        <v>1</v>
      </c>
      <c r="BE70" t="s">
        <v>70</v>
      </c>
      <c r="BF70">
        <v>1</v>
      </c>
      <c r="BG70" t="s">
        <v>297</v>
      </c>
      <c r="BI70" t="s">
        <v>116</v>
      </c>
      <c r="BJ70" t="s">
        <v>249</v>
      </c>
      <c r="BK70" t="s">
        <v>67</v>
      </c>
      <c r="BL70">
        <v>0.80743595430069004</v>
      </c>
      <c r="BM70">
        <v>4657</v>
      </c>
      <c r="BN70" t="s">
        <v>117</v>
      </c>
      <c r="BO70" t="s">
        <v>306</v>
      </c>
      <c r="BP70">
        <v>5</v>
      </c>
      <c r="BQ70">
        <v>1422.7180000000001</v>
      </c>
      <c r="BR70">
        <v>2.3305442350483211E-2</v>
      </c>
      <c r="BS70">
        <v>0.36343902192416233</v>
      </c>
      <c r="BT70">
        <v>6.8179358101886661E-2</v>
      </c>
      <c r="BU70">
        <v>14.044</v>
      </c>
      <c r="BV70">
        <v>3.5143999021591066</v>
      </c>
      <c r="BW70">
        <v>39.712718894397902</v>
      </c>
      <c r="BX70">
        <v>5</v>
      </c>
      <c r="BY70">
        <v>50</v>
      </c>
      <c r="BZ70">
        <v>565</v>
      </c>
    </row>
    <row r="71" spans="1:78" ht="16.5">
      <c r="A71" s="242" t="str">
        <f t="shared" ref="A71:A89" si="19">BI71</f>
        <v>신화여객</v>
      </c>
      <c r="B71" s="124" t="str">
        <f t="shared" ref="B71:B89" si="20">IF(BJ71="NULL", E71, BJ71)</f>
        <v>장진구</v>
      </c>
      <c r="C71" s="125" t="str">
        <f t="shared" ref="C71:C89" si="21">BK71</f>
        <v>D</v>
      </c>
      <c r="D71" s="126">
        <f t="shared" ref="D71:D89" si="22">BL71</f>
        <v>0.83730769230769231</v>
      </c>
      <c r="E71" s="127">
        <f t="shared" ref="E71:E89" si="23">U71</f>
        <v>5915</v>
      </c>
      <c r="F71" s="128" t="str">
        <f t="shared" ref="F71:F89" si="24">BN71</f>
        <v>37</v>
      </c>
      <c r="G71" s="129" t="str">
        <f t="shared" ref="G71:G89" si="25">BO71</f>
        <v>71바6170</v>
      </c>
      <c r="H71" s="130">
        <f t="shared" ref="H71:H89" si="26">BP71</f>
        <v>1</v>
      </c>
      <c r="I71" s="131">
        <f t="shared" ref="I71:I89" si="27">BQ71</f>
        <v>2597.7440000000001</v>
      </c>
      <c r="J71" s="132">
        <f t="shared" ref="J71:J89" si="28">AB71/AA71</f>
        <v>3.6510919490041011E-2</v>
      </c>
      <c r="K71" s="132">
        <f t="shared" ref="K71:K89" si="29">AC71/AA71</f>
        <v>0.46816028422463379</v>
      </c>
      <c r="L71" s="132">
        <f t="shared" ref="L71:L89" si="30">AD71/I71</f>
        <v>0.21865126047832273</v>
      </c>
      <c r="M71" s="133">
        <f t="shared" ref="M71:M89" si="31">Z71</f>
        <v>12.68</v>
      </c>
      <c r="N71" s="134">
        <f t="shared" ref="N71:N89" si="32">BV71</f>
        <v>7.6989880450113637E-2</v>
      </c>
      <c r="O71" s="134">
        <f t="shared" ref="O71:O89" si="33">BW71</f>
        <v>10.932563023916137</v>
      </c>
      <c r="P71" s="215">
        <f t="shared" ref="P71:P89" si="34">AK71</f>
        <v>143</v>
      </c>
      <c r="Q71" s="216">
        <f t="shared" ref="Q71:Q89" si="35">AE71</f>
        <v>2</v>
      </c>
      <c r="R71" s="216">
        <f t="shared" ref="R71:R89" si="36">AF71</f>
        <v>284</v>
      </c>
      <c r="T71">
        <v>524</v>
      </c>
      <c r="U71">
        <v>5915</v>
      </c>
      <c r="V71" t="s">
        <v>317</v>
      </c>
      <c r="W71">
        <v>2597.7440000000001</v>
      </c>
      <c r="X71">
        <v>1193.127</v>
      </c>
      <c r="Y71">
        <v>2.177</v>
      </c>
      <c r="Z71">
        <v>12.68</v>
      </c>
      <c r="AA71">
        <v>209.31275099999999</v>
      </c>
      <c r="AB71">
        <v>7.642201</v>
      </c>
      <c r="AC71">
        <v>97.991917000000001</v>
      </c>
      <c r="AD71" s="1">
        <v>568</v>
      </c>
      <c r="AE71">
        <v>2</v>
      </c>
      <c r="AF71">
        <v>284</v>
      </c>
      <c r="AG71">
        <v>69</v>
      </c>
      <c r="AH71">
        <v>12.410825000000001</v>
      </c>
      <c r="AI71">
        <v>182.2</v>
      </c>
      <c r="AJ71">
        <v>0</v>
      </c>
      <c r="AK71">
        <v>143</v>
      </c>
      <c r="AL71">
        <v>111871</v>
      </c>
      <c r="AM71">
        <v>0.83730769230769231</v>
      </c>
      <c r="AN71" t="s">
        <v>67</v>
      </c>
      <c r="AO71">
        <v>2597.7440000000001</v>
      </c>
      <c r="AP71" t="s">
        <v>517</v>
      </c>
      <c r="AQ71" t="s">
        <v>116</v>
      </c>
      <c r="AR71" t="s">
        <v>118</v>
      </c>
      <c r="AS71" t="s">
        <v>116</v>
      </c>
      <c r="AT71" t="s">
        <v>118</v>
      </c>
      <c r="AU71" t="s">
        <v>309</v>
      </c>
      <c r="AV71" t="s">
        <v>317</v>
      </c>
      <c r="AW71" t="s">
        <v>67</v>
      </c>
      <c r="AX71">
        <v>5915</v>
      </c>
      <c r="AY71" t="s">
        <v>353</v>
      </c>
      <c r="AZ71">
        <v>1</v>
      </c>
      <c r="BA71" t="s">
        <v>273</v>
      </c>
      <c r="BB71">
        <v>1</v>
      </c>
      <c r="BC71">
        <v>1</v>
      </c>
      <c r="BE71" t="s">
        <v>69</v>
      </c>
      <c r="BF71">
        <v>-1</v>
      </c>
      <c r="BG71" t="s">
        <v>339</v>
      </c>
      <c r="BI71" t="s">
        <v>116</v>
      </c>
      <c r="BJ71" t="s">
        <v>317</v>
      </c>
      <c r="BK71" t="s">
        <v>67</v>
      </c>
      <c r="BL71">
        <v>0.83730769230769231</v>
      </c>
      <c r="BM71">
        <v>5915</v>
      </c>
      <c r="BN71" t="s">
        <v>118</v>
      </c>
      <c r="BO71" t="s">
        <v>309</v>
      </c>
      <c r="BP71">
        <v>1</v>
      </c>
      <c r="BQ71">
        <v>2597.7440000000001</v>
      </c>
      <c r="BR71">
        <v>3.6510919490041011E-2</v>
      </c>
      <c r="BS71">
        <v>0.46816028422463379</v>
      </c>
      <c r="BT71">
        <v>0.21865126047832273</v>
      </c>
      <c r="BU71">
        <v>12.68</v>
      </c>
      <c r="BV71">
        <v>7.6989880450113637E-2</v>
      </c>
      <c r="BW71">
        <v>10.932563023916137</v>
      </c>
      <c r="BX71">
        <v>143</v>
      </c>
      <c r="BY71">
        <v>2</v>
      </c>
      <c r="BZ71">
        <v>284</v>
      </c>
    </row>
    <row r="72" spans="1:78" ht="16.5">
      <c r="A72" s="243" t="str">
        <f t="shared" si="19"/>
        <v>신화여객</v>
      </c>
      <c r="B72" s="108" t="str">
        <f t="shared" si="20"/>
        <v>전영택</v>
      </c>
      <c r="C72" s="109" t="str">
        <f t="shared" si="21"/>
        <v>A</v>
      </c>
      <c r="D72" s="110">
        <f t="shared" si="22"/>
        <v>0.95038461538461538</v>
      </c>
      <c r="E72" s="111">
        <f t="shared" si="23"/>
        <v>131</v>
      </c>
      <c r="F72" s="112" t="str">
        <f t="shared" si="24"/>
        <v>34</v>
      </c>
      <c r="G72" s="113" t="str">
        <f t="shared" si="25"/>
        <v>72바1095</v>
      </c>
      <c r="H72" s="114">
        <f t="shared" si="26"/>
        <v>1</v>
      </c>
      <c r="I72" s="115">
        <f t="shared" si="27"/>
        <v>2376.7020000000002</v>
      </c>
      <c r="J72" s="116">
        <f t="shared" si="28"/>
        <v>1.3642864683031072E-2</v>
      </c>
      <c r="K72" s="116">
        <f t="shared" si="29"/>
        <v>0.37018402757278596</v>
      </c>
      <c r="L72" s="116">
        <f t="shared" si="30"/>
        <v>0.1985945229986763</v>
      </c>
      <c r="M72" s="117">
        <f t="shared" si="31"/>
        <v>9.8309999999999995</v>
      </c>
      <c r="N72" s="118">
        <f t="shared" si="32"/>
        <v>0.12622533241441289</v>
      </c>
      <c r="O72" s="118">
        <f t="shared" si="33"/>
        <v>8.5412474933752733</v>
      </c>
      <c r="P72" s="217">
        <f t="shared" si="34"/>
        <v>24</v>
      </c>
      <c r="Q72" s="218">
        <f t="shared" si="35"/>
        <v>3</v>
      </c>
      <c r="R72" s="218">
        <f t="shared" si="36"/>
        <v>203</v>
      </c>
      <c r="T72">
        <v>524</v>
      </c>
      <c r="U72">
        <v>131</v>
      </c>
      <c r="V72" t="s">
        <v>241</v>
      </c>
      <c r="W72">
        <v>2376.7020000000002</v>
      </c>
      <c r="X72">
        <v>961.74699999999996</v>
      </c>
      <c r="Y72">
        <v>2.4710000000000001</v>
      </c>
      <c r="Z72">
        <v>9.8309999999999995</v>
      </c>
      <c r="AA72">
        <v>147.448285</v>
      </c>
      <c r="AB72">
        <v>2.0116170000000002</v>
      </c>
      <c r="AC72">
        <v>54.582999999999998</v>
      </c>
      <c r="AD72" s="1">
        <v>472</v>
      </c>
      <c r="AE72">
        <v>3</v>
      </c>
      <c r="AF72">
        <v>203</v>
      </c>
      <c r="AG72">
        <v>75</v>
      </c>
      <c r="AH72">
        <v>16.118884999999999</v>
      </c>
      <c r="AI72">
        <v>2870</v>
      </c>
      <c r="AJ72">
        <v>0</v>
      </c>
      <c r="AK72">
        <v>24</v>
      </c>
      <c r="AL72">
        <v>7052</v>
      </c>
      <c r="AM72">
        <v>0.95038461538461538</v>
      </c>
      <c r="AN72" t="s">
        <v>66</v>
      </c>
      <c r="AO72">
        <v>2376.7020000000002</v>
      </c>
      <c r="AP72" t="s">
        <v>518</v>
      </c>
      <c r="AQ72" t="s">
        <v>116</v>
      </c>
      <c r="AR72" t="s">
        <v>117</v>
      </c>
      <c r="AS72" t="s">
        <v>116</v>
      </c>
      <c r="AT72" t="s">
        <v>117</v>
      </c>
      <c r="AU72" t="s">
        <v>177</v>
      </c>
      <c r="AV72" t="s">
        <v>241</v>
      </c>
      <c r="AW72" t="s">
        <v>66</v>
      </c>
      <c r="AX72">
        <v>131</v>
      </c>
      <c r="AY72" t="s">
        <v>369</v>
      </c>
      <c r="AZ72">
        <v>5</v>
      </c>
      <c r="BA72" t="s">
        <v>519</v>
      </c>
      <c r="BB72">
        <v>1</v>
      </c>
      <c r="BC72">
        <v>1</v>
      </c>
      <c r="BE72" t="s">
        <v>68</v>
      </c>
      <c r="BF72">
        <v>1</v>
      </c>
      <c r="BG72" t="s">
        <v>297</v>
      </c>
      <c r="BI72" t="s">
        <v>116</v>
      </c>
      <c r="BJ72" t="s">
        <v>241</v>
      </c>
      <c r="BK72" t="s">
        <v>66</v>
      </c>
      <c r="BL72">
        <v>0.95038461538461538</v>
      </c>
      <c r="BM72">
        <v>131</v>
      </c>
      <c r="BN72" t="s">
        <v>117</v>
      </c>
      <c r="BO72" t="s">
        <v>177</v>
      </c>
      <c r="BP72">
        <v>1</v>
      </c>
      <c r="BQ72">
        <v>2376.7020000000002</v>
      </c>
      <c r="BR72">
        <v>1.3642864683031072E-2</v>
      </c>
      <c r="BS72">
        <v>0.37018402757278596</v>
      </c>
      <c r="BT72">
        <v>0.1985945229986763</v>
      </c>
      <c r="BU72">
        <v>9.8309999999999995</v>
      </c>
      <c r="BV72">
        <v>0.12622533241441289</v>
      </c>
      <c r="BW72">
        <v>8.5412474933752733</v>
      </c>
      <c r="BX72">
        <v>24</v>
      </c>
      <c r="BY72">
        <v>3</v>
      </c>
      <c r="BZ72">
        <v>203</v>
      </c>
    </row>
    <row r="73" spans="1:78" ht="16.5">
      <c r="A73" s="242" t="str">
        <f t="shared" si="19"/>
        <v>신화여객</v>
      </c>
      <c r="B73" s="124" t="str">
        <f t="shared" si="20"/>
        <v>전진호</v>
      </c>
      <c r="C73" s="125" t="str">
        <f t="shared" si="21"/>
        <v>A</v>
      </c>
      <c r="D73" s="126">
        <f t="shared" si="22"/>
        <v>0.95824943009617036</v>
      </c>
      <c r="E73" s="127">
        <f t="shared" si="23"/>
        <v>7820</v>
      </c>
      <c r="F73" s="128" t="str">
        <f t="shared" si="24"/>
        <v>34</v>
      </c>
      <c r="G73" s="129" t="str">
        <f t="shared" si="25"/>
        <v>71바5104</v>
      </c>
      <c r="H73" s="130">
        <f t="shared" si="26"/>
        <v>4</v>
      </c>
      <c r="I73" s="131">
        <f t="shared" si="27"/>
        <v>469.03999999999996</v>
      </c>
      <c r="J73" s="132">
        <f t="shared" si="28"/>
        <v>1.3618181002537182E-2</v>
      </c>
      <c r="K73" s="132">
        <f t="shared" si="29"/>
        <v>0.3387766907208915</v>
      </c>
      <c r="L73" s="132">
        <f t="shared" si="30"/>
        <v>0.11512877366535904</v>
      </c>
      <c r="M73" s="133">
        <f t="shared" si="31"/>
        <v>9.6470000000000002</v>
      </c>
      <c r="N73" s="134">
        <f t="shared" si="32"/>
        <v>0.4264028654272557</v>
      </c>
      <c r="O73" s="134">
        <f t="shared" si="33"/>
        <v>8.9544601739723699</v>
      </c>
      <c r="P73" s="215">
        <f t="shared" si="34"/>
        <v>2</v>
      </c>
      <c r="Q73" s="216">
        <f t="shared" si="35"/>
        <v>2</v>
      </c>
      <c r="R73" s="216">
        <f t="shared" si="36"/>
        <v>42</v>
      </c>
      <c r="T73">
        <v>524</v>
      </c>
      <c r="U73">
        <v>7820</v>
      </c>
      <c r="V73" t="s">
        <v>250</v>
      </c>
      <c r="W73">
        <v>469.04</v>
      </c>
      <c r="X73">
        <v>188.59700000000001</v>
      </c>
      <c r="Y73">
        <v>2.4870000000000001</v>
      </c>
      <c r="Z73">
        <v>9.6470000000000002</v>
      </c>
      <c r="AA73">
        <v>30.004154</v>
      </c>
      <c r="AB73">
        <v>0.40860200000000002</v>
      </c>
      <c r="AC73">
        <v>10.164707999999999</v>
      </c>
      <c r="AD73" s="1">
        <v>54</v>
      </c>
      <c r="AE73">
        <v>2</v>
      </c>
      <c r="AF73">
        <v>42</v>
      </c>
      <c r="AG73">
        <v>76</v>
      </c>
      <c r="AH73">
        <v>15.632502000000001</v>
      </c>
      <c r="AI73">
        <v>44.6</v>
      </c>
      <c r="AJ73">
        <v>0</v>
      </c>
      <c r="AK73">
        <v>2</v>
      </c>
      <c r="AL73">
        <v>2465</v>
      </c>
      <c r="AM73">
        <v>0.95824943009617036</v>
      </c>
      <c r="AN73" t="s">
        <v>66</v>
      </c>
      <c r="AO73">
        <v>127.371</v>
      </c>
      <c r="AP73" t="s">
        <v>520</v>
      </c>
      <c r="AQ73" t="s">
        <v>116</v>
      </c>
      <c r="AR73" t="s">
        <v>117</v>
      </c>
      <c r="AS73" t="s">
        <v>116</v>
      </c>
      <c r="AT73" t="s">
        <v>117</v>
      </c>
      <c r="AU73" t="s">
        <v>311</v>
      </c>
      <c r="AV73" t="s">
        <v>250</v>
      </c>
      <c r="AW73" t="s">
        <v>66</v>
      </c>
      <c r="AX73">
        <v>7820</v>
      </c>
      <c r="AY73" t="s">
        <v>369</v>
      </c>
      <c r="AZ73">
        <v>3</v>
      </c>
      <c r="BA73" t="s">
        <v>370</v>
      </c>
      <c r="BB73">
        <v>4</v>
      </c>
      <c r="BC73">
        <v>1</v>
      </c>
      <c r="BE73" t="s">
        <v>66</v>
      </c>
      <c r="BF73">
        <v>0</v>
      </c>
      <c r="BG73" t="s">
        <v>259</v>
      </c>
      <c r="BI73" t="s">
        <v>116</v>
      </c>
      <c r="BJ73" t="s">
        <v>250</v>
      </c>
      <c r="BK73" t="s">
        <v>66</v>
      </c>
      <c r="BL73">
        <v>0.95824943009617036</v>
      </c>
      <c r="BM73">
        <v>7820</v>
      </c>
      <c r="BN73" t="s">
        <v>117</v>
      </c>
      <c r="BO73" t="s">
        <v>311</v>
      </c>
      <c r="BP73">
        <v>4</v>
      </c>
      <c r="BQ73">
        <v>469.03999999999996</v>
      </c>
      <c r="BR73">
        <v>1.3618181002537182E-2</v>
      </c>
      <c r="BS73">
        <v>0.3387766907208915</v>
      </c>
      <c r="BT73">
        <v>0.11512877366535902</v>
      </c>
      <c r="BU73">
        <v>9.6470000000000002</v>
      </c>
      <c r="BV73">
        <v>0.4264028654272557</v>
      </c>
      <c r="BW73">
        <v>8.9544601739723699</v>
      </c>
      <c r="BX73">
        <v>2</v>
      </c>
      <c r="BY73">
        <v>2</v>
      </c>
      <c r="BZ73">
        <v>42</v>
      </c>
    </row>
    <row r="74" spans="1:78" ht="16.5">
      <c r="A74" s="243" t="str">
        <f t="shared" si="19"/>
        <v>신화여객</v>
      </c>
      <c r="B74" s="108" t="str">
        <f t="shared" si="20"/>
        <v>정성수</v>
      </c>
      <c r="C74" s="109" t="str">
        <f t="shared" si="21"/>
        <v>C</v>
      </c>
      <c r="D74" s="110">
        <f t="shared" si="22"/>
        <v>0.88124999999999987</v>
      </c>
      <c r="E74" s="111">
        <f t="shared" si="23"/>
        <v>5877</v>
      </c>
      <c r="F74" s="112" t="str">
        <f t="shared" si="24"/>
        <v>526</v>
      </c>
      <c r="G74" s="113" t="str">
        <f t="shared" si="25"/>
        <v>72바1103</v>
      </c>
      <c r="H74" s="114">
        <f t="shared" si="26"/>
        <v>1</v>
      </c>
      <c r="I74" s="115">
        <f t="shared" si="27"/>
        <v>1407.723</v>
      </c>
      <c r="J74" s="116">
        <f t="shared" si="28"/>
        <v>7.0108023098504856E-3</v>
      </c>
      <c r="K74" s="116">
        <f t="shared" si="29"/>
        <v>0.34280455741083959</v>
      </c>
      <c r="L74" s="116">
        <f t="shared" si="30"/>
        <v>0.14917707531950533</v>
      </c>
      <c r="M74" s="117">
        <f t="shared" si="31"/>
        <v>8.1199999999999992</v>
      </c>
      <c r="N74" s="118">
        <f t="shared" si="32"/>
        <v>0</v>
      </c>
      <c r="O74" s="118">
        <f t="shared" si="33"/>
        <v>13.781120291420969</v>
      </c>
      <c r="P74" s="217">
        <f t="shared" si="34"/>
        <v>17</v>
      </c>
      <c r="Q74" s="218">
        <f t="shared" si="35"/>
        <v>0</v>
      </c>
      <c r="R74" s="218">
        <f t="shared" si="36"/>
        <v>194</v>
      </c>
      <c r="T74">
        <v>524</v>
      </c>
      <c r="U74">
        <v>5877</v>
      </c>
      <c r="V74" t="s">
        <v>293</v>
      </c>
      <c r="W74">
        <v>1407.723</v>
      </c>
      <c r="X74">
        <v>499.209</v>
      </c>
      <c r="Y74">
        <v>2.82</v>
      </c>
      <c r="Z74">
        <v>8.1199999999999992</v>
      </c>
      <c r="AA74">
        <v>100.55525299999999</v>
      </c>
      <c r="AB74">
        <v>0.70497299999999996</v>
      </c>
      <c r="AC74">
        <v>34.470799</v>
      </c>
      <c r="AD74" s="1">
        <v>210</v>
      </c>
      <c r="AE74">
        <v>0</v>
      </c>
      <c r="AF74">
        <v>194</v>
      </c>
      <c r="AG74">
        <v>60</v>
      </c>
      <c r="AH74">
        <v>13.999497</v>
      </c>
      <c r="AI74">
        <v>0</v>
      </c>
      <c r="AJ74">
        <v>0</v>
      </c>
      <c r="AK74">
        <v>17</v>
      </c>
      <c r="AL74">
        <v>10456</v>
      </c>
      <c r="AM74">
        <v>0.88124999999999987</v>
      </c>
      <c r="AN74" t="s">
        <v>69</v>
      </c>
      <c r="AO74">
        <v>1407.723</v>
      </c>
      <c r="AP74" t="s">
        <v>521</v>
      </c>
      <c r="AQ74" t="s">
        <v>116</v>
      </c>
      <c r="AR74" t="s">
        <v>119</v>
      </c>
      <c r="AS74" t="s">
        <v>116</v>
      </c>
      <c r="AT74" t="s">
        <v>119</v>
      </c>
      <c r="AU74" t="s">
        <v>290</v>
      </c>
      <c r="AV74" t="s">
        <v>293</v>
      </c>
      <c r="AW74" t="s">
        <v>69</v>
      </c>
      <c r="AX74">
        <v>5877</v>
      </c>
      <c r="AY74" t="s">
        <v>350</v>
      </c>
      <c r="AZ74">
        <v>2</v>
      </c>
      <c r="BA74" t="s">
        <v>333</v>
      </c>
      <c r="BB74">
        <v>1</v>
      </c>
      <c r="BC74">
        <v>1</v>
      </c>
      <c r="BE74" t="s">
        <v>66</v>
      </c>
      <c r="BF74">
        <v>-2</v>
      </c>
      <c r="BG74" t="s">
        <v>339</v>
      </c>
      <c r="BI74" t="s">
        <v>116</v>
      </c>
      <c r="BJ74" t="s">
        <v>293</v>
      </c>
      <c r="BK74" t="s">
        <v>69</v>
      </c>
      <c r="BL74">
        <v>0.88124999999999987</v>
      </c>
      <c r="BM74">
        <v>5877</v>
      </c>
      <c r="BN74" t="s">
        <v>119</v>
      </c>
      <c r="BO74" t="s">
        <v>290</v>
      </c>
      <c r="BP74">
        <v>1</v>
      </c>
      <c r="BQ74">
        <v>1407.723</v>
      </c>
      <c r="BR74">
        <v>7.0108023098504856E-3</v>
      </c>
      <c r="BS74">
        <v>0.34280455741083959</v>
      </c>
      <c r="BT74">
        <v>0.14917707531950533</v>
      </c>
      <c r="BU74">
        <v>8.1199999999999992</v>
      </c>
      <c r="BV74">
        <v>0</v>
      </c>
      <c r="BW74">
        <v>13.781120291420969</v>
      </c>
      <c r="BX74">
        <v>17</v>
      </c>
      <c r="BY74">
        <v>0</v>
      </c>
      <c r="BZ74">
        <v>194</v>
      </c>
    </row>
    <row r="75" spans="1:78" ht="16.5">
      <c r="A75" s="242" t="str">
        <f t="shared" si="19"/>
        <v>신화여객</v>
      </c>
      <c r="B75" s="124" t="str">
        <f t="shared" si="20"/>
        <v>정영환</v>
      </c>
      <c r="C75" s="125" t="str">
        <f t="shared" si="21"/>
        <v>F</v>
      </c>
      <c r="D75" s="126">
        <f t="shared" si="22"/>
        <v>0.79810132146566093</v>
      </c>
      <c r="E75" s="127">
        <f t="shared" si="23"/>
        <v>4021</v>
      </c>
      <c r="F75" s="128" t="str">
        <f t="shared" si="24"/>
        <v>34</v>
      </c>
      <c r="G75" s="129" t="str">
        <f t="shared" si="25"/>
        <v>72바1114</v>
      </c>
      <c r="H75" s="130">
        <f t="shared" si="26"/>
        <v>4</v>
      </c>
      <c r="I75" s="131">
        <f t="shared" si="27"/>
        <v>697.22699999999998</v>
      </c>
      <c r="J75" s="132">
        <f t="shared" si="28"/>
        <v>1.314054423747409E-2</v>
      </c>
      <c r="K75" s="132">
        <f t="shared" si="29"/>
        <v>0.41240839763674675</v>
      </c>
      <c r="L75" s="132">
        <f t="shared" si="30"/>
        <v>0.23521751165689225</v>
      </c>
      <c r="M75" s="133">
        <f t="shared" si="31"/>
        <v>13.458</v>
      </c>
      <c r="N75" s="134">
        <f t="shared" si="32"/>
        <v>0.71712655992954955</v>
      </c>
      <c r="O75" s="134">
        <f t="shared" si="33"/>
        <v>17.641313374266918</v>
      </c>
      <c r="P75" s="215">
        <f t="shared" si="34"/>
        <v>16</v>
      </c>
      <c r="Q75" s="216">
        <f t="shared" si="35"/>
        <v>5</v>
      </c>
      <c r="R75" s="216">
        <f t="shared" si="36"/>
        <v>123</v>
      </c>
      <c r="T75">
        <v>524</v>
      </c>
      <c r="U75">
        <v>4021</v>
      </c>
      <c r="V75" t="s">
        <v>258</v>
      </c>
      <c r="W75">
        <v>697.22699999999998</v>
      </c>
      <c r="X75">
        <v>342.63600000000002</v>
      </c>
      <c r="Y75">
        <v>2.0350000000000001</v>
      </c>
      <c r="Z75">
        <v>13.458</v>
      </c>
      <c r="AA75">
        <v>48.936101000000001</v>
      </c>
      <c r="AB75">
        <v>0.64304700000000004</v>
      </c>
      <c r="AC75">
        <v>20.181659</v>
      </c>
      <c r="AD75" s="1">
        <v>164</v>
      </c>
      <c r="AE75">
        <v>5</v>
      </c>
      <c r="AF75">
        <v>123</v>
      </c>
      <c r="AG75">
        <v>76</v>
      </c>
      <c r="AH75">
        <v>14.247702</v>
      </c>
      <c r="AI75">
        <v>375.4</v>
      </c>
      <c r="AJ75">
        <v>0</v>
      </c>
      <c r="AK75">
        <v>16</v>
      </c>
      <c r="AL75">
        <v>6731</v>
      </c>
      <c r="AM75">
        <v>0.79810132146566093</v>
      </c>
      <c r="AN75" t="s">
        <v>70</v>
      </c>
      <c r="AO75">
        <v>288.03399999999999</v>
      </c>
      <c r="AP75" t="s">
        <v>522</v>
      </c>
      <c r="AQ75" t="s">
        <v>116</v>
      </c>
      <c r="AR75" t="s">
        <v>117</v>
      </c>
      <c r="AS75" t="s">
        <v>116</v>
      </c>
      <c r="AT75" t="s">
        <v>117</v>
      </c>
      <c r="AU75" t="s">
        <v>185</v>
      </c>
      <c r="AV75" t="s">
        <v>258</v>
      </c>
      <c r="AW75" t="s">
        <v>70</v>
      </c>
      <c r="AX75">
        <v>4021</v>
      </c>
      <c r="AY75" t="s">
        <v>362</v>
      </c>
      <c r="AZ75">
        <v>1</v>
      </c>
      <c r="BA75" t="s">
        <v>253</v>
      </c>
      <c r="BB75">
        <v>4</v>
      </c>
      <c r="BC75">
        <v>1</v>
      </c>
      <c r="BE75" t="s">
        <v>70</v>
      </c>
      <c r="BF75">
        <v>0</v>
      </c>
      <c r="BG75" t="s">
        <v>259</v>
      </c>
      <c r="BI75" t="s">
        <v>116</v>
      </c>
      <c r="BJ75" t="s">
        <v>258</v>
      </c>
      <c r="BK75" t="s">
        <v>70</v>
      </c>
      <c r="BL75">
        <v>0.79810132146566093</v>
      </c>
      <c r="BM75">
        <v>4021</v>
      </c>
      <c r="BN75" t="s">
        <v>117</v>
      </c>
      <c r="BO75" t="s">
        <v>185</v>
      </c>
      <c r="BP75">
        <v>4</v>
      </c>
      <c r="BQ75">
        <v>697.22699999999998</v>
      </c>
      <c r="BR75">
        <v>1.314054423747409E-2</v>
      </c>
      <c r="BS75">
        <v>0.41240839763674675</v>
      </c>
      <c r="BT75">
        <v>0.23521751165689225</v>
      </c>
      <c r="BU75">
        <v>13.458</v>
      </c>
      <c r="BV75">
        <v>0.71712655992954955</v>
      </c>
      <c r="BW75">
        <v>17.641313374266918</v>
      </c>
      <c r="BX75">
        <v>16</v>
      </c>
      <c r="BY75">
        <v>5</v>
      </c>
      <c r="BZ75">
        <v>123</v>
      </c>
    </row>
    <row r="76" spans="1:78" ht="16.5">
      <c r="A76" s="243" t="str">
        <f t="shared" si="19"/>
        <v>신화여객</v>
      </c>
      <c r="B76" s="108" t="str">
        <f t="shared" si="20"/>
        <v>정은기</v>
      </c>
      <c r="C76" s="109" t="str">
        <f t="shared" si="21"/>
        <v>B</v>
      </c>
      <c r="D76" s="110">
        <f t="shared" si="22"/>
        <v>0.90065775575915241</v>
      </c>
      <c r="E76" s="111">
        <f t="shared" si="23"/>
        <v>3771</v>
      </c>
      <c r="F76" s="112" t="str">
        <f t="shared" si="24"/>
        <v>34</v>
      </c>
      <c r="G76" s="113" t="str">
        <f t="shared" si="25"/>
        <v>71바6154</v>
      </c>
      <c r="H76" s="114">
        <f t="shared" si="26"/>
        <v>9</v>
      </c>
      <c r="I76" s="115">
        <f t="shared" si="27"/>
        <v>1989.2249999999999</v>
      </c>
      <c r="J76" s="116">
        <f t="shared" si="28"/>
        <v>1.7305345369252916E-2</v>
      </c>
      <c r="K76" s="116">
        <f t="shared" si="29"/>
        <v>0.39126395082286636</v>
      </c>
      <c r="L76" s="116">
        <f t="shared" si="30"/>
        <v>0.17996958614535813</v>
      </c>
      <c r="M76" s="117">
        <f t="shared" si="31"/>
        <v>12.228</v>
      </c>
      <c r="N76" s="118">
        <f t="shared" si="32"/>
        <v>1.4273497590261257</v>
      </c>
      <c r="O76" s="118">
        <f t="shared" si="33"/>
        <v>48.033422325487884</v>
      </c>
      <c r="P76" s="217">
        <f t="shared" si="34"/>
        <v>34</v>
      </c>
      <c r="Q76" s="218">
        <f t="shared" si="35"/>
        <v>23</v>
      </c>
      <c r="R76" s="218">
        <f t="shared" si="36"/>
        <v>1185</v>
      </c>
      <c r="T76">
        <v>524</v>
      </c>
      <c r="U76">
        <v>3771</v>
      </c>
      <c r="V76" t="s">
        <v>523</v>
      </c>
      <c r="W76">
        <v>1989.2249999999999</v>
      </c>
      <c r="X76">
        <v>873.25300000000004</v>
      </c>
      <c r="Y76">
        <v>2.278</v>
      </c>
      <c r="Z76">
        <v>12.228</v>
      </c>
      <c r="AA76">
        <v>126.292192</v>
      </c>
      <c r="AB76">
        <v>2.18553</v>
      </c>
      <c r="AC76">
        <v>49.413581999999998</v>
      </c>
      <c r="AD76" s="1">
        <v>358</v>
      </c>
      <c r="AE76">
        <v>23</v>
      </c>
      <c r="AF76">
        <v>1185</v>
      </c>
      <c r="AG76">
        <v>98</v>
      </c>
      <c r="AH76">
        <v>15.750973</v>
      </c>
      <c r="AI76">
        <v>2233.6999999999998</v>
      </c>
      <c r="AJ76">
        <v>18.8</v>
      </c>
      <c r="AK76">
        <v>34</v>
      </c>
      <c r="AL76">
        <v>15263</v>
      </c>
      <c r="AM76">
        <v>0.90065775575915241</v>
      </c>
      <c r="AN76" t="s">
        <v>68</v>
      </c>
      <c r="AO76">
        <v>529.20899999999995</v>
      </c>
      <c r="AP76" t="s">
        <v>524</v>
      </c>
      <c r="AQ76" t="s">
        <v>116</v>
      </c>
      <c r="AR76" t="s">
        <v>117</v>
      </c>
      <c r="AS76" t="s">
        <v>116</v>
      </c>
      <c r="AT76" t="s">
        <v>117</v>
      </c>
      <c r="AU76" t="s">
        <v>172</v>
      </c>
      <c r="AV76" t="s">
        <v>523</v>
      </c>
      <c r="AW76" t="s">
        <v>68</v>
      </c>
      <c r="AX76">
        <v>3771</v>
      </c>
      <c r="AY76" t="s">
        <v>364</v>
      </c>
      <c r="AZ76">
        <v>6</v>
      </c>
      <c r="BA76" t="s">
        <v>404</v>
      </c>
      <c r="BB76">
        <v>9</v>
      </c>
      <c r="BC76">
        <v>1</v>
      </c>
      <c r="BE76" t="s">
        <v>449</v>
      </c>
      <c r="BF76" t="s">
        <v>450</v>
      </c>
      <c r="BG76" t="s">
        <v>449</v>
      </c>
      <c r="BI76" t="s">
        <v>116</v>
      </c>
      <c r="BJ76" t="s">
        <v>523</v>
      </c>
      <c r="BK76" t="s">
        <v>68</v>
      </c>
      <c r="BL76">
        <v>0.90065775575915241</v>
      </c>
      <c r="BM76">
        <v>3771</v>
      </c>
      <c r="BN76" t="s">
        <v>117</v>
      </c>
      <c r="BO76" t="s">
        <v>172</v>
      </c>
      <c r="BP76">
        <v>9</v>
      </c>
      <c r="BQ76">
        <v>1989.2249999999999</v>
      </c>
      <c r="BR76">
        <v>1.7305345369252916E-2</v>
      </c>
      <c r="BS76">
        <v>0.39126395082286636</v>
      </c>
      <c r="BT76">
        <v>0.17996958614535813</v>
      </c>
      <c r="BU76">
        <v>12.228</v>
      </c>
      <c r="BV76">
        <v>1.4273497590261257</v>
      </c>
      <c r="BW76">
        <v>48.033422325487884</v>
      </c>
      <c r="BX76">
        <v>34</v>
      </c>
      <c r="BY76">
        <v>23</v>
      </c>
      <c r="BZ76">
        <v>1185</v>
      </c>
    </row>
    <row r="77" spans="1:78" ht="16.5">
      <c r="A77" s="242" t="str">
        <f t="shared" si="19"/>
        <v>신화여객</v>
      </c>
      <c r="B77" s="124" t="str">
        <f t="shared" si="20"/>
        <v>정재호</v>
      </c>
      <c r="C77" s="125" t="str">
        <f t="shared" si="21"/>
        <v>C</v>
      </c>
      <c r="D77" s="126">
        <f t="shared" si="22"/>
        <v>0.86687499999999995</v>
      </c>
      <c r="E77" s="127">
        <f t="shared" si="23"/>
        <v>8292</v>
      </c>
      <c r="F77" s="128" t="str">
        <f t="shared" si="24"/>
        <v>526</v>
      </c>
      <c r="G77" s="129" t="str">
        <f t="shared" si="25"/>
        <v>71바6155</v>
      </c>
      <c r="H77" s="130">
        <f t="shared" si="26"/>
        <v>1</v>
      </c>
      <c r="I77" s="131">
        <f t="shared" si="27"/>
        <v>2381.498</v>
      </c>
      <c r="J77" s="132">
        <f t="shared" si="28"/>
        <v>4.3406565346068127E-2</v>
      </c>
      <c r="K77" s="132">
        <f t="shared" si="29"/>
        <v>0.34314155937266339</v>
      </c>
      <c r="L77" s="132">
        <f t="shared" si="30"/>
        <v>0.16922122126493491</v>
      </c>
      <c r="M77" s="133">
        <f t="shared" si="31"/>
        <v>10.597</v>
      </c>
      <c r="N77" s="134">
        <f t="shared" si="32"/>
        <v>0.46189415233605063</v>
      </c>
      <c r="O77" s="134">
        <f t="shared" si="33"/>
        <v>15.242507027089673</v>
      </c>
      <c r="P77" s="215">
        <f t="shared" si="34"/>
        <v>6</v>
      </c>
      <c r="Q77" s="216">
        <f t="shared" si="35"/>
        <v>11</v>
      </c>
      <c r="R77" s="216">
        <f t="shared" si="36"/>
        <v>363</v>
      </c>
      <c r="T77">
        <v>524</v>
      </c>
      <c r="U77">
        <v>8292</v>
      </c>
      <c r="V77" t="s">
        <v>341</v>
      </c>
      <c r="W77">
        <v>2381.498</v>
      </c>
      <c r="X77">
        <v>858.548</v>
      </c>
      <c r="Y77">
        <v>2.774</v>
      </c>
      <c r="Z77">
        <v>10.597</v>
      </c>
      <c r="AA77">
        <v>157.46965800000001</v>
      </c>
      <c r="AB77">
        <v>6.8352170000000001</v>
      </c>
      <c r="AC77">
        <v>54.034384000000003</v>
      </c>
      <c r="AD77" s="1">
        <v>403</v>
      </c>
      <c r="AE77">
        <v>11</v>
      </c>
      <c r="AF77">
        <v>363</v>
      </c>
      <c r="AG77">
        <v>65</v>
      </c>
      <c r="AH77">
        <v>15.123535</v>
      </c>
      <c r="AI77">
        <v>7</v>
      </c>
      <c r="AJ77">
        <v>0</v>
      </c>
      <c r="AK77">
        <v>6</v>
      </c>
      <c r="AL77">
        <v>3691</v>
      </c>
      <c r="AM77">
        <v>0.86687499999999995</v>
      </c>
      <c r="AN77" t="s">
        <v>69</v>
      </c>
      <c r="AO77">
        <v>2381.498</v>
      </c>
      <c r="AP77" t="s">
        <v>525</v>
      </c>
      <c r="AQ77" t="s">
        <v>116</v>
      </c>
      <c r="AR77" t="s">
        <v>119</v>
      </c>
      <c r="AS77" t="s">
        <v>116</v>
      </c>
      <c r="AT77" t="s">
        <v>119</v>
      </c>
      <c r="AU77" t="s">
        <v>295</v>
      </c>
      <c r="AV77" t="s">
        <v>341</v>
      </c>
      <c r="AW77" t="s">
        <v>69</v>
      </c>
      <c r="AX77">
        <v>8292</v>
      </c>
      <c r="AY77" t="s">
        <v>350</v>
      </c>
      <c r="AZ77">
        <v>5</v>
      </c>
      <c r="BA77" t="s">
        <v>334</v>
      </c>
      <c r="BB77">
        <v>1</v>
      </c>
      <c r="BC77">
        <v>1</v>
      </c>
      <c r="BE77" t="s">
        <v>69</v>
      </c>
      <c r="BF77">
        <v>0</v>
      </c>
      <c r="BG77" t="s">
        <v>259</v>
      </c>
      <c r="BI77" t="s">
        <v>116</v>
      </c>
      <c r="BJ77" t="s">
        <v>341</v>
      </c>
      <c r="BK77" t="s">
        <v>69</v>
      </c>
      <c r="BL77">
        <v>0.86687499999999995</v>
      </c>
      <c r="BM77">
        <v>8292</v>
      </c>
      <c r="BN77" t="s">
        <v>119</v>
      </c>
      <c r="BO77" t="s">
        <v>295</v>
      </c>
      <c r="BP77">
        <v>1</v>
      </c>
      <c r="BQ77">
        <v>2381.498</v>
      </c>
      <c r="BR77">
        <v>4.3406565346068127E-2</v>
      </c>
      <c r="BS77">
        <v>0.34314155937266339</v>
      </c>
      <c r="BT77">
        <v>0.16922122126493491</v>
      </c>
      <c r="BU77">
        <v>10.597</v>
      </c>
      <c r="BV77">
        <v>0.46189415233605063</v>
      </c>
      <c r="BW77">
        <v>15.242507027089673</v>
      </c>
      <c r="BX77">
        <v>6</v>
      </c>
      <c r="BY77">
        <v>11</v>
      </c>
      <c r="BZ77">
        <v>363</v>
      </c>
    </row>
    <row r="78" spans="1:78" ht="16.5">
      <c r="A78" s="243" t="str">
        <f t="shared" si="19"/>
        <v>신화여객</v>
      </c>
      <c r="B78" s="108" t="str">
        <f t="shared" si="20"/>
        <v>정태훈</v>
      </c>
      <c r="C78" s="109" t="str">
        <f t="shared" si="21"/>
        <v>C</v>
      </c>
      <c r="D78" s="110">
        <f t="shared" si="22"/>
        <v>0.86538461538461531</v>
      </c>
      <c r="E78" s="111">
        <f t="shared" si="23"/>
        <v>6505</v>
      </c>
      <c r="F78" s="112" t="str">
        <f t="shared" si="24"/>
        <v>34</v>
      </c>
      <c r="G78" s="113" t="str">
        <f t="shared" si="25"/>
        <v>71바5104</v>
      </c>
      <c r="H78" s="114">
        <f t="shared" si="26"/>
        <v>1</v>
      </c>
      <c r="I78" s="115">
        <f t="shared" si="27"/>
        <v>2118.4589999999998</v>
      </c>
      <c r="J78" s="116">
        <f t="shared" si="28"/>
        <v>6.3640905861240158E-3</v>
      </c>
      <c r="K78" s="116">
        <f t="shared" si="29"/>
        <v>0.3206446258925279</v>
      </c>
      <c r="L78" s="116">
        <f t="shared" si="30"/>
        <v>3.8707381167159716E-2</v>
      </c>
      <c r="M78" s="117">
        <f t="shared" si="31"/>
        <v>11.19</v>
      </c>
      <c r="N78" s="118">
        <f t="shared" si="32"/>
        <v>1.2273072077392104</v>
      </c>
      <c r="O78" s="118">
        <f t="shared" si="33"/>
        <v>4.1067587335888964</v>
      </c>
      <c r="P78" s="217">
        <f t="shared" si="34"/>
        <v>0</v>
      </c>
      <c r="Q78" s="218">
        <f t="shared" si="35"/>
        <v>26</v>
      </c>
      <c r="R78" s="218">
        <f t="shared" si="36"/>
        <v>87</v>
      </c>
      <c r="T78">
        <v>524</v>
      </c>
      <c r="U78">
        <v>6505</v>
      </c>
      <c r="V78" t="s">
        <v>318</v>
      </c>
      <c r="W78">
        <v>2118.4589999999998</v>
      </c>
      <c r="X78">
        <v>941.50699999999995</v>
      </c>
      <c r="Y78">
        <v>2.25</v>
      </c>
      <c r="Z78">
        <v>11.19</v>
      </c>
      <c r="AA78">
        <v>136.13272599999999</v>
      </c>
      <c r="AB78">
        <v>0.86636100000000005</v>
      </c>
      <c r="AC78">
        <v>43.650227000000001</v>
      </c>
      <c r="AD78" s="1">
        <v>82</v>
      </c>
      <c r="AE78">
        <v>26</v>
      </c>
      <c r="AF78">
        <v>87</v>
      </c>
      <c r="AG78">
        <v>77</v>
      </c>
      <c r="AH78">
        <v>15.561717</v>
      </c>
      <c r="AI78">
        <v>307.39999999999998</v>
      </c>
      <c r="AJ78">
        <v>0</v>
      </c>
      <c r="AK78">
        <v>0</v>
      </c>
      <c r="AL78">
        <v>0</v>
      </c>
      <c r="AM78">
        <v>0.86538461538461531</v>
      </c>
      <c r="AN78" t="s">
        <v>69</v>
      </c>
      <c r="AO78">
        <v>2118.4589999999998</v>
      </c>
      <c r="AP78" t="s">
        <v>526</v>
      </c>
      <c r="AQ78" t="s">
        <v>116</v>
      </c>
      <c r="AR78" t="s">
        <v>117</v>
      </c>
      <c r="AS78" t="s">
        <v>116</v>
      </c>
      <c r="AT78" t="s">
        <v>117</v>
      </c>
      <c r="AU78" t="s">
        <v>311</v>
      </c>
      <c r="AV78" t="s">
        <v>318</v>
      </c>
      <c r="AW78" t="s">
        <v>69</v>
      </c>
      <c r="AX78">
        <v>6505</v>
      </c>
      <c r="AY78" t="s">
        <v>355</v>
      </c>
      <c r="AZ78">
        <v>5</v>
      </c>
      <c r="BA78" t="s">
        <v>320</v>
      </c>
      <c r="BB78">
        <v>1</v>
      </c>
      <c r="BC78">
        <v>1</v>
      </c>
      <c r="BE78" t="s">
        <v>68</v>
      </c>
      <c r="BF78">
        <v>-1</v>
      </c>
      <c r="BG78" t="s">
        <v>339</v>
      </c>
      <c r="BI78" t="s">
        <v>116</v>
      </c>
      <c r="BJ78" t="s">
        <v>318</v>
      </c>
      <c r="BK78" t="s">
        <v>69</v>
      </c>
      <c r="BL78">
        <v>0.86538461538461531</v>
      </c>
      <c r="BM78">
        <v>6505</v>
      </c>
      <c r="BN78" t="s">
        <v>117</v>
      </c>
      <c r="BO78" t="s">
        <v>311</v>
      </c>
      <c r="BP78">
        <v>1</v>
      </c>
      <c r="BQ78">
        <v>2118.4589999999998</v>
      </c>
      <c r="BR78">
        <v>6.3640905861240158E-3</v>
      </c>
      <c r="BS78">
        <v>0.3206446258925279</v>
      </c>
      <c r="BT78">
        <v>3.8707381167159716E-2</v>
      </c>
      <c r="BU78">
        <v>11.19</v>
      </c>
      <c r="BV78">
        <v>1.2273072077392104</v>
      </c>
      <c r="BW78">
        <v>4.1067587335888964</v>
      </c>
      <c r="BX78">
        <v>0</v>
      </c>
      <c r="BY78">
        <v>26</v>
      </c>
      <c r="BZ78">
        <v>87</v>
      </c>
    </row>
    <row r="79" spans="1:78" ht="16.5">
      <c r="A79" s="242" t="str">
        <f t="shared" si="19"/>
        <v>신화여객</v>
      </c>
      <c r="B79" s="124" t="str">
        <f t="shared" si="20"/>
        <v>조성근</v>
      </c>
      <c r="C79" s="125" t="str">
        <f t="shared" si="21"/>
        <v>C</v>
      </c>
      <c r="D79" s="126">
        <f t="shared" si="22"/>
        <v>0.88744038121646529</v>
      </c>
      <c r="E79" s="127">
        <f t="shared" si="23"/>
        <v>7970</v>
      </c>
      <c r="F79" s="128" t="str">
        <f t="shared" si="24"/>
        <v>34</v>
      </c>
      <c r="G79" s="129" t="str">
        <f t="shared" si="25"/>
        <v>72바1473</v>
      </c>
      <c r="H79" s="130">
        <f t="shared" si="26"/>
        <v>2</v>
      </c>
      <c r="I79" s="131">
        <f t="shared" si="27"/>
        <v>2427.2419999999997</v>
      </c>
      <c r="J79" s="132">
        <f t="shared" si="28"/>
        <v>3.9989927850774265E-2</v>
      </c>
      <c r="K79" s="132">
        <f t="shared" si="29"/>
        <v>0.33176544342673586</v>
      </c>
      <c r="L79" s="132">
        <f t="shared" si="30"/>
        <v>0.23813035535805663</v>
      </c>
      <c r="M79" s="133">
        <f t="shared" si="31"/>
        <v>11.949</v>
      </c>
      <c r="N79" s="134">
        <f t="shared" si="32"/>
        <v>2.1423492177541426</v>
      </c>
      <c r="O79" s="134">
        <f t="shared" si="33"/>
        <v>25.831787683304757</v>
      </c>
      <c r="P79" s="215">
        <f t="shared" si="34"/>
        <v>8</v>
      </c>
      <c r="Q79" s="216">
        <f t="shared" si="35"/>
        <v>52</v>
      </c>
      <c r="R79" s="216">
        <f t="shared" si="36"/>
        <v>630</v>
      </c>
      <c r="T79">
        <v>524</v>
      </c>
      <c r="U79">
        <v>7970</v>
      </c>
      <c r="V79" t="s">
        <v>242</v>
      </c>
      <c r="W79">
        <v>2450.5050000000001</v>
      </c>
      <c r="X79">
        <v>1101.23</v>
      </c>
      <c r="Y79">
        <v>2.2250000000000001</v>
      </c>
      <c r="Z79">
        <v>11.949</v>
      </c>
      <c r="AA79">
        <v>150.19634500000001</v>
      </c>
      <c r="AB79">
        <v>6.0063409999999999</v>
      </c>
      <c r="AC79">
        <v>49.829957</v>
      </c>
      <c r="AD79" s="1">
        <v>578</v>
      </c>
      <c r="AE79">
        <v>52</v>
      </c>
      <c r="AF79">
        <v>630</v>
      </c>
      <c r="AG79">
        <v>74</v>
      </c>
      <c r="AH79">
        <v>16.315342999999999</v>
      </c>
      <c r="AI79">
        <v>2056.4</v>
      </c>
      <c r="AJ79">
        <v>0</v>
      </c>
      <c r="AK79">
        <v>8</v>
      </c>
      <c r="AL79">
        <v>2417</v>
      </c>
      <c r="AM79">
        <v>0.88744038121646529</v>
      </c>
      <c r="AN79" t="s">
        <v>69</v>
      </c>
      <c r="AO79">
        <v>2270.6619999999998</v>
      </c>
      <c r="AP79" t="s">
        <v>527</v>
      </c>
      <c r="AQ79" t="s">
        <v>116</v>
      </c>
      <c r="AR79" t="s">
        <v>117</v>
      </c>
      <c r="AS79" t="s">
        <v>116</v>
      </c>
      <c r="AT79" t="s">
        <v>117</v>
      </c>
      <c r="AU79" t="s">
        <v>187</v>
      </c>
      <c r="AV79" t="s">
        <v>242</v>
      </c>
      <c r="AW79" t="s">
        <v>69</v>
      </c>
      <c r="AX79">
        <v>7970</v>
      </c>
      <c r="AY79" t="s">
        <v>355</v>
      </c>
      <c r="AZ79">
        <v>2</v>
      </c>
      <c r="BA79" t="s">
        <v>296</v>
      </c>
      <c r="BB79">
        <v>2</v>
      </c>
      <c r="BC79">
        <v>1</v>
      </c>
      <c r="BE79" t="s">
        <v>69</v>
      </c>
      <c r="BF79">
        <v>0</v>
      </c>
      <c r="BG79" t="s">
        <v>259</v>
      </c>
      <c r="BI79" t="s">
        <v>116</v>
      </c>
      <c r="BJ79" t="s">
        <v>242</v>
      </c>
      <c r="BK79" t="s">
        <v>69</v>
      </c>
      <c r="BL79">
        <v>0.88744038121646529</v>
      </c>
      <c r="BM79">
        <v>7970</v>
      </c>
      <c r="BN79" t="s">
        <v>117</v>
      </c>
      <c r="BO79" t="s">
        <v>187</v>
      </c>
      <c r="BP79">
        <v>2</v>
      </c>
      <c r="BQ79">
        <v>2427.2419999999997</v>
      </c>
      <c r="BR79">
        <v>3.9989927850774265E-2</v>
      </c>
      <c r="BS79">
        <v>0.33176544342673586</v>
      </c>
      <c r="BT79">
        <v>0.23586974929657356</v>
      </c>
      <c r="BU79">
        <v>11.949</v>
      </c>
      <c r="BV79">
        <v>2.1423492177541426</v>
      </c>
      <c r="BW79">
        <v>25.831787683304757</v>
      </c>
      <c r="BX79">
        <v>8</v>
      </c>
      <c r="BY79">
        <v>52</v>
      </c>
      <c r="BZ79">
        <v>630</v>
      </c>
    </row>
    <row r="80" spans="1:78" ht="16.5">
      <c r="A80" s="243" t="str">
        <f t="shared" si="19"/>
        <v>신화여객</v>
      </c>
      <c r="B80" s="108" t="str">
        <f t="shared" si="20"/>
        <v>조집현</v>
      </c>
      <c r="C80" s="109" t="str">
        <f t="shared" si="21"/>
        <v>B</v>
      </c>
      <c r="D80" s="110">
        <f t="shared" si="22"/>
        <v>0.93062500000000004</v>
      </c>
      <c r="E80" s="111">
        <f t="shared" si="23"/>
        <v>8805</v>
      </c>
      <c r="F80" s="112" t="str">
        <f t="shared" si="24"/>
        <v>526</v>
      </c>
      <c r="G80" s="113" t="str">
        <f t="shared" si="25"/>
        <v>71바6155</v>
      </c>
      <c r="H80" s="114">
        <f t="shared" si="26"/>
        <v>1</v>
      </c>
      <c r="I80" s="115">
        <f t="shared" si="27"/>
        <v>1844.6030000000001</v>
      </c>
      <c r="J80" s="116">
        <f t="shared" si="28"/>
        <v>1.2356948324412257E-2</v>
      </c>
      <c r="K80" s="116">
        <f t="shared" si="29"/>
        <v>0.30950010028690628</v>
      </c>
      <c r="L80" s="116">
        <f t="shared" si="30"/>
        <v>0.24720766473869987</v>
      </c>
      <c r="M80" s="117">
        <f t="shared" si="31"/>
        <v>8.6560000000000006</v>
      </c>
      <c r="N80" s="118">
        <f t="shared" si="32"/>
        <v>0</v>
      </c>
      <c r="O80" s="118">
        <f t="shared" si="33"/>
        <v>6.7223136902628911</v>
      </c>
      <c r="P80" s="217">
        <f t="shared" si="34"/>
        <v>0</v>
      </c>
      <c r="Q80" s="218">
        <f t="shared" si="35"/>
        <v>0</v>
      </c>
      <c r="R80" s="218">
        <f t="shared" si="36"/>
        <v>124</v>
      </c>
      <c r="T80">
        <v>524</v>
      </c>
      <c r="U80">
        <v>8805</v>
      </c>
      <c r="V80" t="s">
        <v>294</v>
      </c>
      <c r="W80">
        <v>1844.6030000000001</v>
      </c>
      <c r="X80">
        <v>619.45000000000005</v>
      </c>
      <c r="Y80">
        <v>2.9780000000000002</v>
      </c>
      <c r="Z80">
        <v>8.6560000000000006</v>
      </c>
      <c r="AA80">
        <v>115.51857</v>
      </c>
      <c r="AB80">
        <v>1.427457</v>
      </c>
      <c r="AC80">
        <v>35.753008999999999</v>
      </c>
      <c r="AD80" s="1">
        <v>456</v>
      </c>
      <c r="AE80">
        <v>0</v>
      </c>
      <c r="AF80">
        <v>124</v>
      </c>
      <c r="AG80">
        <v>65</v>
      </c>
      <c r="AH80">
        <v>15.968021</v>
      </c>
      <c r="AI80">
        <v>9</v>
      </c>
      <c r="AJ80">
        <v>0</v>
      </c>
      <c r="AK80">
        <v>0</v>
      </c>
      <c r="AL80">
        <v>0</v>
      </c>
      <c r="AM80">
        <v>0.93062500000000004</v>
      </c>
      <c r="AN80" t="s">
        <v>68</v>
      </c>
      <c r="AO80">
        <v>1844.6030000000001</v>
      </c>
      <c r="AP80" t="s">
        <v>528</v>
      </c>
      <c r="AQ80" t="s">
        <v>116</v>
      </c>
      <c r="AR80" t="s">
        <v>119</v>
      </c>
      <c r="AS80" t="s">
        <v>116</v>
      </c>
      <c r="AT80" t="s">
        <v>119</v>
      </c>
      <c r="AU80" t="s">
        <v>295</v>
      </c>
      <c r="AV80" t="s">
        <v>294</v>
      </c>
      <c r="AW80" t="s">
        <v>68</v>
      </c>
      <c r="AX80">
        <v>8805</v>
      </c>
      <c r="AY80" t="s">
        <v>357</v>
      </c>
      <c r="AZ80">
        <v>1</v>
      </c>
      <c r="BA80" t="s">
        <v>360</v>
      </c>
      <c r="BB80">
        <v>1</v>
      </c>
      <c r="BC80">
        <v>1</v>
      </c>
      <c r="BE80" t="s">
        <v>68</v>
      </c>
      <c r="BF80">
        <v>0</v>
      </c>
      <c r="BG80" t="s">
        <v>259</v>
      </c>
      <c r="BI80" t="s">
        <v>116</v>
      </c>
      <c r="BJ80" t="s">
        <v>294</v>
      </c>
      <c r="BK80" t="s">
        <v>68</v>
      </c>
      <c r="BL80">
        <v>0.93062500000000004</v>
      </c>
      <c r="BM80">
        <v>8805</v>
      </c>
      <c r="BN80" t="s">
        <v>119</v>
      </c>
      <c r="BO80" t="s">
        <v>295</v>
      </c>
      <c r="BP80">
        <v>1</v>
      </c>
      <c r="BQ80">
        <v>1844.6030000000001</v>
      </c>
      <c r="BR80">
        <v>1.2356948324412257E-2</v>
      </c>
      <c r="BS80">
        <v>0.30950010028690628</v>
      </c>
      <c r="BT80">
        <v>0.24720766473869987</v>
      </c>
      <c r="BU80">
        <v>8.6560000000000006</v>
      </c>
      <c r="BV80">
        <v>0</v>
      </c>
      <c r="BW80">
        <v>6.7223136902628911</v>
      </c>
      <c r="BX80">
        <v>0</v>
      </c>
      <c r="BY80">
        <v>0</v>
      </c>
      <c r="BZ80">
        <v>124</v>
      </c>
    </row>
    <row r="81" spans="1:78" ht="16.5">
      <c r="A81" s="242" t="str">
        <f t="shared" si="19"/>
        <v>신화여객</v>
      </c>
      <c r="B81" s="124" t="str">
        <f t="shared" si="20"/>
        <v>주상건</v>
      </c>
      <c r="C81" s="125" t="str">
        <f t="shared" si="21"/>
        <v>D</v>
      </c>
      <c r="D81" s="126">
        <f t="shared" si="22"/>
        <v>0.83454469163647216</v>
      </c>
      <c r="E81" s="127">
        <f t="shared" si="23"/>
        <v>517</v>
      </c>
      <c r="F81" s="128" t="str">
        <f t="shared" si="24"/>
        <v>34</v>
      </c>
      <c r="G81" s="129" t="str">
        <f t="shared" si="25"/>
        <v>72바1095</v>
      </c>
      <c r="H81" s="130">
        <f t="shared" si="26"/>
        <v>10</v>
      </c>
      <c r="I81" s="131">
        <f t="shared" si="27"/>
        <v>1576.2339999999999</v>
      </c>
      <c r="J81" s="132">
        <f t="shared" si="28"/>
        <v>4.8014869393711634E-2</v>
      </c>
      <c r="K81" s="132">
        <f t="shared" si="29"/>
        <v>0.40863286050257391</v>
      </c>
      <c r="L81" s="132">
        <f t="shared" si="30"/>
        <v>0.21443516635220405</v>
      </c>
      <c r="M81" s="133">
        <f t="shared" si="31"/>
        <v>14.48</v>
      </c>
      <c r="N81" s="134">
        <f t="shared" si="32"/>
        <v>0</v>
      </c>
      <c r="O81" s="134">
        <f t="shared" si="33"/>
        <v>57.462193497958083</v>
      </c>
      <c r="P81" s="215">
        <f t="shared" si="34"/>
        <v>40</v>
      </c>
      <c r="Q81" s="216">
        <f t="shared" si="35"/>
        <v>3</v>
      </c>
      <c r="R81" s="216">
        <f t="shared" si="36"/>
        <v>950</v>
      </c>
      <c r="T81">
        <v>524</v>
      </c>
      <c r="U81">
        <v>517</v>
      </c>
      <c r="V81" t="s">
        <v>243</v>
      </c>
      <c r="W81">
        <v>1576.2339999999999</v>
      </c>
      <c r="X81">
        <v>736.46199999999999</v>
      </c>
      <c r="Y81">
        <v>2.14</v>
      </c>
      <c r="Z81">
        <v>14.48</v>
      </c>
      <c r="AA81">
        <v>103.08692000000001</v>
      </c>
      <c r="AB81">
        <v>4.9497049999999998</v>
      </c>
      <c r="AC81">
        <v>42.124702999999997</v>
      </c>
      <c r="AD81" s="1">
        <v>338</v>
      </c>
      <c r="AE81">
        <v>3</v>
      </c>
      <c r="AF81">
        <v>950</v>
      </c>
      <c r="AG81">
        <v>75</v>
      </c>
      <c r="AH81">
        <v>15.290338999999999</v>
      </c>
      <c r="AI81">
        <v>1644</v>
      </c>
      <c r="AJ81">
        <v>0</v>
      </c>
      <c r="AK81">
        <v>40</v>
      </c>
      <c r="AL81">
        <v>15173</v>
      </c>
      <c r="AM81">
        <v>0.83454469163647216</v>
      </c>
      <c r="AN81" t="s">
        <v>67</v>
      </c>
      <c r="AO81">
        <v>378.01299999999998</v>
      </c>
      <c r="AP81" t="s">
        <v>529</v>
      </c>
      <c r="AQ81" t="s">
        <v>116</v>
      </c>
      <c r="AR81" t="s">
        <v>117</v>
      </c>
      <c r="AS81" t="s">
        <v>116</v>
      </c>
      <c r="AT81" t="s">
        <v>117</v>
      </c>
      <c r="AU81" t="s">
        <v>177</v>
      </c>
      <c r="AV81" t="s">
        <v>243</v>
      </c>
      <c r="AW81" t="s">
        <v>67</v>
      </c>
      <c r="AX81">
        <v>517</v>
      </c>
      <c r="AY81" t="s">
        <v>361</v>
      </c>
      <c r="AZ81">
        <v>5</v>
      </c>
      <c r="BA81" t="s">
        <v>322</v>
      </c>
      <c r="BB81">
        <v>10</v>
      </c>
      <c r="BC81">
        <v>1</v>
      </c>
      <c r="BE81" t="s">
        <v>69</v>
      </c>
      <c r="BF81">
        <v>-1</v>
      </c>
      <c r="BG81" t="s">
        <v>339</v>
      </c>
      <c r="BI81" t="s">
        <v>116</v>
      </c>
      <c r="BJ81" t="s">
        <v>243</v>
      </c>
      <c r="BK81" t="s">
        <v>67</v>
      </c>
      <c r="BL81">
        <v>0.83454469163647216</v>
      </c>
      <c r="BM81">
        <v>517</v>
      </c>
      <c r="BN81" t="s">
        <v>117</v>
      </c>
      <c r="BO81" t="s">
        <v>177</v>
      </c>
      <c r="BP81">
        <v>10</v>
      </c>
      <c r="BQ81">
        <v>1576.2339999999999</v>
      </c>
      <c r="BR81">
        <v>4.8014869393711634E-2</v>
      </c>
      <c r="BS81">
        <v>0.40863286050257391</v>
      </c>
      <c r="BT81">
        <v>0.21443516635220405</v>
      </c>
      <c r="BU81">
        <v>14.48</v>
      </c>
      <c r="BV81">
        <v>0</v>
      </c>
      <c r="BW81">
        <v>57.462193497958083</v>
      </c>
      <c r="BX81">
        <v>40</v>
      </c>
      <c r="BY81">
        <v>3</v>
      </c>
      <c r="BZ81">
        <v>950</v>
      </c>
    </row>
    <row r="82" spans="1:78" ht="16.5">
      <c r="A82" s="243" t="str">
        <f t="shared" si="19"/>
        <v>신화여객</v>
      </c>
      <c r="B82" s="108" t="str">
        <f t="shared" si="20"/>
        <v>채건</v>
      </c>
      <c r="C82" s="109" t="str">
        <f t="shared" si="21"/>
        <v>B</v>
      </c>
      <c r="D82" s="110">
        <f t="shared" si="22"/>
        <v>0.93201906937669898</v>
      </c>
      <c r="E82" s="111">
        <f t="shared" si="23"/>
        <v>6054</v>
      </c>
      <c r="F82" s="112" t="str">
        <f t="shared" si="24"/>
        <v>555</v>
      </c>
      <c r="G82" s="113" t="str">
        <f t="shared" si="25"/>
        <v>71바6159</v>
      </c>
      <c r="H82" s="114">
        <f t="shared" si="26"/>
        <v>4</v>
      </c>
      <c r="I82" s="115">
        <f t="shared" si="27"/>
        <v>778.70799999999997</v>
      </c>
      <c r="J82" s="116">
        <f t="shared" si="28"/>
        <v>5.4691967331963881E-3</v>
      </c>
      <c r="K82" s="116">
        <f t="shared" si="29"/>
        <v>0.39356821739061426</v>
      </c>
      <c r="L82" s="116">
        <f t="shared" si="30"/>
        <v>0.10787098630038475</v>
      </c>
      <c r="M82" s="117">
        <f t="shared" si="31"/>
        <v>10.695</v>
      </c>
      <c r="N82" s="118">
        <f t="shared" si="32"/>
        <v>1.1557605675041223</v>
      </c>
      <c r="O82" s="118">
        <f t="shared" si="33"/>
        <v>15.923812263390129</v>
      </c>
      <c r="P82" s="217">
        <f t="shared" si="34"/>
        <v>11</v>
      </c>
      <c r="Q82" s="218">
        <f t="shared" si="35"/>
        <v>9</v>
      </c>
      <c r="R82" s="218">
        <f t="shared" si="36"/>
        <v>124</v>
      </c>
      <c r="T82">
        <v>524</v>
      </c>
      <c r="U82">
        <v>6054</v>
      </c>
      <c r="V82" t="s">
        <v>266</v>
      </c>
      <c r="W82">
        <v>778.70799999999997</v>
      </c>
      <c r="X82">
        <v>316.81799999999998</v>
      </c>
      <c r="Y82">
        <v>2.4580000000000002</v>
      </c>
      <c r="Z82">
        <v>10.695</v>
      </c>
      <c r="AA82">
        <v>51.853867000000001</v>
      </c>
      <c r="AB82">
        <v>0.28359899999999999</v>
      </c>
      <c r="AC82">
        <v>20.408034000000001</v>
      </c>
      <c r="AD82" s="1">
        <v>84</v>
      </c>
      <c r="AE82">
        <v>9</v>
      </c>
      <c r="AF82">
        <v>124</v>
      </c>
      <c r="AG82">
        <v>86</v>
      </c>
      <c r="AH82">
        <v>15.017355999999999</v>
      </c>
      <c r="AI82">
        <v>572.79999999999995</v>
      </c>
      <c r="AJ82">
        <v>18.3</v>
      </c>
      <c r="AK82">
        <v>11</v>
      </c>
      <c r="AL82">
        <v>5037</v>
      </c>
      <c r="AM82">
        <v>0.93201906937669898</v>
      </c>
      <c r="AN82" t="s">
        <v>68</v>
      </c>
      <c r="AO82">
        <v>295.952</v>
      </c>
      <c r="AP82" t="s">
        <v>530</v>
      </c>
      <c r="AQ82" t="s">
        <v>116</v>
      </c>
      <c r="AR82" t="s">
        <v>120</v>
      </c>
      <c r="AS82" t="s">
        <v>116</v>
      </c>
      <c r="AT82" t="s">
        <v>120</v>
      </c>
      <c r="AU82" t="s">
        <v>200</v>
      </c>
      <c r="AV82" t="s">
        <v>266</v>
      </c>
      <c r="AW82" t="s">
        <v>68</v>
      </c>
      <c r="AX82">
        <v>6054</v>
      </c>
      <c r="AY82" t="s">
        <v>485</v>
      </c>
      <c r="AZ82">
        <v>2</v>
      </c>
      <c r="BA82" t="s">
        <v>531</v>
      </c>
      <c r="BB82">
        <v>4</v>
      </c>
      <c r="BC82">
        <v>1</v>
      </c>
      <c r="BE82" t="s">
        <v>67</v>
      </c>
      <c r="BF82">
        <v>2</v>
      </c>
      <c r="BG82" t="s">
        <v>297</v>
      </c>
      <c r="BI82" t="s">
        <v>116</v>
      </c>
      <c r="BJ82" t="s">
        <v>266</v>
      </c>
      <c r="BK82" t="s">
        <v>68</v>
      </c>
      <c r="BL82">
        <v>0.93201906937669898</v>
      </c>
      <c r="BM82">
        <v>6054</v>
      </c>
      <c r="BN82" t="s">
        <v>120</v>
      </c>
      <c r="BO82" t="s">
        <v>200</v>
      </c>
      <c r="BP82">
        <v>4</v>
      </c>
      <c r="BQ82">
        <v>778.70799999999997</v>
      </c>
      <c r="BR82">
        <v>5.4691967331963881E-3</v>
      </c>
      <c r="BS82">
        <v>0.39356821739061426</v>
      </c>
      <c r="BT82">
        <v>0.10787098630038475</v>
      </c>
      <c r="BU82">
        <v>10.695</v>
      </c>
      <c r="BV82">
        <v>1.1557605675041223</v>
      </c>
      <c r="BW82">
        <v>15.923812263390129</v>
      </c>
      <c r="BX82">
        <v>11</v>
      </c>
      <c r="BY82">
        <v>9</v>
      </c>
      <c r="BZ82">
        <v>124</v>
      </c>
    </row>
    <row r="83" spans="1:78" ht="16.5">
      <c r="A83" s="242" t="str">
        <f t="shared" si="19"/>
        <v>신화여객</v>
      </c>
      <c r="B83" s="124" t="str">
        <f t="shared" si="20"/>
        <v>최상준</v>
      </c>
      <c r="C83" s="125" t="str">
        <f t="shared" si="21"/>
        <v>C</v>
      </c>
      <c r="D83" s="126">
        <f t="shared" si="22"/>
        <v>0.87687499999999996</v>
      </c>
      <c r="E83" s="127">
        <f t="shared" si="23"/>
        <v>9494</v>
      </c>
      <c r="F83" s="128" t="str">
        <f t="shared" si="24"/>
        <v>526</v>
      </c>
      <c r="G83" s="129" t="str">
        <f t="shared" si="25"/>
        <v>71바5101</v>
      </c>
      <c r="H83" s="130">
        <f t="shared" si="26"/>
        <v>1</v>
      </c>
      <c r="I83" s="131">
        <f t="shared" si="27"/>
        <v>3499.665</v>
      </c>
      <c r="J83" s="132">
        <f t="shared" si="28"/>
        <v>6.591654044206112E-2</v>
      </c>
      <c r="K83" s="132">
        <f t="shared" si="29"/>
        <v>0.34678686807002551</v>
      </c>
      <c r="L83" s="132">
        <f t="shared" si="30"/>
        <v>0.25402431375574519</v>
      </c>
      <c r="M83" s="133">
        <f t="shared" si="31"/>
        <v>8.8079999999999998</v>
      </c>
      <c r="N83" s="134">
        <f t="shared" si="32"/>
        <v>1.2286890316644594</v>
      </c>
      <c r="O83" s="134">
        <f t="shared" si="33"/>
        <v>21.944957588797784</v>
      </c>
      <c r="P83" s="215">
        <f t="shared" si="34"/>
        <v>62</v>
      </c>
      <c r="Q83" s="216">
        <f t="shared" si="35"/>
        <v>43</v>
      </c>
      <c r="R83" s="216">
        <f t="shared" si="36"/>
        <v>768</v>
      </c>
      <c r="T83">
        <v>524</v>
      </c>
      <c r="U83">
        <v>9494</v>
      </c>
      <c r="V83" t="s">
        <v>286</v>
      </c>
      <c r="W83">
        <v>3499.665</v>
      </c>
      <c r="X83">
        <v>1247.423</v>
      </c>
      <c r="Y83">
        <v>2.806</v>
      </c>
      <c r="Z83">
        <v>8.8079999999999998</v>
      </c>
      <c r="AA83">
        <v>249.92353800000001</v>
      </c>
      <c r="AB83">
        <v>16.474094999999998</v>
      </c>
      <c r="AC83">
        <v>86.670201000000006</v>
      </c>
      <c r="AD83" s="1">
        <v>889</v>
      </c>
      <c r="AE83">
        <v>43</v>
      </c>
      <c r="AF83">
        <v>768</v>
      </c>
      <c r="AG83">
        <v>82</v>
      </c>
      <c r="AH83">
        <v>14.002942000000001</v>
      </c>
      <c r="AI83">
        <v>271.10000000000002</v>
      </c>
      <c r="AJ83">
        <v>0</v>
      </c>
      <c r="AK83">
        <v>62</v>
      </c>
      <c r="AL83">
        <v>30524</v>
      </c>
      <c r="AM83">
        <v>0.87687499999999996</v>
      </c>
      <c r="AN83" t="s">
        <v>69</v>
      </c>
      <c r="AO83">
        <v>3499.665</v>
      </c>
      <c r="AP83" t="s">
        <v>532</v>
      </c>
      <c r="AQ83" t="s">
        <v>116</v>
      </c>
      <c r="AR83" t="s">
        <v>119</v>
      </c>
      <c r="AS83" t="s">
        <v>116</v>
      </c>
      <c r="AT83" t="s">
        <v>119</v>
      </c>
      <c r="AU83" t="s">
        <v>193</v>
      </c>
      <c r="AV83" t="s">
        <v>286</v>
      </c>
      <c r="AW83" t="s">
        <v>69</v>
      </c>
      <c r="AX83">
        <v>9494</v>
      </c>
      <c r="AY83" t="s">
        <v>350</v>
      </c>
      <c r="AZ83">
        <v>4</v>
      </c>
      <c r="BA83" t="s">
        <v>335</v>
      </c>
      <c r="BB83">
        <v>1</v>
      </c>
      <c r="BC83">
        <v>1</v>
      </c>
      <c r="BE83" t="s">
        <v>69</v>
      </c>
      <c r="BF83">
        <v>0</v>
      </c>
      <c r="BG83" t="s">
        <v>259</v>
      </c>
      <c r="BI83" t="s">
        <v>116</v>
      </c>
      <c r="BJ83" t="s">
        <v>286</v>
      </c>
      <c r="BK83" t="s">
        <v>69</v>
      </c>
      <c r="BL83">
        <v>0.87687499999999996</v>
      </c>
      <c r="BM83">
        <v>9494</v>
      </c>
      <c r="BN83" t="s">
        <v>119</v>
      </c>
      <c r="BO83" t="s">
        <v>193</v>
      </c>
      <c r="BP83">
        <v>1</v>
      </c>
      <c r="BQ83">
        <v>3499.665</v>
      </c>
      <c r="BR83">
        <v>6.591654044206112E-2</v>
      </c>
      <c r="BS83">
        <v>0.34678686807002551</v>
      </c>
      <c r="BT83">
        <v>0.25402431375574519</v>
      </c>
      <c r="BU83">
        <v>8.8079999999999998</v>
      </c>
      <c r="BV83">
        <v>1.2286890316644594</v>
      </c>
      <c r="BW83">
        <v>21.944957588797784</v>
      </c>
      <c r="BX83">
        <v>62</v>
      </c>
      <c r="BY83">
        <v>43</v>
      </c>
      <c r="BZ83">
        <v>768</v>
      </c>
    </row>
    <row r="84" spans="1:78" ht="16.5">
      <c r="A84" s="243" t="str">
        <f t="shared" si="19"/>
        <v>신화여객</v>
      </c>
      <c r="B84" s="108" t="str">
        <f t="shared" si="20"/>
        <v>최진혁</v>
      </c>
      <c r="C84" s="109" t="str">
        <f t="shared" si="21"/>
        <v>S</v>
      </c>
      <c r="D84" s="110">
        <f t="shared" si="22"/>
        <v>1.0355555555555553</v>
      </c>
      <c r="E84" s="111">
        <f t="shared" si="23"/>
        <v>2756</v>
      </c>
      <c r="F84" s="112" t="str">
        <f t="shared" si="24"/>
        <v>555</v>
      </c>
      <c r="G84" s="113" t="str">
        <f t="shared" si="25"/>
        <v>73아2101</v>
      </c>
      <c r="H84" s="114">
        <f t="shared" si="26"/>
        <v>1</v>
      </c>
      <c r="I84" s="115">
        <f t="shared" si="27"/>
        <v>1436.549</v>
      </c>
      <c r="J84" s="116">
        <f t="shared" si="28"/>
        <v>2.8399906253675566E-2</v>
      </c>
      <c r="K84" s="116">
        <f t="shared" si="29"/>
        <v>0.36174144377656642</v>
      </c>
      <c r="L84" s="116">
        <f t="shared" si="30"/>
        <v>0.2471200077407732</v>
      </c>
      <c r="M84" s="117">
        <f t="shared" si="31"/>
        <v>8.4</v>
      </c>
      <c r="N84" s="118">
        <f t="shared" si="32"/>
        <v>0.3480563489306665</v>
      </c>
      <c r="O84" s="118">
        <f t="shared" si="33"/>
        <v>15.244868083163192</v>
      </c>
      <c r="P84" s="217">
        <f t="shared" si="34"/>
        <v>13</v>
      </c>
      <c r="Q84" s="218">
        <f t="shared" si="35"/>
        <v>5</v>
      </c>
      <c r="R84" s="218">
        <f t="shared" si="36"/>
        <v>219</v>
      </c>
      <c r="T84">
        <v>524</v>
      </c>
      <c r="U84">
        <v>2756</v>
      </c>
      <c r="V84" t="s">
        <v>244</v>
      </c>
      <c r="W84">
        <v>1436.549</v>
      </c>
      <c r="X84">
        <v>513.85799999999995</v>
      </c>
      <c r="Y84">
        <v>2.7959999999999998</v>
      </c>
      <c r="Z84">
        <v>8.4</v>
      </c>
      <c r="AA84">
        <v>103.40245400000001</v>
      </c>
      <c r="AB84">
        <v>2.93662</v>
      </c>
      <c r="AC84">
        <v>37.404952999999999</v>
      </c>
      <c r="AD84" s="1">
        <v>355</v>
      </c>
      <c r="AE84">
        <v>5</v>
      </c>
      <c r="AF84">
        <v>219</v>
      </c>
      <c r="AG84">
        <v>77</v>
      </c>
      <c r="AH84">
        <v>13.892794</v>
      </c>
      <c r="AI84">
        <v>121.9</v>
      </c>
      <c r="AJ84">
        <v>0</v>
      </c>
      <c r="AK84">
        <v>13</v>
      </c>
      <c r="AL84">
        <v>2803</v>
      </c>
      <c r="AM84">
        <v>1.0355555555555553</v>
      </c>
      <c r="AN84" t="s">
        <v>71</v>
      </c>
      <c r="AO84">
        <v>1436.549</v>
      </c>
      <c r="AP84" t="s">
        <v>533</v>
      </c>
      <c r="AQ84" t="s">
        <v>116</v>
      </c>
      <c r="AR84" t="s">
        <v>120</v>
      </c>
      <c r="AS84" t="s">
        <v>116</v>
      </c>
      <c r="AT84" t="s">
        <v>120</v>
      </c>
      <c r="AU84" t="s">
        <v>201</v>
      </c>
      <c r="AV84" t="s">
        <v>244</v>
      </c>
      <c r="AW84" t="s">
        <v>71</v>
      </c>
      <c r="AX84">
        <v>2756</v>
      </c>
      <c r="AY84" t="s">
        <v>354</v>
      </c>
      <c r="AZ84">
        <v>1</v>
      </c>
      <c r="BA84" t="s">
        <v>336</v>
      </c>
      <c r="BB84">
        <v>1</v>
      </c>
      <c r="BC84">
        <v>1</v>
      </c>
      <c r="BE84" t="s">
        <v>71</v>
      </c>
      <c r="BF84">
        <v>0</v>
      </c>
      <c r="BG84" t="s">
        <v>259</v>
      </c>
      <c r="BI84" t="s">
        <v>116</v>
      </c>
      <c r="BJ84" t="s">
        <v>244</v>
      </c>
      <c r="BK84" t="s">
        <v>71</v>
      </c>
      <c r="BL84">
        <v>1.0355555555555553</v>
      </c>
      <c r="BM84">
        <v>2756</v>
      </c>
      <c r="BN84" t="s">
        <v>120</v>
      </c>
      <c r="BO84" t="s">
        <v>201</v>
      </c>
      <c r="BP84">
        <v>1</v>
      </c>
      <c r="BQ84">
        <v>1436.549</v>
      </c>
      <c r="BR84">
        <v>2.8399906253675566E-2</v>
      </c>
      <c r="BS84">
        <v>0.36174144377656642</v>
      </c>
      <c r="BT84">
        <v>0.2471200077407732</v>
      </c>
      <c r="BU84">
        <v>8.4</v>
      </c>
      <c r="BV84">
        <v>0.3480563489306665</v>
      </c>
      <c r="BW84">
        <v>15.244868083163192</v>
      </c>
      <c r="BX84">
        <v>13</v>
      </c>
      <c r="BY84">
        <v>5</v>
      </c>
      <c r="BZ84">
        <v>219</v>
      </c>
    </row>
    <row r="85" spans="1:78" ht="16.5">
      <c r="A85" s="242" t="str">
        <f t="shared" si="19"/>
        <v>신화여객</v>
      </c>
      <c r="B85" s="124" t="str">
        <f t="shared" si="20"/>
        <v>한광목</v>
      </c>
      <c r="C85" s="125" t="str">
        <f t="shared" si="21"/>
        <v>F</v>
      </c>
      <c r="D85" s="126">
        <f t="shared" si="22"/>
        <v>0.78653846153846152</v>
      </c>
      <c r="E85" s="127">
        <f t="shared" si="23"/>
        <v>2787</v>
      </c>
      <c r="F85" s="128" t="str">
        <f t="shared" si="24"/>
        <v>37</v>
      </c>
      <c r="G85" s="129" t="str">
        <f t="shared" si="25"/>
        <v>71바6162</v>
      </c>
      <c r="H85" s="130">
        <f t="shared" si="26"/>
        <v>1</v>
      </c>
      <c r="I85" s="131">
        <f t="shared" si="27"/>
        <v>1173.4829999999999</v>
      </c>
      <c r="J85" s="132">
        <f t="shared" si="28"/>
        <v>1.4950361537985742E-2</v>
      </c>
      <c r="K85" s="132">
        <f t="shared" si="29"/>
        <v>0.3887713915167002</v>
      </c>
      <c r="L85" s="132">
        <f t="shared" si="30"/>
        <v>0.13975490058228368</v>
      </c>
      <c r="M85" s="133">
        <f t="shared" si="31"/>
        <v>11.837</v>
      </c>
      <c r="N85" s="134">
        <f t="shared" si="32"/>
        <v>0.42608201397037709</v>
      </c>
      <c r="O85" s="134">
        <f t="shared" si="33"/>
        <v>11.845079988376483</v>
      </c>
      <c r="P85" s="215">
        <f t="shared" si="34"/>
        <v>6</v>
      </c>
      <c r="Q85" s="216">
        <f t="shared" si="35"/>
        <v>5</v>
      </c>
      <c r="R85" s="216">
        <f t="shared" si="36"/>
        <v>139</v>
      </c>
      <c r="T85">
        <v>524</v>
      </c>
      <c r="U85">
        <v>2787</v>
      </c>
      <c r="V85" t="s">
        <v>308</v>
      </c>
      <c r="W85">
        <v>1173.4829999999999</v>
      </c>
      <c r="X85">
        <v>573.75300000000004</v>
      </c>
      <c r="Y85">
        <v>2.0449999999999999</v>
      </c>
      <c r="Z85">
        <v>11.837</v>
      </c>
      <c r="AA85">
        <v>79.688306999999995</v>
      </c>
      <c r="AB85">
        <v>1.1913689999999999</v>
      </c>
      <c r="AC85">
        <v>30.980533999999999</v>
      </c>
      <c r="AD85" s="1">
        <v>164</v>
      </c>
      <c r="AE85">
        <v>5</v>
      </c>
      <c r="AF85">
        <v>139</v>
      </c>
      <c r="AG85">
        <v>66</v>
      </c>
      <c r="AH85">
        <v>14.725911999999999</v>
      </c>
      <c r="AI85">
        <v>29.3</v>
      </c>
      <c r="AJ85">
        <v>0</v>
      </c>
      <c r="AK85">
        <v>6</v>
      </c>
      <c r="AL85">
        <v>4279</v>
      </c>
      <c r="AM85">
        <v>0.78653846153846152</v>
      </c>
      <c r="AN85" t="s">
        <v>70</v>
      </c>
      <c r="AO85">
        <v>1173.4829999999999</v>
      </c>
      <c r="AP85" t="s">
        <v>534</v>
      </c>
      <c r="AQ85" t="s">
        <v>116</v>
      </c>
      <c r="AR85" t="s">
        <v>118</v>
      </c>
      <c r="AS85" t="s">
        <v>116</v>
      </c>
      <c r="AT85" t="s">
        <v>118</v>
      </c>
      <c r="AU85" t="s">
        <v>307</v>
      </c>
      <c r="AV85" t="s">
        <v>308</v>
      </c>
      <c r="AW85" t="s">
        <v>70</v>
      </c>
      <c r="AX85">
        <v>2787</v>
      </c>
      <c r="AY85" t="s">
        <v>349</v>
      </c>
      <c r="AZ85">
        <v>1</v>
      </c>
      <c r="BA85" t="s">
        <v>272</v>
      </c>
      <c r="BB85">
        <v>1</v>
      </c>
      <c r="BC85">
        <v>1</v>
      </c>
      <c r="BE85" t="s">
        <v>70</v>
      </c>
      <c r="BF85">
        <v>0</v>
      </c>
      <c r="BG85" t="s">
        <v>259</v>
      </c>
      <c r="BI85" t="s">
        <v>116</v>
      </c>
      <c r="BJ85" t="s">
        <v>308</v>
      </c>
      <c r="BK85" t="s">
        <v>70</v>
      </c>
      <c r="BL85">
        <v>0.78653846153846152</v>
      </c>
      <c r="BM85">
        <v>2787</v>
      </c>
      <c r="BN85" t="s">
        <v>118</v>
      </c>
      <c r="BO85" t="s">
        <v>307</v>
      </c>
      <c r="BP85">
        <v>1</v>
      </c>
      <c r="BQ85">
        <v>1173.4829999999999</v>
      </c>
      <c r="BR85">
        <v>1.4950361537985742E-2</v>
      </c>
      <c r="BS85">
        <v>0.3887713915167002</v>
      </c>
      <c r="BT85">
        <v>0.13975490058228368</v>
      </c>
      <c r="BU85">
        <v>11.837</v>
      </c>
      <c r="BV85">
        <v>0.42608201397037709</v>
      </c>
      <c r="BW85">
        <v>11.845079988376483</v>
      </c>
      <c r="BX85">
        <v>6</v>
      </c>
      <c r="BY85">
        <v>5</v>
      </c>
      <c r="BZ85">
        <v>139</v>
      </c>
    </row>
    <row r="86" spans="1:78" ht="16.5">
      <c r="A86" s="243" t="str">
        <f t="shared" si="19"/>
        <v>신화여객</v>
      </c>
      <c r="B86" s="108" t="str">
        <f t="shared" si="20"/>
        <v>한영남</v>
      </c>
      <c r="C86" s="109" t="str">
        <f t="shared" si="21"/>
        <v>B</v>
      </c>
      <c r="D86" s="110">
        <f t="shared" si="22"/>
        <v>0.89999999999999991</v>
      </c>
      <c r="E86" s="111">
        <f t="shared" si="23"/>
        <v>3329</v>
      </c>
      <c r="F86" s="112" t="str">
        <f t="shared" si="24"/>
        <v>526</v>
      </c>
      <c r="G86" s="113" t="str">
        <f t="shared" si="25"/>
        <v>71바5105</v>
      </c>
      <c r="H86" s="114">
        <f t="shared" si="26"/>
        <v>1</v>
      </c>
      <c r="I86" s="115">
        <f t="shared" si="27"/>
        <v>559.28399999999999</v>
      </c>
      <c r="J86" s="116">
        <f t="shared" si="28"/>
        <v>5.5782948011637683E-2</v>
      </c>
      <c r="K86" s="116">
        <f t="shared" si="29"/>
        <v>0.38231030391919274</v>
      </c>
      <c r="L86" s="116">
        <f t="shared" si="30"/>
        <v>0.26462405504180347</v>
      </c>
      <c r="M86" s="117">
        <f t="shared" si="31"/>
        <v>9.8369999999999997</v>
      </c>
      <c r="N86" s="118">
        <f t="shared" si="32"/>
        <v>0</v>
      </c>
      <c r="O86" s="118">
        <f t="shared" si="33"/>
        <v>47.918409967029277</v>
      </c>
      <c r="P86" s="217">
        <f t="shared" si="34"/>
        <v>12</v>
      </c>
      <c r="Q86" s="218">
        <f t="shared" si="35"/>
        <v>0</v>
      </c>
      <c r="R86" s="218">
        <f t="shared" si="36"/>
        <v>268</v>
      </c>
      <c r="T86">
        <v>524</v>
      </c>
      <c r="U86">
        <v>3329</v>
      </c>
      <c r="V86" t="s">
        <v>535</v>
      </c>
      <c r="W86">
        <v>559.28399999999999</v>
      </c>
      <c r="X86">
        <v>194.173</v>
      </c>
      <c r="Y86">
        <v>2.88</v>
      </c>
      <c r="Z86">
        <v>9.8369999999999997</v>
      </c>
      <c r="AA86">
        <v>38.173600999999998</v>
      </c>
      <c r="AB86">
        <v>2.1294360000000001</v>
      </c>
      <c r="AC86">
        <v>14.594161</v>
      </c>
      <c r="AD86" s="1">
        <v>148</v>
      </c>
      <c r="AE86">
        <v>0</v>
      </c>
      <c r="AF86">
        <v>268</v>
      </c>
      <c r="AG86">
        <v>68</v>
      </c>
      <c r="AH86">
        <v>14.651066999999999</v>
      </c>
      <c r="AI86">
        <v>250.2</v>
      </c>
      <c r="AJ86">
        <v>0</v>
      </c>
      <c r="AK86">
        <v>12</v>
      </c>
      <c r="AL86">
        <v>11262</v>
      </c>
      <c r="AM86">
        <v>0.89999999999999991</v>
      </c>
      <c r="AN86" t="s">
        <v>68</v>
      </c>
      <c r="AO86">
        <v>559.28399999999999</v>
      </c>
      <c r="AP86" t="s">
        <v>536</v>
      </c>
      <c r="AQ86" t="s">
        <v>116</v>
      </c>
      <c r="AR86" t="s">
        <v>119</v>
      </c>
      <c r="AS86" t="s">
        <v>116</v>
      </c>
      <c r="AT86" t="s">
        <v>119</v>
      </c>
      <c r="AU86" t="s">
        <v>194</v>
      </c>
      <c r="AV86" t="s">
        <v>535</v>
      </c>
      <c r="AW86" t="s">
        <v>68</v>
      </c>
      <c r="AX86">
        <v>3329</v>
      </c>
      <c r="AY86" t="s">
        <v>357</v>
      </c>
      <c r="AZ86">
        <v>5</v>
      </c>
      <c r="BA86" t="s">
        <v>394</v>
      </c>
      <c r="BB86">
        <v>1</v>
      </c>
      <c r="BC86">
        <v>1</v>
      </c>
      <c r="BE86" t="s">
        <v>449</v>
      </c>
      <c r="BF86" t="s">
        <v>450</v>
      </c>
      <c r="BG86" t="s">
        <v>449</v>
      </c>
      <c r="BI86" t="s">
        <v>116</v>
      </c>
      <c r="BJ86" t="s">
        <v>535</v>
      </c>
      <c r="BK86" t="s">
        <v>68</v>
      </c>
      <c r="BL86">
        <v>0.89999999999999991</v>
      </c>
      <c r="BM86">
        <v>3329</v>
      </c>
      <c r="BN86" t="s">
        <v>119</v>
      </c>
      <c r="BO86" t="s">
        <v>194</v>
      </c>
      <c r="BP86">
        <v>1</v>
      </c>
      <c r="BQ86">
        <v>559.28399999999999</v>
      </c>
      <c r="BR86">
        <v>5.5782948011637683E-2</v>
      </c>
      <c r="BS86">
        <v>0.38231030391919274</v>
      </c>
      <c r="BT86">
        <v>0.26462405504180347</v>
      </c>
      <c r="BU86">
        <v>9.8369999999999997</v>
      </c>
      <c r="BV86">
        <v>0</v>
      </c>
      <c r="BW86">
        <v>47.918409967029277</v>
      </c>
      <c r="BX86">
        <v>12</v>
      </c>
      <c r="BY86">
        <v>0</v>
      </c>
      <c r="BZ86">
        <v>268</v>
      </c>
    </row>
    <row r="87" spans="1:78" ht="16.5">
      <c r="A87" s="242" t="str">
        <f t="shared" si="19"/>
        <v>신화여객</v>
      </c>
      <c r="B87" s="124" t="str">
        <f t="shared" si="20"/>
        <v>한정규</v>
      </c>
      <c r="C87" s="125" t="str">
        <f t="shared" si="21"/>
        <v>F</v>
      </c>
      <c r="D87" s="126">
        <f t="shared" si="22"/>
        <v>0.78357504199794292</v>
      </c>
      <c r="E87" s="127">
        <f t="shared" si="23"/>
        <v>8236</v>
      </c>
      <c r="F87" s="128" t="str">
        <f t="shared" si="24"/>
        <v>37</v>
      </c>
      <c r="G87" s="129" t="str">
        <f t="shared" si="25"/>
        <v>71바6171</v>
      </c>
      <c r="H87" s="130">
        <f t="shared" si="26"/>
        <v>2</v>
      </c>
      <c r="I87" s="131">
        <f t="shared" si="27"/>
        <v>1538.9490000000001</v>
      </c>
      <c r="J87" s="132">
        <f t="shared" si="28"/>
        <v>1.3438315460323615E-2</v>
      </c>
      <c r="K87" s="132">
        <f t="shared" si="29"/>
        <v>0.46160654499354059</v>
      </c>
      <c r="L87" s="132">
        <f t="shared" si="30"/>
        <v>0.2027357631734385</v>
      </c>
      <c r="M87" s="133">
        <f t="shared" si="31"/>
        <v>12.753</v>
      </c>
      <c r="N87" s="134">
        <f t="shared" si="32"/>
        <v>6.4979411273537971E-2</v>
      </c>
      <c r="O87" s="134">
        <f t="shared" si="33"/>
        <v>17.219543987487565</v>
      </c>
      <c r="P87" s="215">
        <f t="shared" si="34"/>
        <v>81</v>
      </c>
      <c r="Q87" s="216">
        <f t="shared" si="35"/>
        <v>1</v>
      </c>
      <c r="R87" s="216">
        <f t="shared" si="36"/>
        <v>265</v>
      </c>
      <c r="T87">
        <v>524</v>
      </c>
      <c r="U87">
        <v>8236</v>
      </c>
      <c r="V87" t="s">
        <v>245</v>
      </c>
      <c r="W87">
        <v>1538.9490000000001</v>
      </c>
      <c r="X87">
        <v>755.24599999999998</v>
      </c>
      <c r="Y87">
        <v>2.0379999999999998</v>
      </c>
      <c r="Z87">
        <v>12.753</v>
      </c>
      <c r="AA87">
        <v>118.234983</v>
      </c>
      <c r="AB87">
        <v>1.5888789999999999</v>
      </c>
      <c r="AC87">
        <v>54.578042000000003</v>
      </c>
      <c r="AD87" s="1">
        <v>312</v>
      </c>
      <c r="AE87">
        <v>1</v>
      </c>
      <c r="AF87">
        <v>265</v>
      </c>
      <c r="AG87">
        <v>78</v>
      </c>
      <c r="AH87">
        <v>13.016019999999999</v>
      </c>
      <c r="AI87">
        <v>318.39999999999998</v>
      </c>
      <c r="AJ87">
        <v>0</v>
      </c>
      <c r="AK87">
        <v>81</v>
      </c>
      <c r="AL87">
        <v>54618</v>
      </c>
      <c r="AM87">
        <v>0.78357504199794292</v>
      </c>
      <c r="AN87" t="s">
        <v>70</v>
      </c>
      <c r="AO87">
        <v>1451.491</v>
      </c>
      <c r="AP87" t="s">
        <v>537</v>
      </c>
      <c r="AQ87" t="s">
        <v>116</v>
      </c>
      <c r="AR87" t="s">
        <v>118</v>
      </c>
      <c r="AS87" t="s">
        <v>116</v>
      </c>
      <c r="AT87" t="s">
        <v>118</v>
      </c>
      <c r="AU87" t="s">
        <v>192</v>
      </c>
      <c r="AV87" t="s">
        <v>245</v>
      </c>
      <c r="AW87" t="s">
        <v>70</v>
      </c>
      <c r="AX87">
        <v>8236</v>
      </c>
      <c r="AY87" t="s">
        <v>349</v>
      </c>
      <c r="AZ87">
        <v>2</v>
      </c>
      <c r="BA87" t="s">
        <v>366</v>
      </c>
      <c r="BB87">
        <v>2</v>
      </c>
      <c r="BC87">
        <v>1</v>
      </c>
      <c r="BE87" t="s">
        <v>70</v>
      </c>
      <c r="BF87">
        <v>0</v>
      </c>
      <c r="BG87" t="s">
        <v>259</v>
      </c>
      <c r="BI87" t="s">
        <v>116</v>
      </c>
      <c r="BJ87" t="s">
        <v>245</v>
      </c>
      <c r="BK87" t="s">
        <v>70</v>
      </c>
      <c r="BL87">
        <v>0.78357504199794292</v>
      </c>
      <c r="BM87">
        <v>8236</v>
      </c>
      <c r="BN87" t="s">
        <v>118</v>
      </c>
      <c r="BO87" t="s">
        <v>192</v>
      </c>
      <c r="BP87">
        <v>2</v>
      </c>
      <c r="BQ87">
        <v>1538.9490000000001</v>
      </c>
      <c r="BR87">
        <v>1.3438315460323615E-2</v>
      </c>
      <c r="BS87">
        <v>0.46160654499354059</v>
      </c>
      <c r="BT87">
        <v>0.2027357631734385</v>
      </c>
      <c r="BU87">
        <v>12.753</v>
      </c>
      <c r="BV87">
        <v>6.4979411273537971E-2</v>
      </c>
      <c r="BW87">
        <v>17.219543987487565</v>
      </c>
      <c r="BX87">
        <v>81</v>
      </c>
      <c r="BY87">
        <v>1</v>
      </c>
      <c r="BZ87">
        <v>265</v>
      </c>
    </row>
    <row r="88" spans="1:78" ht="16.5">
      <c r="A88" s="243" t="str">
        <f t="shared" si="19"/>
        <v>신화여객</v>
      </c>
      <c r="B88" s="108" t="str">
        <f t="shared" si="20"/>
        <v>한종현</v>
      </c>
      <c r="C88" s="109" t="str">
        <f t="shared" si="21"/>
        <v>B</v>
      </c>
      <c r="D88" s="110">
        <f t="shared" si="22"/>
        <v>0.90529060468508771</v>
      </c>
      <c r="E88" s="111">
        <f t="shared" si="23"/>
        <v>1300</v>
      </c>
      <c r="F88" s="112" t="str">
        <f t="shared" si="24"/>
        <v>526</v>
      </c>
      <c r="G88" s="113" t="str">
        <f t="shared" si="25"/>
        <v>71바5108</v>
      </c>
      <c r="H88" s="114">
        <f t="shared" si="26"/>
        <v>2</v>
      </c>
      <c r="I88" s="115">
        <f t="shared" si="27"/>
        <v>4592.1840000000002</v>
      </c>
      <c r="J88" s="116">
        <f t="shared" si="28"/>
        <v>6.0979298977556565E-2</v>
      </c>
      <c r="K88" s="116">
        <f t="shared" si="29"/>
        <v>0.39694220081260589</v>
      </c>
      <c r="L88" s="116">
        <f t="shared" si="30"/>
        <v>0.23387564609780442</v>
      </c>
      <c r="M88" s="117">
        <f t="shared" si="31"/>
        <v>11.413</v>
      </c>
      <c r="N88" s="118">
        <f t="shared" si="32"/>
        <v>1.5461052954324128</v>
      </c>
      <c r="O88" s="118">
        <f t="shared" si="33"/>
        <v>36.148377329828243</v>
      </c>
      <c r="P88" s="217">
        <f t="shared" si="34"/>
        <v>129</v>
      </c>
      <c r="Q88" s="218">
        <f t="shared" si="35"/>
        <v>71</v>
      </c>
      <c r="R88" s="218">
        <f t="shared" si="36"/>
        <v>1660</v>
      </c>
      <c r="T88">
        <v>524</v>
      </c>
      <c r="U88">
        <v>1300</v>
      </c>
      <c r="V88" t="s">
        <v>246</v>
      </c>
      <c r="W88">
        <v>4592.1840000000002</v>
      </c>
      <c r="X88">
        <v>1695.634</v>
      </c>
      <c r="Y88">
        <v>2.7080000000000002</v>
      </c>
      <c r="Z88">
        <v>11.413</v>
      </c>
      <c r="AA88">
        <v>336.00519100000002</v>
      </c>
      <c r="AB88">
        <v>20.489360999999999</v>
      </c>
      <c r="AC88">
        <v>133.37464</v>
      </c>
      <c r="AD88" s="1">
        <v>1074</v>
      </c>
      <c r="AE88">
        <v>71</v>
      </c>
      <c r="AF88">
        <v>1660</v>
      </c>
      <c r="AG88">
        <v>77</v>
      </c>
      <c r="AH88">
        <v>13.667002999999999</v>
      </c>
      <c r="AI88">
        <v>635.29999999999995</v>
      </c>
      <c r="AJ88">
        <v>0</v>
      </c>
      <c r="AK88">
        <v>129</v>
      </c>
      <c r="AL88">
        <v>70195</v>
      </c>
      <c r="AM88">
        <v>0.90529060468508771</v>
      </c>
      <c r="AN88" t="s">
        <v>68</v>
      </c>
      <c r="AO88">
        <v>4481.317</v>
      </c>
      <c r="AP88" t="s">
        <v>538</v>
      </c>
      <c r="AQ88" t="s">
        <v>116</v>
      </c>
      <c r="AR88" t="s">
        <v>119</v>
      </c>
      <c r="AS88" t="s">
        <v>116</v>
      </c>
      <c r="AT88" t="s">
        <v>119</v>
      </c>
      <c r="AU88" t="s">
        <v>196</v>
      </c>
      <c r="AV88" t="s">
        <v>246</v>
      </c>
      <c r="AW88" t="s">
        <v>68</v>
      </c>
      <c r="AX88">
        <v>1300</v>
      </c>
      <c r="AY88" t="s">
        <v>357</v>
      </c>
      <c r="AZ88">
        <v>4</v>
      </c>
      <c r="BA88" t="s">
        <v>376</v>
      </c>
      <c r="BB88">
        <v>2</v>
      </c>
      <c r="BC88">
        <v>1</v>
      </c>
      <c r="BE88" t="s">
        <v>68</v>
      </c>
      <c r="BF88">
        <v>0</v>
      </c>
      <c r="BG88" t="s">
        <v>259</v>
      </c>
      <c r="BI88" t="s">
        <v>116</v>
      </c>
      <c r="BJ88" t="s">
        <v>246</v>
      </c>
      <c r="BK88" t="s">
        <v>68</v>
      </c>
      <c r="BL88">
        <v>0.90529060468508771</v>
      </c>
      <c r="BM88">
        <v>1300</v>
      </c>
      <c r="BN88" t="s">
        <v>119</v>
      </c>
      <c r="BO88" t="s">
        <v>196</v>
      </c>
      <c r="BP88">
        <v>2</v>
      </c>
      <c r="BQ88">
        <v>4592.1840000000002</v>
      </c>
      <c r="BR88">
        <v>6.0979298977556565E-2</v>
      </c>
      <c r="BS88">
        <v>0.39694220081260589</v>
      </c>
      <c r="BT88">
        <v>0.23387564609780442</v>
      </c>
      <c r="BU88">
        <v>11.413</v>
      </c>
      <c r="BV88">
        <v>1.5461052954324128</v>
      </c>
      <c r="BW88">
        <v>36.148377329828243</v>
      </c>
      <c r="BX88">
        <v>129</v>
      </c>
      <c r="BY88">
        <v>71</v>
      </c>
      <c r="BZ88">
        <v>1660</v>
      </c>
    </row>
    <row r="89" spans="1:78" ht="16.5">
      <c r="A89" s="242" t="str">
        <f t="shared" si="19"/>
        <v>신화여객</v>
      </c>
      <c r="B89" s="124" t="str">
        <f t="shared" si="20"/>
        <v>홍천수</v>
      </c>
      <c r="C89" s="125" t="str">
        <f t="shared" si="21"/>
        <v>F</v>
      </c>
      <c r="D89" s="126">
        <f t="shared" si="22"/>
        <v>0.75882191081777606</v>
      </c>
      <c r="E89" s="127">
        <f t="shared" si="23"/>
        <v>4871</v>
      </c>
      <c r="F89" s="128" t="str">
        <f t="shared" si="24"/>
        <v>34</v>
      </c>
      <c r="G89" s="129" t="str">
        <f t="shared" si="25"/>
        <v>71바5106</v>
      </c>
      <c r="H89" s="130">
        <f t="shared" si="26"/>
        <v>2</v>
      </c>
      <c r="I89" s="131">
        <f t="shared" si="27"/>
        <v>7394.259</v>
      </c>
      <c r="J89" s="132">
        <f t="shared" si="28"/>
        <v>3.47722924206725E-2</v>
      </c>
      <c r="K89" s="132">
        <f t="shared" si="29"/>
        <v>0.39380979350607609</v>
      </c>
      <c r="L89" s="132">
        <f t="shared" si="30"/>
        <v>0.18406171598803883</v>
      </c>
      <c r="M89" s="133">
        <f t="shared" si="31"/>
        <v>14.955</v>
      </c>
      <c r="N89" s="134">
        <f t="shared" si="32"/>
        <v>1.9609808095713175</v>
      </c>
      <c r="O89" s="134">
        <f t="shared" si="33"/>
        <v>39.895816470588869</v>
      </c>
      <c r="P89" s="215">
        <f t="shared" si="34"/>
        <v>116</v>
      </c>
      <c r="Q89" s="216">
        <f t="shared" si="35"/>
        <v>145</v>
      </c>
      <c r="R89" s="216">
        <f t="shared" si="36"/>
        <v>2950</v>
      </c>
      <c r="T89">
        <v>524</v>
      </c>
      <c r="U89">
        <v>4871</v>
      </c>
      <c r="V89" t="s">
        <v>247</v>
      </c>
      <c r="W89">
        <v>7394.259</v>
      </c>
      <c r="X89">
        <v>3754.2629999999999</v>
      </c>
      <c r="Y89">
        <v>1.97</v>
      </c>
      <c r="Z89">
        <v>14.955</v>
      </c>
      <c r="AA89">
        <v>500.53961900000002</v>
      </c>
      <c r="AB89">
        <v>17.404910000000001</v>
      </c>
      <c r="AC89">
        <v>197.11740399999999</v>
      </c>
      <c r="AD89" s="1">
        <v>1361</v>
      </c>
      <c r="AE89">
        <v>145</v>
      </c>
      <c r="AF89">
        <v>2950</v>
      </c>
      <c r="AG89">
        <v>81</v>
      </c>
      <c r="AH89">
        <v>14.772574000000001</v>
      </c>
      <c r="AI89">
        <v>7898.5</v>
      </c>
      <c r="AJ89">
        <v>0</v>
      </c>
      <c r="AK89">
        <v>116</v>
      </c>
      <c r="AL89">
        <v>37718</v>
      </c>
      <c r="AM89">
        <v>0.75882191081777606</v>
      </c>
      <c r="AN89" t="s">
        <v>70</v>
      </c>
      <c r="AO89">
        <v>5372.7359999999999</v>
      </c>
      <c r="AP89" t="s">
        <v>539</v>
      </c>
      <c r="AQ89" t="s">
        <v>116</v>
      </c>
      <c r="AR89" t="s">
        <v>117</v>
      </c>
      <c r="AS89" t="s">
        <v>116</v>
      </c>
      <c r="AT89" t="s">
        <v>117</v>
      </c>
      <c r="AU89" t="s">
        <v>170</v>
      </c>
      <c r="AV89" t="s">
        <v>247</v>
      </c>
      <c r="AW89" t="s">
        <v>70</v>
      </c>
      <c r="AX89">
        <v>4871</v>
      </c>
      <c r="AY89" t="s">
        <v>362</v>
      </c>
      <c r="AZ89">
        <v>7</v>
      </c>
      <c r="BA89" t="s">
        <v>386</v>
      </c>
      <c r="BB89">
        <v>2</v>
      </c>
      <c r="BC89">
        <v>1</v>
      </c>
      <c r="BE89" t="s">
        <v>67</v>
      </c>
      <c r="BF89">
        <v>-1</v>
      </c>
      <c r="BG89" t="s">
        <v>339</v>
      </c>
      <c r="BI89" t="s">
        <v>116</v>
      </c>
      <c r="BJ89" t="s">
        <v>247</v>
      </c>
      <c r="BK89" t="s">
        <v>70</v>
      </c>
      <c r="BL89">
        <v>0.75882191081777606</v>
      </c>
      <c r="BM89">
        <v>4871</v>
      </c>
      <c r="BN89" t="s">
        <v>117</v>
      </c>
      <c r="BO89" t="s">
        <v>170</v>
      </c>
      <c r="BP89">
        <v>2</v>
      </c>
      <c r="BQ89">
        <v>7394.259</v>
      </c>
      <c r="BR89">
        <v>3.47722924206725E-2</v>
      </c>
      <c r="BS89">
        <v>0.39380979350607609</v>
      </c>
      <c r="BT89">
        <v>0.18406171598803883</v>
      </c>
      <c r="BU89">
        <v>14.955</v>
      </c>
      <c r="BV89">
        <v>1.9609808095713175</v>
      </c>
      <c r="BW89">
        <v>39.895816470588869</v>
      </c>
      <c r="BX89">
        <v>116</v>
      </c>
      <c r="BY89">
        <v>145</v>
      </c>
      <c r="BZ89">
        <v>2950</v>
      </c>
    </row>
  </sheetData>
  <sortState xmlns:xlrd2="http://schemas.microsoft.com/office/spreadsheetml/2017/richdata2" ref="T4:AN66">
    <sortCondition ref="AB4:AB66"/>
    <sortCondition descending="1" ref="AD4:AD66"/>
  </sortState>
  <phoneticPr fontId="3" type="noConversion"/>
  <conditionalFormatting sqref="C5:D8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0" t="s">
        <v>433</v>
      </c>
      <c r="B2" s="247"/>
      <c r="C2" s="248"/>
      <c r="D2" s="248"/>
      <c r="E2" s="246"/>
      <c r="F2" s="249"/>
      <c r="G2" s="246"/>
      <c r="H2" s="246"/>
      <c r="I2" s="246"/>
      <c r="J2" s="246"/>
      <c r="K2" s="250"/>
      <c r="L2" s="250"/>
      <c r="M2" s="250"/>
      <c r="N2" s="250"/>
      <c r="O2" s="250"/>
      <c r="P2" s="250"/>
      <c r="Q2" s="250"/>
      <c r="R2" s="250"/>
    </row>
    <row r="3" spans="1:18">
      <c r="A3" s="294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301" t="s">
        <v>434</v>
      </c>
      <c r="B4" s="251"/>
      <c r="C4" s="252"/>
      <c r="D4" s="253"/>
      <c r="E4" s="254"/>
      <c r="F4" s="255"/>
      <c r="G4" s="250"/>
      <c r="H4" s="254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98"/>
      <c r="B5" s="250"/>
      <c r="C5" s="250"/>
      <c r="D5" s="250"/>
      <c r="E5" s="250"/>
      <c r="F5" s="250"/>
      <c r="G5" s="250"/>
      <c r="H5" s="250"/>
      <c r="I5" s="250"/>
      <c r="J5" s="250"/>
      <c r="K5" s="256"/>
      <c r="L5" s="250"/>
      <c r="M5" s="250"/>
      <c r="N5" s="250"/>
      <c r="O5" s="250"/>
      <c r="P5" s="250"/>
      <c r="Q5" s="250"/>
      <c r="R5" s="250"/>
    </row>
    <row r="6" spans="1:18" ht="17.25">
      <c r="A6" s="299" t="s">
        <v>435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99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95" t="s">
        <v>163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</row>
    <row r="9" spans="1:18">
      <c r="A9" s="296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</row>
    <row r="10" spans="1:18">
      <c r="A10" s="296" t="s">
        <v>436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</row>
    <row r="11" spans="1:18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58" t="s">
        <v>0</v>
      </c>
      <c r="B13" s="259" t="s">
        <v>74</v>
      </c>
      <c r="C13" s="260" t="s">
        <v>65</v>
      </c>
      <c r="D13" s="260" t="s">
        <v>154</v>
      </c>
      <c r="E13" s="261" t="s">
        <v>140</v>
      </c>
      <c r="F13" s="259" t="s">
        <v>145</v>
      </c>
      <c r="G13" s="261" t="s">
        <v>143</v>
      </c>
      <c r="H13" s="261" t="s">
        <v>147</v>
      </c>
      <c r="I13" s="221" t="s">
        <v>149</v>
      </c>
      <c r="J13" s="261" t="s">
        <v>11</v>
      </c>
      <c r="K13" s="261" t="s">
        <v>12</v>
      </c>
      <c r="L13" s="261" t="s">
        <v>13</v>
      </c>
      <c r="M13" s="261" t="s">
        <v>105</v>
      </c>
      <c r="N13" s="261" t="s">
        <v>6</v>
      </c>
      <c r="O13" s="261" t="s">
        <v>7</v>
      </c>
      <c r="P13" s="261" t="s">
        <v>158</v>
      </c>
      <c r="Q13" s="262" t="s">
        <v>160</v>
      </c>
      <c r="R13" s="262" t="s">
        <v>161</v>
      </c>
    </row>
    <row r="14" spans="1:18" ht="16.5">
      <c r="A14" s="263" t="s">
        <v>116</v>
      </c>
      <c r="B14" s="264" t="s">
        <v>289</v>
      </c>
      <c r="C14" s="265" t="s">
        <v>70</v>
      </c>
      <c r="D14" s="266">
        <v>0.78312499999999985</v>
      </c>
      <c r="E14" s="267">
        <v>5283</v>
      </c>
      <c r="F14" s="222" t="s">
        <v>119</v>
      </c>
      <c r="G14" s="268" t="s">
        <v>290</v>
      </c>
      <c r="H14" s="269">
        <v>1</v>
      </c>
      <c r="I14" s="223">
        <v>1225.3150000000001</v>
      </c>
      <c r="J14" s="270">
        <v>4.3972807532274283E-2</v>
      </c>
      <c r="K14" s="270">
        <v>0.39433691576565533</v>
      </c>
      <c r="L14" s="270">
        <v>0.23422548487531777</v>
      </c>
      <c r="M14" s="271">
        <v>11.907999999999999</v>
      </c>
      <c r="N14" s="272">
        <v>0</v>
      </c>
      <c r="O14" s="272">
        <v>17.791343450459678</v>
      </c>
      <c r="P14" s="273">
        <v>37</v>
      </c>
      <c r="Q14" s="274">
        <v>0</v>
      </c>
      <c r="R14" s="274">
        <v>218</v>
      </c>
    </row>
    <row r="15" spans="1:18" ht="16.5">
      <c r="A15" s="263" t="s">
        <v>116</v>
      </c>
      <c r="B15" s="264" t="s">
        <v>203</v>
      </c>
      <c r="C15" s="265" t="s">
        <v>67</v>
      </c>
      <c r="D15" s="266">
        <v>0.82538461538461527</v>
      </c>
      <c r="E15" s="267">
        <v>484</v>
      </c>
      <c r="F15" s="222" t="s">
        <v>117</v>
      </c>
      <c r="G15" s="268" t="s">
        <v>168</v>
      </c>
      <c r="H15" s="269">
        <v>1</v>
      </c>
      <c r="I15" s="223">
        <v>2070.346</v>
      </c>
      <c r="J15" s="270">
        <v>4.2303714664228123E-2</v>
      </c>
      <c r="K15" s="270">
        <v>0.35113889592936043</v>
      </c>
      <c r="L15" s="270">
        <v>0.13282803937119689</v>
      </c>
      <c r="M15" s="271">
        <v>10.81</v>
      </c>
      <c r="N15" s="272">
        <v>9.6602210451779552E-2</v>
      </c>
      <c r="O15" s="272">
        <v>13.862417199830366</v>
      </c>
      <c r="P15" s="273">
        <v>26</v>
      </c>
      <c r="Q15" s="274">
        <v>2</v>
      </c>
      <c r="R15" s="274">
        <v>287</v>
      </c>
    </row>
    <row r="16" spans="1:18" ht="16.5">
      <c r="A16" s="263" t="s">
        <v>116</v>
      </c>
      <c r="B16" s="264" t="s">
        <v>301</v>
      </c>
      <c r="C16" s="265" t="s">
        <v>67</v>
      </c>
      <c r="D16" s="266">
        <v>0.82090086479152247</v>
      </c>
      <c r="E16" s="267">
        <v>3126</v>
      </c>
      <c r="F16" s="222" t="s">
        <v>118</v>
      </c>
      <c r="G16" s="268" t="s">
        <v>302</v>
      </c>
      <c r="H16" s="269">
        <v>2</v>
      </c>
      <c r="I16" s="223">
        <v>1180.578</v>
      </c>
      <c r="J16" s="270">
        <v>1.8172001148128225E-2</v>
      </c>
      <c r="K16" s="270">
        <v>0.36015555186173731</v>
      </c>
      <c r="L16" s="270">
        <v>0.2058313808998643</v>
      </c>
      <c r="M16" s="271">
        <v>12.276999999999999</v>
      </c>
      <c r="N16" s="272">
        <v>1.0164512637030336</v>
      </c>
      <c r="O16" s="272">
        <v>12.282119436411657</v>
      </c>
      <c r="P16" s="273">
        <v>4</v>
      </c>
      <c r="Q16" s="274">
        <v>12</v>
      </c>
      <c r="R16" s="274">
        <v>145</v>
      </c>
    </row>
    <row r="17" spans="1:18" ht="16.5">
      <c r="A17" s="263" t="s">
        <v>116</v>
      </c>
      <c r="B17" s="264" t="s">
        <v>207</v>
      </c>
      <c r="C17" s="265" t="s">
        <v>70</v>
      </c>
      <c r="D17" s="266">
        <v>0.79763292163753996</v>
      </c>
      <c r="E17" s="267">
        <v>3596</v>
      </c>
      <c r="F17" s="222" t="s">
        <v>117</v>
      </c>
      <c r="G17" s="268" t="s">
        <v>178</v>
      </c>
      <c r="H17" s="269">
        <v>2</v>
      </c>
      <c r="I17" s="223">
        <v>2207.9969999999998</v>
      </c>
      <c r="J17" s="270">
        <v>6.9818991043544748E-2</v>
      </c>
      <c r="K17" s="270">
        <v>0.36680841363122169</v>
      </c>
      <c r="L17" s="270">
        <v>7.472836240266631E-2</v>
      </c>
      <c r="M17" s="271">
        <v>15.984999999999999</v>
      </c>
      <c r="N17" s="272">
        <v>9.0579833215353109E-2</v>
      </c>
      <c r="O17" s="272">
        <v>41.666723279062431</v>
      </c>
      <c r="P17" s="273">
        <v>28</v>
      </c>
      <c r="Q17" s="274">
        <v>2</v>
      </c>
      <c r="R17" s="274">
        <v>920</v>
      </c>
    </row>
    <row r="18" spans="1:18" ht="16.5">
      <c r="A18" s="263" t="s">
        <v>116</v>
      </c>
      <c r="B18" s="264" t="s">
        <v>432</v>
      </c>
      <c r="C18" s="265" t="s">
        <v>67</v>
      </c>
      <c r="D18" s="266">
        <v>0.8297384270557111</v>
      </c>
      <c r="E18" s="267">
        <v>6098</v>
      </c>
      <c r="F18" s="222" t="s">
        <v>117</v>
      </c>
      <c r="G18" s="268" t="s">
        <v>180</v>
      </c>
      <c r="H18" s="269">
        <v>2</v>
      </c>
      <c r="I18" s="223">
        <v>2280.739</v>
      </c>
      <c r="J18" s="270">
        <v>1.9205216321072804E-2</v>
      </c>
      <c r="K18" s="270">
        <v>0.33622970176447886</v>
      </c>
      <c r="L18" s="270">
        <v>0.18152011256000797</v>
      </c>
      <c r="M18" s="271">
        <v>12.462</v>
      </c>
      <c r="N18" s="272">
        <v>0</v>
      </c>
      <c r="O18" s="272">
        <v>21.878873470397096</v>
      </c>
      <c r="P18" s="273">
        <v>22</v>
      </c>
      <c r="Q18" s="274">
        <v>0</v>
      </c>
      <c r="R18" s="274">
        <v>499</v>
      </c>
    </row>
    <row r="19" spans="1:18" ht="16.5">
      <c r="A19" s="263" t="s">
        <v>116</v>
      </c>
      <c r="B19" s="264" t="s">
        <v>281</v>
      </c>
      <c r="C19" s="265" t="s">
        <v>67</v>
      </c>
      <c r="D19" s="266">
        <v>0.84747676253172588</v>
      </c>
      <c r="E19" s="267">
        <v>4859</v>
      </c>
      <c r="F19" s="222" t="s">
        <v>117</v>
      </c>
      <c r="G19" s="268" t="s">
        <v>178</v>
      </c>
      <c r="H19" s="269">
        <v>7</v>
      </c>
      <c r="I19" s="223">
        <v>1087.107</v>
      </c>
      <c r="J19" s="270">
        <v>2.3721542102121095E-2</v>
      </c>
      <c r="K19" s="270">
        <v>0.36894739243944874</v>
      </c>
      <c r="L19" s="270">
        <v>0.15637835098109018</v>
      </c>
      <c r="M19" s="271">
        <v>11.617000000000001</v>
      </c>
      <c r="N19" s="272">
        <v>2.0237198362258728</v>
      </c>
      <c r="O19" s="272">
        <v>7.8189175490545093</v>
      </c>
      <c r="P19" s="273">
        <v>10</v>
      </c>
      <c r="Q19" s="274">
        <v>22</v>
      </c>
      <c r="R19" s="274">
        <v>85</v>
      </c>
    </row>
    <row r="20" spans="1:18" ht="16.5">
      <c r="A20" s="263" t="s">
        <v>116</v>
      </c>
      <c r="B20" s="264" t="s">
        <v>282</v>
      </c>
      <c r="C20" s="265" t="s">
        <v>67</v>
      </c>
      <c r="D20" s="266">
        <v>0.81055149729443676</v>
      </c>
      <c r="E20" s="267">
        <v>3182</v>
      </c>
      <c r="F20" s="222" t="s">
        <v>117</v>
      </c>
      <c r="G20" s="268" t="s">
        <v>185</v>
      </c>
      <c r="H20" s="269">
        <v>5</v>
      </c>
      <c r="I20" s="223">
        <v>1264.2470000000001</v>
      </c>
      <c r="J20" s="270">
        <v>2.5384961313285111E-2</v>
      </c>
      <c r="K20" s="270">
        <v>0.39021028768909444</v>
      </c>
      <c r="L20" s="270">
        <v>4.150228889038541E-2</v>
      </c>
      <c r="M20" s="271">
        <v>13.634</v>
      </c>
      <c r="N20" s="272">
        <v>0.23729540192699686</v>
      </c>
      <c r="O20" s="272">
        <v>17.401662807979768</v>
      </c>
      <c r="P20" s="273">
        <v>6</v>
      </c>
      <c r="Q20" s="274">
        <v>3</v>
      </c>
      <c r="R20" s="274">
        <v>227</v>
      </c>
    </row>
    <row r="21" spans="1:18" ht="16.5">
      <c r="A21" s="263" t="s">
        <v>116</v>
      </c>
      <c r="B21" s="264" t="s">
        <v>208</v>
      </c>
      <c r="C21" s="265" t="s">
        <v>67</v>
      </c>
      <c r="D21" s="266">
        <v>0.83</v>
      </c>
      <c r="E21" s="267">
        <v>8220</v>
      </c>
      <c r="F21" s="222" t="s">
        <v>118</v>
      </c>
      <c r="G21" s="268" t="s">
        <v>189</v>
      </c>
      <c r="H21" s="269">
        <v>1</v>
      </c>
      <c r="I21" s="223">
        <v>2958.8389999999999</v>
      </c>
      <c r="J21" s="270">
        <v>5.341509495130909E-2</v>
      </c>
      <c r="K21" s="270">
        <v>0.36554600895772282</v>
      </c>
      <c r="L21" s="270">
        <v>0.22035670071943758</v>
      </c>
      <c r="M21" s="271">
        <v>13.38</v>
      </c>
      <c r="N21" s="272">
        <v>1.8926342393080529</v>
      </c>
      <c r="O21" s="272">
        <v>13.856786394933959</v>
      </c>
      <c r="P21" s="273">
        <v>43</v>
      </c>
      <c r="Q21" s="274">
        <v>56</v>
      </c>
      <c r="R21" s="274">
        <v>410</v>
      </c>
    </row>
    <row r="22" spans="1:18" ht="16.5">
      <c r="A22" s="263" t="s">
        <v>116</v>
      </c>
      <c r="B22" s="264" t="s">
        <v>340</v>
      </c>
      <c r="C22" s="265" t="s">
        <v>70</v>
      </c>
      <c r="D22" s="266">
        <v>0.76538461538461533</v>
      </c>
      <c r="E22" s="267">
        <v>6783</v>
      </c>
      <c r="F22" s="222" t="s">
        <v>118</v>
      </c>
      <c r="G22" s="268" t="s">
        <v>307</v>
      </c>
      <c r="H22" s="269">
        <v>1</v>
      </c>
      <c r="I22" s="223">
        <v>1192.8620000000001</v>
      </c>
      <c r="J22" s="270">
        <v>4.4045462127483496E-2</v>
      </c>
      <c r="K22" s="270">
        <v>0.45358375220938613</v>
      </c>
      <c r="L22" s="270">
        <v>0.16431070819591873</v>
      </c>
      <c r="M22" s="271">
        <v>13.624000000000001</v>
      </c>
      <c r="N22" s="272">
        <v>1.5089758915951719</v>
      </c>
      <c r="O22" s="272">
        <v>9.556847313436089</v>
      </c>
      <c r="P22" s="273">
        <v>55</v>
      </c>
      <c r="Q22" s="274">
        <v>18</v>
      </c>
      <c r="R22" s="274">
        <v>114</v>
      </c>
    </row>
    <row r="23" spans="1:18" ht="16.5">
      <c r="A23" s="263" t="s">
        <v>116</v>
      </c>
      <c r="B23" s="264" t="s">
        <v>211</v>
      </c>
      <c r="C23" s="265" t="s">
        <v>67</v>
      </c>
      <c r="D23" s="266">
        <v>0.81906249999999992</v>
      </c>
      <c r="E23" s="267">
        <v>7670</v>
      </c>
      <c r="F23" s="222" t="s">
        <v>119</v>
      </c>
      <c r="G23" s="268" t="s">
        <v>199</v>
      </c>
      <c r="H23" s="269">
        <v>1</v>
      </c>
      <c r="I23" s="223">
        <v>4111.0420000000004</v>
      </c>
      <c r="J23" s="270">
        <v>7.0157076425426512E-2</v>
      </c>
      <c r="K23" s="270">
        <v>0.35963596349350369</v>
      </c>
      <c r="L23" s="270">
        <v>0.18632745663994674</v>
      </c>
      <c r="M23" s="271">
        <v>13.209</v>
      </c>
      <c r="N23" s="272">
        <v>2.6513959234666049</v>
      </c>
      <c r="O23" s="272">
        <v>50.06030101370893</v>
      </c>
      <c r="P23" s="273">
        <v>45</v>
      </c>
      <c r="Q23" s="274">
        <v>109</v>
      </c>
      <c r="R23" s="274">
        <v>2058</v>
      </c>
    </row>
    <row r="24" spans="1:18" ht="16.5">
      <c r="A24" s="263" t="s">
        <v>116</v>
      </c>
      <c r="B24" s="264" t="s">
        <v>214</v>
      </c>
      <c r="C24" s="265" t="s">
        <v>70</v>
      </c>
      <c r="D24" s="266">
        <v>0.73276940852306138</v>
      </c>
      <c r="E24" s="267">
        <v>3437</v>
      </c>
      <c r="F24" s="222" t="s">
        <v>117</v>
      </c>
      <c r="G24" s="268" t="s">
        <v>173</v>
      </c>
      <c r="H24" s="269">
        <v>3</v>
      </c>
      <c r="I24" s="223">
        <v>1730.31</v>
      </c>
      <c r="J24" s="270">
        <v>5.3433110260890773E-2</v>
      </c>
      <c r="K24" s="270">
        <v>0.37324225140817563</v>
      </c>
      <c r="L24" s="270">
        <v>0.20636504007530354</v>
      </c>
      <c r="M24" s="271">
        <v>14.693</v>
      </c>
      <c r="N24" s="272">
        <v>0.5201380099519739</v>
      </c>
      <c r="O24" s="272">
        <v>25.428969375429837</v>
      </c>
      <c r="P24" s="273">
        <v>33</v>
      </c>
      <c r="Q24" s="274">
        <v>11</v>
      </c>
      <c r="R24" s="274">
        <v>455</v>
      </c>
    </row>
    <row r="25" spans="1:18" ht="16.5">
      <c r="A25" s="263" t="s">
        <v>116</v>
      </c>
      <c r="B25" s="264" t="s">
        <v>215</v>
      </c>
      <c r="C25" s="265" t="s">
        <v>70</v>
      </c>
      <c r="D25" s="266">
        <v>0.7811538461538462</v>
      </c>
      <c r="E25" s="267">
        <v>5383</v>
      </c>
      <c r="F25" s="222" t="s">
        <v>117</v>
      </c>
      <c r="G25" s="268" t="s">
        <v>183</v>
      </c>
      <c r="H25" s="269">
        <v>1</v>
      </c>
      <c r="I25" s="223">
        <v>2004.5450000000001</v>
      </c>
      <c r="J25" s="270">
        <v>3.1600277246487687E-2</v>
      </c>
      <c r="K25" s="270">
        <v>0.38163053891575055</v>
      </c>
      <c r="L25" s="270">
        <v>0.17659867950083435</v>
      </c>
      <c r="M25" s="271">
        <v>14.576000000000001</v>
      </c>
      <c r="N25" s="272">
        <v>0.64852622415560635</v>
      </c>
      <c r="O25" s="272">
        <v>27.936514271318426</v>
      </c>
      <c r="P25" s="273">
        <v>28</v>
      </c>
      <c r="Q25" s="274">
        <v>13</v>
      </c>
      <c r="R25" s="274">
        <v>560</v>
      </c>
    </row>
    <row r="26" spans="1:18" ht="16.5">
      <c r="A26" s="263" t="s">
        <v>116</v>
      </c>
      <c r="B26" s="264" t="s">
        <v>216</v>
      </c>
      <c r="C26" s="265" t="s">
        <v>67</v>
      </c>
      <c r="D26" s="266">
        <v>0.8</v>
      </c>
      <c r="E26" s="267">
        <v>2135</v>
      </c>
      <c r="F26" s="222" t="s">
        <v>118</v>
      </c>
      <c r="G26" s="268" t="s">
        <v>191</v>
      </c>
      <c r="H26" s="269">
        <v>1</v>
      </c>
      <c r="I26" s="223">
        <v>2095.605</v>
      </c>
      <c r="J26" s="270">
        <v>5.553886744175162E-2</v>
      </c>
      <c r="K26" s="270">
        <v>0.36542562241538107</v>
      </c>
      <c r="L26" s="270">
        <v>0.18848972015241422</v>
      </c>
      <c r="M26" s="271">
        <v>12.015000000000001</v>
      </c>
      <c r="N26" s="272">
        <v>0</v>
      </c>
      <c r="O26" s="272">
        <v>7.1578374741423119</v>
      </c>
      <c r="P26" s="273">
        <v>43</v>
      </c>
      <c r="Q26" s="274">
        <v>0</v>
      </c>
      <c r="R26" s="274">
        <v>150</v>
      </c>
    </row>
    <row r="27" spans="1:18" ht="16.5">
      <c r="A27" s="263" t="s">
        <v>116</v>
      </c>
      <c r="B27" s="264" t="s">
        <v>403</v>
      </c>
      <c r="C27" s="265" t="s">
        <v>70</v>
      </c>
      <c r="D27" s="266">
        <v>0.76868444035922667</v>
      </c>
      <c r="E27" s="267">
        <v>621</v>
      </c>
      <c r="F27" s="222" t="s">
        <v>117</v>
      </c>
      <c r="G27" s="268" t="s">
        <v>182</v>
      </c>
      <c r="H27" s="269">
        <v>2</v>
      </c>
      <c r="I27" s="223">
        <v>5675.7480000000005</v>
      </c>
      <c r="J27" s="270">
        <v>4.2454535911903436E-2</v>
      </c>
      <c r="K27" s="270">
        <v>0.39757863634997093</v>
      </c>
      <c r="L27" s="270">
        <v>0.16367886664453743</v>
      </c>
      <c r="M27" s="271">
        <v>14.714</v>
      </c>
      <c r="N27" s="272">
        <v>2.8542493429940863</v>
      </c>
      <c r="O27" s="272">
        <v>41.66851664309268</v>
      </c>
      <c r="P27" s="273">
        <v>105</v>
      </c>
      <c r="Q27" s="274">
        <v>162</v>
      </c>
      <c r="R27" s="274">
        <v>2365</v>
      </c>
    </row>
    <row r="28" spans="1:18" ht="16.5">
      <c r="A28" s="263" t="s">
        <v>116</v>
      </c>
      <c r="B28" s="264" t="s">
        <v>220</v>
      </c>
      <c r="C28" s="265" t="s">
        <v>70</v>
      </c>
      <c r="D28" s="266">
        <v>0.75711449385419072</v>
      </c>
      <c r="E28" s="267">
        <v>8503</v>
      </c>
      <c r="F28" s="222" t="s">
        <v>119</v>
      </c>
      <c r="G28" s="268" t="s">
        <v>198</v>
      </c>
      <c r="H28" s="269">
        <v>3</v>
      </c>
      <c r="I28" s="223">
        <v>3002.085</v>
      </c>
      <c r="J28" s="270">
        <v>4.9223837212537792E-2</v>
      </c>
      <c r="K28" s="270">
        <v>0.39738268081816236</v>
      </c>
      <c r="L28" s="270">
        <v>0.19053424536613719</v>
      </c>
      <c r="M28" s="271">
        <v>12.936</v>
      </c>
      <c r="N28" s="272">
        <v>0.29979164480685921</v>
      </c>
      <c r="O28" s="272">
        <v>21.584998426093865</v>
      </c>
      <c r="P28" s="273">
        <v>75</v>
      </c>
      <c r="Q28" s="274">
        <v>9</v>
      </c>
      <c r="R28" s="274">
        <v>648</v>
      </c>
    </row>
    <row r="29" spans="1:18" ht="16.5">
      <c r="A29" s="263" t="s">
        <v>116</v>
      </c>
      <c r="B29" s="264" t="s">
        <v>284</v>
      </c>
      <c r="C29" s="265" t="s">
        <v>70</v>
      </c>
      <c r="D29" s="266">
        <v>0.78595069964968867</v>
      </c>
      <c r="E29" s="267">
        <v>6767</v>
      </c>
      <c r="F29" s="222" t="s">
        <v>119</v>
      </c>
      <c r="G29" s="268" t="s">
        <v>197</v>
      </c>
      <c r="H29" s="269">
        <v>2</v>
      </c>
      <c r="I29" s="223">
        <v>4972.1489999999994</v>
      </c>
      <c r="J29" s="270">
        <v>4.5850199019990837E-2</v>
      </c>
      <c r="K29" s="270">
        <v>0.38182648089608867</v>
      </c>
      <c r="L29" s="270">
        <v>0.19186874729618922</v>
      </c>
      <c r="M29" s="271">
        <v>12.637</v>
      </c>
      <c r="N29" s="272">
        <v>1.0257134289418923</v>
      </c>
      <c r="O29" s="272">
        <v>33.446302594713075</v>
      </c>
      <c r="P29" s="273">
        <v>95</v>
      </c>
      <c r="Q29" s="274">
        <v>51</v>
      </c>
      <c r="R29" s="274">
        <v>1663</v>
      </c>
    </row>
    <row r="30" spans="1:18" ht="16.5">
      <c r="A30" s="263" t="s">
        <v>116</v>
      </c>
      <c r="B30" s="264" t="s">
        <v>313</v>
      </c>
      <c r="C30" s="265" t="s">
        <v>67</v>
      </c>
      <c r="D30" s="266">
        <v>0.81458629596618382</v>
      </c>
      <c r="E30" s="267">
        <v>6653</v>
      </c>
      <c r="F30" s="222" t="s">
        <v>118</v>
      </c>
      <c r="G30" s="268" t="s">
        <v>305</v>
      </c>
      <c r="H30" s="269">
        <v>7</v>
      </c>
      <c r="I30" s="223">
        <v>5772.7910000000002</v>
      </c>
      <c r="J30" s="270">
        <v>3.8559344564684225E-2</v>
      </c>
      <c r="K30" s="270">
        <v>0.41437934233767759</v>
      </c>
      <c r="L30" s="270">
        <v>0.14048663809238893</v>
      </c>
      <c r="M30" s="271">
        <v>12.241</v>
      </c>
      <c r="N30" s="272">
        <v>1.0566812482904715</v>
      </c>
      <c r="O30" s="272">
        <v>11.346331436561622</v>
      </c>
      <c r="P30" s="273">
        <v>193</v>
      </c>
      <c r="Q30" s="274">
        <v>61</v>
      </c>
      <c r="R30" s="274">
        <v>655</v>
      </c>
    </row>
    <row r="31" spans="1:18" ht="16.5">
      <c r="A31" s="263" t="s">
        <v>116</v>
      </c>
      <c r="B31" s="264" t="s">
        <v>224</v>
      </c>
      <c r="C31" s="265" t="s">
        <v>67</v>
      </c>
      <c r="D31" s="266">
        <v>0.84998325329594226</v>
      </c>
      <c r="E31" s="267">
        <v>1313</v>
      </c>
      <c r="F31" s="222" t="s">
        <v>117</v>
      </c>
      <c r="G31" s="268" t="s">
        <v>172</v>
      </c>
      <c r="H31" s="269">
        <v>2</v>
      </c>
      <c r="I31" s="223">
        <v>1651.7280000000001</v>
      </c>
      <c r="J31" s="270">
        <v>2.8007056403062967E-2</v>
      </c>
      <c r="K31" s="270">
        <v>0.35672903536919381</v>
      </c>
      <c r="L31" s="270">
        <v>0.2094775895304796</v>
      </c>
      <c r="M31" s="271">
        <v>13.183999999999999</v>
      </c>
      <c r="N31" s="272">
        <v>1.0897678068059631</v>
      </c>
      <c r="O31" s="272">
        <v>18.223339436033051</v>
      </c>
      <c r="P31" s="273">
        <v>4</v>
      </c>
      <c r="Q31" s="274">
        <v>18</v>
      </c>
      <c r="R31" s="274">
        <v>301</v>
      </c>
    </row>
    <row r="32" spans="1:18" ht="16.5">
      <c r="A32" s="263" t="s">
        <v>116</v>
      </c>
      <c r="B32" s="264" t="s">
        <v>292</v>
      </c>
      <c r="C32" s="265" t="s">
        <v>70</v>
      </c>
      <c r="D32" s="266">
        <v>0.74160000000000004</v>
      </c>
      <c r="E32" s="267">
        <v>422</v>
      </c>
      <c r="F32" s="222" t="s">
        <v>117</v>
      </c>
      <c r="G32" s="268" t="s">
        <v>175</v>
      </c>
      <c r="H32" s="269">
        <v>1</v>
      </c>
      <c r="I32" s="223">
        <v>3965.2179999999998</v>
      </c>
      <c r="J32" s="270">
        <v>5.5086629366698746E-2</v>
      </c>
      <c r="K32" s="270">
        <v>0.41368941635515827</v>
      </c>
      <c r="L32" s="270">
        <v>0.16442979931998694</v>
      </c>
      <c r="M32" s="271">
        <v>17.126000000000001</v>
      </c>
      <c r="N32" s="272">
        <v>2.9002188530365798</v>
      </c>
      <c r="O32" s="272">
        <v>48.874992497259925</v>
      </c>
      <c r="P32" s="273">
        <v>86</v>
      </c>
      <c r="Q32" s="274">
        <v>115</v>
      </c>
      <c r="R32" s="274">
        <v>1938</v>
      </c>
    </row>
    <row r="33" spans="1:18" ht="16.5">
      <c r="A33" s="263" t="s">
        <v>116</v>
      </c>
      <c r="B33" s="264" t="s">
        <v>227</v>
      </c>
      <c r="C33" s="265" t="s">
        <v>67</v>
      </c>
      <c r="D33" s="266">
        <v>0.82538461538461527</v>
      </c>
      <c r="E33" s="267">
        <v>487</v>
      </c>
      <c r="F33" s="222" t="s">
        <v>117</v>
      </c>
      <c r="G33" s="268" t="s">
        <v>178</v>
      </c>
      <c r="H33" s="269">
        <v>1</v>
      </c>
      <c r="I33" s="223">
        <v>2307.7150000000001</v>
      </c>
      <c r="J33" s="270">
        <v>2.7586799177113864E-2</v>
      </c>
      <c r="K33" s="270">
        <v>0.40042692397734408</v>
      </c>
      <c r="L33" s="270">
        <v>0.25436416541904006</v>
      </c>
      <c r="M33" s="271">
        <v>14.894</v>
      </c>
      <c r="N33" s="272">
        <v>0.95332395898106992</v>
      </c>
      <c r="O33" s="272">
        <v>22.663110479413618</v>
      </c>
      <c r="P33" s="273">
        <v>51</v>
      </c>
      <c r="Q33" s="274">
        <v>22</v>
      </c>
      <c r="R33" s="274">
        <v>523</v>
      </c>
    </row>
    <row r="34" spans="1:18" ht="16.5">
      <c r="A34" s="263" t="s">
        <v>116</v>
      </c>
      <c r="B34" s="264" t="s">
        <v>228</v>
      </c>
      <c r="C34" s="265" t="s">
        <v>67</v>
      </c>
      <c r="D34" s="266">
        <v>0.82439589165993632</v>
      </c>
      <c r="E34" s="267">
        <v>3241</v>
      </c>
      <c r="F34" s="222" t="s">
        <v>117</v>
      </c>
      <c r="G34" s="268" t="s">
        <v>176</v>
      </c>
      <c r="H34" s="269">
        <v>2</v>
      </c>
      <c r="I34" s="223">
        <v>6532.4679999999998</v>
      </c>
      <c r="J34" s="270">
        <v>3.7222798283103355E-2</v>
      </c>
      <c r="K34" s="270">
        <v>0.38972670072314397</v>
      </c>
      <c r="L34" s="270">
        <v>0.12889462298169696</v>
      </c>
      <c r="M34" s="271">
        <v>15.223000000000001</v>
      </c>
      <c r="N34" s="272">
        <v>2.9238566495848124</v>
      </c>
      <c r="O34" s="272">
        <v>50.470970542833122</v>
      </c>
      <c r="P34" s="273">
        <v>99</v>
      </c>
      <c r="Q34" s="274">
        <v>191</v>
      </c>
      <c r="R34" s="274">
        <v>3297</v>
      </c>
    </row>
    <row r="35" spans="1:18" ht="16.5">
      <c r="A35" s="263" t="s">
        <v>116</v>
      </c>
      <c r="B35" s="264" t="s">
        <v>230</v>
      </c>
      <c r="C35" s="265" t="s">
        <v>67</v>
      </c>
      <c r="D35" s="266">
        <v>0.83879999999999999</v>
      </c>
      <c r="E35" s="267">
        <v>7118</v>
      </c>
      <c r="F35" s="222" t="s">
        <v>117</v>
      </c>
      <c r="G35" s="268" t="s">
        <v>172</v>
      </c>
      <c r="H35" s="269">
        <v>1</v>
      </c>
      <c r="I35" s="223">
        <v>2419.6590000000001</v>
      </c>
      <c r="J35" s="270">
        <v>2.5238690283151739E-2</v>
      </c>
      <c r="K35" s="270">
        <v>0.3617356030140223</v>
      </c>
      <c r="L35" s="270">
        <v>0.20333443679460617</v>
      </c>
      <c r="M35" s="271">
        <v>13.257999999999999</v>
      </c>
      <c r="N35" s="272">
        <v>0.28929696291915513</v>
      </c>
      <c r="O35" s="272">
        <v>21.821256631616272</v>
      </c>
      <c r="P35" s="273">
        <v>25</v>
      </c>
      <c r="Q35" s="274">
        <v>7</v>
      </c>
      <c r="R35" s="274">
        <v>528</v>
      </c>
    </row>
    <row r="36" spans="1:18" ht="16.5">
      <c r="A36" s="263" t="s">
        <v>116</v>
      </c>
      <c r="B36" s="264" t="s">
        <v>232</v>
      </c>
      <c r="C36" s="265" t="s">
        <v>67</v>
      </c>
      <c r="D36" s="266">
        <v>0.84230769230769231</v>
      </c>
      <c r="E36" s="267">
        <v>4500</v>
      </c>
      <c r="F36" s="222" t="s">
        <v>117</v>
      </c>
      <c r="G36" s="268" t="s">
        <v>183</v>
      </c>
      <c r="H36" s="269">
        <v>1</v>
      </c>
      <c r="I36" s="223">
        <v>1988.963</v>
      </c>
      <c r="J36" s="270">
        <v>1.6649389811409628E-2</v>
      </c>
      <c r="K36" s="270">
        <v>0.35328376801846673</v>
      </c>
      <c r="L36" s="270">
        <v>0.22725410176056568</v>
      </c>
      <c r="M36" s="271">
        <v>12.753</v>
      </c>
      <c r="N36" s="272">
        <v>1.3574913158263879</v>
      </c>
      <c r="O36" s="272">
        <v>29.613421667471943</v>
      </c>
      <c r="P36" s="273">
        <v>2</v>
      </c>
      <c r="Q36" s="274">
        <v>27</v>
      </c>
      <c r="R36" s="274">
        <v>589</v>
      </c>
    </row>
    <row r="37" spans="1:18" ht="16.5">
      <c r="A37" s="263" t="s">
        <v>116</v>
      </c>
      <c r="B37" s="264" t="s">
        <v>405</v>
      </c>
      <c r="C37" s="265" t="s">
        <v>67</v>
      </c>
      <c r="D37" s="266">
        <v>0.83965517241379317</v>
      </c>
      <c r="E37" s="267">
        <v>4919</v>
      </c>
      <c r="F37" s="222" t="s">
        <v>120</v>
      </c>
      <c r="G37" s="268" t="s">
        <v>310</v>
      </c>
      <c r="H37" s="269">
        <v>1</v>
      </c>
      <c r="I37" s="223">
        <v>4264.2070000000003</v>
      </c>
      <c r="J37" s="270">
        <v>2.9405575936973766E-2</v>
      </c>
      <c r="K37" s="270">
        <v>0.44325072810455191</v>
      </c>
      <c r="L37" s="270">
        <v>0.20238229523097728</v>
      </c>
      <c r="M37" s="271">
        <v>9.7620000000000005</v>
      </c>
      <c r="N37" s="272">
        <v>0.89113872755239132</v>
      </c>
      <c r="O37" s="272">
        <v>16.908184804349318</v>
      </c>
      <c r="P37" s="273">
        <v>207</v>
      </c>
      <c r="Q37" s="274">
        <v>38</v>
      </c>
      <c r="R37" s="274">
        <v>721</v>
      </c>
    </row>
    <row r="38" spans="1:18" ht="16.5">
      <c r="A38" s="263" t="s">
        <v>116</v>
      </c>
      <c r="B38" s="264" t="s">
        <v>233</v>
      </c>
      <c r="C38" s="265" t="s">
        <v>67</v>
      </c>
      <c r="D38" s="266">
        <v>0.82285807633942054</v>
      </c>
      <c r="E38" s="267">
        <v>7040</v>
      </c>
      <c r="F38" s="222" t="s">
        <v>117</v>
      </c>
      <c r="G38" s="268" t="s">
        <v>181</v>
      </c>
      <c r="H38" s="269">
        <v>2</v>
      </c>
      <c r="I38" s="223">
        <v>2510.0390000000002</v>
      </c>
      <c r="J38" s="270">
        <v>2.5538574019335267E-2</v>
      </c>
      <c r="K38" s="270">
        <v>0.36629731435890578</v>
      </c>
      <c r="L38" s="270">
        <v>0.14063526502974655</v>
      </c>
      <c r="M38" s="271">
        <v>12.871</v>
      </c>
      <c r="N38" s="272">
        <v>3.1075214369179123</v>
      </c>
      <c r="O38" s="272">
        <v>24.860171495343298</v>
      </c>
      <c r="P38" s="273">
        <v>23</v>
      </c>
      <c r="Q38" s="274">
        <v>78</v>
      </c>
      <c r="R38" s="274">
        <v>624</v>
      </c>
    </row>
    <row r="39" spans="1:18" ht="16.5">
      <c r="A39" s="263" t="s">
        <v>116</v>
      </c>
      <c r="B39" s="264" t="s">
        <v>234</v>
      </c>
      <c r="C39" s="265" t="s">
        <v>70</v>
      </c>
      <c r="D39" s="266">
        <v>0.76402965317811744</v>
      </c>
      <c r="E39" s="267">
        <v>8309</v>
      </c>
      <c r="F39" s="222" t="s">
        <v>117</v>
      </c>
      <c r="G39" s="268" t="s">
        <v>184</v>
      </c>
      <c r="H39" s="269">
        <v>2</v>
      </c>
      <c r="I39" s="223">
        <v>2046.5260000000001</v>
      </c>
      <c r="J39" s="270">
        <v>2.064678088101032E-2</v>
      </c>
      <c r="K39" s="270">
        <v>0.38222689760289447</v>
      </c>
      <c r="L39" s="270">
        <v>0.14756714549436459</v>
      </c>
      <c r="M39" s="271">
        <v>15.063000000000001</v>
      </c>
      <c r="N39" s="272">
        <v>5.9613217716266487</v>
      </c>
      <c r="O39" s="272">
        <v>65.23249643542276</v>
      </c>
      <c r="P39" s="273">
        <v>36</v>
      </c>
      <c r="Q39" s="274">
        <v>122</v>
      </c>
      <c r="R39" s="274">
        <v>1335</v>
      </c>
    </row>
    <row r="40" spans="1:18" ht="16.5">
      <c r="A40" s="263" t="s">
        <v>116</v>
      </c>
      <c r="B40" s="264" t="s">
        <v>265</v>
      </c>
      <c r="C40" s="265" t="s">
        <v>67</v>
      </c>
      <c r="D40" s="266">
        <v>0.84843749999999996</v>
      </c>
      <c r="E40" s="267">
        <v>4922</v>
      </c>
      <c r="F40" s="222" t="s">
        <v>119</v>
      </c>
      <c r="G40" s="268" t="s">
        <v>260</v>
      </c>
      <c r="H40" s="269">
        <v>1</v>
      </c>
      <c r="I40" s="223">
        <v>1460</v>
      </c>
      <c r="J40" s="270">
        <v>4.6613480998786662E-3</v>
      </c>
      <c r="K40" s="270">
        <v>0.33902640544501056</v>
      </c>
      <c r="L40" s="270">
        <v>9.9315068493150679E-2</v>
      </c>
      <c r="M40" s="271">
        <v>10.007999999999999</v>
      </c>
      <c r="N40" s="272">
        <v>0.54794520547945202</v>
      </c>
      <c r="O40" s="272">
        <v>5.4109589041095889</v>
      </c>
      <c r="P40" s="273">
        <v>0</v>
      </c>
      <c r="Q40" s="274">
        <v>8</v>
      </c>
      <c r="R40" s="274">
        <v>79</v>
      </c>
    </row>
    <row r="41" spans="1:18" ht="16.5">
      <c r="A41" s="263" t="s">
        <v>116</v>
      </c>
      <c r="B41" s="264" t="s">
        <v>285</v>
      </c>
      <c r="C41" s="265" t="s">
        <v>70</v>
      </c>
      <c r="D41" s="266">
        <v>0.74401366318745599</v>
      </c>
      <c r="E41" s="267">
        <v>472</v>
      </c>
      <c r="F41" s="222" t="s">
        <v>117</v>
      </c>
      <c r="G41" s="268" t="s">
        <v>168</v>
      </c>
      <c r="H41" s="269">
        <v>7</v>
      </c>
      <c r="I41" s="223">
        <v>1448.1179999999999</v>
      </c>
      <c r="J41" s="270">
        <v>2.1095738283616203E-2</v>
      </c>
      <c r="K41" s="270">
        <v>0.39956079451618154</v>
      </c>
      <c r="L41" s="270">
        <v>0.18575834289747106</v>
      </c>
      <c r="M41" s="271">
        <v>16.239999999999998</v>
      </c>
      <c r="N41" s="272">
        <v>0.2071654381756183</v>
      </c>
      <c r="O41" s="272">
        <v>27.414892985240154</v>
      </c>
      <c r="P41" s="273">
        <v>13</v>
      </c>
      <c r="Q41" s="274">
        <v>3</v>
      </c>
      <c r="R41" s="274">
        <v>397</v>
      </c>
    </row>
    <row r="42" spans="1:18" ht="16.5">
      <c r="A42" s="263" t="s">
        <v>116</v>
      </c>
      <c r="B42" s="264" t="s">
        <v>248</v>
      </c>
      <c r="C42" s="265" t="s">
        <v>67</v>
      </c>
      <c r="D42" s="266">
        <v>0.82381225165551786</v>
      </c>
      <c r="E42" s="267">
        <v>8833</v>
      </c>
      <c r="F42" s="222" t="s">
        <v>117</v>
      </c>
      <c r="G42" s="268" t="s">
        <v>183</v>
      </c>
      <c r="H42" s="269">
        <v>5</v>
      </c>
      <c r="I42" s="223">
        <v>1603.5070000000001</v>
      </c>
      <c r="J42" s="270">
        <v>4.3957277205311375E-2</v>
      </c>
      <c r="K42" s="270">
        <v>0.3702065521834087</v>
      </c>
      <c r="L42" s="270">
        <v>0.1228557156283072</v>
      </c>
      <c r="M42" s="271">
        <v>13.340999999999999</v>
      </c>
      <c r="N42" s="272">
        <v>0.43654315197875654</v>
      </c>
      <c r="O42" s="272">
        <v>28.936574645449006</v>
      </c>
      <c r="P42" s="273">
        <v>13</v>
      </c>
      <c r="Q42" s="274">
        <v>7</v>
      </c>
      <c r="R42" s="274">
        <v>464</v>
      </c>
    </row>
    <row r="43" spans="1:18" ht="16.5">
      <c r="A43" s="263" t="s">
        <v>116</v>
      </c>
      <c r="B43" s="264" t="s">
        <v>314</v>
      </c>
      <c r="C43" s="265" t="s">
        <v>67</v>
      </c>
      <c r="D43" s="266">
        <v>0.8338461538461539</v>
      </c>
      <c r="E43" s="267">
        <v>8788</v>
      </c>
      <c r="F43" s="222" t="s">
        <v>117</v>
      </c>
      <c r="G43" s="268" t="s">
        <v>306</v>
      </c>
      <c r="H43" s="269">
        <v>1</v>
      </c>
      <c r="I43" s="223">
        <v>1333.819</v>
      </c>
      <c r="J43" s="270">
        <v>8.8248602493104875E-3</v>
      </c>
      <c r="K43" s="270">
        <v>0.37094356598844935</v>
      </c>
      <c r="L43" s="270">
        <v>0.31488530302837192</v>
      </c>
      <c r="M43" s="271">
        <v>14.494</v>
      </c>
      <c r="N43" s="272">
        <v>3.6736618686643392</v>
      </c>
      <c r="O43" s="272">
        <v>38.535963275376943</v>
      </c>
      <c r="P43" s="273">
        <v>12</v>
      </c>
      <c r="Q43" s="274">
        <v>49</v>
      </c>
      <c r="R43" s="274">
        <v>514</v>
      </c>
    </row>
    <row r="44" spans="1:18" ht="16.5">
      <c r="A44" s="263" t="s">
        <v>116</v>
      </c>
      <c r="B44" s="264" t="s">
        <v>249</v>
      </c>
      <c r="C44" s="265" t="s">
        <v>67</v>
      </c>
      <c r="D44" s="266">
        <v>0.80743595430069004</v>
      </c>
      <c r="E44" s="267">
        <v>4657</v>
      </c>
      <c r="F44" s="222" t="s">
        <v>117</v>
      </c>
      <c r="G44" s="268" t="s">
        <v>306</v>
      </c>
      <c r="H44" s="269">
        <v>5</v>
      </c>
      <c r="I44" s="223">
        <v>1422.7180000000001</v>
      </c>
      <c r="J44" s="270">
        <v>2.3305442350483211E-2</v>
      </c>
      <c r="K44" s="270">
        <v>0.36343902192416233</v>
      </c>
      <c r="L44" s="270">
        <v>6.8179358101886661E-2</v>
      </c>
      <c r="M44" s="271">
        <v>14.044</v>
      </c>
      <c r="N44" s="272">
        <v>3.5143999021591066</v>
      </c>
      <c r="O44" s="272">
        <v>39.712718894397902</v>
      </c>
      <c r="P44" s="273">
        <v>5</v>
      </c>
      <c r="Q44" s="274">
        <v>50</v>
      </c>
      <c r="R44" s="274">
        <v>565</v>
      </c>
    </row>
    <row r="45" spans="1:18" ht="16.5">
      <c r="A45" s="263" t="s">
        <v>116</v>
      </c>
      <c r="B45" s="264" t="s">
        <v>317</v>
      </c>
      <c r="C45" s="265" t="s">
        <v>67</v>
      </c>
      <c r="D45" s="266">
        <v>0.83730769230769231</v>
      </c>
      <c r="E45" s="267">
        <v>5915</v>
      </c>
      <c r="F45" s="222" t="s">
        <v>118</v>
      </c>
      <c r="G45" s="268" t="s">
        <v>309</v>
      </c>
      <c r="H45" s="269">
        <v>1</v>
      </c>
      <c r="I45" s="223">
        <v>2597.7440000000001</v>
      </c>
      <c r="J45" s="270">
        <v>3.6510919490041011E-2</v>
      </c>
      <c r="K45" s="270">
        <v>0.46816028422463379</v>
      </c>
      <c r="L45" s="270">
        <v>0.21865126047832273</v>
      </c>
      <c r="M45" s="271">
        <v>12.68</v>
      </c>
      <c r="N45" s="272">
        <v>7.6989880450113637E-2</v>
      </c>
      <c r="O45" s="272">
        <v>10.932563023916137</v>
      </c>
      <c r="P45" s="273">
        <v>143</v>
      </c>
      <c r="Q45" s="274">
        <v>2</v>
      </c>
      <c r="R45" s="274">
        <v>284</v>
      </c>
    </row>
    <row r="46" spans="1:18" ht="16.5">
      <c r="A46" s="263" t="s">
        <v>116</v>
      </c>
      <c r="B46" s="264" t="s">
        <v>258</v>
      </c>
      <c r="C46" s="265" t="s">
        <v>70</v>
      </c>
      <c r="D46" s="266">
        <v>0.79810132146566093</v>
      </c>
      <c r="E46" s="267">
        <v>4021</v>
      </c>
      <c r="F46" s="222" t="s">
        <v>117</v>
      </c>
      <c r="G46" s="268" t="s">
        <v>185</v>
      </c>
      <c r="H46" s="269">
        <v>4</v>
      </c>
      <c r="I46" s="223">
        <v>697.22699999999998</v>
      </c>
      <c r="J46" s="270">
        <v>1.314054423747409E-2</v>
      </c>
      <c r="K46" s="270">
        <v>0.41240839763674675</v>
      </c>
      <c r="L46" s="270">
        <v>0.23521751165689225</v>
      </c>
      <c r="M46" s="271">
        <v>13.458</v>
      </c>
      <c r="N46" s="272">
        <v>0.71712655992954955</v>
      </c>
      <c r="O46" s="272">
        <v>17.641313374266918</v>
      </c>
      <c r="P46" s="273">
        <v>16</v>
      </c>
      <c r="Q46" s="274">
        <v>5</v>
      </c>
      <c r="R46" s="274">
        <v>123</v>
      </c>
    </row>
    <row r="47" spans="1:18" ht="16.5">
      <c r="A47" s="263" t="s">
        <v>116</v>
      </c>
      <c r="B47" s="264" t="s">
        <v>243</v>
      </c>
      <c r="C47" s="265" t="s">
        <v>67</v>
      </c>
      <c r="D47" s="266">
        <v>0.83454469163647216</v>
      </c>
      <c r="E47" s="267">
        <v>517</v>
      </c>
      <c r="F47" s="222" t="s">
        <v>117</v>
      </c>
      <c r="G47" s="268" t="s">
        <v>177</v>
      </c>
      <c r="H47" s="269">
        <v>10</v>
      </c>
      <c r="I47" s="223">
        <v>1576.2339999999999</v>
      </c>
      <c r="J47" s="270">
        <v>4.8014869393711634E-2</v>
      </c>
      <c r="K47" s="270">
        <v>0.40863286050257391</v>
      </c>
      <c r="L47" s="270">
        <v>0.21443516635220405</v>
      </c>
      <c r="M47" s="271">
        <v>14.48</v>
      </c>
      <c r="N47" s="272">
        <v>0</v>
      </c>
      <c r="O47" s="272">
        <v>57.462193497958083</v>
      </c>
      <c r="P47" s="273">
        <v>40</v>
      </c>
      <c r="Q47" s="274">
        <v>3</v>
      </c>
      <c r="R47" s="274">
        <v>950</v>
      </c>
    </row>
    <row r="48" spans="1:18" ht="16.5">
      <c r="A48" s="263" t="s">
        <v>116</v>
      </c>
      <c r="B48" s="264" t="s">
        <v>308</v>
      </c>
      <c r="C48" s="265" t="s">
        <v>70</v>
      </c>
      <c r="D48" s="266">
        <v>0.78653846153846152</v>
      </c>
      <c r="E48" s="267">
        <v>2787</v>
      </c>
      <c r="F48" s="222" t="s">
        <v>118</v>
      </c>
      <c r="G48" s="268" t="s">
        <v>307</v>
      </c>
      <c r="H48" s="269">
        <v>1</v>
      </c>
      <c r="I48" s="223">
        <v>1173.4829999999999</v>
      </c>
      <c r="J48" s="270">
        <v>1.4950361537985742E-2</v>
      </c>
      <c r="K48" s="270">
        <v>0.3887713915167002</v>
      </c>
      <c r="L48" s="270">
        <v>0.13975490058228368</v>
      </c>
      <c r="M48" s="271">
        <v>11.837</v>
      </c>
      <c r="N48" s="272">
        <v>0.42608201397037709</v>
      </c>
      <c r="O48" s="272">
        <v>11.845079988376483</v>
      </c>
      <c r="P48" s="273">
        <v>6</v>
      </c>
      <c r="Q48" s="274">
        <v>5</v>
      </c>
      <c r="R48" s="274">
        <v>139</v>
      </c>
    </row>
    <row r="49" spans="1:18" ht="16.5">
      <c r="A49" s="263" t="s">
        <v>116</v>
      </c>
      <c r="B49" s="264" t="s">
        <v>245</v>
      </c>
      <c r="C49" s="265" t="s">
        <v>70</v>
      </c>
      <c r="D49" s="266">
        <v>0.78357504199794292</v>
      </c>
      <c r="E49" s="267">
        <v>8236</v>
      </c>
      <c r="F49" s="222" t="s">
        <v>118</v>
      </c>
      <c r="G49" s="268" t="s">
        <v>192</v>
      </c>
      <c r="H49" s="269">
        <v>2</v>
      </c>
      <c r="I49" s="223">
        <v>1538.9490000000001</v>
      </c>
      <c r="J49" s="270">
        <v>1.3438315460323615E-2</v>
      </c>
      <c r="K49" s="270">
        <v>0.46160654499354059</v>
      </c>
      <c r="L49" s="270">
        <v>0.2027357631734385</v>
      </c>
      <c r="M49" s="271">
        <v>12.753</v>
      </c>
      <c r="N49" s="272">
        <v>6.4979411273537971E-2</v>
      </c>
      <c r="O49" s="272">
        <v>17.219543987487565</v>
      </c>
      <c r="P49" s="273">
        <v>81</v>
      </c>
      <c r="Q49" s="274">
        <v>1</v>
      </c>
      <c r="R49" s="274">
        <v>265</v>
      </c>
    </row>
    <row r="50" spans="1:18" ht="16.5">
      <c r="A50" s="263" t="s">
        <v>116</v>
      </c>
      <c r="B50" s="264" t="s">
        <v>247</v>
      </c>
      <c r="C50" s="265" t="s">
        <v>70</v>
      </c>
      <c r="D50" s="266">
        <v>0.75882191081777606</v>
      </c>
      <c r="E50" s="267">
        <v>4871</v>
      </c>
      <c r="F50" s="222" t="s">
        <v>117</v>
      </c>
      <c r="G50" s="268" t="s">
        <v>170</v>
      </c>
      <c r="H50" s="269">
        <v>2</v>
      </c>
      <c r="I50" s="223">
        <v>7394.259</v>
      </c>
      <c r="J50" s="270">
        <v>3.47722924206725E-2</v>
      </c>
      <c r="K50" s="270">
        <v>0.39380979350607609</v>
      </c>
      <c r="L50" s="270">
        <v>0.18406171598803883</v>
      </c>
      <c r="M50" s="271">
        <v>14.955</v>
      </c>
      <c r="N50" s="272">
        <v>1.9609808095713175</v>
      </c>
      <c r="O50" s="272">
        <v>39.895816470588869</v>
      </c>
      <c r="P50" s="273">
        <v>116</v>
      </c>
      <c r="Q50" s="274">
        <v>145</v>
      </c>
      <c r="R50" s="274">
        <v>2950</v>
      </c>
    </row>
  </sheetData>
  <phoneticPr fontId="3" type="noConversion"/>
  <conditionalFormatting sqref="C14:D5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44D5-DAAF-4C82-9600-0DF2BE83115D}">
  <sheetPr>
    <tabColor rgb="FFFF0000"/>
  </sheetPr>
  <dimension ref="A1:R46"/>
  <sheetViews>
    <sheetView showGridLines="0" zoomScaleNormal="100" zoomScaleSheetLayoutView="85" workbookViewId="0"/>
  </sheetViews>
  <sheetFormatPr defaultRowHeight="13.5"/>
  <cols>
    <col min="1" max="2" width="9.140625" style="294"/>
    <col min="3" max="3" width="9.85546875" style="294" customWidth="1"/>
    <col min="4" max="16384" width="9.140625" style="294"/>
  </cols>
  <sheetData>
    <row r="1" spans="1:18" ht="3.75" customHeight="1">
      <c r="A1" s="289"/>
      <c r="B1" s="290"/>
      <c r="C1" s="291"/>
      <c r="D1" s="292"/>
      <c r="E1" s="292"/>
      <c r="F1" s="293"/>
      <c r="G1" s="292"/>
      <c r="H1" s="292"/>
      <c r="I1" s="292"/>
      <c r="J1" s="292"/>
      <c r="K1" s="292"/>
    </row>
    <row r="2" spans="1:18" ht="41.25">
      <c r="A2" s="321" t="s">
        <v>428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</row>
    <row r="4" spans="1:18" ht="17.25">
      <c r="A4" s="295" t="s">
        <v>429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R4" s="297"/>
    </row>
    <row r="5" spans="1:18" ht="16.5">
      <c r="R5" s="297"/>
    </row>
    <row r="6" spans="1:18" ht="26.25">
      <c r="A6" s="298"/>
      <c r="R6" s="297"/>
    </row>
    <row r="7" spans="1:18" ht="130.5" customHeight="1">
      <c r="A7" s="298"/>
    </row>
    <row r="8" spans="1:18" ht="26.25">
      <c r="A8" s="298"/>
      <c r="R8" s="297"/>
    </row>
    <row r="9" spans="1:18" ht="26.25">
      <c r="A9" s="298"/>
      <c r="R9" s="297"/>
    </row>
    <row r="10" spans="1:18" ht="40.5" customHeight="1">
      <c r="A10" s="298" t="s">
        <v>430</v>
      </c>
    </row>
    <row r="11" spans="1:18" ht="19.5" customHeight="1">
      <c r="A11" s="298"/>
    </row>
    <row r="12" spans="1:18" ht="17.25">
      <c r="A12" s="299" t="s">
        <v>431</v>
      </c>
      <c r="R12" s="297"/>
    </row>
    <row r="13" spans="1:18" ht="40.5">
      <c r="A13" s="312" t="s">
        <v>0</v>
      </c>
      <c r="B13" s="313" t="s">
        <v>74</v>
      </c>
      <c r="C13" s="314" t="s">
        <v>65</v>
      </c>
      <c r="D13" s="314" t="s">
        <v>154</v>
      </c>
      <c r="E13" s="315" t="s">
        <v>140</v>
      </c>
      <c r="F13" s="313" t="s">
        <v>145</v>
      </c>
      <c r="G13" s="315" t="s">
        <v>143</v>
      </c>
      <c r="H13" s="315" t="s">
        <v>147</v>
      </c>
      <c r="I13" s="316" t="s">
        <v>149</v>
      </c>
      <c r="J13" s="315" t="s">
        <v>6</v>
      </c>
      <c r="K13" s="315" t="s">
        <v>7</v>
      </c>
      <c r="R13" s="297"/>
    </row>
    <row r="14" spans="1:18" ht="16.5">
      <c r="A14" s="263" t="s">
        <v>116</v>
      </c>
      <c r="B14" s="264" t="s">
        <v>261</v>
      </c>
      <c r="C14" s="265" t="s">
        <v>69</v>
      </c>
      <c r="D14" s="266">
        <v>0.89026256613994137</v>
      </c>
      <c r="E14" s="267">
        <v>6074</v>
      </c>
      <c r="F14" s="222" t="s">
        <v>119</v>
      </c>
      <c r="G14" s="268" t="s">
        <v>195</v>
      </c>
      <c r="H14" s="269">
        <v>3</v>
      </c>
      <c r="I14" s="223">
        <v>835.33600000000001</v>
      </c>
      <c r="J14" s="272">
        <v>2.7533830698066408</v>
      </c>
      <c r="K14" s="317">
        <v>30.646350690021741</v>
      </c>
    </row>
    <row r="15" spans="1:18" ht="16.5">
      <c r="A15" s="263" t="s">
        <v>116</v>
      </c>
      <c r="B15" s="264" t="s">
        <v>206</v>
      </c>
      <c r="C15" s="265" t="s">
        <v>69</v>
      </c>
      <c r="D15" s="266">
        <v>0.88677385135540043</v>
      </c>
      <c r="E15" s="267">
        <v>9573</v>
      </c>
      <c r="F15" s="222" t="s">
        <v>118</v>
      </c>
      <c r="G15" s="268" t="s">
        <v>192</v>
      </c>
      <c r="H15" s="269">
        <v>2</v>
      </c>
      <c r="I15" s="223">
        <v>1302.865</v>
      </c>
      <c r="J15" s="272">
        <v>1.1513088462734051</v>
      </c>
      <c r="K15" s="317">
        <v>54.725547159529192</v>
      </c>
    </row>
    <row r="16" spans="1:18" ht="16.5">
      <c r="A16" s="263" t="s">
        <v>116</v>
      </c>
      <c r="B16" s="264" t="s">
        <v>207</v>
      </c>
      <c r="C16" s="265" t="s">
        <v>70</v>
      </c>
      <c r="D16" s="266">
        <v>0.79763292163753996</v>
      </c>
      <c r="E16" s="267">
        <v>3596</v>
      </c>
      <c r="F16" s="222" t="s">
        <v>117</v>
      </c>
      <c r="G16" s="268" t="s">
        <v>178</v>
      </c>
      <c r="H16" s="269">
        <v>2</v>
      </c>
      <c r="I16" s="223">
        <v>2207.9969999999998</v>
      </c>
      <c r="J16" s="272">
        <v>9.0579833215353109E-2</v>
      </c>
      <c r="K16" s="317">
        <v>41.666723279062431</v>
      </c>
    </row>
    <row r="17" spans="1:11" ht="16.5">
      <c r="A17" s="263" t="s">
        <v>116</v>
      </c>
      <c r="B17" s="264" t="s">
        <v>432</v>
      </c>
      <c r="C17" s="265" t="s">
        <v>67</v>
      </c>
      <c r="D17" s="266">
        <v>0.8297384270557111</v>
      </c>
      <c r="E17" s="267">
        <v>6098</v>
      </c>
      <c r="F17" s="222" t="s">
        <v>117</v>
      </c>
      <c r="G17" s="268" t="s">
        <v>180</v>
      </c>
      <c r="H17" s="269">
        <v>2</v>
      </c>
      <c r="I17" s="223">
        <v>2280.739</v>
      </c>
      <c r="J17" s="272">
        <v>0</v>
      </c>
      <c r="K17" s="317">
        <v>21.878873470397096</v>
      </c>
    </row>
    <row r="18" spans="1:11" ht="16.5">
      <c r="A18" s="263" t="s">
        <v>116</v>
      </c>
      <c r="B18" s="264" t="s">
        <v>211</v>
      </c>
      <c r="C18" s="265" t="s">
        <v>67</v>
      </c>
      <c r="D18" s="266">
        <v>0.81906249999999992</v>
      </c>
      <c r="E18" s="267">
        <v>7670</v>
      </c>
      <c r="F18" s="222" t="s">
        <v>119</v>
      </c>
      <c r="G18" s="268" t="s">
        <v>199</v>
      </c>
      <c r="H18" s="269">
        <v>1</v>
      </c>
      <c r="I18" s="223">
        <v>4111.0420000000004</v>
      </c>
      <c r="J18" s="272">
        <v>2.6513959234666049</v>
      </c>
      <c r="K18" s="317">
        <v>50.06030101370893</v>
      </c>
    </row>
    <row r="19" spans="1:11" ht="16.5">
      <c r="A19" s="263" t="s">
        <v>116</v>
      </c>
      <c r="B19" s="264" t="s">
        <v>214</v>
      </c>
      <c r="C19" s="265" t="s">
        <v>70</v>
      </c>
      <c r="D19" s="266">
        <v>0.73276940852306138</v>
      </c>
      <c r="E19" s="267">
        <v>3437</v>
      </c>
      <c r="F19" s="222" t="s">
        <v>117</v>
      </c>
      <c r="G19" s="268" t="s">
        <v>173</v>
      </c>
      <c r="H19" s="269">
        <v>3</v>
      </c>
      <c r="I19" s="223">
        <v>1730.31</v>
      </c>
      <c r="J19" s="272">
        <v>0.5201380099519739</v>
      </c>
      <c r="K19" s="317">
        <v>25.428969375429837</v>
      </c>
    </row>
    <row r="20" spans="1:11" ht="16.5">
      <c r="A20" s="263" t="s">
        <v>116</v>
      </c>
      <c r="B20" s="264" t="s">
        <v>215</v>
      </c>
      <c r="C20" s="265" t="s">
        <v>70</v>
      </c>
      <c r="D20" s="266">
        <v>0.7811538461538462</v>
      </c>
      <c r="E20" s="267">
        <v>5383</v>
      </c>
      <c r="F20" s="222" t="s">
        <v>117</v>
      </c>
      <c r="G20" s="268" t="s">
        <v>183</v>
      </c>
      <c r="H20" s="269">
        <v>1</v>
      </c>
      <c r="I20" s="223">
        <v>2004.5450000000001</v>
      </c>
      <c r="J20" s="272">
        <v>0.64852622415560635</v>
      </c>
      <c r="K20" s="317">
        <v>27.936514271318426</v>
      </c>
    </row>
    <row r="21" spans="1:11" ht="16.5">
      <c r="A21" s="263" t="s">
        <v>116</v>
      </c>
      <c r="B21" s="264" t="s">
        <v>262</v>
      </c>
      <c r="C21" s="265" t="s">
        <v>69</v>
      </c>
      <c r="D21" s="266">
        <v>0.85664376246112495</v>
      </c>
      <c r="E21" s="267">
        <v>3411</v>
      </c>
      <c r="F21" s="222" t="s">
        <v>117</v>
      </c>
      <c r="G21" s="268" t="s">
        <v>181</v>
      </c>
      <c r="H21" s="269">
        <v>9</v>
      </c>
      <c r="I21" s="223">
        <v>2018.354</v>
      </c>
      <c r="J21" s="272">
        <v>1.7340862901156091</v>
      </c>
      <c r="K21" s="317">
        <v>38.100353059968668</v>
      </c>
    </row>
    <row r="22" spans="1:11" ht="16.5">
      <c r="A22" s="263" t="s">
        <v>116</v>
      </c>
      <c r="B22" s="264" t="s">
        <v>403</v>
      </c>
      <c r="C22" s="265" t="s">
        <v>70</v>
      </c>
      <c r="D22" s="266">
        <v>0.76868444035922667</v>
      </c>
      <c r="E22" s="267">
        <v>621</v>
      </c>
      <c r="F22" s="222" t="s">
        <v>117</v>
      </c>
      <c r="G22" s="268" t="s">
        <v>182</v>
      </c>
      <c r="H22" s="269">
        <v>2</v>
      </c>
      <c r="I22" s="223">
        <v>5675.7480000000005</v>
      </c>
      <c r="J22" s="272">
        <v>2.8542493429940863</v>
      </c>
      <c r="K22" s="317">
        <v>41.66851664309268</v>
      </c>
    </row>
    <row r="23" spans="1:11" ht="16.5">
      <c r="A23" s="263" t="s">
        <v>116</v>
      </c>
      <c r="B23" s="264" t="s">
        <v>220</v>
      </c>
      <c r="C23" s="265" t="s">
        <v>70</v>
      </c>
      <c r="D23" s="266">
        <v>0.75711449385419072</v>
      </c>
      <c r="E23" s="267">
        <v>8503</v>
      </c>
      <c r="F23" s="222" t="s">
        <v>119</v>
      </c>
      <c r="G23" s="268" t="s">
        <v>198</v>
      </c>
      <c r="H23" s="269">
        <v>3</v>
      </c>
      <c r="I23" s="223">
        <v>3002.085</v>
      </c>
      <c r="J23" s="272">
        <v>0.29979164480685921</v>
      </c>
      <c r="K23" s="317">
        <v>21.584998426093865</v>
      </c>
    </row>
    <row r="24" spans="1:11" ht="16.5">
      <c r="A24" s="263" t="s">
        <v>116</v>
      </c>
      <c r="B24" s="264" t="s">
        <v>312</v>
      </c>
      <c r="C24" s="265" t="s">
        <v>68</v>
      </c>
      <c r="D24" s="266">
        <v>0.90665278236144897</v>
      </c>
      <c r="E24" s="267">
        <v>7114</v>
      </c>
      <c r="F24" s="222" t="s">
        <v>117</v>
      </c>
      <c r="G24" s="268" t="s">
        <v>174</v>
      </c>
      <c r="H24" s="269">
        <v>3</v>
      </c>
      <c r="I24" s="223">
        <v>2256.4769999999999</v>
      </c>
      <c r="J24" s="272">
        <v>0.26590122567169977</v>
      </c>
      <c r="K24" s="317">
        <v>26.457171954334125</v>
      </c>
    </row>
    <row r="25" spans="1:11" ht="16.5">
      <c r="A25" s="263" t="s">
        <v>116</v>
      </c>
      <c r="B25" s="264" t="s">
        <v>284</v>
      </c>
      <c r="C25" s="265" t="s">
        <v>70</v>
      </c>
      <c r="D25" s="266">
        <v>0.78595069964968867</v>
      </c>
      <c r="E25" s="267">
        <v>6767</v>
      </c>
      <c r="F25" s="222" t="s">
        <v>119</v>
      </c>
      <c r="G25" s="268" t="s">
        <v>197</v>
      </c>
      <c r="H25" s="269">
        <v>2</v>
      </c>
      <c r="I25" s="223">
        <v>4972.1489999999994</v>
      </c>
      <c r="J25" s="272">
        <v>1.0257134289418923</v>
      </c>
      <c r="K25" s="317">
        <v>33.446302594713075</v>
      </c>
    </row>
    <row r="26" spans="1:11" ht="16.5">
      <c r="A26" s="263" t="s">
        <v>116</v>
      </c>
      <c r="B26" s="264" t="s">
        <v>292</v>
      </c>
      <c r="C26" s="265" t="s">
        <v>70</v>
      </c>
      <c r="D26" s="266">
        <v>0.74160000000000004</v>
      </c>
      <c r="E26" s="267">
        <v>422</v>
      </c>
      <c r="F26" s="222" t="s">
        <v>117</v>
      </c>
      <c r="G26" s="268" t="s">
        <v>175</v>
      </c>
      <c r="H26" s="269">
        <v>1</v>
      </c>
      <c r="I26" s="223">
        <v>3965.2179999999998</v>
      </c>
      <c r="J26" s="272">
        <v>2.9002188530365798</v>
      </c>
      <c r="K26" s="317">
        <v>48.874992497259925</v>
      </c>
    </row>
    <row r="27" spans="1:11" ht="16.5">
      <c r="A27" s="263" t="s">
        <v>116</v>
      </c>
      <c r="B27" s="264" t="s">
        <v>264</v>
      </c>
      <c r="C27" s="265" t="s">
        <v>69</v>
      </c>
      <c r="D27" s="266">
        <v>0.85713828924679292</v>
      </c>
      <c r="E27" s="267">
        <v>5037</v>
      </c>
      <c r="F27" s="222" t="s">
        <v>117</v>
      </c>
      <c r="G27" s="268" t="s">
        <v>185</v>
      </c>
      <c r="H27" s="269">
        <v>3</v>
      </c>
      <c r="I27" s="223">
        <v>2110.732</v>
      </c>
      <c r="J27" s="272">
        <v>0.37901543161329815</v>
      </c>
      <c r="K27" s="317">
        <v>31.505657752855409</v>
      </c>
    </row>
    <row r="28" spans="1:11" ht="16.5">
      <c r="A28" s="263" t="s">
        <v>116</v>
      </c>
      <c r="B28" s="264" t="s">
        <v>227</v>
      </c>
      <c r="C28" s="265" t="s">
        <v>67</v>
      </c>
      <c r="D28" s="266">
        <v>0.82538461538461527</v>
      </c>
      <c r="E28" s="267">
        <v>487</v>
      </c>
      <c r="F28" s="222" t="s">
        <v>117</v>
      </c>
      <c r="G28" s="268" t="s">
        <v>178</v>
      </c>
      <c r="H28" s="269">
        <v>1</v>
      </c>
      <c r="I28" s="223">
        <v>2307.7150000000001</v>
      </c>
      <c r="J28" s="272">
        <v>0.95332395898106992</v>
      </c>
      <c r="K28" s="317">
        <v>22.663110479413618</v>
      </c>
    </row>
    <row r="29" spans="1:11" ht="16.5">
      <c r="A29" s="263" t="s">
        <v>116</v>
      </c>
      <c r="B29" s="264" t="s">
        <v>228</v>
      </c>
      <c r="C29" s="265" t="s">
        <v>67</v>
      </c>
      <c r="D29" s="266">
        <v>0.82439589165993632</v>
      </c>
      <c r="E29" s="267">
        <v>3241</v>
      </c>
      <c r="F29" s="222" t="s">
        <v>117</v>
      </c>
      <c r="G29" s="268" t="s">
        <v>176</v>
      </c>
      <c r="H29" s="269">
        <v>2</v>
      </c>
      <c r="I29" s="223">
        <v>6532.4679999999998</v>
      </c>
      <c r="J29" s="272">
        <v>2.9238566495848124</v>
      </c>
      <c r="K29" s="317">
        <v>50.470970542833122</v>
      </c>
    </row>
    <row r="30" spans="1:11" ht="16.5">
      <c r="A30" s="263" t="s">
        <v>116</v>
      </c>
      <c r="B30" s="264" t="s">
        <v>230</v>
      </c>
      <c r="C30" s="265" t="s">
        <v>67</v>
      </c>
      <c r="D30" s="266">
        <v>0.83879999999999999</v>
      </c>
      <c r="E30" s="267">
        <v>7118</v>
      </c>
      <c r="F30" s="222" t="s">
        <v>117</v>
      </c>
      <c r="G30" s="268" t="s">
        <v>172</v>
      </c>
      <c r="H30" s="269">
        <v>1</v>
      </c>
      <c r="I30" s="223">
        <v>2419.6590000000001</v>
      </c>
      <c r="J30" s="272">
        <v>0.28929696291915513</v>
      </c>
      <c r="K30" s="317">
        <v>21.821256631616272</v>
      </c>
    </row>
    <row r="31" spans="1:11" ht="16.5">
      <c r="A31" s="263" t="s">
        <v>116</v>
      </c>
      <c r="B31" s="264" t="s">
        <v>232</v>
      </c>
      <c r="C31" s="265" t="s">
        <v>67</v>
      </c>
      <c r="D31" s="266">
        <v>0.84230769230769231</v>
      </c>
      <c r="E31" s="267">
        <v>4500</v>
      </c>
      <c r="F31" s="222" t="s">
        <v>117</v>
      </c>
      <c r="G31" s="268" t="s">
        <v>183</v>
      </c>
      <c r="H31" s="269">
        <v>1</v>
      </c>
      <c r="I31" s="223">
        <v>1988.963</v>
      </c>
      <c r="J31" s="272">
        <v>1.3574913158263879</v>
      </c>
      <c r="K31" s="317">
        <v>29.613421667471943</v>
      </c>
    </row>
    <row r="32" spans="1:11" ht="16.5">
      <c r="A32" s="263" t="s">
        <v>116</v>
      </c>
      <c r="B32" s="264" t="s">
        <v>303</v>
      </c>
      <c r="C32" s="265" t="s">
        <v>69</v>
      </c>
      <c r="D32" s="266">
        <v>0.86240000000000006</v>
      </c>
      <c r="E32" s="267">
        <v>3366</v>
      </c>
      <c r="F32" s="222" t="s">
        <v>117</v>
      </c>
      <c r="G32" s="268" t="s">
        <v>304</v>
      </c>
      <c r="H32" s="269">
        <v>1</v>
      </c>
      <c r="I32" s="223">
        <v>2210.2350000000001</v>
      </c>
      <c r="J32" s="272">
        <v>0.18097623103425653</v>
      </c>
      <c r="K32" s="317">
        <v>54.835798003379729</v>
      </c>
    </row>
    <row r="33" spans="1:11" ht="16.5">
      <c r="A33" s="263" t="s">
        <v>116</v>
      </c>
      <c r="B33" s="264" t="s">
        <v>233</v>
      </c>
      <c r="C33" s="265" t="s">
        <v>67</v>
      </c>
      <c r="D33" s="266">
        <v>0.82285807633942054</v>
      </c>
      <c r="E33" s="267">
        <v>7040</v>
      </c>
      <c r="F33" s="222" t="s">
        <v>117</v>
      </c>
      <c r="G33" s="268" t="s">
        <v>181</v>
      </c>
      <c r="H33" s="269">
        <v>2</v>
      </c>
      <c r="I33" s="223">
        <v>2510.0390000000002</v>
      </c>
      <c r="J33" s="272">
        <v>3.1075214369179123</v>
      </c>
      <c r="K33" s="317">
        <v>24.860171495343298</v>
      </c>
    </row>
    <row r="34" spans="1:11" ht="16.5">
      <c r="A34" s="263" t="s">
        <v>116</v>
      </c>
      <c r="B34" s="264" t="s">
        <v>234</v>
      </c>
      <c r="C34" s="265" t="s">
        <v>70</v>
      </c>
      <c r="D34" s="266">
        <v>0.76402965317811744</v>
      </c>
      <c r="E34" s="267">
        <v>8309</v>
      </c>
      <c r="F34" s="222" t="s">
        <v>117</v>
      </c>
      <c r="G34" s="268" t="s">
        <v>184</v>
      </c>
      <c r="H34" s="269">
        <v>2</v>
      </c>
      <c r="I34" s="223">
        <v>2046.5260000000001</v>
      </c>
      <c r="J34" s="272">
        <v>5.9613217716266487</v>
      </c>
      <c r="K34" s="317">
        <v>65.23249643542276</v>
      </c>
    </row>
    <row r="35" spans="1:11" ht="16.5">
      <c r="A35" s="263" t="s">
        <v>116</v>
      </c>
      <c r="B35" s="264" t="s">
        <v>285</v>
      </c>
      <c r="C35" s="265" t="s">
        <v>70</v>
      </c>
      <c r="D35" s="266">
        <v>0.74401366318745599</v>
      </c>
      <c r="E35" s="267">
        <v>472</v>
      </c>
      <c r="F35" s="222" t="s">
        <v>117</v>
      </c>
      <c r="G35" s="268" t="s">
        <v>168</v>
      </c>
      <c r="H35" s="269">
        <v>7</v>
      </c>
      <c r="I35" s="223">
        <v>1448.1179999999999</v>
      </c>
      <c r="J35" s="272">
        <v>0.2071654381756183</v>
      </c>
      <c r="K35" s="317">
        <v>27.414892985240154</v>
      </c>
    </row>
    <row r="36" spans="1:11" ht="16.5">
      <c r="A36" s="263" t="s">
        <v>116</v>
      </c>
      <c r="B36" s="264" t="s">
        <v>248</v>
      </c>
      <c r="C36" s="265" t="s">
        <v>67</v>
      </c>
      <c r="D36" s="266">
        <v>0.82381225165551786</v>
      </c>
      <c r="E36" s="267">
        <v>8833</v>
      </c>
      <c r="F36" s="222" t="s">
        <v>117</v>
      </c>
      <c r="G36" s="268" t="s">
        <v>183</v>
      </c>
      <c r="H36" s="269">
        <v>5</v>
      </c>
      <c r="I36" s="223">
        <v>1603.5070000000001</v>
      </c>
      <c r="J36" s="272">
        <v>0.43654315197875654</v>
      </c>
      <c r="K36" s="317">
        <v>28.936574645449006</v>
      </c>
    </row>
    <row r="37" spans="1:11" ht="16.5">
      <c r="A37" s="263" t="s">
        <v>116</v>
      </c>
      <c r="B37" s="264" t="s">
        <v>314</v>
      </c>
      <c r="C37" s="265" t="s">
        <v>67</v>
      </c>
      <c r="D37" s="266">
        <v>0.8338461538461539</v>
      </c>
      <c r="E37" s="267">
        <v>8788</v>
      </c>
      <c r="F37" s="222" t="s">
        <v>117</v>
      </c>
      <c r="G37" s="268" t="s">
        <v>306</v>
      </c>
      <c r="H37" s="269">
        <v>1</v>
      </c>
      <c r="I37" s="223">
        <v>1333.819</v>
      </c>
      <c r="J37" s="272">
        <v>3.6736618686643392</v>
      </c>
      <c r="K37" s="317">
        <v>38.535963275376943</v>
      </c>
    </row>
    <row r="38" spans="1:11" ht="16.5">
      <c r="A38" s="263" t="s">
        <v>116</v>
      </c>
      <c r="B38" s="264" t="s">
        <v>238</v>
      </c>
      <c r="C38" s="265" t="s">
        <v>69</v>
      </c>
      <c r="D38" s="266">
        <v>0.87873536965772148</v>
      </c>
      <c r="E38" s="267">
        <v>4430</v>
      </c>
      <c r="F38" s="222" t="s">
        <v>117</v>
      </c>
      <c r="G38" s="268" t="s">
        <v>255</v>
      </c>
      <c r="H38" s="269">
        <v>9</v>
      </c>
      <c r="I38" s="223">
        <v>6793.1220000000003</v>
      </c>
      <c r="J38" s="272">
        <v>2.8852713082438384</v>
      </c>
      <c r="K38" s="317">
        <v>32.032399830298942</v>
      </c>
    </row>
    <row r="39" spans="1:11" ht="16.5">
      <c r="A39" s="263" t="s">
        <v>116</v>
      </c>
      <c r="B39" s="264" t="s">
        <v>249</v>
      </c>
      <c r="C39" s="265" t="s">
        <v>67</v>
      </c>
      <c r="D39" s="266">
        <v>0.80743595430069004</v>
      </c>
      <c r="E39" s="267">
        <v>4657</v>
      </c>
      <c r="F39" s="222" t="s">
        <v>117</v>
      </c>
      <c r="G39" s="268" t="s">
        <v>306</v>
      </c>
      <c r="H39" s="269">
        <v>5</v>
      </c>
      <c r="I39" s="223">
        <v>1422.7180000000001</v>
      </c>
      <c r="J39" s="272">
        <v>3.5143999021591066</v>
      </c>
      <c r="K39" s="317">
        <v>39.712718894397902</v>
      </c>
    </row>
    <row r="40" spans="1:11" ht="16.5">
      <c r="A40" s="263" t="s">
        <v>116</v>
      </c>
      <c r="B40" s="264" t="s">
        <v>523</v>
      </c>
      <c r="C40" s="265" t="s">
        <v>68</v>
      </c>
      <c r="D40" s="266">
        <v>0.90065775575915241</v>
      </c>
      <c r="E40" s="267">
        <v>3771</v>
      </c>
      <c r="F40" s="222" t="s">
        <v>117</v>
      </c>
      <c r="G40" s="268" t="s">
        <v>172</v>
      </c>
      <c r="H40" s="269">
        <v>9</v>
      </c>
      <c r="I40" s="223">
        <v>1989.2249999999999</v>
      </c>
      <c r="J40" s="272">
        <v>1.4273497590261257</v>
      </c>
      <c r="K40" s="317">
        <v>48.033422325487884</v>
      </c>
    </row>
    <row r="41" spans="1:11" ht="16.5">
      <c r="A41" s="263" t="s">
        <v>116</v>
      </c>
      <c r="B41" s="264" t="s">
        <v>242</v>
      </c>
      <c r="C41" s="265" t="s">
        <v>69</v>
      </c>
      <c r="D41" s="266">
        <v>0.88744038121646529</v>
      </c>
      <c r="E41" s="267">
        <v>7970</v>
      </c>
      <c r="F41" s="222" t="s">
        <v>117</v>
      </c>
      <c r="G41" s="268" t="s">
        <v>187</v>
      </c>
      <c r="H41" s="269">
        <v>2</v>
      </c>
      <c r="I41" s="223">
        <v>2427.2419999999997</v>
      </c>
      <c r="J41" s="272">
        <v>2.1423492177541426</v>
      </c>
      <c r="K41" s="317">
        <v>25.831787683304757</v>
      </c>
    </row>
    <row r="42" spans="1:11" ht="16.5">
      <c r="A42" s="263" t="s">
        <v>116</v>
      </c>
      <c r="B42" s="264" t="s">
        <v>243</v>
      </c>
      <c r="C42" s="265" t="s">
        <v>67</v>
      </c>
      <c r="D42" s="266">
        <v>0.83454469163647216</v>
      </c>
      <c r="E42" s="267">
        <v>517</v>
      </c>
      <c r="F42" s="222" t="s">
        <v>117</v>
      </c>
      <c r="G42" s="268" t="s">
        <v>177</v>
      </c>
      <c r="H42" s="269">
        <v>10</v>
      </c>
      <c r="I42" s="223">
        <v>1576.2339999999999</v>
      </c>
      <c r="J42" s="272">
        <v>0</v>
      </c>
      <c r="K42" s="317">
        <v>57.462193497958083</v>
      </c>
    </row>
    <row r="43" spans="1:11" ht="16.5">
      <c r="A43" s="263" t="s">
        <v>116</v>
      </c>
      <c r="B43" s="264" t="s">
        <v>286</v>
      </c>
      <c r="C43" s="265" t="s">
        <v>69</v>
      </c>
      <c r="D43" s="266">
        <v>0.87687499999999996</v>
      </c>
      <c r="E43" s="267">
        <v>9494</v>
      </c>
      <c r="F43" s="222" t="s">
        <v>119</v>
      </c>
      <c r="G43" s="268" t="s">
        <v>193</v>
      </c>
      <c r="H43" s="269">
        <v>1</v>
      </c>
      <c r="I43" s="223">
        <v>3499.665</v>
      </c>
      <c r="J43" s="272">
        <v>1.2286890316644594</v>
      </c>
      <c r="K43" s="317">
        <v>21.944957588797784</v>
      </c>
    </row>
    <row r="44" spans="1:11" ht="16.5">
      <c r="A44" s="263" t="s">
        <v>116</v>
      </c>
      <c r="B44" s="264" t="s">
        <v>535</v>
      </c>
      <c r="C44" s="265" t="s">
        <v>68</v>
      </c>
      <c r="D44" s="266">
        <v>0.89999999999999991</v>
      </c>
      <c r="E44" s="267">
        <v>3329</v>
      </c>
      <c r="F44" s="222" t="s">
        <v>119</v>
      </c>
      <c r="G44" s="268" t="s">
        <v>194</v>
      </c>
      <c r="H44" s="269">
        <v>1</v>
      </c>
      <c r="I44" s="223">
        <v>559.28399999999999</v>
      </c>
      <c r="J44" s="272">
        <v>0</v>
      </c>
      <c r="K44" s="317">
        <v>47.918409967029277</v>
      </c>
    </row>
    <row r="45" spans="1:11" ht="16.5">
      <c r="A45" s="263" t="s">
        <v>116</v>
      </c>
      <c r="B45" s="264" t="s">
        <v>246</v>
      </c>
      <c r="C45" s="265" t="s">
        <v>68</v>
      </c>
      <c r="D45" s="266">
        <v>0.90529060468508771</v>
      </c>
      <c r="E45" s="267">
        <v>1300</v>
      </c>
      <c r="F45" s="222" t="s">
        <v>119</v>
      </c>
      <c r="G45" s="268" t="s">
        <v>196</v>
      </c>
      <c r="H45" s="269">
        <v>2</v>
      </c>
      <c r="I45" s="223">
        <v>4592.1840000000002</v>
      </c>
      <c r="J45" s="272">
        <v>1.5461052954324128</v>
      </c>
      <c r="K45" s="317">
        <v>36.148377329828243</v>
      </c>
    </row>
    <row r="46" spans="1:11" ht="16.5">
      <c r="A46" s="263" t="s">
        <v>116</v>
      </c>
      <c r="B46" s="264" t="s">
        <v>247</v>
      </c>
      <c r="C46" s="265" t="s">
        <v>70</v>
      </c>
      <c r="D46" s="266">
        <v>0.75882191081777606</v>
      </c>
      <c r="E46" s="267">
        <v>4871</v>
      </c>
      <c r="F46" s="222" t="s">
        <v>117</v>
      </c>
      <c r="G46" s="268" t="s">
        <v>170</v>
      </c>
      <c r="H46" s="269">
        <v>2</v>
      </c>
      <c r="I46" s="223">
        <v>7394.259</v>
      </c>
      <c r="J46" s="272">
        <v>1.9609808095713175</v>
      </c>
      <c r="K46" s="317">
        <v>39.895816470588869</v>
      </c>
    </row>
  </sheetData>
  <mergeCells count="1">
    <mergeCell ref="A2:K2"/>
  </mergeCells>
  <phoneticPr fontId="3" type="noConversion"/>
  <conditionalFormatting sqref="C14:D4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2025-03-04T02:17:52Z</dcterms:modified>
</cp:coreProperties>
</file>