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02월\"/>
    </mc:Choice>
  </mc:AlternateContent>
  <xr:revisionPtr revIDLastSave="0" documentId="13_ncr:1_{7DB9E089-50A6-4D64-8E34-1DED576372B3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68" r:id="rId8"/>
  </sheets>
  <definedNames>
    <definedName name="_xlnm._FilterDatabase" localSheetId="7" hidden="1">'급감속과다 명단'!$A$13:$K$21</definedName>
    <definedName name="_xlnm._FilterDatabase" localSheetId="4" hidden="1">운전자별!$A$4:$BQ$4</definedName>
    <definedName name="_xlnm._FilterDatabase" localSheetId="3" hidden="1">차량별!$A$4:$AY$4</definedName>
    <definedName name="_xlnm.Print_Area" localSheetId="7">'급감속과다 명단'!$A$1:$K$13</definedName>
    <definedName name="_xlnm.Print_Area" localSheetId="4">운전자별!$A$1:$R$106</definedName>
    <definedName name="_xlnm.Print_Area" localSheetId="1">종합!$A$1:$L$168</definedName>
    <definedName name="_xlnm.Print_Area" localSheetId="3">차량별!$A$1:$T$46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7" i="12" l="1"/>
  <c r="E157" i="12"/>
  <c r="F157" i="12"/>
  <c r="G157" i="12"/>
  <c r="H157" i="12"/>
  <c r="I157" i="12"/>
  <c r="J157" i="12"/>
  <c r="D158" i="12"/>
  <c r="E158" i="12"/>
  <c r="F158" i="12"/>
  <c r="G158" i="12"/>
  <c r="H158" i="12"/>
  <c r="I158" i="12"/>
  <c r="J158" i="12"/>
  <c r="D159" i="12"/>
  <c r="E159" i="12"/>
  <c r="F159" i="12"/>
  <c r="G159" i="12"/>
  <c r="H159" i="12"/>
  <c r="I159" i="12"/>
  <c r="J159" i="12"/>
  <c r="D160" i="12"/>
  <c r="E160" i="12"/>
  <c r="F160" i="12"/>
  <c r="G160" i="12"/>
  <c r="H160" i="12"/>
  <c r="I160" i="12"/>
  <c r="J160" i="12"/>
  <c r="E156" i="12"/>
  <c r="F156" i="12"/>
  <c r="G156" i="12"/>
  <c r="H156" i="12"/>
  <c r="I156" i="12"/>
  <c r="J156" i="12"/>
  <c r="D156" i="12"/>
  <c r="A97" i="7" l="1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J98" i="7"/>
  <c r="K98" i="7"/>
  <c r="L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D6" i="7"/>
  <c r="C6" i="7"/>
  <c r="B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5" i="7"/>
  <c r="A46" i="60" l="1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T45" i="60"/>
  <c r="S45" i="60"/>
  <c r="R45" i="60"/>
  <c r="Q45" i="60"/>
  <c r="P45" i="60"/>
  <c r="O45" i="60"/>
  <c r="N45" i="60"/>
  <c r="M45" i="60"/>
  <c r="L45" i="60"/>
  <c r="K45" i="60"/>
  <c r="J45" i="60"/>
  <c r="I45" i="60"/>
  <c r="H45" i="60"/>
  <c r="G45" i="60"/>
  <c r="E45" i="60"/>
  <c r="D45" i="60"/>
  <c r="C45" i="60"/>
  <c r="B45" i="60"/>
  <c r="A45" i="60"/>
  <c r="F45" i="60" l="1"/>
  <c r="F46" i="60"/>
  <c r="J61" i="12" a="1"/>
  <c r="J61" i="12" l="1"/>
  <c r="B160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F24" i="60" l="1"/>
  <c r="F16" i="60"/>
  <c r="F21" i="60"/>
  <c r="F44" i="60"/>
  <c r="F26" i="60"/>
  <c r="F14" i="60"/>
  <c r="F19" i="60"/>
  <c r="F11" i="60"/>
  <c r="F13" i="60"/>
  <c r="F12" i="60"/>
  <c r="F36" i="60"/>
  <c r="F28" i="60"/>
  <c r="F22" i="60"/>
  <c r="F18" i="60"/>
  <c r="F10" i="60"/>
  <c r="F40" i="60"/>
  <c r="F32" i="60"/>
  <c r="F38" i="60"/>
  <c r="F37" i="60"/>
  <c r="F42" i="60"/>
  <c r="F34" i="60"/>
  <c r="F33" i="60"/>
  <c r="F30" i="60"/>
  <c r="F35" i="60"/>
  <c r="F8" i="60"/>
  <c r="F23" i="60"/>
  <c r="F39" i="60"/>
  <c r="F41" i="60"/>
  <c r="F27" i="60"/>
  <c r="F29" i="60"/>
  <c r="F17" i="60"/>
  <c r="F9" i="60"/>
  <c r="F25" i="60"/>
  <c r="F15" i="60"/>
  <c r="F20" i="60"/>
  <c r="F31" i="60"/>
  <c r="F43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56" i="12" l="1"/>
  <c r="B157" i="12" l="1"/>
  <c r="B158" i="12"/>
  <c r="B159" i="12"/>
  <c r="U75" i="12"/>
  <c r="J10" i="12" l="1"/>
  <c r="J36" i="12" s="1"/>
  <c r="E61" i="12" a="1"/>
  <c r="D61" i="12" a="1"/>
  <c r="H61" i="12" a="1"/>
  <c r="N61" i="12" a="1"/>
  <c r="F61" i="12" a="1"/>
  <c r="I61" i="12" a="1"/>
  <c r="G61" i="12" a="1"/>
  <c r="N61" i="12" l="1"/>
  <c r="K61" i="12" s="1" a="1"/>
  <c r="K61" i="12" s="1"/>
  <c r="E61" i="12"/>
  <c r="F61" i="12"/>
  <c r="G61" i="12"/>
  <c r="D61" i="12"/>
  <c r="I61" i="12"/>
  <c r="H61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<sst xmlns="http://schemas.openxmlformats.org/spreadsheetml/2006/main" count="3281" uniqueCount="612">
  <si>
    <t>운수사</t>
  </si>
  <si>
    <t>차량번호</t>
  </si>
  <si>
    <t>주행시간</t>
  </si>
  <si>
    <t>주행거리(km)</t>
  </si>
  <si>
    <t>탄력운전비율</t>
    <phoneticPr fontId="4" type="noConversion"/>
  </si>
  <si>
    <t>연료소모율</t>
    <phoneticPr fontId="4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</si>
  <si>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</si>
  <si>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</si>
  <si>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</si>
  <si>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</si>
  <si>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</si>
  <si>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</si>
  <si>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</si>
  <si>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</si>
  <si>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</si>
  <si>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</si>
  <si>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</si>
  <si>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</si>
  <si>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</si>
  <si>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</si>
  <si>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</si>
  <si>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</si>
  <si>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</si>
  <si>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</si>
  <si>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</si>
  <si>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</si>
  <si>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4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</si>
  <si>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</si>
  <si>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</si>
  <si>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</si>
  <si>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</si>
  <si>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</si>
  <si>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4" type="noConversion"/>
  </si>
  <si>
    <t>웜업율</t>
    <phoneticPr fontId="4" type="noConversion"/>
  </si>
  <si>
    <t>공회전율</t>
    <phoneticPr fontId="4" type="noConversion"/>
  </si>
  <si>
    <t>유카관리자</t>
    <phoneticPr fontId="4" type="noConversion"/>
  </si>
  <si>
    <t>운수사관리자</t>
    <phoneticPr fontId="4" type="noConversion"/>
  </si>
  <si>
    <t>본부</t>
  </si>
  <si>
    <t>운수사</t>
    <phoneticPr fontId="4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</si>
  <si>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</si>
  <si>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</si>
  <si>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</si>
  <si>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</si>
  <si>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4" type="noConversion"/>
  </si>
  <si>
    <t>급감속횟수(누적)</t>
    <phoneticPr fontId="4" type="noConversion"/>
  </si>
  <si>
    <t>목표연비달성율</t>
    <phoneticPr fontId="4" type="noConversion"/>
  </si>
  <si>
    <t>평균속도
(공회전제외)(km/h)</t>
    <phoneticPr fontId="4" type="noConversion"/>
  </si>
  <si>
    <t>[차량별 운전성향분석]</t>
    <phoneticPr fontId="4" type="noConversion"/>
  </si>
  <si>
    <t>HC</t>
  </si>
  <si>
    <t>성명</t>
    <phoneticPr fontId="4" type="noConversion"/>
  </si>
  <si>
    <t>조윤상</t>
    <phoneticPr fontId="4" type="noConversion"/>
  </si>
  <si>
    <t>(*)항목별 세부설명</t>
    <phoneticPr fontId="4" type="noConversion"/>
  </si>
  <si>
    <t>웜업시간(속도無)/주행시간 비율</t>
    <phoneticPr fontId="4" type="noConversion"/>
  </si>
  <si>
    <t>공회전시간(속도有)/주행시간 비율</t>
    <phoneticPr fontId="4" type="noConversion"/>
  </si>
  <si>
    <t>엑셀없이 주행한 거리 / 총주행거리 비율</t>
    <phoneticPr fontId="4" type="noConversion"/>
  </si>
  <si>
    <t>초당 엑셀깊이 누적평균수치</t>
    <phoneticPr fontId="4" type="noConversion"/>
  </si>
  <si>
    <t>급가속횟수</t>
    <phoneticPr fontId="4" type="noConversion"/>
  </si>
  <si>
    <t>100km/h당 급가속 횟수</t>
    <phoneticPr fontId="4" type="noConversion"/>
  </si>
  <si>
    <t>급감속횟수</t>
    <phoneticPr fontId="4" type="noConversion"/>
  </si>
  <si>
    <t>100km/h당 급감속 횟수</t>
    <phoneticPr fontId="4" type="noConversion"/>
  </si>
  <si>
    <t>보정계수</t>
  </si>
  <si>
    <t>제조사/유종</t>
  </si>
  <si>
    <t>구분</t>
    <phoneticPr fontId="4" type="noConversion"/>
  </si>
  <si>
    <t>목표
연비</t>
    <phoneticPr fontId="4" type="noConversion"/>
  </si>
  <si>
    <t>장착대수</t>
    <phoneticPr fontId="4" type="noConversion"/>
  </si>
  <si>
    <t>등급</t>
  </si>
  <si>
    <t>D</t>
  </si>
  <si>
    <t>C</t>
  </si>
  <si>
    <t>F</t>
  </si>
  <si>
    <t>등급</t>
    <phoneticPr fontId="4" type="noConversion"/>
  </si>
  <si>
    <t>평균연료
소모율</t>
    <phoneticPr fontId="4" type="noConversion"/>
  </si>
  <si>
    <t>성명</t>
  </si>
  <si>
    <t>노선</t>
    <phoneticPr fontId="4" type="noConversion"/>
  </si>
  <si>
    <t>F</t>
    <phoneticPr fontId="4" type="noConversion"/>
  </si>
  <si>
    <t>(*)등급 세부설명</t>
    <phoneticPr fontId="4" type="noConversion"/>
  </si>
  <si>
    <t>S (최우수)</t>
    <phoneticPr fontId="4" type="noConversion"/>
  </si>
  <si>
    <t>A (우  수)</t>
    <phoneticPr fontId="4" type="noConversion"/>
  </si>
  <si>
    <t>B (양  호)</t>
    <phoneticPr fontId="4" type="noConversion"/>
  </si>
  <si>
    <t>목표달성 100%이상</t>
    <phoneticPr fontId="4" type="noConversion"/>
  </si>
  <si>
    <t>목표달성 95%이상</t>
    <phoneticPr fontId="4" type="noConversion"/>
  </si>
  <si>
    <t>목표달성 90%이상</t>
    <phoneticPr fontId="4" type="noConversion"/>
  </si>
  <si>
    <t>목표달성 85%이상</t>
    <phoneticPr fontId="4" type="noConversion"/>
  </si>
  <si>
    <t>목표달성 80%이상</t>
    <phoneticPr fontId="4" type="noConversion"/>
  </si>
  <si>
    <t>목표달성 80%미만</t>
    <phoneticPr fontId="4" type="noConversion"/>
  </si>
  <si>
    <t>C (보  통)</t>
    <phoneticPr fontId="4" type="noConversion"/>
  </si>
  <si>
    <t>D (주  의)</t>
    <phoneticPr fontId="4" type="noConversion"/>
  </si>
  <si>
    <t>F (경  고)</t>
    <phoneticPr fontId="4" type="noConversion"/>
  </si>
  <si>
    <t>달성율</t>
  </si>
  <si>
    <t>예비</t>
  </si>
  <si>
    <t>구분</t>
    <phoneticPr fontId="42" type="noConversion"/>
  </si>
  <si>
    <t>인천전체</t>
    <phoneticPr fontId="42" type="noConversion"/>
  </si>
  <si>
    <t>비교</t>
    <phoneticPr fontId="42" type="noConversion"/>
  </si>
  <si>
    <t>S등급</t>
    <phoneticPr fontId="4" type="noConversion"/>
  </si>
  <si>
    <t>A등급</t>
    <phoneticPr fontId="4" type="noConversion"/>
  </si>
  <si>
    <t>B등급</t>
    <phoneticPr fontId="4" type="noConversion"/>
  </si>
  <si>
    <t>D등급</t>
    <phoneticPr fontId="4" type="noConversion"/>
  </si>
  <si>
    <t>F등급</t>
    <phoneticPr fontId="4" type="noConversion"/>
  </si>
  <si>
    <t>C등급</t>
    <phoneticPr fontId="4" type="noConversion"/>
  </si>
  <si>
    <t>기간</t>
    <phoneticPr fontId="4" type="noConversion"/>
  </si>
  <si>
    <t>월</t>
    <phoneticPr fontId="4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</si>
  <si>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</si>
  <si>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</si>
  <si>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</si>
  <si>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</si>
  <si>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</si>
  <si>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4" type="noConversion"/>
  </si>
  <si>
    <t>등급/순위</t>
    <phoneticPr fontId="4" type="noConversion"/>
  </si>
  <si>
    <t>평균등급</t>
    <phoneticPr fontId="4" type="noConversion"/>
  </si>
  <si>
    <t>인천시 연료절감[에코드라이빙] 운전성향분석표</t>
    <phoneticPr fontId="4" type="noConversion"/>
  </si>
  <si>
    <t>노선개수</t>
    <phoneticPr fontId="4" type="noConversion"/>
  </si>
  <si>
    <t>분석연월</t>
    <phoneticPr fontId="4" type="noConversion"/>
  </si>
  <si>
    <t>운전자수</t>
  </si>
  <si>
    <t>이달의 등급</t>
    <phoneticPr fontId="4" type="noConversion"/>
  </si>
  <si>
    <t>대비</t>
    <phoneticPr fontId="42" type="noConversion"/>
  </si>
  <si>
    <t>B</t>
    <phoneticPr fontId="4" type="noConversion"/>
  </si>
  <si>
    <t>인천교통공사</t>
  </si>
  <si>
    <t>63</t>
  </si>
  <si>
    <t>순환41</t>
  </si>
  <si>
    <t>순환42</t>
  </si>
  <si>
    <t>순환43</t>
  </si>
  <si>
    <t>순환47</t>
  </si>
  <si>
    <t>점수</t>
    <phoneticPr fontId="4" type="noConversion"/>
  </si>
  <si>
    <t>단계</t>
    <phoneticPr fontId="4" type="noConversion"/>
  </si>
  <si>
    <t>노선코드</t>
  </si>
  <si>
    <t>전월대비</t>
    <phoneticPr fontId="4" type="noConversion"/>
  </si>
  <si>
    <t>●연비현황</t>
    <phoneticPr fontId="4" type="noConversion"/>
  </si>
  <si>
    <t>●[인천전체 대비] 항목별 비교</t>
    <phoneticPr fontId="4" type="noConversion"/>
  </si>
  <si>
    <t>▶[운수사] 운전자등급현황</t>
    <phoneticPr fontId="4" type="noConversion"/>
  </si>
  <si>
    <t>▶[운수사] 항목별/월별 수치</t>
    <phoneticPr fontId="4" type="noConversion"/>
  </si>
  <si>
    <t>▶[노선별] 운전자 등급현황</t>
    <phoneticPr fontId="4" type="noConversion"/>
  </si>
  <si>
    <t>▶[노선별] 항목별/월별 수치</t>
    <phoneticPr fontId="4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</si>
  <si>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</si>
  <si>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</si>
  <si>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</si>
  <si>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</si>
  <si>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</si>
  <si>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</si>
  <si>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</si>
  <si>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4" type="noConversion"/>
  </si>
  <si>
    <t>노선</t>
    <phoneticPr fontId="4" type="noConversion"/>
  </si>
  <si>
    <t>ID</t>
  </si>
  <si>
    <t>연비(km/m3)</t>
    <phoneticPr fontId="4" type="noConversion"/>
  </si>
  <si>
    <t>ID</t>
    <phoneticPr fontId="4" type="noConversion"/>
  </si>
  <si>
    <t>주운행차량</t>
  </si>
  <si>
    <t>주운행차량</t>
    <phoneticPr fontId="4" type="noConversion"/>
  </si>
  <si>
    <t>주운행노선</t>
  </si>
  <si>
    <t>주운행노선</t>
    <phoneticPr fontId="4" type="noConversion"/>
  </si>
  <si>
    <t>총운행대수</t>
  </si>
  <si>
    <t>총운행대수</t>
    <phoneticPr fontId="4" type="noConversion"/>
  </si>
  <si>
    <t>총주행거리(km)</t>
  </si>
  <si>
    <t>총주행거리(km)</t>
    <phoneticPr fontId="4" type="noConversion"/>
  </si>
  <si>
    <t>차량별 목표연비는 매달 변경 (계절,에어컨,히터등) 목표달성율과 등급으로 연비개선을 쉽게 확인하세요!</t>
    <phoneticPr fontId="4" type="noConversion"/>
  </si>
  <si>
    <t>주기사님도, 예비사원님도 누구나 같은기준으로!! 주행한 모든차량을 합산하여 평가합니다.</t>
    <phoneticPr fontId="4" type="noConversion"/>
  </si>
  <si>
    <t>목표연비
달성율</t>
    <phoneticPr fontId="4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</si>
  <si>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</si>
  <si>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</si>
  <si>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</si>
  <si>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</si>
  <si>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</si>
  <si>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4" type="noConversion"/>
  </si>
  <si>
    <t>급가속횟수(누적)</t>
  </si>
  <si>
    <t>급감속횟수(누적)</t>
  </si>
  <si>
    <t>S</t>
    <phoneticPr fontId="4" type="noConversion"/>
  </si>
  <si>
    <t>A</t>
    <phoneticPr fontId="4" type="noConversion"/>
  </si>
  <si>
    <t>C</t>
    <phoneticPr fontId="4" type="noConversion"/>
  </si>
  <si>
    <t>D</t>
    <phoneticPr fontId="4" type="noConversion"/>
  </si>
  <si>
    <t>최대주행거리</t>
  </si>
  <si>
    <t>[TIP!!] 특별관리 운행사원 관리하려면?</t>
  </si>
  <si>
    <t>김성근</t>
  </si>
  <si>
    <t>중형</t>
  </si>
  <si>
    <t>예비예비</t>
  </si>
  <si>
    <t>박상태</t>
  </si>
  <si>
    <t>인천교통공사</t>
    <phoneticPr fontId="4" type="noConversion"/>
  </si>
  <si>
    <t>70바4904</t>
  </si>
  <si>
    <t>6363</t>
  </si>
  <si>
    <t>70바4905</t>
  </si>
  <si>
    <t>인천교통공사63F1</t>
  </si>
  <si>
    <t>인천교통공사63F3</t>
  </si>
  <si>
    <t>70바4908</t>
  </si>
  <si>
    <t>70바4909</t>
  </si>
  <si>
    <t>70바4910</t>
  </si>
  <si>
    <t>70바4911</t>
  </si>
  <si>
    <t>70바4912</t>
  </si>
  <si>
    <t>70바4913</t>
  </si>
  <si>
    <t>인천교통공사63F2</t>
  </si>
  <si>
    <t>70바4914</t>
  </si>
  <si>
    <t>인천교통공사63D1</t>
  </si>
  <si>
    <t>70바4915</t>
  </si>
  <si>
    <t>70바4916</t>
  </si>
  <si>
    <t>70바4917</t>
  </si>
  <si>
    <t>70바4919</t>
  </si>
  <si>
    <t>70바4920</t>
  </si>
  <si>
    <t>70바4921</t>
  </si>
  <si>
    <t>70바4922</t>
  </si>
  <si>
    <t>70바4923</t>
  </si>
  <si>
    <t>70바4924</t>
  </si>
  <si>
    <t>WC</t>
  </si>
  <si>
    <t>70바4926</t>
  </si>
  <si>
    <t>70바4927</t>
  </si>
  <si>
    <t>70바4928</t>
  </si>
  <si>
    <t>70바4929</t>
  </si>
  <si>
    <t>70바4930</t>
  </si>
  <si>
    <t>70바4931</t>
  </si>
  <si>
    <t>70바4932</t>
  </si>
  <si>
    <t>70바4933</t>
  </si>
  <si>
    <t>70바4934</t>
  </si>
  <si>
    <t>70바4935</t>
  </si>
  <si>
    <t>70바4936</t>
  </si>
  <si>
    <t>70바4937</t>
  </si>
  <si>
    <t>70바4938</t>
  </si>
  <si>
    <t>70바4939</t>
  </si>
  <si>
    <t>70바4940</t>
  </si>
  <si>
    <t>70바4941</t>
  </si>
  <si>
    <t>70바4942</t>
  </si>
  <si>
    <t>70바4943</t>
  </si>
  <si>
    <t>70바4944</t>
  </si>
  <si>
    <t>70바4918</t>
  </si>
  <si>
    <t>70바4945</t>
  </si>
  <si>
    <t>강성노</t>
  </si>
  <si>
    <t>강한희</t>
  </si>
  <si>
    <t>곽창근</t>
  </si>
  <si>
    <t>권태경</t>
  </si>
  <si>
    <t>김경수</t>
  </si>
  <si>
    <t>김동후</t>
  </si>
  <si>
    <t>김명권</t>
  </si>
  <si>
    <t>김승원</t>
  </si>
  <si>
    <t>김영준</t>
  </si>
  <si>
    <t>김유식</t>
  </si>
  <si>
    <t>김정원</t>
  </si>
  <si>
    <t>김종원</t>
  </si>
  <si>
    <t>김주영</t>
  </si>
  <si>
    <t>김창연</t>
  </si>
  <si>
    <t>김형근</t>
  </si>
  <si>
    <t>김환영</t>
  </si>
  <si>
    <t>노진석</t>
  </si>
  <si>
    <t>노희환</t>
  </si>
  <si>
    <t>박인학</t>
  </si>
  <si>
    <t>서한호</t>
  </si>
  <si>
    <t>송대건</t>
  </si>
  <si>
    <t>송윤호</t>
  </si>
  <si>
    <t>신동민</t>
  </si>
  <si>
    <t>신숙현</t>
  </si>
  <si>
    <t>심순기</t>
  </si>
  <si>
    <t>안길도</t>
  </si>
  <si>
    <t>안험</t>
  </si>
  <si>
    <t>안희열</t>
  </si>
  <si>
    <t>오경택</t>
  </si>
  <si>
    <t>이대일</t>
  </si>
  <si>
    <t>이명덕</t>
  </si>
  <si>
    <t>이상훈</t>
  </si>
  <si>
    <t>이숙향</t>
  </si>
  <si>
    <t>이우진</t>
  </si>
  <si>
    <t>이정찬</t>
  </si>
  <si>
    <t>이정현</t>
  </si>
  <si>
    <t>이찬영</t>
  </si>
  <si>
    <t>이호봉</t>
  </si>
  <si>
    <t>이호순</t>
  </si>
  <si>
    <t>장형익</t>
  </si>
  <si>
    <t>전익수</t>
  </si>
  <si>
    <t>정정희</t>
  </si>
  <si>
    <t>조병구</t>
  </si>
  <si>
    <t>진심욱</t>
  </si>
  <si>
    <t>진영호</t>
  </si>
  <si>
    <t>최미향</t>
  </si>
  <si>
    <t>최성민</t>
  </si>
  <si>
    <t>최용기</t>
  </si>
  <si>
    <t>최호철</t>
  </si>
  <si>
    <t>한은수</t>
  </si>
  <si>
    <t>한정렬</t>
  </si>
  <si>
    <t>홍억선</t>
  </si>
  <si>
    <t>황길성</t>
  </si>
  <si>
    <t>인천교통공사63F4</t>
  </si>
  <si>
    <t>인천교통공사63F6</t>
  </si>
  <si>
    <t>인천교통공사63F5</t>
  </si>
  <si>
    <t>인천교통공사63D2</t>
  </si>
  <si>
    <t>이봉춘</t>
  </si>
  <si>
    <t>0%(0명)</t>
  </si>
  <si>
    <t>개선율(유카전)</t>
  </si>
  <si>
    <t>인천전체</t>
  </si>
  <si>
    <t>▲</t>
  </si>
  <si>
    <t>=</t>
  </si>
  <si>
    <t>70바4925</t>
  </si>
  <si>
    <t>김동오</t>
  </si>
  <si>
    <t>김헌식</t>
  </si>
  <si>
    <t>방수남</t>
  </si>
  <si>
    <t>송생근</t>
  </si>
  <si>
    <t>신정호</t>
  </si>
  <si>
    <t>윤세경</t>
  </si>
  <si>
    <t>이병범</t>
  </si>
  <si>
    <t>정진민</t>
  </si>
  <si>
    <t>최재덕</t>
  </si>
  <si>
    <t>70바4906</t>
  </si>
  <si>
    <t>순환41순환41</t>
  </si>
  <si>
    <t>인천교통공사순환41F2</t>
  </si>
  <si>
    <t>인천교통공사순환41D1</t>
  </si>
  <si>
    <t>인천교통공사순환41F1</t>
  </si>
  <si>
    <t>순환42순환42</t>
  </si>
  <si>
    <t>인천교통공사순환42F4</t>
  </si>
  <si>
    <t>인천교통공사순환42F5</t>
  </si>
  <si>
    <t>인천교통공사순환42F3</t>
  </si>
  <si>
    <t>인천교통공사순환42F1</t>
  </si>
  <si>
    <t>인천교통공사순환42F2</t>
  </si>
  <si>
    <t>순환43순환43</t>
  </si>
  <si>
    <t>인천교통공사순환43F2</t>
  </si>
  <si>
    <t>인천교통공사순환43F1</t>
  </si>
  <si>
    <t>인천교통공사순환43F3</t>
  </si>
  <si>
    <t>순환47순환47</t>
  </si>
  <si>
    <t>기도현</t>
  </si>
  <si>
    <t>김영우</t>
  </si>
  <si>
    <t>김환</t>
  </si>
  <si>
    <t>순위</t>
  </si>
  <si>
    <t>인천교통공사63D3</t>
  </si>
  <si>
    <t>인천교통공사63C1</t>
  </si>
  <si>
    <t>B</t>
  </si>
  <si>
    <t>고영민</t>
  </si>
  <si>
    <t>김수영</t>
  </si>
  <si>
    <t>김종민</t>
  </si>
  <si>
    <t>서충일</t>
  </si>
  <si>
    <t>이정순</t>
  </si>
  <si>
    <t>인상석</t>
  </si>
  <si>
    <t>D</t>
    <phoneticPr fontId="4" type="noConversion"/>
  </si>
  <si>
    <t>70바4907</t>
  </si>
  <si>
    <t>인천교통공사63B1</t>
  </si>
  <si>
    <t>인천교통공사순환41D2</t>
  </si>
  <si>
    <t>인천교통공사순환41D3</t>
  </si>
  <si>
    <t>인천교통공사순환41B1</t>
  </si>
  <si>
    <t>인천교통공사순환41C1</t>
  </si>
  <si>
    <t>인천교통공사순환41C2</t>
  </si>
  <si>
    <t>인천교통공사순환42D2</t>
  </si>
  <si>
    <t>인천교통공사순환42C1</t>
  </si>
  <si>
    <t>인천교통공사순환42D1</t>
  </si>
  <si>
    <t>인천교통공사순환47C2</t>
  </si>
  <si>
    <t>인천교통공사순환47C1</t>
  </si>
  <si>
    <t>김윤수</t>
  </si>
  <si>
    <t>박창웅</t>
  </si>
  <si>
    <t>A</t>
  </si>
  <si>
    <t>탁혁록</t>
  </si>
  <si>
    <t>인천교통공사63C2</t>
  </si>
  <si>
    <t>▽</t>
  </si>
  <si>
    <t>인천교통공사63F7</t>
  </si>
  <si>
    <t>인천교통공사63C3</t>
  </si>
  <si>
    <t>인천교통공사순환41F3</t>
  </si>
  <si>
    <t>인천교통공사순환42B1</t>
  </si>
  <si>
    <t>인천교통공사순환43D1</t>
  </si>
  <si>
    <t>인천교통공사순환43D2</t>
  </si>
  <si>
    <t>김종구</t>
  </si>
  <si>
    <t>박상준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</si>
  <si>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</si>
  <si>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</si>
  <si>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</si>
  <si>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</si>
  <si>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</si>
  <si>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</si>
  <si>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</si>
  <si>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6363F</t>
  </si>
  <si>
    <t>인천교통공사63F11</t>
  </si>
  <si>
    <t>6363D</t>
  </si>
  <si>
    <t>순환47순환47F</t>
  </si>
  <si>
    <t>인천교통공사순환47F1</t>
  </si>
  <si>
    <t>6363C</t>
  </si>
  <si>
    <t>인천교통공사63F8</t>
  </si>
  <si>
    <t>인천교통공사63D5</t>
  </si>
  <si>
    <t>6363A</t>
  </si>
  <si>
    <t>인천교통공사63A1</t>
  </si>
  <si>
    <t>S</t>
  </si>
  <si>
    <t>순환41순환41C</t>
  </si>
  <si>
    <t>순환47순환47C</t>
  </si>
  <si>
    <t>인천교통공사63C5</t>
  </si>
  <si>
    <t>순환42순환42F</t>
  </si>
  <si>
    <t>인천교통공사순환41C3</t>
  </si>
  <si>
    <t>인천교통공사63C6</t>
  </si>
  <si>
    <t>순환43순환43F</t>
  </si>
  <si>
    <t>인천교통공사순환43F4</t>
  </si>
  <si>
    <t>순환41순환41D</t>
  </si>
  <si>
    <t>인천교통공사순환42F9</t>
  </si>
  <si>
    <t>순환41순환41F</t>
  </si>
  <si>
    <t>인천교통공사순환42F8</t>
  </si>
  <si>
    <t>순환43순환43C</t>
  </si>
  <si>
    <t>인천교통공사순환43C1</t>
  </si>
  <si>
    <t>순환41순환41B</t>
  </si>
  <si>
    <t>인천교통공사63F10</t>
  </si>
  <si>
    <t>인천교통공사순환41D4</t>
  </si>
  <si>
    <t>순환42순환42B</t>
  </si>
  <si>
    <t>순환42순환42C</t>
  </si>
  <si>
    <t>인천교통공사순환41C4</t>
  </si>
  <si>
    <t>순환47순환47B</t>
  </si>
  <si>
    <t>인천교통공사순환47B1</t>
  </si>
  <si>
    <t>순환43순환43D</t>
  </si>
  <si>
    <t>순환42순환42D</t>
  </si>
  <si>
    <t>인천교통공사순환42D3</t>
  </si>
  <si>
    <t>인천교통공사63D4</t>
  </si>
  <si>
    <t>인천교통공사순환47B2</t>
  </si>
  <si>
    <t>인천교통공사순환42F7</t>
  </si>
  <si>
    <t>인천교통공사순환43F5</t>
  </si>
  <si>
    <t>인천교통공사63F9</t>
  </si>
  <si>
    <t>6363B</t>
  </si>
  <si>
    <t>인천교통공사순환41B2</t>
  </si>
  <si>
    <t>인천교통공사순환43F7</t>
  </si>
  <si>
    <t>인천교통공사순환43F6</t>
  </si>
  <si>
    <t>인천교통공사순환41C5</t>
  </si>
  <si>
    <t>인천교통공사63C4</t>
  </si>
  <si>
    <t>인천교통공사순환42D4</t>
  </si>
  <si>
    <t>인천교통공사63B2</t>
  </si>
  <si>
    <t>인천교통공사63A2</t>
  </si>
  <si>
    <t>인천교통공사순환42F6</t>
  </si>
  <si>
    <t>인천교통공사순환41D5</t>
  </si>
  <si>
    <t>11%(1명)</t>
  </si>
  <si>
    <t>21%(3명)</t>
  </si>
  <si>
    <t>67%(6명)</t>
  </si>
  <si>
    <t>인천교통공사순환47C3</t>
  </si>
  <si>
    <t>6363S</t>
  </si>
  <si>
    <t>인천교통공사63S1</t>
  </si>
  <si>
    <t>인천교통공사순환43C2</t>
  </si>
  <si>
    <t>류은영</t>
  </si>
  <si>
    <t>인천교통공사순환41D6</t>
  </si>
  <si>
    <t>순환41순환41A</t>
  </si>
  <si>
    <t>인천교통공사순환41A1</t>
  </si>
  <si>
    <t>인천교통공사63D6</t>
  </si>
  <si>
    <t>황용섭</t>
  </si>
  <si>
    <t>유카후(24년3월)</t>
  </si>
  <si>
    <t>유카후(24년4월)</t>
  </si>
  <si>
    <t>유카후(24년5월)</t>
  </si>
  <si>
    <t>유카후(24년6월)</t>
  </si>
  <si>
    <t>유카후(24년7월)</t>
  </si>
  <si>
    <t>유카후(24년8월)</t>
  </si>
  <si>
    <t>유카후(24년9월)</t>
  </si>
  <si>
    <t>유카후(24년10월)</t>
  </si>
  <si>
    <t>유카후(24년11월)</t>
  </si>
  <si>
    <t>유카후(24년12월)</t>
  </si>
  <si>
    <t>유카전(24년1월)</t>
  </si>
  <si>
    <t>유카후(24년2월)</t>
  </si>
  <si>
    <t>유카후(25년1월)</t>
  </si>
  <si>
    <t>28위/(32개사)</t>
  </si>
  <si>
    <t>21%(21명)</t>
  </si>
  <si>
    <t>67%(2명)</t>
  </si>
  <si>
    <t>33%(1명)</t>
  </si>
  <si>
    <t>36%(5명)</t>
  </si>
  <si>
    <t>20%(1명)</t>
  </si>
  <si>
    <t>80%(4명)</t>
  </si>
  <si>
    <t>인천교통공사순환42C2</t>
  </si>
  <si>
    <t>권태우</t>
  </si>
  <si>
    <t>김낙영</t>
  </si>
  <si>
    <t>인천교통공사63C7</t>
  </si>
  <si>
    <t>김수환</t>
  </si>
  <si>
    <t>김승재</t>
  </si>
  <si>
    <t>순환42순환42A</t>
  </si>
  <si>
    <t>인천교통공사순환42A1</t>
  </si>
  <si>
    <t>김승회</t>
  </si>
  <si>
    <t>김영열</t>
  </si>
  <si>
    <t>인천교통공사순환42F12</t>
  </si>
  <si>
    <t>김정구</t>
  </si>
  <si>
    <t>김창현</t>
  </si>
  <si>
    <t>인천교통공사순환42F13</t>
  </si>
  <si>
    <t>문종식</t>
  </si>
  <si>
    <t>문준훈</t>
  </si>
  <si>
    <t>박종순</t>
  </si>
  <si>
    <t>배재훈</t>
  </si>
  <si>
    <t>성하람</t>
  </si>
  <si>
    <t>양광호</t>
  </si>
  <si>
    <t>유승간</t>
  </si>
  <si>
    <t>인천교통공사63B3</t>
  </si>
  <si>
    <t>이임기</t>
  </si>
  <si>
    <t>인천교통공사순환41B3</t>
  </si>
  <si>
    <t>이창희</t>
  </si>
  <si>
    <t>인천교통공사순환42F10</t>
  </si>
  <si>
    <t>인천교통공사63C8</t>
  </si>
  <si>
    <t>전지석</t>
  </si>
  <si>
    <t>인천교통공사순환42F11</t>
  </si>
  <si>
    <t>최민호</t>
  </si>
  <si>
    <t>최승규</t>
  </si>
  <si>
    <t>25'02</t>
    <phoneticPr fontId="4" type="noConversion"/>
  </si>
  <si>
    <t>분석기간: 25.02.01~25.02.28</t>
    <phoneticPr fontId="4" type="noConversion"/>
  </si>
  <si>
    <t>[25년 3월] 급감속관리 명단</t>
    <phoneticPr fontId="4" type="noConversion"/>
  </si>
  <si>
    <t>[TIP!!] 급감속 과다 운행사원 관리하려면?</t>
    <phoneticPr fontId="4" type="noConversion"/>
  </si>
  <si>
    <t>▶▶▶ 매탕 급감속 1회미만으로 주행필요</t>
    <phoneticPr fontId="4" type="noConversion"/>
  </si>
  <si>
    <t>[급감속 100km/당 20회 이상 과다 운행사원]</t>
    <phoneticPr fontId="4" type="noConversion"/>
  </si>
  <si>
    <t>-</t>
  </si>
  <si>
    <t>[25년 03월] 특별관리 운행사원 명단</t>
    <phoneticPr fontId="4" type="noConversion"/>
  </si>
  <si>
    <t>사원님, 3월에는 꼭 "C등급" 이상 달성 바랍니다.</t>
    <phoneticPr fontId="4" type="noConversion"/>
  </si>
  <si>
    <t>[25.02월 D,F 등급 운행사원]</t>
    <phoneticPr fontId="4" type="noConversion"/>
  </si>
  <si>
    <t>3월 한달간, 연비등급관리 대장에 서명할 수 있도록 적극 활용하십시오.</t>
  </si>
  <si>
    <t>인천교통공사예비D11</t>
  </si>
  <si>
    <t>인천교통공사예비F9</t>
  </si>
  <si>
    <t>52833821975.19</t>
  </si>
  <si>
    <t>인천교통공사63D9</t>
  </si>
  <si>
    <t>52881392015.256</t>
  </si>
  <si>
    <t>5288292526.564</t>
  </si>
  <si>
    <t>인천교통공사순환47F2</t>
  </si>
  <si>
    <t>52879082133.918</t>
  </si>
  <si>
    <t>52850291338.637</t>
  </si>
  <si>
    <t>52816171760.828</t>
  </si>
  <si>
    <t>52817661862.703</t>
  </si>
  <si>
    <t>52836271285.164</t>
  </si>
  <si>
    <t>52822653698.897</t>
  </si>
  <si>
    <t>52895691612.993</t>
  </si>
  <si>
    <t>인천교통공사순환41B4</t>
  </si>
  <si>
    <t>52845661501.901</t>
  </si>
  <si>
    <t>인천교통공사순환47F3</t>
  </si>
  <si>
    <t>52862621717.003</t>
  </si>
  <si>
    <t>52831611826.341</t>
  </si>
  <si>
    <t>52820561722.727</t>
  </si>
  <si>
    <t>52841201947.522</t>
  </si>
  <si>
    <t>52861372241.071</t>
  </si>
  <si>
    <t>5282110542.411</t>
  </si>
  <si>
    <t>인천교통공사순환42B2</t>
  </si>
  <si>
    <t>52844421580.363</t>
  </si>
  <si>
    <t>52869951943.851</t>
  </si>
  <si>
    <t>52849871776.459</t>
  </si>
  <si>
    <t>52821841549.708</t>
  </si>
  <si>
    <t>52885591778.265</t>
  </si>
  <si>
    <t>52868082025.046</t>
  </si>
  <si>
    <t>인천교통공사순환42F14</t>
  </si>
  <si>
    <t>5288315813.181</t>
  </si>
  <si>
    <t>52815361898.659</t>
  </si>
  <si>
    <t>5285790372.257</t>
  </si>
  <si>
    <t>인천교통공사63D8</t>
  </si>
  <si>
    <t>52814062068.871</t>
  </si>
  <si>
    <t>5286581548.707</t>
  </si>
  <si>
    <t>52869692017.788</t>
  </si>
  <si>
    <t>52846181895.354</t>
  </si>
  <si>
    <t>52865042044.676</t>
  </si>
  <si>
    <t>52816791584.829</t>
  </si>
  <si>
    <t>52831342039.631</t>
  </si>
  <si>
    <t>5288297375.004</t>
  </si>
  <si>
    <t>52854302463.504</t>
  </si>
  <si>
    <t>5289577446.628</t>
  </si>
  <si>
    <t>52883851301.748</t>
  </si>
  <si>
    <t>5287959417.986</t>
  </si>
  <si>
    <t>5281646434.966</t>
  </si>
  <si>
    <t>5286176436.434</t>
  </si>
  <si>
    <t>52821281767.294</t>
  </si>
  <si>
    <t>순환41순환41S</t>
  </si>
  <si>
    <t>인천교통공사순환41S2</t>
  </si>
  <si>
    <t>52870281897.726</t>
  </si>
  <si>
    <t>52824912153.657</t>
  </si>
  <si>
    <t>5283074494.638</t>
  </si>
  <si>
    <t>52899121686.924</t>
  </si>
  <si>
    <t>5281335504.722</t>
  </si>
  <si>
    <t>52830011591.013</t>
  </si>
  <si>
    <t>52868861503.61</t>
  </si>
  <si>
    <t>52816121788.304</t>
  </si>
  <si>
    <t>5289107263.581</t>
  </si>
  <si>
    <t>5287422133.366</t>
  </si>
  <si>
    <t>52837181619.554</t>
  </si>
  <si>
    <t>인천교통공사순환41B5</t>
  </si>
  <si>
    <t>52875521700.759</t>
  </si>
  <si>
    <t>52827092303.489</t>
  </si>
  <si>
    <t>52818391858.36</t>
  </si>
  <si>
    <t>52859901561.552</t>
  </si>
  <si>
    <t>52885522349.827</t>
  </si>
  <si>
    <t>52877312578.479</t>
  </si>
  <si>
    <t>52810922206.466</t>
  </si>
  <si>
    <t>5288233924.135</t>
  </si>
  <si>
    <t>5281825583.844</t>
  </si>
  <si>
    <t>52868991854.246</t>
  </si>
  <si>
    <t>5285516731.777</t>
  </si>
  <si>
    <t>52888091929.38</t>
  </si>
  <si>
    <t>52813712187.644</t>
  </si>
  <si>
    <t>52817682584.92</t>
  </si>
  <si>
    <t>52817332163.934</t>
  </si>
  <si>
    <t>52836371857.344</t>
  </si>
  <si>
    <t>52879581629.871</t>
  </si>
  <si>
    <t>5282921763.926</t>
  </si>
  <si>
    <t>52880102155.386</t>
  </si>
  <si>
    <t>5289394616.698</t>
  </si>
  <si>
    <t>52849691144.115</t>
  </si>
  <si>
    <t>52821402122.029</t>
  </si>
  <si>
    <t>52817991726.422</t>
  </si>
  <si>
    <t>인천교통공사순환41S1</t>
  </si>
  <si>
    <t>52876641627.923</t>
  </si>
  <si>
    <t>5282071503.128</t>
  </si>
  <si>
    <t>5281314368.669</t>
  </si>
  <si>
    <t>52839471721.668</t>
  </si>
  <si>
    <t>52874741298.036</t>
  </si>
  <si>
    <t>5282061971.466</t>
  </si>
  <si>
    <t>전운종</t>
  </si>
  <si>
    <t>5282216458.545</t>
  </si>
  <si>
    <t>인천교통공사순환41B7</t>
  </si>
  <si>
    <t>52878671539.13</t>
  </si>
  <si>
    <t>5284494483.432</t>
  </si>
  <si>
    <t>52877141722.553</t>
  </si>
  <si>
    <t>52835211990.221</t>
  </si>
  <si>
    <t>5287262235.555</t>
  </si>
  <si>
    <t>52859282585.069</t>
  </si>
  <si>
    <t>52874152336.689</t>
  </si>
  <si>
    <t>52855982039.922</t>
  </si>
  <si>
    <t>528790251.312</t>
  </si>
  <si>
    <t>52853051961.341</t>
  </si>
  <si>
    <t>인천교통공사63A3</t>
  </si>
  <si>
    <t>52837582123.662</t>
  </si>
  <si>
    <t>순환43순환43B</t>
  </si>
  <si>
    <t>인천교통공사순환43B1</t>
  </si>
  <si>
    <t>5283207418.81</t>
  </si>
  <si>
    <t>5283640831.832</t>
  </si>
  <si>
    <t>52812881856.593</t>
  </si>
  <si>
    <t>52839122062.62</t>
  </si>
  <si>
    <t>인천교통공사63A4</t>
  </si>
  <si>
    <t>5289937427.182</t>
  </si>
  <si>
    <t>인천교통공사63D7</t>
  </si>
  <si>
    <t>52857641809.453</t>
  </si>
  <si>
    <t>52837501910.383</t>
  </si>
  <si>
    <t>52820411406.994</t>
  </si>
  <si>
    <t>인천교통공사순환41B6</t>
  </si>
  <si>
    <t>52871792542.225</t>
  </si>
  <si>
    <t>유카후(25년2월)</t>
  </si>
  <si>
    <t>3%(3명)</t>
  </si>
  <si>
    <t>6%(6명)</t>
  </si>
  <si>
    <t>14%(15명)</t>
  </si>
  <si>
    <t>19%(19명)</t>
  </si>
  <si>
    <t>37%(38명)</t>
  </si>
  <si>
    <t>56%(5명)</t>
  </si>
  <si>
    <t>22%(2명)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</si>
</sst>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  <numFmt numFmtId="195" formatCode="00&quot;년&quot;00&quot;월&quot;"/>
  </numFmts>
  <fonts count="91" x14ac:knownFonts="1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2"/>
      <name val="맑은 고딕"/>
      <family val="3"/>
      <charset val="129"/>
    </font>
    <font>
      <b/>
      <sz val="12"/>
      <color rgb="FF0070C0"/>
      <name val="맑은 고딕"/>
      <family val="3"/>
      <charset val="129"/>
    </font>
    <font>
      <b/>
      <sz val="10"/>
      <color rgb="FFC0000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5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/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86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6" fontId="2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331">
    <xf numFmtId="0" fontId="0" fillId="0" borderId="0" xfId="0">
      <alignment vertical="center"/>
    </xf>
    <xf numFmtId="41" fontId="0" fillId="0" borderId="0" xfId="1" applyFont="1">
      <alignment vertical="center"/>
    </xf>
    <xf numFmtId="0" fontId="10" fillId="0" borderId="0" xfId="0" applyFont="1">
      <alignment vertical="center"/>
    </xf>
    <xf numFmtId="0" fontId="9" fillId="0" borderId="0" xfId="0" applyFont="1">
      <alignment vertical="center"/>
    </xf>
    <xf numFmtId="0" fontId="12" fillId="0" borderId="0" xfId="0" applyFont="1">
      <alignment vertical="center"/>
    </xf>
    <xf numFmtId="49" fontId="0" fillId="0" borderId="0" xfId="0" applyNumberFormat="1">
      <alignment vertical="center"/>
    </xf>
    <xf numFmtId="0" fontId="13" fillId="0" borderId="0" xfId="0" applyFont="1">
      <alignment vertical="center"/>
    </xf>
    <xf numFmtId="0" fontId="18" fillId="0" borderId="0" xfId="0" applyFont="1">
      <alignment vertical="center"/>
    </xf>
    <xf numFmtId="0" fontId="17" fillId="0" borderId="0" xfId="0" applyFont="1">
      <alignment vertical="center"/>
    </xf>
    <xf numFmtId="0" fontId="0" fillId="4" borderId="0" xfId="0" applyFill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5" fillId="0" borderId="0" xfId="0" applyFont="1">
      <alignment vertical="center"/>
    </xf>
    <xf numFmtId="0" fontId="25" fillId="5" borderId="0" xfId="0" applyFont="1" applyFill="1">
      <alignment vertical="center"/>
    </xf>
    <xf numFmtId="49" fontId="25" fillId="5" borderId="0" xfId="0" applyNumberFormat="1" applyFont="1" applyFill="1">
      <alignment vertical="center"/>
    </xf>
    <xf numFmtId="41" fontId="25" fillId="5" borderId="0" xfId="1" applyFont="1" applyFill="1">
      <alignment vertical="center"/>
    </xf>
    <xf numFmtId="0" fontId="27" fillId="0" borderId="0" xfId="0" applyFont="1">
      <alignment vertical="center"/>
    </xf>
    <xf numFmtId="0" fontId="28" fillId="0" borderId="0" xfId="0" applyFont="1" applyAlignment="1">
      <alignment horizontal="right" vertical="center"/>
    </xf>
    <xf numFmtId="0" fontId="28" fillId="0" borderId="0" xfId="0" applyFont="1">
      <alignment vertical="center"/>
    </xf>
    <xf numFmtId="0" fontId="12" fillId="7" borderId="0" xfId="0" applyFont="1" applyFill="1">
      <alignment vertical="center"/>
    </xf>
    <xf numFmtId="0" fontId="12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9" fillId="0" borderId="0" xfId="0" applyFont="1">
      <alignment vertical="center"/>
    </xf>
    <xf numFmtId="186" fontId="30" fillId="3" borderId="1" xfId="562" applyFont="1" applyFill="1" applyBorder="1">
      <alignment vertical="center"/>
    </xf>
    <xf numFmtId="186" fontId="16" fillId="3" borderId="2" xfId="562" applyFont="1" applyFill="1" applyBorder="1">
      <alignment vertical="center"/>
    </xf>
    <xf numFmtId="186" fontId="16" fillId="3" borderId="3" xfId="562" applyFont="1" applyFill="1" applyBorder="1">
      <alignment vertical="center"/>
    </xf>
    <xf numFmtId="177" fontId="7" fillId="0" borderId="0" xfId="1" applyNumberFormat="1" applyFont="1">
      <alignment vertical="center"/>
    </xf>
    <xf numFmtId="0" fontId="0" fillId="0" borderId="4" xfId="0" applyBorder="1">
      <alignment vertical="center"/>
    </xf>
    <xf numFmtId="0" fontId="12" fillId="0" borderId="4" xfId="0" applyFont="1" applyBorder="1">
      <alignment vertical="center"/>
    </xf>
    <xf numFmtId="0" fontId="32" fillId="0" borderId="0" xfId="0" applyFont="1">
      <alignment vertical="center"/>
    </xf>
    <xf numFmtId="0" fontId="9" fillId="8" borderId="0" xfId="0" applyFont="1" applyFill="1">
      <alignment vertical="center"/>
    </xf>
    <xf numFmtId="0" fontId="35" fillId="8" borderId="0" xfId="0" applyFont="1" applyFill="1">
      <alignment vertical="center"/>
    </xf>
    <xf numFmtId="0" fontId="36" fillId="0" borderId="0" xfId="0" applyFont="1">
      <alignment vertical="center"/>
    </xf>
    <xf numFmtId="0" fontId="37" fillId="0" borderId="0" xfId="0" applyFont="1">
      <alignment vertical="center"/>
    </xf>
    <xf numFmtId="0" fontId="35" fillId="0" borderId="0" xfId="0" applyFont="1">
      <alignment vertical="center"/>
    </xf>
    <xf numFmtId="0" fontId="39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31" fillId="0" borderId="0" xfId="0" applyFont="1">
      <alignment vertical="center"/>
    </xf>
    <xf numFmtId="0" fontId="41" fillId="0" borderId="0" xfId="0" applyFont="1">
      <alignment vertical="center"/>
    </xf>
    <xf numFmtId="0" fontId="15" fillId="6" borderId="0" xfId="0" applyFont="1" applyFill="1" applyAlignment="1">
      <alignment horizontal="center" vertical="center"/>
    </xf>
    <xf numFmtId="186" fontId="30" fillId="3" borderId="1" xfId="562" applyFont="1" applyFill="1" applyBorder="1" applyAlignment="1">
      <alignment horizontal="center" vertical="center"/>
    </xf>
    <xf numFmtId="186" fontId="9" fillId="3" borderId="2" xfId="562" applyFont="1" applyFill="1" applyBorder="1" applyAlignment="1">
      <alignment horizontal="center" vertical="center"/>
    </xf>
    <xf numFmtId="186" fontId="9" fillId="3" borderId="3" xfId="562" applyFont="1" applyFill="1" applyBorder="1" applyAlignment="1">
      <alignment horizontal="center" vertical="center"/>
    </xf>
    <xf numFmtId="186" fontId="16" fillId="3" borderId="2" xfId="562" applyFont="1" applyFill="1" applyBorder="1" applyAlignment="1">
      <alignment horizontal="left" vertical="center"/>
    </xf>
    <xf numFmtId="186" fontId="16" fillId="3" borderId="3" xfId="562" applyFont="1" applyFill="1" applyBorder="1" applyAlignment="1">
      <alignment horizontal="left" vertical="center"/>
    </xf>
    <xf numFmtId="0" fontId="24" fillId="0" borderId="0" xfId="0" applyFont="1" applyAlignment="1">
      <alignment horizontal="center" vertical="center"/>
    </xf>
    <xf numFmtId="178" fontId="24" fillId="0" borderId="0" xfId="2" applyNumberFormat="1" applyFont="1" applyFill="1" applyBorder="1" applyAlignment="1">
      <alignment horizontal="center" vertical="center" wrapText="1"/>
    </xf>
    <xf numFmtId="185" fontId="20" fillId="0" borderId="0" xfId="0" applyNumberFormat="1" applyFont="1" applyAlignment="1">
      <alignment horizontal="center" vertical="center"/>
    </xf>
    <xf numFmtId="0" fontId="12" fillId="12" borderId="0" xfId="0" applyFont="1" applyFill="1">
      <alignment vertical="center"/>
    </xf>
    <xf numFmtId="0" fontId="19" fillId="12" borderId="0" xfId="0" applyFont="1" applyFill="1">
      <alignment vertical="center"/>
    </xf>
    <xf numFmtId="0" fontId="12" fillId="6" borderId="0" xfId="0" applyFont="1" applyFill="1">
      <alignment vertical="center"/>
    </xf>
    <xf numFmtId="0" fontId="24" fillId="6" borderId="0" xfId="0" applyFont="1" applyFill="1" applyAlignment="1">
      <alignment horizontal="center" vertical="center"/>
    </xf>
    <xf numFmtId="178" fontId="24" fillId="6" borderId="0" xfId="2" applyNumberFormat="1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51" fillId="0" borderId="0" xfId="0" applyFont="1">
      <alignment vertical="center"/>
    </xf>
    <xf numFmtId="0" fontId="19" fillId="0" borderId="0" xfId="0" applyFont="1">
      <alignment vertical="center"/>
    </xf>
    <xf numFmtId="0" fontId="12" fillId="0" borderId="0" xfId="0" applyFont="1" applyAlignment="1">
      <alignment horizontal="left" vertical="center"/>
    </xf>
    <xf numFmtId="0" fontId="52" fillId="0" borderId="0" xfId="0" applyFont="1" applyAlignment="1">
      <alignment horizontal="left" vertical="center" indent="1"/>
    </xf>
    <xf numFmtId="185" fontId="53" fillId="0" borderId="0" xfId="0" applyNumberFormat="1" applyFont="1" applyAlignment="1">
      <alignment horizontal="left" vertical="center" indent="1"/>
    </xf>
    <xf numFmtId="185" fontId="53" fillId="0" borderId="0" xfId="0" applyNumberFormat="1" applyFont="1" applyAlignment="1">
      <alignment horizontal="center" vertical="center"/>
    </xf>
    <xf numFmtId="189" fontId="12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7" fontId="15" fillId="6" borderId="0" xfId="0" applyNumberFormat="1" applyFont="1" applyFill="1" applyAlignment="1">
      <alignment horizontal="center" vertical="center"/>
    </xf>
    <xf numFmtId="189" fontId="13" fillId="0" borderId="0" xfId="0" applyNumberFormat="1" applyFont="1" applyAlignment="1">
      <alignment horizontal="left" vertical="center"/>
    </xf>
    <xf numFmtId="10" fontId="13" fillId="0" borderId="0" xfId="2" applyNumberFormat="1" applyFont="1">
      <alignment vertical="center"/>
    </xf>
    <xf numFmtId="179" fontId="13" fillId="0" borderId="0" xfId="1" applyNumberFormat="1" applyFont="1">
      <alignment vertical="center"/>
    </xf>
    <xf numFmtId="181" fontId="13" fillId="0" borderId="0" xfId="1" applyNumberFormat="1" applyFont="1">
      <alignment vertical="center"/>
    </xf>
    <xf numFmtId="177" fontId="48" fillId="0" borderId="0" xfId="1" applyNumberFormat="1" applyFont="1">
      <alignment vertical="center"/>
    </xf>
    <xf numFmtId="187" fontId="18" fillId="0" borderId="0" xfId="0" applyNumberFormat="1" applyFont="1" applyAlignment="1">
      <alignment horizontal="center" vertical="center"/>
    </xf>
    <xf numFmtId="187" fontId="19" fillId="6" borderId="0" xfId="0" applyNumberFormat="1" applyFont="1" applyFill="1" applyAlignment="1">
      <alignment horizontal="center" vertical="center"/>
    </xf>
    <xf numFmtId="0" fontId="13" fillId="6" borderId="0" xfId="0" applyFont="1" applyFill="1">
      <alignment vertical="center"/>
    </xf>
    <xf numFmtId="189" fontId="13" fillId="6" borderId="0" xfId="0" applyNumberFormat="1" applyFont="1" applyFill="1" applyAlignment="1">
      <alignment horizontal="left" vertical="center"/>
    </xf>
    <xf numFmtId="10" fontId="13" fillId="6" borderId="0" xfId="2" applyNumberFormat="1" applyFont="1" applyFill="1">
      <alignment vertical="center"/>
    </xf>
    <xf numFmtId="179" fontId="13" fillId="6" borderId="0" xfId="1" applyNumberFormat="1" applyFont="1" applyFill="1">
      <alignment vertical="center"/>
    </xf>
    <xf numFmtId="181" fontId="13" fillId="6" borderId="0" xfId="1" applyNumberFormat="1" applyFont="1" applyFill="1">
      <alignment vertical="center"/>
    </xf>
    <xf numFmtId="177" fontId="48" fillId="6" borderId="0" xfId="1" applyNumberFormat="1" applyFont="1" applyFill="1">
      <alignment vertical="center"/>
    </xf>
    <xf numFmtId="177" fontId="18" fillId="6" borderId="0" xfId="0" applyNumberFormat="1" applyFont="1" applyFill="1" applyAlignment="1">
      <alignment horizontal="center" vertical="center"/>
    </xf>
    <xf numFmtId="187" fontId="18" fillId="6" borderId="0" xfId="0" applyNumberFormat="1" applyFont="1" applyFill="1" applyAlignment="1">
      <alignment horizontal="center" vertical="center"/>
    </xf>
    <xf numFmtId="0" fontId="12" fillId="6" borderId="6" xfId="0" applyFont="1" applyFill="1" applyBorder="1">
      <alignment vertical="center"/>
    </xf>
    <xf numFmtId="0" fontId="12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2" fillId="0" borderId="0" xfId="0" applyNumberFormat="1" applyFont="1" applyAlignment="1">
      <alignment horizontal="center" vertical="center"/>
    </xf>
    <xf numFmtId="10" fontId="13" fillId="0" borderId="0" xfId="2" applyNumberFormat="1" applyFont="1" applyBorder="1" applyAlignment="1">
      <alignment horizontal="center" vertical="center"/>
    </xf>
    <xf numFmtId="179" fontId="13" fillId="0" borderId="0" xfId="1" applyNumberFormat="1" applyFont="1" applyBorder="1" applyAlignment="1">
      <alignment horizontal="center" vertical="center"/>
    </xf>
    <xf numFmtId="181" fontId="13" fillId="0" borderId="0" xfId="1" applyNumberFormat="1" applyFont="1" applyBorder="1" applyAlignment="1">
      <alignment horizontal="center" vertical="center"/>
    </xf>
    <xf numFmtId="2" fontId="48" fillId="0" borderId="0" xfId="1" applyNumberFormat="1" applyFont="1" applyBorder="1" applyAlignment="1">
      <alignment horizontal="center" vertical="center"/>
    </xf>
    <xf numFmtId="186" fontId="9" fillId="3" borderId="8" xfId="562" applyFont="1" applyFill="1" applyBorder="1" applyAlignment="1">
      <alignment horizontal="center" vertical="center"/>
    </xf>
    <xf numFmtId="186" fontId="9" fillId="3" borderId="9" xfId="562" applyFont="1" applyFill="1" applyBorder="1" applyAlignment="1">
      <alignment horizontal="center" vertical="center"/>
    </xf>
    <xf numFmtId="0" fontId="52" fillId="13" borderId="0" xfId="0" applyFont="1" applyFill="1" applyAlignment="1">
      <alignment horizontal="left" vertical="center" indent="1"/>
    </xf>
    <xf numFmtId="185" fontId="38" fillId="0" borderId="0" xfId="0" applyNumberFormat="1" applyFont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54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1" fillId="0" borderId="0" xfId="2" applyFont="1" applyAlignment="1">
      <alignment horizontal="center" vertical="center"/>
    </xf>
    <xf numFmtId="9" fontId="9" fillId="8" borderId="0" xfId="2" applyFont="1" applyFill="1" applyAlignment="1">
      <alignment horizontal="center" vertical="center"/>
    </xf>
    <xf numFmtId="9" fontId="9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1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4" fillId="6" borderId="0" xfId="0" applyNumberFormat="1" applyFont="1" applyFill="1" applyAlignment="1">
      <alignment horizontal="center" vertical="center"/>
    </xf>
    <xf numFmtId="9" fontId="33" fillId="6" borderId="0" xfId="2" applyFont="1" applyFill="1" applyBorder="1" applyAlignment="1">
      <alignment horizontal="center" vertical="center"/>
    </xf>
    <xf numFmtId="9" fontId="8" fillId="6" borderId="0" xfId="2" applyFont="1" applyFill="1" applyBorder="1" applyAlignment="1">
      <alignment horizontal="center" vertical="center"/>
    </xf>
    <xf numFmtId="190" fontId="8" fillId="6" borderId="0" xfId="0" applyNumberFormat="1" applyFont="1" applyFill="1" applyAlignment="1">
      <alignment horizontal="center" vertical="center"/>
    </xf>
    <xf numFmtId="185" fontId="40" fillId="6" borderId="0" xfId="1" applyNumberFormat="1" applyFont="1" applyFill="1" applyBorder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185" fontId="8" fillId="6" borderId="0" xfId="0" applyNumberFormat="1" applyFont="1" applyFill="1" applyAlignment="1">
      <alignment horizontal="center" vertical="center"/>
    </xf>
    <xf numFmtId="41" fontId="8" fillId="6" borderId="0" xfId="1" applyFont="1" applyFill="1" applyBorder="1" applyAlignment="1">
      <alignment horizontal="right" vertical="center"/>
    </xf>
    <xf numFmtId="10" fontId="8" fillId="6" borderId="0" xfId="2" applyNumberFormat="1" applyFont="1" applyFill="1" applyBorder="1" applyAlignment="1">
      <alignment horizontal="right" vertical="center"/>
    </xf>
    <xf numFmtId="179" fontId="8" fillId="6" borderId="0" xfId="0" applyNumberFormat="1" applyFont="1" applyFill="1" applyAlignment="1">
      <alignment horizontal="right" vertical="center"/>
    </xf>
    <xf numFmtId="191" fontId="8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40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0" fontId="62" fillId="13" borderId="0" xfId="0" applyNumberFormat="1" applyFont="1" applyFill="1" applyAlignment="1">
      <alignment horizontal="center" vertical="center"/>
    </xf>
    <xf numFmtId="183" fontId="34" fillId="13" borderId="0" xfId="0" applyNumberFormat="1" applyFont="1" applyFill="1" applyAlignment="1">
      <alignment horizontal="center" vertical="center"/>
    </xf>
    <xf numFmtId="9" fontId="33" fillId="13" borderId="0" xfId="2" applyFont="1" applyFill="1" applyBorder="1" applyAlignment="1">
      <alignment horizontal="center" vertical="center"/>
    </xf>
    <xf numFmtId="9" fontId="8" fillId="13" borderId="0" xfId="2" applyFont="1" applyFill="1" applyBorder="1" applyAlignment="1">
      <alignment horizontal="center" vertical="center"/>
    </xf>
    <xf numFmtId="190" fontId="8" fillId="13" borderId="0" xfId="0" applyNumberFormat="1" applyFont="1" applyFill="1" applyAlignment="1">
      <alignment horizontal="center" vertical="center"/>
    </xf>
    <xf numFmtId="185" fontId="40" fillId="13" borderId="0" xfId="1" applyNumberFormat="1" applyFont="1" applyFill="1" applyBorder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185" fontId="8" fillId="13" borderId="0" xfId="0" applyNumberFormat="1" applyFont="1" applyFill="1" applyAlignment="1">
      <alignment horizontal="center" vertical="center"/>
    </xf>
    <xf numFmtId="41" fontId="8" fillId="13" borderId="0" xfId="1" applyFont="1" applyFill="1" applyBorder="1" applyAlignment="1">
      <alignment horizontal="right" vertical="center"/>
    </xf>
    <xf numFmtId="10" fontId="8" fillId="13" borderId="0" xfId="2" applyNumberFormat="1" applyFont="1" applyFill="1" applyBorder="1" applyAlignment="1">
      <alignment horizontal="right" vertical="center"/>
    </xf>
    <xf numFmtId="179" fontId="8" fillId="13" borderId="0" xfId="0" applyNumberFormat="1" applyFont="1" applyFill="1" applyAlignment="1">
      <alignment horizontal="right" vertical="center"/>
    </xf>
    <xf numFmtId="191" fontId="8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8" fillId="6" borderId="0" xfId="0" applyNumberFormat="1" applyFont="1" applyFill="1" applyAlignment="1">
      <alignment horizontal="center" vertical="center"/>
    </xf>
    <xf numFmtId="180" fontId="6" fillId="6" borderId="0" xfId="0" applyNumberFormat="1" applyFont="1" applyFill="1" applyAlignment="1">
      <alignment horizontal="center" vertical="center"/>
    </xf>
    <xf numFmtId="180" fontId="26" fillId="6" borderId="0" xfId="0" applyNumberFormat="1" applyFont="1" applyFill="1" applyAlignment="1">
      <alignment horizontal="center" vertical="center"/>
    </xf>
    <xf numFmtId="180" fontId="8" fillId="13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26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40" fillId="14" borderId="0" xfId="1" applyFont="1" applyFill="1" applyBorder="1" applyAlignment="1">
      <alignment horizontal="center" vertical="center" wrapText="1"/>
    </xf>
    <xf numFmtId="0" fontId="26" fillId="14" borderId="0" xfId="0" applyFont="1" applyFill="1" applyAlignment="1">
      <alignment horizontal="center" vertical="center" wrapText="1"/>
    </xf>
    <xf numFmtId="9" fontId="40" fillId="13" borderId="0" xfId="2" applyFont="1" applyFill="1" applyBorder="1" applyAlignment="1">
      <alignment horizontal="center" vertical="center"/>
    </xf>
    <xf numFmtId="177" fontId="40" fillId="13" borderId="0" xfId="1" applyNumberFormat="1" applyFont="1" applyFill="1" applyBorder="1" applyAlignment="1">
      <alignment horizontal="right" vertical="center"/>
    </xf>
    <xf numFmtId="176" fontId="40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40" fillId="6" borderId="0" xfId="2" applyFont="1" applyFill="1" applyBorder="1" applyAlignment="1">
      <alignment horizontal="center" vertical="center"/>
    </xf>
    <xf numFmtId="177" fontId="40" fillId="6" borderId="0" xfId="1" applyNumberFormat="1" applyFont="1" applyFill="1" applyBorder="1" applyAlignment="1">
      <alignment horizontal="right" vertical="center"/>
    </xf>
    <xf numFmtId="176" fontId="40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186" fontId="30" fillId="3" borderId="7" xfId="562" applyFont="1" applyFill="1" applyBorder="1" applyAlignment="1">
      <alignment horizontal="left" vertical="center"/>
    </xf>
    <xf numFmtId="0" fontId="43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4" fillId="0" borderId="12" xfId="2" applyFont="1" applyBorder="1" applyAlignment="1">
      <alignment horizontal="center" vertical="center" wrapText="1"/>
    </xf>
    <xf numFmtId="177" fontId="44" fillId="0" borderId="12" xfId="1" applyNumberFormat="1" applyFont="1" applyBorder="1" applyAlignment="1">
      <alignment horizontal="center" vertical="center" wrapText="1"/>
    </xf>
    <xf numFmtId="177" fontId="44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4" fillId="0" borderId="15" xfId="1" applyNumberFormat="1" applyFont="1" applyBorder="1" applyAlignment="1">
      <alignment horizontal="center" vertical="center" wrapText="1"/>
    </xf>
    <xf numFmtId="177" fontId="44" fillId="0" borderId="16" xfId="1" applyNumberFormat="1" applyFont="1" applyBorder="1" applyAlignment="1">
      <alignment horizontal="center" vertical="center" wrapText="1"/>
    </xf>
    <xf numFmtId="0" fontId="43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5" fillId="10" borderId="12" xfId="2" applyFont="1" applyFill="1" applyBorder="1" applyAlignment="1">
      <alignment horizontal="center" vertical="center" wrapText="1"/>
    </xf>
    <xf numFmtId="9" fontId="45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4" fillId="0" borderId="20" xfId="2" applyFont="1" applyBorder="1" applyAlignment="1">
      <alignment horizontal="center" vertical="center" wrapText="1"/>
    </xf>
    <xf numFmtId="9" fontId="45" fillId="10" borderId="20" xfId="2" applyFont="1" applyFill="1" applyBorder="1" applyAlignment="1">
      <alignment horizontal="center" vertical="center" wrapText="1"/>
    </xf>
    <xf numFmtId="9" fontId="45" fillId="0" borderId="21" xfId="2" applyFont="1" applyBorder="1" applyAlignment="1">
      <alignment horizontal="center" vertical="center"/>
    </xf>
    <xf numFmtId="0" fontId="43" fillId="9" borderId="22" xfId="0" applyFont="1" applyFill="1" applyBorder="1" applyAlignment="1">
      <alignment horizontal="center" vertical="center"/>
    </xf>
    <xf numFmtId="0" fontId="43" fillId="0" borderId="23" xfId="0" applyFont="1" applyBorder="1" applyAlignment="1">
      <alignment horizontal="center" vertical="center" wrapText="1"/>
    </xf>
    <xf numFmtId="0" fontId="43" fillId="0" borderId="24" xfId="0" applyFont="1" applyBorder="1" applyAlignment="1">
      <alignment horizontal="center" vertical="center" wrapText="1"/>
    </xf>
    <xf numFmtId="0" fontId="43" fillId="9" borderId="28" xfId="0" applyFont="1" applyFill="1" applyBorder="1" applyAlignment="1">
      <alignment horizontal="center" vertical="center"/>
    </xf>
    <xf numFmtId="0" fontId="43" fillId="0" borderId="29" xfId="0" applyFont="1" applyBorder="1" applyAlignment="1">
      <alignment horizontal="center" vertical="center" wrapText="1"/>
    </xf>
    <xf numFmtId="0" fontId="43" fillId="0" borderId="30" xfId="0" applyFont="1" applyBorder="1" applyAlignment="1">
      <alignment horizontal="center" vertical="center" wrapText="1"/>
    </xf>
    <xf numFmtId="0" fontId="58" fillId="9" borderId="25" xfId="0" applyFont="1" applyFill="1" applyBorder="1" applyAlignment="1">
      <alignment horizontal="center" vertical="center"/>
    </xf>
    <xf numFmtId="9" fontId="44" fillId="0" borderId="26" xfId="2" applyFont="1" applyBorder="1" applyAlignment="1">
      <alignment horizontal="center" vertical="center" wrapText="1"/>
    </xf>
    <xf numFmtId="9" fontId="45" fillId="10" borderId="26" xfId="2" applyFont="1" applyFill="1" applyBorder="1" applyAlignment="1">
      <alignment horizontal="center" vertical="center" wrapText="1"/>
    </xf>
    <xf numFmtId="9" fontId="45" fillId="0" borderId="27" xfId="2" applyFont="1" applyBorder="1" applyAlignment="1">
      <alignment horizontal="center" vertical="center"/>
    </xf>
    <xf numFmtId="0" fontId="43" fillId="9" borderId="31" xfId="0" applyFont="1" applyFill="1" applyBorder="1" applyAlignment="1">
      <alignment horizontal="center" vertical="center"/>
    </xf>
    <xf numFmtId="177" fontId="47" fillId="6" borderId="32" xfId="1" applyNumberFormat="1" applyFont="1" applyFill="1" applyBorder="1" applyAlignment="1">
      <alignment horizontal="center" vertical="center" wrapText="1"/>
    </xf>
    <xf numFmtId="177" fontId="47" fillId="10" borderId="32" xfId="1" applyNumberFormat="1" applyFont="1" applyFill="1" applyBorder="1" applyAlignment="1">
      <alignment horizontal="center" vertical="center" wrapText="1"/>
    </xf>
    <xf numFmtId="0" fontId="43" fillId="6" borderId="33" xfId="0" applyFont="1" applyFill="1" applyBorder="1" applyAlignment="1">
      <alignment horizontal="center" vertical="center"/>
    </xf>
    <xf numFmtId="0" fontId="43" fillId="9" borderId="36" xfId="0" applyFont="1" applyFill="1" applyBorder="1" applyAlignment="1">
      <alignment horizontal="center" vertical="center"/>
    </xf>
    <xf numFmtId="0" fontId="43" fillId="10" borderId="37" xfId="0" applyFont="1" applyFill="1" applyBorder="1" applyAlignment="1">
      <alignment horizontal="center" vertical="center" wrapText="1"/>
    </xf>
    <xf numFmtId="0" fontId="43" fillId="10" borderId="38" xfId="0" applyFont="1" applyFill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4" fillId="0" borderId="35" xfId="2" applyFont="1" applyBorder="1" applyAlignment="1">
      <alignment horizontal="center" vertical="center" wrapText="1"/>
    </xf>
    <xf numFmtId="0" fontId="43" fillId="9" borderId="39" xfId="0" applyFont="1" applyFill="1" applyBorder="1" applyAlignment="1">
      <alignment horizontal="center" vertical="center"/>
    </xf>
    <xf numFmtId="185" fontId="72" fillId="0" borderId="40" xfId="0" applyNumberFormat="1" applyFont="1" applyBorder="1" applyAlignment="1">
      <alignment horizontal="center" vertical="center"/>
    </xf>
    <xf numFmtId="185" fontId="72" fillId="0" borderId="41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6" fillId="14" borderId="0" xfId="0" applyNumberFormat="1" applyFont="1" applyFill="1" applyAlignment="1">
      <alignment horizontal="center" vertical="center" wrapText="1"/>
    </xf>
    <xf numFmtId="192" fontId="8" fillId="13" borderId="0" xfId="0" applyNumberFormat="1" applyFont="1" applyFill="1" applyAlignment="1">
      <alignment horizontal="right" vertical="center"/>
    </xf>
    <xf numFmtId="192" fontId="26" fillId="13" borderId="0" xfId="0" applyNumberFormat="1" applyFont="1" applyFill="1" applyAlignment="1">
      <alignment horizontal="right" vertical="center"/>
    </xf>
    <xf numFmtId="192" fontId="8" fillId="6" borderId="0" xfId="0" applyNumberFormat="1" applyFont="1" applyFill="1" applyAlignment="1">
      <alignment horizontal="right" vertical="center"/>
    </xf>
    <xf numFmtId="192" fontId="26" fillId="6" borderId="0" xfId="0" applyNumberFormat="1" applyFont="1" applyFill="1" applyAlignment="1">
      <alignment horizontal="right" vertical="center"/>
    </xf>
    <xf numFmtId="41" fontId="15" fillId="6" borderId="0" xfId="0" applyNumberFormat="1" applyFont="1" applyFill="1" applyAlignment="1">
      <alignment horizontal="center" vertical="center"/>
    </xf>
    <xf numFmtId="49" fontId="78" fillId="14" borderId="0" xfId="0" applyNumberFormat="1" applyFont="1" applyFill="1" applyAlignment="1">
      <alignment horizontal="center" vertical="center" wrapText="1"/>
    </xf>
    <xf numFmtId="9" fontId="31" fillId="0" borderId="0" xfId="2" applyFont="1" applyFill="1" applyBorder="1">
      <alignment vertical="center"/>
    </xf>
    <xf numFmtId="185" fontId="81" fillId="0" borderId="0" xfId="0" applyNumberFormat="1" applyFont="1">
      <alignment vertical="center"/>
    </xf>
    <xf numFmtId="185" fontId="79" fillId="10" borderId="23" xfId="0" applyNumberFormat="1" applyFont="1" applyFill="1" applyBorder="1" applyAlignment="1">
      <alignment horizontal="center" vertical="center" wrapText="1"/>
    </xf>
    <xf numFmtId="185" fontId="79" fillId="10" borderId="29" xfId="0" applyNumberFormat="1" applyFont="1" applyFill="1" applyBorder="1" applyAlignment="1">
      <alignment horizontal="center" vertical="center" wrapText="1"/>
    </xf>
    <xf numFmtId="185" fontId="53" fillId="0" borderId="0" xfId="562" applyNumberFormat="1" applyFont="1" applyAlignment="1">
      <alignment horizontal="center" vertical="center"/>
    </xf>
    <xf numFmtId="186" fontId="21" fillId="0" borderId="0" xfId="562" applyFont="1">
      <alignment vertical="center"/>
    </xf>
    <xf numFmtId="186" fontId="36" fillId="0" borderId="0" xfId="562" applyFont="1">
      <alignment vertical="center"/>
    </xf>
    <xf numFmtId="9" fontId="21" fillId="0" borderId="0" xfId="563" applyFont="1" applyAlignment="1">
      <alignment horizontal="center" vertical="center"/>
    </xf>
    <xf numFmtId="9" fontId="21" fillId="0" borderId="0" xfId="563" applyFont="1" applyFill="1" applyAlignment="1">
      <alignment horizontal="center" vertical="center"/>
    </xf>
    <xf numFmtId="186" fontId="39" fillId="0" borderId="0" xfId="562" applyFont="1">
      <alignment vertical="center"/>
    </xf>
    <xf numFmtId="186" fontId="14" fillId="0" borderId="0" xfId="562">
      <alignment vertical="center"/>
    </xf>
    <xf numFmtId="186" fontId="37" fillId="0" borderId="0" xfId="562" applyFont="1">
      <alignment vertical="center"/>
    </xf>
    <xf numFmtId="9" fontId="9" fillId="0" borderId="0" xfId="563" applyFont="1" applyAlignment="1">
      <alignment horizontal="center" vertical="center"/>
    </xf>
    <xf numFmtId="9" fontId="0" fillId="0" borderId="0" xfId="563" applyFont="1" applyFill="1" applyAlignment="1">
      <alignment horizontal="center" vertical="center"/>
    </xf>
    <xf numFmtId="186" fontId="22" fillId="0" borderId="0" xfId="562" applyFont="1">
      <alignment vertical="center"/>
    </xf>
    <xf numFmtId="186" fontId="17" fillId="0" borderId="0" xfId="562" applyFont="1">
      <alignment vertical="center"/>
    </xf>
    <xf numFmtId="186" fontId="14" fillId="2" borderId="0" xfId="562" applyFill="1">
      <alignment vertical="center"/>
    </xf>
    <xf numFmtId="49" fontId="62" fillId="15" borderId="0" xfId="562" applyNumberFormat="1" applyFont="1" applyFill="1" applyAlignment="1">
      <alignment horizontal="center" vertical="center" wrapText="1"/>
    </xf>
    <xf numFmtId="49" fontId="40" fillId="15" borderId="0" xfId="562" applyNumberFormat="1" applyFont="1" applyFill="1" applyAlignment="1">
      <alignment horizontal="center" vertical="center" wrapText="1"/>
    </xf>
    <xf numFmtId="9" fontId="67" fillId="15" borderId="0" xfId="563" applyFont="1" applyFill="1" applyBorder="1" applyAlignment="1">
      <alignment horizontal="center" vertical="center" wrapText="1"/>
    </xf>
    <xf numFmtId="49" fontId="67" fillId="15" borderId="0" xfId="562" applyNumberFormat="1" applyFont="1" applyFill="1" applyAlignment="1">
      <alignment horizontal="center" vertical="center" wrapText="1"/>
    </xf>
    <xf numFmtId="41" fontId="67" fillId="15" borderId="0" xfId="4" applyFont="1" applyFill="1" applyBorder="1" applyAlignment="1">
      <alignment horizontal="center" vertical="center" wrapText="1"/>
    </xf>
    <xf numFmtId="49" fontId="75" fillId="15" borderId="0" xfId="562" applyNumberFormat="1" applyFont="1" applyFill="1" applyAlignment="1">
      <alignment horizontal="center" vertical="center" wrapText="1"/>
    </xf>
    <xf numFmtId="180" fontId="62" fillId="16" borderId="0" xfId="562" applyNumberFormat="1" applyFont="1" applyFill="1" applyAlignment="1">
      <alignment horizontal="center" vertical="center"/>
    </xf>
    <xf numFmtId="183" fontId="34" fillId="16" borderId="0" xfId="562" applyNumberFormat="1" applyFont="1" applyFill="1" applyAlignment="1">
      <alignment horizontal="center" vertical="center"/>
    </xf>
    <xf numFmtId="9" fontId="76" fillId="16" borderId="0" xfId="563" applyFont="1" applyFill="1" applyBorder="1" applyAlignment="1">
      <alignment horizontal="center" vertical="center"/>
    </xf>
    <xf numFmtId="9" fontId="8" fillId="16" borderId="0" xfId="563" applyFont="1" applyFill="1" applyBorder="1" applyAlignment="1">
      <alignment horizontal="center" vertical="center"/>
    </xf>
    <xf numFmtId="190" fontId="8" fillId="16" borderId="0" xfId="562" applyNumberFormat="1" applyFont="1" applyFill="1" applyAlignment="1">
      <alignment horizontal="center" vertical="center"/>
    </xf>
    <xf numFmtId="185" fontId="40" fillId="16" borderId="0" xfId="4" applyNumberFormat="1" applyFont="1" applyFill="1" applyBorder="1" applyAlignment="1">
      <alignment horizontal="center" vertical="center"/>
    </xf>
    <xf numFmtId="186" fontId="8" fillId="16" borderId="0" xfId="562" applyFont="1" applyFill="1" applyAlignment="1">
      <alignment horizontal="center" vertical="center"/>
    </xf>
    <xf numFmtId="185" fontId="8" fillId="16" borderId="0" xfId="562" applyNumberFormat="1" applyFont="1" applyFill="1" applyAlignment="1">
      <alignment horizontal="center" vertical="center"/>
    </xf>
    <xf numFmtId="41" fontId="8" fillId="16" borderId="0" xfId="4" applyFont="1" applyFill="1" applyBorder="1" applyAlignment="1">
      <alignment horizontal="right" vertical="center"/>
    </xf>
    <xf numFmtId="10" fontId="8" fillId="16" borderId="0" xfId="563" applyNumberFormat="1" applyFont="1" applyFill="1" applyBorder="1" applyAlignment="1">
      <alignment horizontal="right" vertical="center"/>
    </xf>
    <xf numFmtId="179" fontId="8" fillId="16" borderId="0" xfId="562" applyNumberFormat="1" applyFont="1" applyFill="1" applyAlignment="1">
      <alignment horizontal="right" vertical="center"/>
    </xf>
    <xf numFmtId="191" fontId="8" fillId="16" borderId="0" xfId="562" applyNumberFormat="1" applyFont="1" applyFill="1" applyAlignment="1">
      <alignment horizontal="right" vertical="center"/>
    </xf>
    <xf numFmtId="192" fontId="8" fillId="16" borderId="0" xfId="562" applyNumberFormat="1" applyFont="1" applyFill="1" applyAlignment="1">
      <alignment horizontal="right" vertical="center"/>
    </xf>
    <xf numFmtId="192" fontId="75" fillId="16" borderId="0" xfId="562" applyNumberFormat="1" applyFont="1" applyFill="1" applyAlignment="1">
      <alignment horizontal="right" vertical="center"/>
    </xf>
    <xf numFmtId="177" fontId="83" fillId="0" borderId="43" xfId="4" applyNumberFormat="1" applyFont="1" applyFill="1" applyBorder="1" applyAlignment="1">
      <alignment horizontal="center" vertical="center" wrapText="1"/>
    </xf>
    <xf numFmtId="177" fontId="84" fillId="18" borderId="43" xfId="4" applyNumberFormat="1" applyFont="1" applyFill="1" applyBorder="1" applyAlignment="1">
      <alignment horizontal="center" vertical="center" wrapText="1"/>
    </xf>
    <xf numFmtId="9" fontId="84" fillId="0" borderId="44" xfId="563" applyFont="1" applyFill="1" applyBorder="1" applyAlignment="1">
      <alignment horizontal="center" vertical="center"/>
    </xf>
    <xf numFmtId="9" fontId="85" fillId="0" borderId="46" xfId="563" applyFont="1" applyFill="1" applyBorder="1" applyAlignment="1">
      <alignment horizontal="center" vertical="center"/>
    </xf>
    <xf numFmtId="178" fontId="85" fillId="0" borderId="46" xfId="563" applyNumberFormat="1" applyFont="1" applyFill="1" applyBorder="1" applyAlignment="1">
      <alignment horizontal="center" vertical="center"/>
    </xf>
    <xf numFmtId="0" fontId="86" fillId="17" borderId="45" xfId="562" applyNumberFormat="1" applyFont="1" applyFill="1" applyBorder="1" applyAlignment="1">
      <alignment horizontal="center" vertical="center"/>
    </xf>
    <xf numFmtId="178" fontId="83" fillId="0" borderId="47" xfId="563" applyNumberFormat="1" applyFont="1" applyFill="1" applyBorder="1" applyAlignment="1">
      <alignment horizontal="right" vertical="center" wrapText="1"/>
    </xf>
    <xf numFmtId="10" fontId="84" fillId="18" borderId="47" xfId="563" applyNumberFormat="1" applyFont="1" applyFill="1" applyBorder="1" applyAlignment="1">
      <alignment horizontal="center" vertical="center" wrapText="1"/>
    </xf>
    <xf numFmtId="178" fontId="84" fillId="0" borderId="46" xfId="563" applyNumberFormat="1" applyFont="1" applyFill="1" applyBorder="1" applyAlignment="1">
      <alignment horizontal="right" vertical="center"/>
    </xf>
    <xf numFmtId="0" fontId="82" fillId="17" borderId="48" xfId="562" applyNumberFormat="1" applyFont="1" applyFill="1" applyBorder="1" applyAlignment="1">
      <alignment horizontal="center" vertical="center"/>
    </xf>
    <xf numFmtId="10" fontId="83" fillId="0" borderId="49" xfId="563" applyNumberFormat="1" applyFont="1" applyFill="1" applyBorder="1" applyAlignment="1">
      <alignment horizontal="center" vertical="center" wrapText="1"/>
    </xf>
    <xf numFmtId="187" fontId="87" fillId="18" borderId="49" xfId="563" applyNumberFormat="1" applyFont="1" applyFill="1" applyBorder="1" applyAlignment="1">
      <alignment horizontal="centerContinuous" vertical="center"/>
    </xf>
    <xf numFmtId="187" fontId="87" fillId="18" borderId="50" xfId="563" applyNumberFormat="1" applyFont="1" applyFill="1" applyBorder="1" applyAlignment="1">
      <alignment horizontal="centerContinuous" vertical="center"/>
    </xf>
    <xf numFmtId="186" fontId="55" fillId="0" borderId="0" xfId="562" applyFont="1" applyAlignment="1">
      <alignment horizontal="right"/>
    </xf>
    <xf numFmtId="193" fontId="86" fillId="17" borderId="42" xfId="562" applyNumberFormat="1" applyFont="1" applyFill="1" applyBorder="1" applyAlignment="1">
      <alignment horizontal="center" vertical="center"/>
    </xf>
    <xf numFmtId="194" fontId="86" fillId="17" borderId="45" xfId="562" applyNumberFormat="1" applyFont="1" applyFill="1" applyBorder="1" applyAlignment="1">
      <alignment horizontal="center" vertical="center"/>
    </xf>
    <xf numFmtId="195" fontId="88" fillId="16" borderId="0" xfId="562" applyNumberFormat="1" applyFont="1" applyFill="1" applyAlignment="1">
      <alignment horizontal="left" vertical="center"/>
    </xf>
    <xf numFmtId="10" fontId="88" fillId="16" borderId="0" xfId="563" applyNumberFormat="1" applyFont="1" applyFill="1" applyBorder="1">
      <alignment vertical="center"/>
    </xf>
    <xf numFmtId="179" fontId="88" fillId="16" borderId="0" xfId="4" applyNumberFormat="1" applyFont="1" applyFill="1" applyBorder="1">
      <alignment vertical="center"/>
    </xf>
    <xf numFmtId="181" fontId="88" fillId="16" borderId="0" xfId="4" applyNumberFormat="1" applyFont="1" applyFill="1" applyBorder="1">
      <alignment vertical="center"/>
    </xf>
    <xf numFmtId="177" fontId="89" fillId="16" borderId="0" xfId="4" applyNumberFormat="1" applyFont="1" applyFill="1" applyBorder="1">
      <alignment vertical="center"/>
    </xf>
    <xf numFmtId="195" fontId="88" fillId="0" borderId="0" xfId="562" applyNumberFormat="1" applyFont="1" applyAlignment="1">
      <alignment horizontal="left" vertical="center"/>
    </xf>
    <xf numFmtId="10" fontId="88" fillId="0" borderId="0" xfId="563" applyNumberFormat="1" applyFont="1" applyFill="1" applyBorder="1">
      <alignment vertical="center"/>
    </xf>
    <xf numFmtId="179" fontId="88" fillId="0" borderId="0" xfId="4" applyNumberFormat="1" applyFont="1" applyFill="1" applyBorder="1">
      <alignment vertical="center"/>
    </xf>
    <xf numFmtId="181" fontId="88" fillId="0" borderId="0" xfId="4" applyNumberFormat="1" applyFont="1" applyFill="1" applyBorder="1">
      <alignment vertical="center"/>
    </xf>
    <xf numFmtId="177" fontId="89" fillId="0" borderId="0" xfId="4" applyNumberFormat="1" applyFont="1" applyFill="1" applyBorder="1">
      <alignment vertical="center"/>
    </xf>
    <xf numFmtId="185" fontId="62" fillId="16" borderId="0" xfId="562" applyNumberFormat="1" applyFont="1" applyFill="1">
      <alignment vertical="center"/>
    </xf>
    <xf numFmtId="185" fontId="62" fillId="0" borderId="0" xfId="562" applyNumberFormat="1" applyFont="1">
      <alignment vertical="center"/>
    </xf>
    <xf numFmtId="0" fontId="5" fillId="7" borderId="0" xfId="570" applyFill="1">
      <alignment vertical="center"/>
    </xf>
    <xf numFmtId="0" fontId="35" fillId="8" borderId="0" xfId="570" applyFont="1" applyFill="1">
      <alignment vertical="center"/>
    </xf>
    <xf numFmtId="9" fontId="9" fillId="8" borderId="0" xfId="571" applyFont="1" applyFill="1" applyAlignment="1">
      <alignment horizontal="center" vertical="center"/>
    </xf>
    <xf numFmtId="0" fontId="5" fillId="8" borderId="0" xfId="570" applyFill="1">
      <alignment vertical="center"/>
    </xf>
    <xf numFmtId="0" fontId="12" fillId="8" borderId="0" xfId="570" applyFont="1" applyFill="1">
      <alignment vertical="center"/>
    </xf>
    <xf numFmtId="0" fontId="5" fillId="0" borderId="0" xfId="570">
      <alignment vertical="center"/>
    </xf>
    <xf numFmtId="0" fontId="60" fillId="2" borderId="0" xfId="570" applyFont="1" applyFill="1">
      <alignment vertical="center"/>
    </xf>
    <xf numFmtId="0" fontId="5" fillId="2" borderId="0" xfId="570" applyFill="1">
      <alignment vertical="center"/>
    </xf>
    <xf numFmtId="0" fontId="1" fillId="0" borderId="0" xfId="572">
      <alignment vertical="center"/>
    </xf>
    <xf numFmtId="0" fontId="70" fillId="0" borderId="0" xfId="570" applyFont="1">
      <alignment vertical="center"/>
    </xf>
    <xf numFmtId="0" fontId="71" fillId="0" borderId="0" xfId="570" applyFont="1">
      <alignment vertical="center"/>
    </xf>
    <xf numFmtId="49" fontId="62" fillId="15" borderId="0" xfId="572" applyNumberFormat="1" applyFont="1" applyFill="1" applyAlignment="1">
      <alignment horizontal="center" vertical="center" wrapText="1"/>
    </xf>
    <xf numFmtId="49" fontId="40" fillId="15" borderId="0" xfId="572" applyNumberFormat="1" applyFont="1" applyFill="1" applyAlignment="1">
      <alignment horizontal="center" vertical="center" wrapText="1"/>
    </xf>
    <xf numFmtId="9" fontId="67" fillId="15" borderId="0" xfId="573" applyFont="1" applyFill="1" applyBorder="1" applyAlignment="1">
      <alignment horizontal="center" vertical="center" wrapText="1"/>
    </xf>
    <xf numFmtId="49" fontId="67" fillId="15" borderId="0" xfId="572" applyNumberFormat="1" applyFont="1" applyFill="1" applyAlignment="1">
      <alignment horizontal="center" vertical="center" wrapText="1"/>
    </xf>
    <xf numFmtId="41" fontId="67" fillId="15" borderId="0" xfId="574" applyFont="1" applyFill="1" applyBorder="1" applyAlignment="1">
      <alignment horizontal="center" vertical="center" wrapText="1"/>
    </xf>
    <xf numFmtId="180" fontId="62" fillId="16" borderId="0" xfId="570" applyNumberFormat="1" applyFont="1" applyFill="1" applyAlignment="1">
      <alignment horizontal="center" vertical="center"/>
    </xf>
    <xf numFmtId="183" fontId="34" fillId="16" borderId="0" xfId="570" applyNumberFormat="1" applyFont="1" applyFill="1" applyAlignment="1">
      <alignment horizontal="center" vertical="center"/>
    </xf>
    <xf numFmtId="9" fontId="76" fillId="16" borderId="0" xfId="571" applyFont="1" applyFill="1" applyBorder="1" applyAlignment="1">
      <alignment horizontal="center" vertical="center"/>
    </xf>
    <xf numFmtId="9" fontId="8" fillId="16" borderId="0" xfId="571" applyFont="1" applyFill="1" applyBorder="1" applyAlignment="1">
      <alignment horizontal="center" vertical="center"/>
    </xf>
    <xf numFmtId="190" fontId="8" fillId="16" borderId="0" xfId="570" applyNumberFormat="1" applyFont="1" applyFill="1" applyAlignment="1">
      <alignment horizontal="center" vertical="center"/>
    </xf>
    <xf numFmtId="0" fontId="8" fillId="16" borderId="0" xfId="570" applyFont="1" applyFill="1" applyAlignment="1">
      <alignment horizontal="center" vertical="center"/>
    </xf>
    <xf numFmtId="185" fontId="8" fillId="16" borderId="0" xfId="570" applyNumberFormat="1" applyFont="1" applyFill="1" applyAlignment="1">
      <alignment horizontal="center" vertical="center"/>
    </xf>
    <xf numFmtId="191" fontId="8" fillId="16" borderId="0" xfId="570" applyNumberFormat="1" applyFont="1" applyFill="1" applyAlignment="1">
      <alignment horizontal="right" vertical="center"/>
    </xf>
    <xf numFmtId="191" fontId="90" fillId="16" borderId="0" xfId="570" applyNumberFormat="1" applyFont="1" applyFill="1" applyAlignment="1">
      <alignment horizontal="right" vertical="center"/>
    </xf>
    <xf numFmtId="0" fontId="21" fillId="0" borderId="0" xfId="570" applyFont="1">
      <alignment vertical="center"/>
    </xf>
    <xf numFmtId="0" fontId="77" fillId="0" borderId="0" xfId="570" applyFont="1">
      <alignment vertical="center"/>
    </xf>
    <xf numFmtId="0" fontId="52" fillId="0" borderId="0" xfId="0" applyFont="1" applyAlignment="1">
      <alignment horizontal="left" vertical="center" indent="1"/>
    </xf>
    <xf numFmtId="185" fontId="80" fillId="0" borderId="0" xfId="0" applyNumberFormat="1" applyFont="1" applyAlignment="1">
      <alignment horizontal="left" vertical="center" indent="1"/>
    </xf>
    <xf numFmtId="0" fontId="21" fillId="0" borderId="0" xfId="570" applyFont="1" applyAlignment="1">
      <alignment horizontal="center" vertical="center"/>
    </xf>
    <xf numFmtId="41" fontId="31" fillId="0" borderId="0" xfId="1" applyFont="1" applyFill="1" applyBorder="1">
      <alignment vertical="center"/>
    </xf>
    <xf numFmtId="0" fontId="31" fillId="0" borderId="0" xfId="0" applyFont="1" applyAlignment="1">
      <alignment horizontal="center" vertical="center"/>
    </xf>
    <xf numFmtId="188" fontId="31" fillId="0" borderId="0" xfId="2" applyNumberFormat="1" applyFont="1">
      <alignment vertical="center"/>
    </xf>
    <xf numFmtId="177" fontId="31" fillId="0" borderId="0" xfId="1" applyNumberFormat="1" applyFont="1" applyFill="1" applyBorder="1">
      <alignment vertical="center"/>
    </xf>
    <xf numFmtId="185" fontId="31" fillId="0" borderId="0" xfId="0" applyNumberFormat="1" applyFont="1">
      <alignment vertical="center"/>
    </xf>
    <xf numFmtId="9" fontId="31" fillId="0" borderId="0" xfId="2" applyFont="1">
      <alignment vertical="center"/>
    </xf>
    <xf numFmtId="41" fontId="31" fillId="0" borderId="0" xfId="1" applyFont="1" applyFill="1" applyBorder="1" applyAlignment="1">
      <alignment vertical="center" wrapText="1"/>
    </xf>
    <xf numFmtId="9" fontId="31" fillId="0" borderId="0" xfId="0" applyNumberFormat="1" applyFont="1" applyAlignment="1">
      <alignment horizontal="left" vertical="center"/>
    </xf>
    <xf numFmtId="0" fontId="31" fillId="0" borderId="0" xfId="0" quotePrefix="1" applyFont="1">
      <alignment vertical="center"/>
    </xf>
    <xf numFmtId="184" fontId="10" fillId="0" borderId="0" xfId="1" applyNumberFormat="1" applyFont="1" applyFill="1" applyBorder="1">
      <alignment vertical="center"/>
    </xf>
    <xf numFmtId="41" fontId="31" fillId="0" borderId="0" xfId="1" applyFont="1" applyFill="1" applyBorder="1" applyAlignment="1">
      <alignment horizontal="center" vertical="center" wrapText="1"/>
    </xf>
    <xf numFmtId="41" fontId="31" fillId="0" borderId="0" xfId="1" applyFont="1" applyAlignment="1">
      <alignment horizontal="center" vertical="center"/>
    </xf>
    <xf numFmtId="41" fontId="31" fillId="0" borderId="0" xfId="1" applyFont="1">
      <alignment vertical="center"/>
    </xf>
    <xf numFmtId="9" fontId="31" fillId="0" borderId="0" xfId="2" applyFont="1" applyFill="1" applyBorder="1" applyAlignment="1">
      <alignment vertical="center" wrapText="1"/>
    </xf>
  </cellXfs>
  <cellStyles count="575">
    <cellStyle name="나쁨 2" xfId="568" xr:uid="{BAD211EB-AC16-475D-88F0-0D4C88836C82}"/>
    <cellStyle name="백분율" xfId="2" builtinId="5"/>
    <cellStyle name="백분율 2" xfId="563" xr:uid="{D6A3D204-8C70-4A7D-BF58-53F115410276}"/>
    <cellStyle name="백분율 2 2" xfId="571" xr:uid="{8B3F0204-D56F-4DD7-9B9B-674CB30B5D2C}"/>
    <cellStyle name="백분율 3" xfId="566" xr:uid="{C991B8A9-14EA-492A-A63B-9E1DFF83C5D6}"/>
    <cellStyle name="백분율 4" xfId="573" xr:uid="{3214D04C-B50D-4998-BCB7-5B40DF086ABB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20" xfId="574" xr:uid="{9A9AB9DA-D0D3-4367-9505-C4CA12395DF7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F11DCF3B-B867-47F4-8829-DD866BEB36CC}"/>
    <cellStyle name="표준 2 3" xfId="570" xr:uid="{4A4AFDED-B6E0-48DE-8AFB-488A6D4D1AD7}"/>
    <cellStyle name="표준 2 4" xfId="3" xr:uid="{F025CCA9-607F-40C4-B9F4-A4606A80B63C}"/>
    <cellStyle name="표준 3" xfId="565" xr:uid="{60C4FBB4-F171-472B-9713-681973E66964}"/>
    <cellStyle name="표준 4" xfId="572" xr:uid="{572DEDBB-9E9E-45E1-BEAD-BDAD674734D8}"/>
  </cellStyles>
  <dxfs count="68"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인천교통공사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3AEB-4A4C-BF7F-F8D7FD44A7FF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73B1-4FD5-9D6D-7AD593458FC2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DB00-498B-A390-F6B51416278E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9811-4627-B7B8-A31C0EA4F50D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7E5A-48D3-ACAA-4B31C1EFB9C5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2324-45CE-908C-AFFADE8D5BA4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D1C4-45C3-A134-17EDFA1E1557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BB80-4406-B8F7-52B295986411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EA23-4569-9790-D8D0AC0951BC}"/>
              </c:ext>
            </c:extLst>
          </c:dPt>
          <c:dPt>
            <c:idx val="1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CDCB-4B89-AC68-D09CEAA525FC}"/>
              </c:ext>
            </c:extLst>
          </c:dPt>
          <c:dPt>
            <c:idx val="13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843A-423A-801D-1F94BD8CBD0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종합!$H$11:$H$24</c:f>
              <c:strCache>
                <c:ptCount val="14"/>
                <c:pt idx="0">
                  <c:v>유카전(24년1월)</c:v>
                </c:pt>
                <c:pt idx="1">
                  <c:v>유카후(24년2월)</c:v>
                </c:pt>
                <c:pt idx="2">
                  <c:v>유카후(24년3월)</c:v>
                </c:pt>
                <c:pt idx="3">
                  <c:v>유카후(24년4월)</c:v>
                </c:pt>
                <c:pt idx="4">
                  <c:v>유카후(24년5월)</c:v>
                </c:pt>
                <c:pt idx="5">
                  <c:v>유카후(24년6월)</c:v>
                </c:pt>
                <c:pt idx="6">
                  <c:v>유카후(24년7월)</c:v>
                </c:pt>
                <c:pt idx="7">
                  <c:v>유카후(24년8월)</c:v>
                </c:pt>
                <c:pt idx="8">
                  <c:v>유카후(24년9월)</c:v>
                </c:pt>
                <c:pt idx="9">
                  <c:v>유카후(24년10월)</c:v>
                </c:pt>
                <c:pt idx="10">
                  <c:v>유카후(24년11월)</c:v>
                </c:pt>
                <c:pt idx="11">
                  <c:v>유카후(24년12월)</c:v>
                </c:pt>
                <c:pt idx="12">
                  <c:v>유카후(25년1월)</c:v>
                </c:pt>
                <c:pt idx="13">
                  <c:v>유카후(25년2월)</c:v>
                </c:pt>
              </c:strCache>
            </c:strRef>
          </c:cat>
          <c:val>
            <c:numRef>
              <c:f>종합!$J$11:$J$24</c:f>
              <c:numCache>
                <c:formatCode>_-* #,##0.00_-;\-* #,##0.00_-;_-* "-"_-;_-@_-</c:formatCode>
                <c:ptCount val="14"/>
                <c:pt idx="0">
                  <c:v>2.8330940223239724</c:v>
                </c:pt>
                <c:pt idx="1">
                  <c:v>3.1086368577891008</c:v>
                </c:pt>
                <c:pt idx="2">
                  <c:v>3.0501294714593041</c:v>
                </c:pt>
                <c:pt idx="3">
                  <c:v>2.9995648300926314</c:v>
                </c:pt>
                <c:pt idx="4">
                  <c:v>2.9339055930546967</c:v>
                </c:pt>
                <c:pt idx="5">
                  <c:v>2.7932090157016636</c:v>
                </c:pt>
                <c:pt idx="6">
                  <c:v>2.6356196840458064</c:v>
                </c:pt>
                <c:pt idx="7">
                  <c:v>2.5756166035252983</c:v>
                </c:pt>
                <c:pt idx="8">
                  <c:v>2.6361006313736488</c:v>
                </c:pt>
                <c:pt idx="9">
                  <c:v>2.911055220745407</c:v>
                </c:pt>
                <c:pt idx="10">
                  <c:v>2.9222056275884771</c:v>
                </c:pt>
                <c:pt idx="11">
                  <c:v>2.9416124670575532</c:v>
                </c:pt>
                <c:pt idx="12">
                  <c:v>2.972249180879369</c:v>
                </c:pt>
                <c:pt idx="13">
                  <c:v>2.9792957284521577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3.15"/>
          <c:min val="2.4499999999999997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종합!$H$38:$H$43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종합!$N$32:$N$37</c:f>
              <c:numCache>
                <c:formatCode>0%</c:formatCode>
                <c:ptCount val="6"/>
                <c:pt idx="0">
                  <c:v>2.8571428571428571E-2</c:v>
                </c:pt>
                <c:pt idx="1">
                  <c:v>5.7142857142857141E-2</c:v>
                </c:pt>
                <c:pt idx="2">
                  <c:v>0.14285714285714285</c:v>
                </c:pt>
                <c:pt idx="3">
                  <c:v>0.19047619047619047</c:v>
                </c:pt>
                <c:pt idx="4">
                  <c:v>0.20952380952380953</c:v>
                </c:pt>
                <c:pt idx="5">
                  <c:v>0.37142857142857144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종합!$M$75:$Q$75</c:f>
              <c:strCache>
                <c:ptCount val="5"/>
                <c:pt idx="0">
                  <c:v> 순환41 </c:v>
                </c:pt>
                <c:pt idx="1">
                  <c:v> 순환47 </c:v>
                </c:pt>
                <c:pt idx="2">
                  <c:v> 63 </c:v>
                </c:pt>
                <c:pt idx="3">
                  <c:v> 순환42 </c:v>
                </c:pt>
                <c:pt idx="4">
                  <c:v> 순환43 </c:v>
                </c:pt>
              </c:strCache>
            </c:strRef>
          </c:cat>
          <c:val>
            <c:numRef>
              <c:f>종합!$M$82:$Q$82</c:f>
              <c:numCache>
                <c:formatCode>0%</c:formatCode>
                <c:ptCount val="5"/>
                <c:pt idx="0">
                  <c:v>0.1111111111111111</c:v>
                </c:pt>
                <c:pt idx="1">
                  <c:v>0.33333333333333331</c:v>
                </c:pt>
                <c:pt idx="2">
                  <c:v>0.35714285714285715</c:v>
                </c:pt>
                <c:pt idx="3">
                  <c:v>0.66666666666666663</c:v>
                </c:pt>
                <c:pt idx="4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종합!$M$75:$Q$75</c:f>
              <c:strCache>
                <c:ptCount val="5"/>
                <c:pt idx="0">
                  <c:v> 순환41 </c:v>
                </c:pt>
                <c:pt idx="1">
                  <c:v> 순환47 </c:v>
                </c:pt>
                <c:pt idx="2">
                  <c:v> 63 </c:v>
                </c:pt>
                <c:pt idx="3">
                  <c:v> 순환42 </c:v>
                </c:pt>
                <c:pt idx="4">
                  <c:v> 순환43 </c:v>
                </c:pt>
              </c:strCache>
            </c:strRef>
          </c:cat>
          <c:val>
            <c:numRef>
              <c:f>종합!$M$81:$Q$81</c:f>
              <c:numCache>
                <c:formatCode>0%</c:formatCode>
                <c:ptCount val="5"/>
                <c:pt idx="0">
                  <c:v>0.22222222222222221</c:v>
                </c:pt>
                <c:pt idx="1">
                  <c:v>0</c:v>
                </c:pt>
                <c:pt idx="2">
                  <c:v>0.21428571428571427</c:v>
                </c:pt>
                <c:pt idx="3">
                  <c:v>0.1111111111111111</c:v>
                </c:pt>
                <c:pt idx="4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종합!$M$75:$Q$75</c:f>
              <c:strCache>
                <c:ptCount val="5"/>
                <c:pt idx="0">
                  <c:v> 순환41 </c:v>
                </c:pt>
                <c:pt idx="1">
                  <c:v> 순환47 </c:v>
                </c:pt>
                <c:pt idx="2">
                  <c:v> 63 </c:v>
                </c:pt>
                <c:pt idx="3">
                  <c:v> 순환42 </c:v>
                </c:pt>
                <c:pt idx="4">
                  <c:v> 순환43 </c:v>
                </c:pt>
              </c:strCache>
            </c:strRef>
          </c:cat>
          <c:val>
            <c:numRef>
              <c:f>종합!$M$80:$Q$80</c:f>
              <c:numCache>
                <c:formatCode>0%</c:formatCode>
                <c:ptCount val="5"/>
                <c:pt idx="0">
                  <c:v>0.55555555555555558</c:v>
                </c:pt>
                <c:pt idx="1">
                  <c:v>0.66666666666666663</c:v>
                </c:pt>
                <c:pt idx="2">
                  <c:v>0.21428571428571427</c:v>
                </c:pt>
                <c:pt idx="3">
                  <c:v>0.22222222222222221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종합!$M$75:$Q$75</c:f>
              <c:strCache>
                <c:ptCount val="5"/>
                <c:pt idx="0">
                  <c:v> 순환41 </c:v>
                </c:pt>
                <c:pt idx="1">
                  <c:v> 순환47 </c:v>
                </c:pt>
                <c:pt idx="2">
                  <c:v> 63 </c:v>
                </c:pt>
                <c:pt idx="3">
                  <c:v> 순환42 </c:v>
                </c:pt>
                <c:pt idx="4">
                  <c:v> 순환43 </c:v>
                </c:pt>
              </c:strCache>
            </c:strRef>
          </c:cat>
          <c:val>
            <c:numRef>
              <c:f>종합!$M$79:$Q$79</c:f>
              <c:numCache>
                <c:formatCode>0%</c:formatCode>
                <c:ptCount val="5"/>
                <c:pt idx="0">
                  <c:v>0.1111111111111111</c:v>
                </c:pt>
                <c:pt idx="1">
                  <c:v>0</c:v>
                </c:pt>
                <c:pt idx="2">
                  <c:v>0.21428571428571427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종합!$M$75:$Q$75</c:f>
              <c:strCache>
                <c:ptCount val="5"/>
                <c:pt idx="0">
                  <c:v> 순환41 </c:v>
                </c:pt>
                <c:pt idx="1">
                  <c:v> 순환47 </c:v>
                </c:pt>
                <c:pt idx="2">
                  <c:v> 63 </c:v>
                </c:pt>
                <c:pt idx="3">
                  <c:v> 순환42 </c:v>
                </c:pt>
                <c:pt idx="4">
                  <c:v> 순환43 </c:v>
                </c:pt>
              </c:strCache>
            </c:strRef>
          </c:cat>
          <c:val>
            <c:numRef>
              <c:f>종합!$M$78:$Q$78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종합!$M$75:$Q$75</c:f>
              <c:strCache>
                <c:ptCount val="5"/>
                <c:pt idx="0">
                  <c:v> 순환41 </c:v>
                </c:pt>
                <c:pt idx="1">
                  <c:v> 순환47 </c:v>
                </c:pt>
                <c:pt idx="2">
                  <c:v> 63 </c:v>
                </c:pt>
                <c:pt idx="3">
                  <c:v> 순환42 </c:v>
                </c:pt>
                <c:pt idx="4">
                  <c:v> 순환43 </c:v>
                </c:pt>
              </c:strCache>
            </c:strRef>
          </c:cat>
          <c:val>
            <c:numRef>
              <c:f>종합!$M$77:$Q$77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종합!$M$75:$Q$75</c:f>
              <c:strCache>
                <c:ptCount val="5"/>
                <c:pt idx="0">
                  <c:v> 순환41 </c:v>
                </c:pt>
                <c:pt idx="1">
                  <c:v> 순환47 </c:v>
                </c:pt>
                <c:pt idx="2">
                  <c:v> 63 </c:v>
                </c:pt>
                <c:pt idx="3">
                  <c:v> 순환42 </c:v>
                </c:pt>
                <c:pt idx="4">
                  <c:v> 순환43 </c:v>
                </c:pt>
              </c:strCache>
            </c:strRef>
          </c:cat>
          <c:val>
            <c:numRef>
              <c:f>종합!$M$76:$P$76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166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25</xdr:row>
      <xdr:rowOff>280146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35</xdr:row>
      <xdr:rowOff>0</xdr:rowOff>
    </xdr:from>
    <xdr:to>
      <xdr:col>6</xdr:col>
      <xdr:colOff>790016</xdr:colOff>
      <xdr:row>43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63</xdr:row>
      <xdr:rowOff>303679</xdr:rowOff>
    </xdr:from>
    <xdr:to>
      <xdr:col>10</xdr:col>
      <xdr:colOff>829235</xdr:colOff>
      <xdr:row>72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65</xdr:row>
      <xdr:rowOff>145773</xdr:rowOff>
    </xdr:from>
    <xdr:to>
      <xdr:col>10</xdr:col>
      <xdr:colOff>794931</xdr:colOff>
      <xdr:row>70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35</xdr:row>
      <xdr:rowOff>33618</xdr:rowOff>
    </xdr:from>
    <xdr:to>
      <xdr:col>6</xdr:col>
      <xdr:colOff>761218</xdr:colOff>
      <xdr:row>35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643213</xdr:colOff>
      <xdr:row>8</xdr:row>
      <xdr:rowOff>632009</xdr:rowOff>
    </xdr:from>
    <xdr:to>
      <xdr:col>6</xdr:col>
      <xdr:colOff>800100</xdr:colOff>
      <xdr:row>9</xdr:row>
      <xdr:rowOff>239804</xdr:rowOff>
    </xdr:to>
    <xdr:sp macro="" textlink="$K$24">
      <xdr:nvSpPr>
        <xdr:cNvPr id="22" name="TextBox 21">
          <a:extLst>
            <a:ext uri="{FF2B5EF4-FFF2-40B4-BE49-F238E27FC236}">
              <a16:creationId xmlns:a16="http://schemas.microsoft.com/office/drawing/2014/main" id="{8446941D-4216-4FEE-9C3E-EA1DCA845E87}"/>
            </a:ext>
          </a:extLst>
        </xdr:cNvPr>
        <xdr:cNvSpPr txBox="1"/>
      </xdr:nvSpPr>
      <xdr:spPr>
        <a:xfrm>
          <a:off x="4296331" y="281715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328D2B03-9969-4221-B76B-34E061411B7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217395</xdr:colOff>
      <xdr:row>10</xdr:row>
      <xdr:rowOff>78441</xdr:rowOff>
    </xdr:from>
    <xdr:to>
      <xdr:col>6</xdr:col>
      <xdr:colOff>369795</xdr:colOff>
      <xdr:row>10</xdr:row>
      <xdr:rowOff>161363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7C219CC4-7240-4980-81F5-99EE7D7E2D7F}"/>
            </a:ext>
          </a:extLst>
        </xdr:cNvPr>
        <xdr:cNvCxnSpPr/>
      </xdr:nvCxnSpPr>
      <xdr:spPr>
        <a:xfrm flipV="1">
          <a:off x="4744571" y="3429000"/>
          <a:ext cx="152400" cy="8292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10</xdr:row>
      <xdr:rowOff>104775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7CF37CC-6C38-4920-A9FD-D10479ED9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726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259072FD-0368-4692-A4D2-8782C100BAA5}"/>
            </a:ext>
          </a:extLst>
        </xdr:cNvPr>
        <xdr:cNvSpPr/>
      </xdr:nvSpPr>
      <xdr:spPr>
        <a:xfrm>
          <a:off x="1914524" y="29432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639BC070-5D4B-4943-865F-3EAB4E6732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527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70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 x14ac:dyDescent="0.25"/>
  <cols>
    <col min="1" max="1" width="1.42578125" style="4" customWidth="1"/>
    <col min="2" max="2" width="14" style="4" customWidth="1"/>
    <col min="3" max="7" width="13.14062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2" width="9.140625" style="2"/>
    <col min="33" max="34" width="9.140625" style="31"/>
    <col min="35" max="16384" width="9.140625" style="4"/>
  </cols>
  <sheetData>
    <row r="1" spans="1:28" ht="9.75" customHeight="1" x14ac:dyDescent="0.25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 x14ac:dyDescent="0.3">
      <c r="B2" s="58" t="s">
        <v>108</v>
      </c>
      <c r="C2" s="56"/>
      <c r="D2" s="56"/>
      <c r="E2" s="56"/>
      <c r="F2" s="56"/>
      <c r="G2" s="56"/>
      <c r="H2" s="56"/>
      <c r="I2" s="56"/>
      <c r="J2" s="56"/>
      <c r="K2" s="272" t="s">
        <v>471</v>
      </c>
      <c r="L2" s="57"/>
    </row>
    <row r="3" spans="1:28" ht="15.75" customHeight="1" x14ac:dyDescent="0.25">
      <c r="B3" s="60"/>
      <c r="C3" s="60"/>
      <c r="D3" s="60"/>
      <c r="E3" s="60"/>
      <c r="F3" s="60"/>
      <c r="G3" s="60"/>
    </row>
    <row r="4" spans="1:28" ht="16.5" customHeight="1" x14ac:dyDescent="0.25">
      <c r="B4" s="61" t="s">
        <v>110</v>
      </c>
      <c r="C4" s="314" t="s">
        <v>38</v>
      </c>
      <c r="D4" s="314"/>
      <c r="E4" s="61" t="s">
        <v>109</v>
      </c>
      <c r="F4" s="61" t="s">
        <v>64</v>
      </c>
      <c r="G4" s="92" t="s">
        <v>112</v>
      </c>
      <c r="H4" s="38"/>
      <c r="I4" s="38"/>
      <c r="J4" s="96" t="s">
        <v>35</v>
      </c>
      <c r="K4" s="96" t="s">
        <v>36</v>
      </c>
    </row>
    <row r="5" spans="1:28" ht="48.75" customHeight="1" x14ac:dyDescent="0.25">
      <c r="B5" s="226" t="s">
        <v>470</v>
      </c>
      <c r="C5" s="315" t="s">
        <v>172</v>
      </c>
      <c r="D5" s="315"/>
      <c r="E5" s="62">
        <v>5</v>
      </c>
      <c r="F5" s="63">
        <v>42</v>
      </c>
      <c r="G5" s="93" t="s">
        <v>320</v>
      </c>
      <c r="H5" s="38"/>
      <c r="I5" s="38"/>
      <c r="J5" s="95" t="s">
        <v>50</v>
      </c>
      <c r="K5" s="94"/>
    </row>
    <row r="6" spans="1:28" ht="15.75" customHeight="1" x14ac:dyDescent="0.25">
      <c r="B6" s="49"/>
      <c r="C6" s="49"/>
      <c r="D6" s="49"/>
      <c r="E6" s="49"/>
      <c r="F6" s="49"/>
      <c r="G6" s="49"/>
      <c r="H6" s="49"/>
      <c r="I6" s="49"/>
      <c r="M6" s="317"/>
    </row>
    <row r="7" spans="1:28" ht="16.5" customHeight="1" x14ac:dyDescent="0.25">
      <c r="B7" s="51" t="s">
        <v>125</v>
      </c>
      <c r="C7" s="51"/>
      <c r="D7" s="50"/>
      <c r="E7" s="50"/>
      <c r="F7" s="50"/>
      <c r="G7" s="50"/>
      <c r="H7" s="50"/>
      <c r="I7" s="50"/>
      <c r="J7" s="50"/>
      <c r="K7" s="50"/>
    </row>
    <row r="8" spans="1:28" ht="10.5" customHeight="1" x14ac:dyDescent="0.25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 x14ac:dyDescent="0.25">
      <c r="B9" s="6"/>
      <c r="C9" s="6"/>
      <c r="E9" s="7"/>
      <c r="F9" s="6"/>
      <c r="G9" s="6"/>
      <c r="H9" s="6"/>
      <c r="I9" s="6"/>
      <c r="J9" s="6"/>
      <c r="K9" s="6"/>
      <c r="O9" s="318"/>
      <c r="P9" s="318"/>
    </row>
    <row r="10" spans="1:28" ht="23.25" customHeight="1" thickBot="1" x14ac:dyDescent="0.3">
      <c r="G10" s="6"/>
      <c r="H10" s="190" t="s">
        <v>89</v>
      </c>
      <c r="I10" s="191" t="s">
        <v>90</v>
      </c>
      <c r="J10" s="224" t="str">
        <f>C5</f>
        <v>인천교통공사</v>
      </c>
      <c r="K10" s="192" t="s">
        <v>91</v>
      </c>
      <c r="X10" s="317"/>
      <c r="Z10" s="39"/>
      <c r="AA10" s="39"/>
      <c r="AB10" s="39"/>
    </row>
    <row r="11" spans="1:28" ht="23.25" customHeight="1" thickTop="1" x14ac:dyDescent="0.25">
      <c r="G11" s="6"/>
      <c r="H11" s="273" t="s">
        <v>429</v>
      </c>
      <c r="I11" s="259">
        <v>2.0099999999999998</v>
      </c>
      <c r="J11" s="260">
        <v>2.8330940223239724</v>
      </c>
      <c r="K11" s="261"/>
      <c r="M11" s="2"/>
      <c r="Y11" s="319"/>
      <c r="Z11" s="320"/>
      <c r="AA11" s="222"/>
      <c r="AB11" s="39"/>
    </row>
    <row r="12" spans="1:28" ht="23.25" customHeight="1" x14ac:dyDescent="0.25">
      <c r="G12" s="6"/>
      <c r="H12" s="274" t="s">
        <v>430</v>
      </c>
      <c r="I12" s="259">
        <v>2.3662575846193561</v>
      </c>
      <c r="J12" s="260">
        <v>3.1086368577891008</v>
      </c>
      <c r="K12" s="262">
        <v>9.7258627244252827E-2</v>
      </c>
      <c r="M12" s="222"/>
      <c r="Y12" s="319"/>
      <c r="Z12" s="320"/>
      <c r="AA12" s="222"/>
      <c r="AB12" s="39"/>
    </row>
    <row r="13" spans="1:28" ht="23.25" customHeight="1" x14ac:dyDescent="0.25">
      <c r="G13" s="6"/>
      <c r="H13" s="274" t="s">
        <v>419</v>
      </c>
      <c r="I13" s="259">
        <v>2.37</v>
      </c>
      <c r="J13" s="260">
        <v>3.0501294714593041</v>
      </c>
      <c r="K13" s="263">
        <v>-1.8820913798020089E-2</v>
      </c>
      <c r="M13" s="222"/>
      <c r="Y13" s="319"/>
      <c r="Z13" s="320"/>
      <c r="AA13" s="222"/>
      <c r="AB13" s="39"/>
    </row>
    <row r="14" spans="1:28" ht="23.25" customHeight="1" x14ac:dyDescent="0.25">
      <c r="G14" s="6"/>
      <c r="H14" s="274" t="s">
        <v>420</v>
      </c>
      <c r="I14" s="259">
        <v>2.33</v>
      </c>
      <c r="J14" s="260">
        <v>2.9995648300926314</v>
      </c>
      <c r="K14" s="263">
        <v>-1.6577867215086028E-2</v>
      </c>
      <c r="M14" s="222"/>
      <c r="Y14" s="319"/>
      <c r="Z14" s="320"/>
      <c r="AA14" s="222"/>
      <c r="AB14" s="39"/>
    </row>
    <row r="15" spans="1:28" ht="23.25" customHeight="1" x14ac:dyDescent="0.25">
      <c r="G15" s="6"/>
      <c r="H15" s="274" t="s">
        <v>421</v>
      </c>
      <c r="I15" s="259">
        <v>2.2850259626150282</v>
      </c>
      <c r="J15" s="260">
        <v>2.9339055930546967</v>
      </c>
      <c r="K15" s="263">
        <v>-2.1889587575910863E-2</v>
      </c>
      <c r="M15" s="222"/>
      <c r="Y15" s="319"/>
      <c r="Z15" s="320"/>
      <c r="AA15" s="222"/>
      <c r="AB15" s="39"/>
    </row>
    <row r="16" spans="1:28" ht="23.25" customHeight="1" x14ac:dyDescent="0.25">
      <c r="G16" s="6"/>
      <c r="H16" s="274" t="s">
        <v>422</v>
      </c>
      <c r="I16" s="259">
        <v>2.0664933427553414</v>
      </c>
      <c r="J16" s="260">
        <v>2.7932090157016636</v>
      </c>
      <c r="K16" s="263">
        <v>-4.7955386732994376E-2</v>
      </c>
      <c r="M16" s="222"/>
      <c r="Y16" s="319"/>
      <c r="Z16" s="320"/>
      <c r="AA16" s="222"/>
      <c r="AB16" s="39"/>
    </row>
    <row r="17" spans="2:28" ht="23.25" customHeight="1" x14ac:dyDescent="0.25">
      <c r="G17" s="6"/>
      <c r="H17" s="274" t="s">
        <v>423</v>
      </c>
      <c r="I17" s="259">
        <v>2.13</v>
      </c>
      <c r="J17" s="260">
        <v>2.6356196840458064</v>
      </c>
      <c r="K17" s="263">
        <v>-5.6418739439114352E-2</v>
      </c>
      <c r="M17" s="222"/>
      <c r="Y17" s="319"/>
      <c r="Z17" s="320"/>
      <c r="AA17" s="222"/>
      <c r="AB17" s="39"/>
    </row>
    <row r="18" spans="2:28" ht="23.25" customHeight="1" x14ac:dyDescent="0.25">
      <c r="G18" s="6"/>
      <c r="H18" s="274" t="s">
        <v>424</v>
      </c>
      <c r="I18" s="259">
        <v>2.08</v>
      </c>
      <c r="J18" s="260">
        <v>2.5756166035252983</v>
      </c>
      <c r="K18" s="263">
        <v>-2.2766213533661372E-2</v>
      </c>
      <c r="M18" s="222"/>
      <c r="Y18" s="319"/>
      <c r="Z18" s="320"/>
      <c r="AA18" s="222"/>
      <c r="AB18" s="39"/>
    </row>
    <row r="19" spans="2:28" ht="23.25" customHeight="1" x14ac:dyDescent="0.25">
      <c r="G19" s="6"/>
      <c r="H19" s="274" t="s">
        <v>425</v>
      </c>
      <c r="I19" s="259">
        <v>2.13</v>
      </c>
      <c r="J19" s="260">
        <v>2.6361006313736488</v>
      </c>
      <c r="K19" s="263">
        <v>2.348331959250638E-2</v>
      </c>
      <c r="M19" s="222"/>
      <c r="Y19" s="319"/>
      <c r="Z19" s="320"/>
      <c r="AA19" s="222"/>
      <c r="AB19" s="39"/>
    </row>
    <row r="20" spans="2:28" ht="23.25" customHeight="1" x14ac:dyDescent="0.25">
      <c r="G20" s="6"/>
      <c r="H20" s="274" t="s">
        <v>426</v>
      </c>
      <c r="I20" s="259">
        <v>2.25</v>
      </c>
      <c r="J20" s="260">
        <v>2.911055220745407</v>
      </c>
      <c r="K20" s="263">
        <v>0.10430352547978483</v>
      </c>
      <c r="M20" s="222"/>
      <c r="Y20" s="319"/>
      <c r="Z20" s="320"/>
      <c r="AA20" s="222"/>
      <c r="AB20" s="39"/>
    </row>
    <row r="21" spans="2:28" ht="23.25" customHeight="1" x14ac:dyDescent="0.25">
      <c r="G21" s="6"/>
      <c r="H21" s="274" t="s">
        <v>427</v>
      </c>
      <c r="I21" s="259">
        <v>2.17</v>
      </c>
      <c r="J21" s="260">
        <v>2.9222056275884771</v>
      </c>
      <c r="K21" s="263">
        <v>3.8303659661307332E-3</v>
      </c>
      <c r="M21" s="222"/>
      <c r="Y21" s="319"/>
      <c r="Z21" s="320"/>
      <c r="AA21" s="222"/>
      <c r="AB21" s="39"/>
    </row>
    <row r="22" spans="2:28" ht="23.25" customHeight="1" x14ac:dyDescent="0.25">
      <c r="G22" s="6"/>
      <c r="H22" s="274" t="s">
        <v>428</v>
      </c>
      <c r="I22" s="259">
        <v>2.25</v>
      </c>
      <c r="J22" s="260">
        <v>2.9416124670575532</v>
      </c>
      <c r="K22" s="263">
        <v>6.6411614863295387E-3</v>
      </c>
      <c r="M22" s="222"/>
      <c r="Y22" s="319"/>
      <c r="Z22" s="320"/>
      <c r="AA22" s="222"/>
      <c r="AB22" s="39"/>
    </row>
    <row r="23" spans="2:28" ht="23.25" customHeight="1" x14ac:dyDescent="0.25">
      <c r="G23" s="6"/>
      <c r="H23" s="274" t="s">
        <v>431</v>
      </c>
      <c r="I23" s="259">
        <v>2.27</v>
      </c>
      <c r="J23" s="260">
        <v>2.972249180879369</v>
      </c>
      <c r="K23" s="263">
        <v>1.0414938801391882E-2</v>
      </c>
      <c r="M23" s="222"/>
      <c r="Y23" s="319"/>
      <c r="Z23" s="320"/>
      <c r="AA23" s="222"/>
      <c r="AB23" s="39"/>
    </row>
    <row r="24" spans="2:28" ht="23.25" customHeight="1" x14ac:dyDescent="0.25">
      <c r="G24" s="6"/>
      <c r="H24" s="274" t="s">
        <v>604</v>
      </c>
      <c r="I24" s="259">
        <v>2.2599999999999998</v>
      </c>
      <c r="J24" s="260">
        <v>2.9792957284521577</v>
      </c>
      <c r="K24" s="263">
        <v>2.370779549076607E-3</v>
      </c>
      <c r="M24" s="222"/>
      <c r="Y24" s="319"/>
      <c r="Z24" s="320"/>
      <c r="AA24" s="222"/>
      <c r="AB24" s="39"/>
    </row>
    <row r="25" spans="2:28" ht="23.25" customHeight="1" x14ac:dyDescent="0.25">
      <c r="G25" s="6"/>
      <c r="H25" s="264" t="s">
        <v>277</v>
      </c>
      <c r="I25" s="265">
        <v>0.12437810945273631</v>
      </c>
      <c r="J25" s="266">
        <v>5.1604960857690507E-2</v>
      </c>
      <c r="K25" s="267">
        <v>-7.27731485950458E-2</v>
      </c>
      <c r="M25" s="222"/>
      <c r="Y25" s="319"/>
      <c r="Z25" s="320"/>
      <c r="AA25" s="222"/>
      <c r="AB25" s="39"/>
    </row>
    <row r="26" spans="2:28" ht="23.25" customHeight="1" x14ac:dyDescent="0.25">
      <c r="H26" s="268" t="s">
        <v>310</v>
      </c>
      <c r="I26" s="269"/>
      <c r="J26" s="270" t="s">
        <v>432</v>
      </c>
      <c r="K26" s="271"/>
      <c r="M26" s="222"/>
      <c r="X26" s="2"/>
      <c r="Y26" s="2"/>
      <c r="AB26" s="39"/>
    </row>
    <row r="27" spans="2:28" ht="9" customHeight="1" x14ac:dyDescent="0.25">
      <c r="M27" s="222"/>
      <c r="X27" s="2"/>
      <c r="Y27" s="2"/>
      <c r="AB27" s="222"/>
    </row>
    <row r="28" spans="2:28" ht="16.5" customHeight="1" x14ac:dyDescent="0.25">
      <c r="B28" s="51" t="s">
        <v>126</v>
      </c>
      <c r="C28" s="51"/>
      <c r="D28" s="50"/>
      <c r="E28" s="50"/>
      <c r="F28" s="50"/>
      <c r="G28" s="50"/>
      <c r="H28" s="50"/>
      <c r="I28" s="50"/>
      <c r="J28" s="50"/>
      <c r="K28" s="50"/>
      <c r="M28" s="222"/>
      <c r="X28" s="2"/>
      <c r="Y28" s="2"/>
      <c r="AB28" s="222"/>
    </row>
    <row r="29" spans="2:28" ht="27.75" customHeight="1" x14ac:dyDescent="0.25">
      <c r="B29" s="55" t="s">
        <v>62</v>
      </c>
      <c r="C29" s="55" t="s">
        <v>98</v>
      </c>
      <c r="D29" s="55" t="s">
        <v>100</v>
      </c>
      <c r="E29" s="55" t="s">
        <v>101</v>
      </c>
      <c r="F29" s="55" t="s">
        <v>102</v>
      </c>
      <c r="G29" s="55" t="s">
        <v>103</v>
      </c>
      <c r="H29" s="55" t="s">
        <v>6</v>
      </c>
      <c r="I29" s="55" t="s">
        <v>7</v>
      </c>
      <c r="J29" s="55" t="s">
        <v>104</v>
      </c>
      <c r="K29" s="55" t="s">
        <v>69</v>
      </c>
      <c r="M29" s="222"/>
      <c r="X29" s="2"/>
      <c r="Y29" s="2"/>
      <c r="AB29" s="222"/>
    </row>
    <row r="30" spans="2:28" ht="23.25" customHeight="1" x14ac:dyDescent="0.25">
      <c r="B30" s="74" t="s">
        <v>278</v>
      </c>
      <c r="C30" s="75">
        <v>2</v>
      </c>
      <c r="D30" s="76">
        <v>2.6148409044637833E-2</v>
      </c>
      <c r="E30" s="76">
        <v>0.37224024535669703</v>
      </c>
      <c r="F30" s="76">
        <v>0.19216790407386439</v>
      </c>
      <c r="G30" s="77">
        <v>12.827326666230176</v>
      </c>
      <c r="H30" s="78">
        <v>0.59498738809134477</v>
      </c>
      <c r="I30" s="78">
        <v>18.345349689733201</v>
      </c>
      <c r="J30" s="79">
        <v>2.2594863224926089</v>
      </c>
      <c r="K30" s="80" t="s">
        <v>67</v>
      </c>
      <c r="M30" s="222"/>
      <c r="N30" s="321" t="s">
        <v>115</v>
      </c>
      <c r="Y30" s="2"/>
    </row>
    <row r="31" spans="2:28" ht="22.5" customHeight="1" x14ac:dyDescent="0.25">
      <c r="B31" s="223" t="s">
        <v>115</v>
      </c>
      <c r="C31" s="67">
        <v>2</v>
      </c>
      <c r="D31" s="68">
        <v>8.7157019806260918E-3</v>
      </c>
      <c r="E31" s="68">
        <v>0.32911765116457453</v>
      </c>
      <c r="F31" s="68">
        <v>0.14711537211788964</v>
      </c>
      <c r="G31" s="69">
        <v>6.0314634146341444</v>
      </c>
      <c r="H31" s="70">
        <v>0.37095368370416454</v>
      </c>
      <c r="I31" s="70">
        <v>7.8446892985851724</v>
      </c>
      <c r="J31" s="71">
        <v>2.9889799681002884</v>
      </c>
      <c r="K31" s="72" t="s">
        <v>66</v>
      </c>
      <c r="M31" s="222"/>
      <c r="N31" s="39" t="s">
        <v>66</v>
      </c>
      <c r="O31" s="39">
        <v>102</v>
      </c>
      <c r="Y31" s="2"/>
    </row>
    <row r="32" spans="2:28" ht="22.5" customHeight="1" x14ac:dyDescent="0.25">
      <c r="B32" s="52" t="s">
        <v>105</v>
      </c>
      <c r="C32" s="52"/>
      <c r="D32" s="65">
        <v>-0.66668327829247453</v>
      </c>
      <c r="E32" s="65">
        <v>-0.11584613627900586</v>
      </c>
      <c r="F32" s="65">
        <v>-0.23444358293389989</v>
      </c>
      <c r="G32" s="65">
        <v>-0.52979575779317611</v>
      </c>
      <c r="H32" s="65">
        <v>-0.37653521548726632</v>
      </c>
      <c r="I32" s="65">
        <v>-0.5723881293483668</v>
      </c>
      <c r="J32" s="65">
        <v>0.32285818167862157</v>
      </c>
      <c r="K32" s="66" t="s">
        <v>432</v>
      </c>
      <c r="M32" s="2" t="s">
        <v>162</v>
      </c>
      <c r="N32" s="322">
        <v>2.8571428571428571E-2</v>
      </c>
      <c r="O32" s="39">
        <v>3</v>
      </c>
      <c r="X32" s="2"/>
      <c r="Y32" s="2"/>
    </row>
    <row r="33" spans="2:28" ht="22.5" customHeight="1" x14ac:dyDescent="0.25">
      <c r="M33" s="2" t="s">
        <v>163</v>
      </c>
      <c r="N33" s="322">
        <v>5.7142857142857141E-2</v>
      </c>
      <c r="O33" s="39">
        <v>6</v>
      </c>
      <c r="X33" s="2"/>
      <c r="Y33" s="2"/>
    </row>
    <row r="34" spans="2:28" ht="17.25" customHeight="1" x14ac:dyDescent="0.25">
      <c r="B34" s="51" t="s">
        <v>127</v>
      </c>
      <c r="C34" s="51"/>
      <c r="D34" s="50"/>
      <c r="E34" s="50"/>
      <c r="F34" s="50"/>
      <c r="G34" s="50"/>
      <c r="H34" s="50"/>
      <c r="I34" s="50"/>
      <c r="J34" s="50"/>
      <c r="K34" s="50"/>
      <c r="M34" s="2" t="s">
        <v>114</v>
      </c>
      <c r="N34" s="322">
        <v>0.14285714285714285</v>
      </c>
      <c r="O34" s="39">
        <v>15</v>
      </c>
      <c r="X34" s="2"/>
      <c r="Y34" s="2"/>
    </row>
    <row r="35" spans="2:28" ht="22.5" customHeight="1" x14ac:dyDescent="0.25">
      <c r="B35" s="59"/>
      <c r="C35" s="59"/>
      <c r="M35" s="2" t="s">
        <v>164</v>
      </c>
      <c r="N35" s="322">
        <v>0.19047619047619047</v>
      </c>
      <c r="O35" s="39">
        <v>19</v>
      </c>
      <c r="X35" s="2"/>
      <c r="Y35" s="2"/>
    </row>
    <row r="36" spans="2:28" ht="22.5" customHeight="1" thickBot="1" x14ac:dyDescent="0.3">
      <c r="H36" s="193" t="s">
        <v>89</v>
      </c>
      <c r="I36" s="194" t="s">
        <v>90</v>
      </c>
      <c r="J36" s="225" t="str">
        <f>J10</f>
        <v>인천교통공사</v>
      </c>
      <c r="K36" s="195" t="s">
        <v>113</v>
      </c>
      <c r="M36" s="2" t="s">
        <v>165</v>
      </c>
      <c r="N36" s="322">
        <v>0.20952380952380953</v>
      </c>
      <c r="O36" s="39">
        <v>21</v>
      </c>
      <c r="X36" s="2"/>
      <c r="Y36" s="2"/>
    </row>
    <row r="37" spans="2:28" ht="22.5" customHeight="1" thickTop="1" x14ac:dyDescent="0.25">
      <c r="H37" s="200" t="s">
        <v>107</v>
      </c>
      <c r="I37" s="201" t="s">
        <v>67</v>
      </c>
      <c r="J37" s="202" t="s">
        <v>66</v>
      </c>
      <c r="K37" s="203"/>
      <c r="M37" s="2" t="s">
        <v>73</v>
      </c>
      <c r="N37" s="322">
        <v>0.37142857142857144</v>
      </c>
      <c r="O37" s="39">
        <v>38</v>
      </c>
      <c r="X37" s="2"/>
      <c r="Z37" s="39"/>
      <c r="AA37" s="39"/>
      <c r="AB37" s="39"/>
    </row>
    <row r="38" spans="2:28" ht="21" customHeight="1" x14ac:dyDescent="0.25">
      <c r="H38" s="196" t="s">
        <v>92</v>
      </c>
      <c r="I38" s="197">
        <v>0.11328494793310193</v>
      </c>
      <c r="J38" s="198" t="s">
        <v>605</v>
      </c>
      <c r="K38" s="199">
        <v>-8.4713519361673359E-2</v>
      </c>
      <c r="M38" s="2"/>
      <c r="X38" s="2"/>
      <c r="Z38" s="39"/>
      <c r="AA38" s="39"/>
      <c r="AB38" s="39"/>
    </row>
    <row r="39" spans="2:28" ht="21" customHeight="1" x14ac:dyDescent="0.25">
      <c r="H39" s="182" t="s">
        <v>93</v>
      </c>
      <c r="I39" s="174">
        <v>0.11076049226885452</v>
      </c>
      <c r="J39" s="183" t="s">
        <v>606</v>
      </c>
      <c r="K39" s="184">
        <v>-5.3617635125997383E-2</v>
      </c>
      <c r="L39" s="4"/>
      <c r="M39" s="2"/>
      <c r="X39" s="2"/>
      <c r="Z39" s="39"/>
      <c r="AA39" s="39"/>
      <c r="AB39" s="39"/>
    </row>
    <row r="40" spans="2:28" ht="21" customHeight="1" x14ac:dyDescent="0.25">
      <c r="H40" s="181" t="s">
        <v>94</v>
      </c>
      <c r="I40" s="174">
        <v>0.16503628905017356</v>
      </c>
      <c r="J40" s="183" t="s">
        <v>607</v>
      </c>
      <c r="K40" s="184">
        <v>-2.2179146193030713E-2</v>
      </c>
      <c r="L40" s="4"/>
      <c r="M40" s="2"/>
      <c r="X40" s="2"/>
      <c r="Z40" s="39"/>
      <c r="AA40" s="39"/>
      <c r="AB40" s="39"/>
    </row>
    <row r="41" spans="2:28" ht="21" customHeight="1" x14ac:dyDescent="0.25">
      <c r="H41" s="181" t="s">
        <v>97</v>
      </c>
      <c r="I41" s="174">
        <v>0.22278321236983276</v>
      </c>
      <c r="J41" s="183" t="s">
        <v>608</v>
      </c>
      <c r="K41" s="184">
        <v>-3.230702189364229E-2</v>
      </c>
      <c r="L41" s="4"/>
      <c r="M41" s="2"/>
      <c r="X41" s="2"/>
      <c r="Z41" s="39"/>
      <c r="AA41" s="39"/>
      <c r="AB41" s="39"/>
    </row>
    <row r="42" spans="2:28" ht="21" customHeight="1" x14ac:dyDescent="0.25">
      <c r="H42" s="185" t="s">
        <v>95</v>
      </c>
      <c r="I42" s="174">
        <v>0.21931208583149259</v>
      </c>
      <c r="J42" s="183" t="s">
        <v>433</v>
      </c>
      <c r="K42" s="184">
        <v>-9.7882763076830581E-3</v>
      </c>
      <c r="L42" s="4"/>
      <c r="M42" s="2"/>
      <c r="X42" s="2"/>
      <c r="Z42" s="39"/>
      <c r="AA42" s="39"/>
      <c r="AB42" s="39"/>
    </row>
    <row r="43" spans="2:28" ht="21" customHeight="1" x14ac:dyDescent="0.25">
      <c r="H43" s="186" t="s">
        <v>96</v>
      </c>
      <c r="I43" s="187">
        <v>0.16882297254654466</v>
      </c>
      <c r="J43" s="188" t="s">
        <v>609</v>
      </c>
      <c r="K43" s="189">
        <v>0.20260559888202678</v>
      </c>
      <c r="L43" s="4"/>
      <c r="M43" s="2"/>
      <c r="X43" s="2"/>
      <c r="Z43" s="39"/>
      <c r="AA43" s="39"/>
      <c r="AB43" s="39"/>
    </row>
    <row r="44" spans="2:28" ht="22.5" customHeight="1" x14ac:dyDescent="0.25">
      <c r="L44" s="4"/>
      <c r="M44" s="2"/>
      <c r="X44" s="2"/>
      <c r="Z44" s="39"/>
      <c r="AA44" s="39"/>
      <c r="AB44" s="39"/>
    </row>
    <row r="45" spans="2:28" ht="18" customHeight="1" x14ac:dyDescent="0.25">
      <c r="B45" s="51" t="s">
        <v>128</v>
      </c>
      <c r="C45" s="51"/>
      <c r="D45" s="50"/>
      <c r="E45" s="50"/>
      <c r="F45" s="50"/>
      <c r="G45" s="50"/>
      <c r="H45" s="50"/>
      <c r="I45" s="50"/>
      <c r="J45" s="50"/>
      <c r="K45" s="50"/>
      <c r="L45" s="4"/>
      <c r="M45" s="2"/>
      <c r="X45" s="2"/>
      <c r="Z45" s="39"/>
      <c r="AA45" s="39"/>
      <c r="AB45" s="39"/>
    </row>
    <row r="46" spans="2:28" ht="30.75" customHeight="1" x14ac:dyDescent="0.25">
      <c r="B46" s="55" t="s">
        <v>62</v>
      </c>
      <c r="C46" s="55" t="s">
        <v>99</v>
      </c>
      <c r="D46" s="55" t="s">
        <v>100</v>
      </c>
      <c r="E46" s="55" t="s">
        <v>101</v>
      </c>
      <c r="F46" s="55" t="s">
        <v>102</v>
      </c>
      <c r="G46" s="55" t="s">
        <v>103</v>
      </c>
      <c r="H46" s="55" t="s">
        <v>6</v>
      </c>
      <c r="I46" s="55" t="s">
        <v>7</v>
      </c>
      <c r="J46" s="55" t="s">
        <v>104</v>
      </c>
      <c r="K46" s="55" t="s">
        <v>69</v>
      </c>
      <c r="L46" s="4"/>
      <c r="M46" s="2"/>
      <c r="N46" s="39" t="s">
        <v>121</v>
      </c>
      <c r="X46" s="2"/>
      <c r="Z46" s="39"/>
      <c r="AA46" s="39"/>
      <c r="AB46" s="39"/>
    </row>
    <row r="47" spans="2:28" ht="22.5" customHeight="1" x14ac:dyDescent="0.25">
      <c r="B47" s="285" t="s">
        <v>115</v>
      </c>
      <c r="C47" s="275">
        <v>2401</v>
      </c>
      <c r="D47" s="276">
        <v>2.057269067290602E-2</v>
      </c>
      <c r="E47" s="276">
        <v>0.34374580940378929</v>
      </c>
      <c r="F47" s="276">
        <v>0.15275624107351268</v>
      </c>
      <c r="G47" s="277">
        <v>7.0414749999999984</v>
      </c>
      <c r="H47" s="278">
        <v>1.7757821677976517</v>
      </c>
      <c r="I47" s="278">
        <v>24.354279991276986</v>
      </c>
      <c r="J47" s="279">
        <v>2.8045954015173606</v>
      </c>
      <c r="K47" s="81" t="s">
        <v>73</v>
      </c>
      <c r="L47" s="4"/>
      <c r="M47" s="2"/>
      <c r="N47" s="39">
        <v>1</v>
      </c>
      <c r="X47" s="2"/>
      <c r="Z47" s="39"/>
      <c r="AA47" s="39"/>
      <c r="AB47" s="39"/>
    </row>
    <row r="48" spans="2:28" ht="22.5" customHeight="1" x14ac:dyDescent="0.25">
      <c r="B48" s="286" t="s">
        <v>115</v>
      </c>
      <c r="C48" s="280">
        <v>2402</v>
      </c>
      <c r="D48" s="281">
        <v>1.3077449669128485E-2</v>
      </c>
      <c r="E48" s="281">
        <v>0.31583311265529629</v>
      </c>
      <c r="F48" s="281">
        <v>0.11676489800974305</v>
      </c>
      <c r="G48" s="282">
        <v>5.1817380952380958</v>
      </c>
      <c r="H48" s="283">
        <v>1.7767890954434795</v>
      </c>
      <c r="I48" s="283">
        <v>6.9052574226792611</v>
      </c>
      <c r="J48" s="284">
        <v>3.1150501870272995</v>
      </c>
      <c r="K48" s="72" t="s">
        <v>164</v>
      </c>
      <c r="M48" s="2"/>
      <c r="N48" s="39">
        <v>3</v>
      </c>
      <c r="X48" s="2"/>
      <c r="Z48" s="39"/>
      <c r="AA48" s="39"/>
      <c r="AB48" s="39"/>
    </row>
    <row r="49" spans="2:28" ht="22.5" customHeight="1" x14ac:dyDescent="0.25">
      <c r="B49" s="286" t="s">
        <v>115</v>
      </c>
      <c r="C49" s="280">
        <v>2403</v>
      </c>
      <c r="D49" s="281">
        <v>6.7154994010393751E-3</v>
      </c>
      <c r="E49" s="281">
        <v>0.32147263650432545</v>
      </c>
      <c r="F49" s="281">
        <v>0.13138549032905009</v>
      </c>
      <c r="G49" s="282">
        <v>5.4727857142857159</v>
      </c>
      <c r="H49" s="283">
        <v>2.3093105330247554</v>
      </c>
      <c r="I49" s="283">
        <v>10.099589072806065</v>
      </c>
      <c r="J49" s="284">
        <v>3.0495247730103689</v>
      </c>
      <c r="K49" s="72" t="s">
        <v>66</v>
      </c>
      <c r="M49" s="2"/>
      <c r="N49" s="39">
        <v>2</v>
      </c>
      <c r="X49" s="2"/>
      <c r="Z49" s="39"/>
      <c r="AA49" s="39"/>
      <c r="AB49" s="39"/>
    </row>
    <row r="50" spans="2:28" ht="22.5" customHeight="1" x14ac:dyDescent="0.25">
      <c r="B50" s="286" t="s">
        <v>115</v>
      </c>
      <c r="C50" s="280">
        <v>2404</v>
      </c>
      <c r="D50" s="281">
        <v>5.8640510963020222E-3</v>
      </c>
      <c r="E50" s="281">
        <v>0.32058882369260816</v>
      </c>
      <c r="F50" s="281">
        <v>0.14317613548391148</v>
      </c>
      <c r="G50" s="282">
        <v>5.7066904761904755</v>
      </c>
      <c r="H50" s="283">
        <v>2.7534198709952973</v>
      </c>
      <c r="I50" s="283">
        <v>10.46061857880054</v>
      </c>
      <c r="J50" s="284">
        <v>2.9995648300926314</v>
      </c>
      <c r="K50" s="72" t="s">
        <v>66</v>
      </c>
      <c r="M50" s="2"/>
      <c r="N50" s="39">
        <v>2</v>
      </c>
      <c r="X50" s="2"/>
      <c r="Z50" s="39"/>
      <c r="AA50" s="39"/>
      <c r="AB50" s="39"/>
    </row>
    <row r="51" spans="2:28" ht="22.5" customHeight="1" x14ac:dyDescent="0.25">
      <c r="B51" s="286" t="s">
        <v>115</v>
      </c>
      <c r="C51" s="280">
        <v>2405</v>
      </c>
      <c r="D51" s="281">
        <v>5.9971578903077576E-3</v>
      </c>
      <c r="E51" s="281">
        <v>0.32133557638776294</v>
      </c>
      <c r="F51" s="281">
        <v>0.14126915760001574</v>
      </c>
      <c r="G51" s="282">
        <v>6.1050975609756115</v>
      </c>
      <c r="H51" s="283">
        <v>2.62679282883165</v>
      </c>
      <c r="I51" s="283">
        <v>11.591983773427375</v>
      </c>
      <c r="J51" s="284">
        <v>2.9405278692767007</v>
      </c>
      <c r="K51" s="72" t="s">
        <v>66</v>
      </c>
      <c r="M51" s="2"/>
      <c r="N51" s="39">
        <v>2</v>
      </c>
      <c r="X51" s="2"/>
      <c r="Z51" s="39"/>
      <c r="AA51" s="39"/>
      <c r="AB51" s="39"/>
    </row>
    <row r="52" spans="2:28" ht="22.5" customHeight="1" x14ac:dyDescent="0.25">
      <c r="B52" s="286" t="s">
        <v>115</v>
      </c>
      <c r="C52" s="280">
        <v>2406</v>
      </c>
      <c r="D52" s="281">
        <v>6.3840124853289607E-3</v>
      </c>
      <c r="E52" s="281">
        <v>0.32132295285950085</v>
      </c>
      <c r="F52" s="281">
        <v>0.13883263992114853</v>
      </c>
      <c r="G52" s="282">
        <v>6.9582051282051252</v>
      </c>
      <c r="H52" s="283">
        <v>0.16704685347268503</v>
      </c>
      <c r="I52" s="283">
        <v>9.4444114782119293</v>
      </c>
      <c r="J52" s="284">
        <v>2.8006524896899134</v>
      </c>
      <c r="K52" s="72" t="s">
        <v>68</v>
      </c>
      <c r="M52" s="2"/>
      <c r="N52" s="39">
        <v>1</v>
      </c>
      <c r="X52" s="2"/>
      <c r="Z52" s="39"/>
      <c r="AA52" s="39"/>
      <c r="AB52" s="39"/>
    </row>
    <row r="53" spans="2:28" ht="22.5" customHeight="1" x14ac:dyDescent="0.25">
      <c r="B53" s="286" t="s">
        <v>115</v>
      </c>
      <c r="C53" s="280">
        <v>2407</v>
      </c>
      <c r="D53" s="281">
        <v>7.5029169810482159E-3</v>
      </c>
      <c r="E53" s="281">
        <v>0.32505409616419206</v>
      </c>
      <c r="F53" s="281">
        <v>0.13343836610252494</v>
      </c>
      <c r="G53" s="282">
        <v>7.5966153846153839</v>
      </c>
      <c r="H53" s="283">
        <v>0.19131550052743709</v>
      </c>
      <c r="I53" s="283">
        <v>9.3383780937273997</v>
      </c>
      <c r="J53" s="284">
        <v>2.6652937174200759</v>
      </c>
      <c r="K53" s="72" t="s">
        <v>68</v>
      </c>
      <c r="M53" s="2"/>
      <c r="N53" s="39">
        <v>1</v>
      </c>
      <c r="X53" s="2"/>
      <c r="Z53" s="39"/>
      <c r="AA53" s="39"/>
      <c r="AB53" s="39"/>
    </row>
    <row r="54" spans="2:28" ht="22.5" customHeight="1" x14ac:dyDescent="0.25">
      <c r="B54" s="286" t="s">
        <v>115</v>
      </c>
      <c r="C54" s="280">
        <v>2408</v>
      </c>
      <c r="D54" s="281">
        <v>9.1018999877047028E-3</v>
      </c>
      <c r="E54" s="281">
        <v>0.32794107223788621</v>
      </c>
      <c r="F54" s="281">
        <v>0.12507871223729042</v>
      </c>
      <c r="G54" s="282">
        <v>8.0040000000000013</v>
      </c>
      <c r="H54" s="283">
        <v>0.10428033269153598</v>
      </c>
      <c r="I54" s="283">
        <v>9.8675819491986623</v>
      </c>
      <c r="J54" s="284">
        <v>2.5756166035252983</v>
      </c>
      <c r="K54" s="72" t="s">
        <v>68</v>
      </c>
      <c r="M54" s="2"/>
      <c r="N54" s="39">
        <v>1</v>
      </c>
      <c r="X54" s="2"/>
      <c r="Z54" s="39"/>
      <c r="AA54" s="39"/>
      <c r="AB54" s="39"/>
    </row>
    <row r="55" spans="2:28" ht="22.5" customHeight="1" x14ac:dyDescent="0.25">
      <c r="B55" s="286" t="s">
        <v>115</v>
      </c>
      <c r="C55" s="280">
        <v>2409</v>
      </c>
      <c r="D55" s="281">
        <v>7.4099094936522572E-3</v>
      </c>
      <c r="E55" s="281">
        <v>0.328965863180468</v>
      </c>
      <c r="F55" s="281">
        <v>0.1361779640688647</v>
      </c>
      <c r="G55" s="282">
        <v>7.6928157894736842</v>
      </c>
      <c r="H55" s="283">
        <v>0.12365704184064842</v>
      </c>
      <c r="I55" s="283">
        <v>8.3290002491663522</v>
      </c>
      <c r="J55" s="284">
        <v>2.6361006313736488</v>
      </c>
      <c r="K55" s="72" t="s">
        <v>68</v>
      </c>
      <c r="M55" s="2"/>
      <c r="N55" s="39">
        <v>1</v>
      </c>
      <c r="X55" s="2"/>
      <c r="Z55" s="39"/>
      <c r="AA55" s="39"/>
      <c r="AB55" s="39"/>
    </row>
    <row r="56" spans="2:28" ht="22.5" customHeight="1" x14ac:dyDescent="0.25">
      <c r="B56" s="286" t="s">
        <v>115</v>
      </c>
      <c r="C56" s="280">
        <v>2410</v>
      </c>
      <c r="D56" s="281">
        <v>6.3941862501994311E-3</v>
      </c>
      <c r="E56" s="281">
        <v>0.33491923237915433</v>
      </c>
      <c r="F56" s="281">
        <v>0.16000692098576205</v>
      </c>
      <c r="G56" s="282">
        <v>6.4230975609756094</v>
      </c>
      <c r="H56" s="283">
        <v>0.19282224609268822</v>
      </c>
      <c r="I56" s="283">
        <v>8.5006175909940183</v>
      </c>
      <c r="J56" s="284">
        <v>2.911055220745407</v>
      </c>
      <c r="K56" s="72" t="s">
        <v>66</v>
      </c>
      <c r="M56" s="2"/>
      <c r="N56" s="39">
        <v>2</v>
      </c>
      <c r="X56" s="2"/>
      <c r="Z56" s="39"/>
      <c r="AA56" s="39"/>
      <c r="AB56" s="39"/>
    </row>
    <row r="57" spans="2:28" ht="22.5" customHeight="1" x14ac:dyDescent="0.25">
      <c r="B57" s="286" t="s">
        <v>115</v>
      </c>
      <c r="C57" s="280">
        <v>2411</v>
      </c>
      <c r="D57" s="281">
        <v>5.8945575719844033E-3</v>
      </c>
      <c r="E57" s="281">
        <v>0.34178751813079938</v>
      </c>
      <c r="F57" s="281">
        <v>0.16571888327571307</v>
      </c>
      <c r="G57" s="282">
        <v>6.2545853658536599</v>
      </c>
      <c r="H57" s="283">
        <v>0.17866983411712706</v>
      </c>
      <c r="I57" s="283">
        <v>8.4183792601268568</v>
      </c>
      <c r="J57" s="284">
        <v>2.9222056275884771</v>
      </c>
      <c r="K57" s="72" t="s">
        <v>66</v>
      </c>
      <c r="M57" s="2"/>
      <c r="N57" s="39">
        <v>2</v>
      </c>
      <c r="X57" s="2"/>
      <c r="Z57" s="39"/>
      <c r="AA57" s="39"/>
      <c r="AB57" s="39"/>
    </row>
    <row r="58" spans="2:28" ht="22.5" customHeight="1" x14ac:dyDescent="0.25">
      <c r="B58" s="286" t="s">
        <v>115</v>
      </c>
      <c r="C58" s="280">
        <v>2412</v>
      </c>
      <c r="D58" s="281">
        <v>8.3444511021535921E-3</v>
      </c>
      <c r="E58" s="281">
        <v>0.33817714112845038</v>
      </c>
      <c r="F58" s="281">
        <v>0.15804573222044085</v>
      </c>
      <c r="G58" s="282">
        <v>6.4007804878048784</v>
      </c>
      <c r="H58" s="283">
        <v>0.16339884520008158</v>
      </c>
      <c r="I58" s="283">
        <v>8.5422338284181851</v>
      </c>
      <c r="J58" s="284">
        <v>2.9503387039460893</v>
      </c>
      <c r="K58" s="72" t="s">
        <v>66</v>
      </c>
      <c r="M58" s="2"/>
      <c r="N58" s="39">
        <v>2</v>
      </c>
      <c r="X58" s="2"/>
      <c r="Z58" s="39"/>
      <c r="AA58" s="39"/>
      <c r="AB58" s="39"/>
    </row>
    <row r="59" spans="2:28" ht="22.5" customHeight="1" x14ac:dyDescent="0.25">
      <c r="B59" s="286" t="s">
        <v>115</v>
      </c>
      <c r="C59" s="280">
        <v>2501</v>
      </c>
      <c r="D59" s="281">
        <v>9.0935163241082206E-3</v>
      </c>
      <c r="E59" s="281">
        <v>0.32965626012257609</v>
      </c>
      <c r="F59" s="281">
        <v>0.1502027057907841</v>
      </c>
      <c r="G59" s="282">
        <v>6.1330731707317092</v>
      </c>
      <c r="H59" s="283">
        <v>0.17450237181811312</v>
      </c>
      <c r="I59" s="283">
        <v>7.754396459753206</v>
      </c>
      <c r="J59" s="284">
        <v>2.9837597015461292</v>
      </c>
      <c r="K59" s="72" t="s">
        <v>66</v>
      </c>
      <c r="M59" s="2"/>
      <c r="N59" s="39">
        <v>2</v>
      </c>
      <c r="X59" s="2"/>
      <c r="Z59" s="39"/>
      <c r="AA59" s="39"/>
      <c r="AB59" s="39"/>
    </row>
    <row r="60" spans="2:28" ht="22.5" customHeight="1" x14ac:dyDescent="0.25">
      <c r="B60" s="286" t="s">
        <v>115</v>
      </c>
      <c r="C60" s="280">
        <v>2502</v>
      </c>
      <c r="D60" s="281">
        <v>8.7157019806260918E-3</v>
      </c>
      <c r="E60" s="281">
        <v>0.32911765116457453</v>
      </c>
      <c r="F60" s="281">
        <v>0.14711537211788964</v>
      </c>
      <c r="G60" s="282">
        <v>6.0314634146341444</v>
      </c>
      <c r="H60" s="283">
        <v>0.37095368370416454</v>
      </c>
      <c r="I60" s="283">
        <v>7.8446892985851724</v>
      </c>
      <c r="J60" s="284">
        <v>2.9889799681002884</v>
      </c>
      <c r="K60" s="72" t="s">
        <v>66</v>
      </c>
      <c r="M60" s="2"/>
      <c r="N60" s="39">
        <v>2</v>
      </c>
      <c r="X60" s="2"/>
      <c r="Z60" s="39"/>
      <c r="AA60" s="39"/>
      <c r="AB60" s="39"/>
    </row>
    <row r="61" spans="2:28" ht="25.5" customHeight="1" x14ac:dyDescent="0.25">
      <c r="B61" s="52" t="s">
        <v>105</v>
      </c>
      <c r="C61" s="52"/>
      <c r="D61" s="65" cm="1">
        <f t="array" aca="1" ref="D61" ca="1">(INDIRECT(ADDRESS(ROW()-1,COLUMN()))/INDIRECT(ADDRESS(ROW()-2,COLUMN())))-1</f>
        <v>-4.1547662094198801E-2</v>
      </c>
      <c r="E61" s="65" cm="1">
        <f t="array" aca="1" ref="E61" ca="1">(INDIRECT(ADDRESS(ROW()-1,COLUMN()))/INDIRECT(ADDRESS(ROW()-2,COLUMN())))-1</f>
        <v>-1.6338502347909012E-3</v>
      </c>
      <c r="F61" s="65" cm="1">
        <f t="array" aca="1" ref="F61" ca="1">(INDIRECT(ADDRESS(ROW()-1,COLUMN()))/INDIRECT(ADDRESS(ROW()-2,COLUMN())))-1</f>
        <v>-2.0554447782017871E-2</v>
      </c>
      <c r="G61" s="65" cm="1">
        <f t="array" aca="1" ref="G61" ca="1">(INDIRECT(ADDRESS(ROW()-1,COLUMN()))/INDIRECT(ADDRESS(ROW()-2,COLUMN())))-1</f>
        <v>-1.6567510817002362E-2</v>
      </c>
      <c r="H61" s="65" cm="1">
        <f t="array" aca="1" ref="H61" ca="1">(INDIRECT(ADDRESS(ROW()-1,COLUMN()))/INDIRECT(ADDRESS(ROW()-2,COLUMN())))-1</f>
        <v>1.1257801818924045</v>
      </c>
      <c r="I61" s="65" cm="1">
        <f t="array" aca="1" ref="I61" ca="1">(INDIRECT(ADDRESS(ROW()-1,COLUMN()))/INDIRECT(ADDRESS(ROW()-2,COLUMN())))-1</f>
        <v>1.1644083366204372E-2</v>
      </c>
      <c r="J61" s="65" cm="1">
        <f t="array" aca="1" ref="J61" ca="1">(INDIRECT(ADDRESS(ROW()-1,COLUMN()))/INDIRECT(ADDRESS(ROW()-2,COLUMN())))-1</f>
        <v>1.7495599767816117E-3</v>
      </c>
      <c r="K61" s="73" t="str" cm="1">
        <f t="array" aca="1" ref="K61" ca="1">_xlfn.IFS(N61=0,"등급유지",N61&gt;0,N61&amp;"등급 상승",N61&lt;0,N61&amp;"등급 하락")</f>
        <v>등급유지</v>
      </c>
      <c r="M61" s="323"/>
      <c r="N61" s="39" cm="1">
        <f t="array" aca="1" ref="N61" ca="1">(INDIRECT(ADDRESS(ROW()-1,COLUMN()))-INDIRECT(ADDRESS(ROW()-2,COLUMN())))</f>
        <v>0</v>
      </c>
      <c r="O61" s="39" t="s">
        <v>122</v>
      </c>
      <c r="X61" s="324"/>
      <c r="Z61" s="325"/>
      <c r="AA61" s="39"/>
      <c r="AB61" s="39"/>
    </row>
    <row r="62" spans="2:28" ht="25.5" customHeight="1" x14ac:dyDescent="0.25">
      <c r="B62" s="47"/>
      <c r="C62" s="47"/>
      <c r="D62" s="48"/>
      <c r="E62" s="48"/>
      <c r="F62" s="48"/>
      <c r="G62" s="48"/>
      <c r="H62" s="48"/>
      <c r="I62" s="48"/>
      <c r="J62" s="48"/>
      <c r="K62" s="48"/>
      <c r="M62" s="323"/>
      <c r="N62" s="2"/>
      <c r="O62" s="2"/>
      <c r="X62" s="324"/>
      <c r="Z62" s="325"/>
      <c r="AA62" s="39"/>
      <c r="AB62" s="39"/>
    </row>
    <row r="63" spans="2:28" ht="18" customHeight="1" x14ac:dyDescent="0.25">
      <c r="B63" s="51" t="s">
        <v>129</v>
      </c>
      <c r="C63" s="51"/>
      <c r="D63" s="50"/>
      <c r="E63" s="50"/>
      <c r="F63" s="50"/>
      <c r="G63" s="50"/>
      <c r="H63" s="50"/>
      <c r="I63" s="50"/>
      <c r="J63" s="50"/>
      <c r="K63" s="50"/>
      <c r="M63" s="323"/>
      <c r="X63" s="324"/>
      <c r="Z63" s="325"/>
      <c r="AA63" s="39"/>
      <c r="AB63" s="39"/>
    </row>
    <row r="64" spans="2:28" ht="21" customHeight="1" x14ac:dyDescent="0.25">
      <c r="B64" s="47"/>
      <c r="C64" s="47"/>
      <c r="D64" s="48"/>
      <c r="E64" s="48"/>
      <c r="F64" s="48"/>
      <c r="G64" s="48"/>
      <c r="H64" s="48"/>
      <c r="I64" s="48"/>
      <c r="J64" s="48"/>
      <c r="K64" s="48"/>
      <c r="M64" s="323"/>
      <c r="X64" s="324"/>
      <c r="Z64" s="325"/>
      <c r="AA64" s="39"/>
      <c r="AB64" s="39"/>
    </row>
    <row r="65" spans="2:27" ht="25.5" customHeight="1" x14ac:dyDescent="0.25">
      <c r="B65" s="47"/>
      <c r="C65" s="47"/>
      <c r="D65" s="48"/>
      <c r="E65" s="48"/>
      <c r="F65" s="48"/>
      <c r="G65" s="48"/>
      <c r="H65" s="48"/>
      <c r="I65" s="48"/>
      <c r="J65" s="48"/>
      <c r="K65" s="48"/>
      <c r="M65" s="323"/>
      <c r="N65" s="324"/>
      <c r="P65" s="325"/>
      <c r="AA65" s="326"/>
    </row>
    <row r="66" spans="2:27" ht="25.5" customHeight="1" x14ac:dyDescent="0.25">
      <c r="B66" s="47"/>
      <c r="C66" s="47"/>
      <c r="D66" s="48"/>
      <c r="M66" s="323"/>
      <c r="N66" s="324"/>
      <c r="P66" s="325"/>
      <c r="AA66" s="326"/>
    </row>
    <row r="67" spans="2:27" ht="25.5" customHeight="1" x14ac:dyDescent="0.25">
      <c r="B67" s="47"/>
      <c r="C67" s="47"/>
      <c r="D67" s="48"/>
      <c r="M67" s="323"/>
      <c r="N67" s="324"/>
      <c r="P67" s="325"/>
      <c r="AA67" s="326"/>
    </row>
    <row r="68" spans="2:27" ht="25.5" customHeight="1" x14ac:dyDescent="0.25">
      <c r="B68" s="47"/>
      <c r="C68" s="47"/>
      <c r="D68" s="48"/>
      <c r="M68" s="323"/>
      <c r="N68" s="324"/>
      <c r="P68" s="325"/>
      <c r="AA68" s="326"/>
    </row>
    <row r="69" spans="2:27" ht="25.5" customHeight="1" x14ac:dyDescent="0.25">
      <c r="B69" s="47"/>
      <c r="C69" s="47"/>
      <c r="D69" s="48"/>
      <c r="M69" s="323"/>
      <c r="N69" s="324"/>
      <c r="P69" s="325"/>
      <c r="AA69" s="326"/>
    </row>
    <row r="70" spans="2:27" ht="25.5" customHeight="1" x14ac:dyDescent="0.25">
      <c r="B70" s="47"/>
      <c r="C70" s="47"/>
      <c r="D70" s="48"/>
      <c r="M70" s="323"/>
      <c r="N70" s="324"/>
      <c r="P70" s="325"/>
      <c r="AA70" s="326"/>
    </row>
    <row r="71" spans="2:27" ht="25.5" customHeight="1" x14ac:dyDescent="0.25">
      <c r="B71" s="47"/>
      <c r="C71" s="47"/>
      <c r="D71" s="48"/>
      <c r="M71" s="323"/>
      <c r="N71" s="324"/>
      <c r="P71" s="325"/>
      <c r="AA71" s="326"/>
    </row>
    <row r="72" spans="2:27" ht="25.5" customHeight="1" x14ac:dyDescent="0.25">
      <c r="B72" s="47"/>
      <c r="C72" s="47"/>
      <c r="D72" s="48"/>
      <c r="E72" s="48"/>
      <c r="F72" s="48"/>
      <c r="G72" s="48"/>
      <c r="H72" s="48"/>
      <c r="I72" s="48"/>
      <c r="J72" s="48"/>
      <c r="K72" s="48"/>
      <c r="M72" s="323"/>
      <c r="N72" s="324"/>
      <c r="P72" s="325"/>
      <c r="AA72" s="326"/>
    </row>
    <row r="73" spans="2:27" ht="25.5" customHeight="1" x14ac:dyDescent="0.25">
      <c r="B73" s="47"/>
      <c r="C73" s="47"/>
      <c r="D73" s="48"/>
      <c r="E73" s="48"/>
      <c r="F73" s="48"/>
      <c r="G73" s="48"/>
      <c r="H73" s="48"/>
      <c r="I73" s="48"/>
      <c r="J73" s="48"/>
      <c r="K73" s="48"/>
      <c r="M73" s="323"/>
      <c r="N73" s="324"/>
      <c r="P73" s="325"/>
      <c r="AA73" s="326"/>
    </row>
    <row r="74" spans="2:27" ht="25.5" customHeight="1" thickBot="1" x14ac:dyDescent="0.3">
      <c r="B74" s="204" t="s">
        <v>89</v>
      </c>
      <c r="C74" s="205" t="s">
        <v>117</v>
      </c>
      <c r="D74" s="205" t="s">
        <v>120</v>
      </c>
      <c r="E74" s="205" t="s">
        <v>116</v>
      </c>
      <c r="F74" s="205" t="s">
        <v>118</v>
      </c>
      <c r="G74" s="205" t="s">
        <v>119</v>
      </c>
      <c r="H74" s="205" t="s">
        <v>157</v>
      </c>
      <c r="I74" s="205" t="s">
        <v>157</v>
      </c>
      <c r="J74" s="205" t="s">
        <v>157</v>
      </c>
      <c r="K74" s="206" t="s">
        <v>157</v>
      </c>
      <c r="M74" s="327">
        <v>1</v>
      </c>
      <c r="N74" s="328">
        <v>2</v>
      </c>
      <c r="O74" s="328">
        <v>3</v>
      </c>
      <c r="P74" s="327">
        <v>4</v>
      </c>
      <c r="Q74" s="328">
        <v>5</v>
      </c>
      <c r="R74" s="328"/>
      <c r="S74" s="327"/>
      <c r="T74" s="328"/>
      <c r="U74" s="329"/>
      <c r="AA74" s="326"/>
    </row>
    <row r="75" spans="2:27" ht="25.5" customHeight="1" thickTop="1" x14ac:dyDescent="0.25">
      <c r="B75" s="209" t="s">
        <v>107</v>
      </c>
      <c r="C75" s="210" t="s">
        <v>67</v>
      </c>
      <c r="D75" s="211" t="s">
        <v>66</v>
      </c>
      <c r="E75" s="211" t="s">
        <v>66</v>
      </c>
      <c r="F75" s="211" t="s">
        <v>68</v>
      </c>
      <c r="G75" s="211" t="s">
        <v>68</v>
      </c>
      <c r="H75" s="211" t="s">
        <v>157</v>
      </c>
      <c r="I75" s="211" t="s">
        <v>157</v>
      </c>
      <c r="J75" s="211" t="s">
        <v>157</v>
      </c>
      <c r="K75" s="211" t="s">
        <v>157</v>
      </c>
      <c r="M75" s="327" t="s">
        <v>117</v>
      </c>
      <c r="N75" s="327" t="s">
        <v>120</v>
      </c>
      <c r="O75" s="327" t="s">
        <v>116</v>
      </c>
      <c r="P75" s="327" t="s">
        <v>118</v>
      </c>
      <c r="Q75" s="327" t="s">
        <v>119</v>
      </c>
      <c r="R75" s="327"/>
      <c r="S75" s="327"/>
      <c r="T75" s="327"/>
      <c r="U75" s="323" t="str">
        <f t="shared" ref="U75" si="0">K74</f>
        <v/>
      </c>
      <c r="AA75" s="326"/>
    </row>
    <row r="76" spans="2:27" ht="25.5" customHeight="1" x14ac:dyDescent="0.25">
      <c r="B76" s="207" t="s">
        <v>92</v>
      </c>
      <c r="C76" s="197" t="s">
        <v>276</v>
      </c>
      <c r="D76" s="197" t="s">
        <v>276</v>
      </c>
      <c r="E76" s="197" t="s">
        <v>276</v>
      </c>
      <c r="F76" s="197" t="s">
        <v>276</v>
      </c>
      <c r="G76" s="197" t="s">
        <v>276</v>
      </c>
      <c r="H76" s="197" t="s">
        <v>157</v>
      </c>
      <c r="I76" s="197" t="s">
        <v>157</v>
      </c>
      <c r="J76" s="197" t="s">
        <v>157</v>
      </c>
      <c r="K76" s="208" t="s">
        <v>157</v>
      </c>
      <c r="M76" s="323"/>
      <c r="N76" s="324"/>
      <c r="P76" s="325"/>
      <c r="AA76" s="326"/>
    </row>
    <row r="77" spans="2:27" ht="25.5" customHeight="1" x14ac:dyDescent="0.25">
      <c r="B77" s="173" t="s">
        <v>93</v>
      </c>
      <c r="C77" s="175" t="s">
        <v>276</v>
      </c>
      <c r="D77" s="175" t="s">
        <v>276</v>
      </c>
      <c r="E77" s="175" t="s">
        <v>276</v>
      </c>
      <c r="F77" s="175" t="s">
        <v>276</v>
      </c>
      <c r="G77" s="175" t="s">
        <v>276</v>
      </c>
      <c r="H77" s="175" t="s">
        <v>157</v>
      </c>
      <c r="I77" s="175" t="s">
        <v>157</v>
      </c>
      <c r="J77" s="175" t="s">
        <v>157</v>
      </c>
      <c r="K77" s="176" t="s">
        <v>157</v>
      </c>
      <c r="M77" s="330">
        <v>0</v>
      </c>
      <c r="N77" s="330">
        <v>0</v>
      </c>
      <c r="O77" s="330">
        <v>0</v>
      </c>
      <c r="P77" s="330">
        <v>0</v>
      </c>
      <c r="Q77" s="330">
        <v>0</v>
      </c>
      <c r="R77" s="330"/>
      <c r="S77" s="330"/>
      <c r="T77" s="330"/>
      <c r="AA77" s="326"/>
    </row>
    <row r="78" spans="2:27" ht="25.5" customHeight="1" x14ac:dyDescent="0.25">
      <c r="B78" s="172" t="s">
        <v>94</v>
      </c>
      <c r="C78" s="175" t="s">
        <v>406</v>
      </c>
      <c r="D78" s="175" t="s">
        <v>276</v>
      </c>
      <c r="E78" s="175" t="s">
        <v>407</v>
      </c>
      <c r="F78" s="175" t="s">
        <v>276</v>
      </c>
      <c r="G78" s="175" t="s">
        <v>276</v>
      </c>
      <c r="H78" s="175" t="s">
        <v>157</v>
      </c>
      <c r="I78" s="175" t="s">
        <v>157</v>
      </c>
      <c r="J78" s="175" t="s">
        <v>157</v>
      </c>
      <c r="K78" s="176" t="s">
        <v>157</v>
      </c>
      <c r="M78" s="330">
        <v>0</v>
      </c>
      <c r="N78" s="330">
        <v>0</v>
      </c>
      <c r="O78" s="330">
        <v>0</v>
      </c>
      <c r="P78" s="330">
        <v>0</v>
      </c>
      <c r="Q78" s="330">
        <v>0</v>
      </c>
      <c r="R78" s="330"/>
      <c r="S78" s="330"/>
      <c r="T78" s="330"/>
      <c r="AA78" s="326"/>
    </row>
    <row r="79" spans="2:27" ht="25.5" customHeight="1" x14ac:dyDescent="0.25">
      <c r="B79" s="172" t="s">
        <v>97</v>
      </c>
      <c r="C79" s="175" t="s">
        <v>610</v>
      </c>
      <c r="D79" s="175" t="s">
        <v>434</v>
      </c>
      <c r="E79" s="175" t="s">
        <v>407</v>
      </c>
      <c r="F79" s="175" t="s">
        <v>611</v>
      </c>
      <c r="G79" s="175" t="s">
        <v>276</v>
      </c>
      <c r="H79" s="175" t="s">
        <v>157</v>
      </c>
      <c r="I79" s="175" t="s">
        <v>157</v>
      </c>
      <c r="J79" s="175" t="s">
        <v>157</v>
      </c>
      <c r="K79" s="176" t="s">
        <v>157</v>
      </c>
      <c r="M79" s="330">
        <v>0.1111111111111111</v>
      </c>
      <c r="N79" s="330">
        <v>0</v>
      </c>
      <c r="O79" s="330">
        <v>0.21428571428571427</v>
      </c>
      <c r="P79" s="330">
        <v>0</v>
      </c>
      <c r="Q79" s="330">
        <v>0</v>
      </c>
      <c r="R79" s="330"/>
      <c r="S79" s="330"/>
      <c r="T79" s="330"/>
      <c r="AA79" s="326"/>
    </row>
    <row r="80" spans="2:27" ht="25.5" customHeight="1" x14ac:dyDescent="0.25">
      <c r="B80" s="177" t="s">
        <v>95</v>
      </c>
      <c r="C80" s="175" t="s">
        <v>611</v>
      </c>
      <c r="D80" s="175" t="s">
        <v>276</v>
      </c>
      <c r="E80" s="175" t="s">
        <v>407</v>
      </c>
      <c r="F80" s="175" t="s">
        <v>406</v>
      </c>
      <c r="G80" s="175" t="s">
        <v>437</v>
      </c>
      <c r="H80" s="175" t="s">
        <v>157</v>
      </c>
      <c r="I80" s="175" t="s">
        <v>157</v>
      </c>
      <c r="J80" s="175" t="s">
        <v>157</v>
      </c>
      <c r="K80" s="176" t="s">
        <v>157</v>
      </c>
      <c r="M80" s="330">
        <v>0.55555555555555558</v>
      </c>
      <c r="N80" s="330">
        <v>0.66666666666666663</v>
      </c>
      <c r="O80" s="330">
        <v>0.21428571428571427</v>
      </c>
      <c r="P80" s="330">
        <v>0.22222222222222221</v>
      </c>
      <c r="Q80" s="330">
        <v>0</v>
      </c>
      <c r="R80" s="330"/>
      <c r="S80" s="330"/>
      <c r="T80" s="330"/>
      <c r="AA80" s="326"/>
    </row>
    <row r="81" spans="2:27" ht="25.5" customHeight="1" x14ac:dyDescent="0.25">
      <c r="B81" s="178" t="s">
        <v>96</v>
      </c>
      <c r="C81" s="179" t="s">
        <v>406</v>
      </c>
      <c r="D81" s="179" t="s">
        <v>435</v>
      </c>
      <c r="E81" s="179" t="s">
        <v>436</v>
      </c>
      <c r="F81" s="179" t="s">
        <v>408</v>
      </c>
      <c r="G81" s="179" t="s">
        <v>438</v>
      </c>
      <c r="H81" s="179" t="s">
        <v>157</v>
      </c>
      <c r="I81" s="179" t="s">
        <v>157</v>
      </c>
      <c r="J81" s="179" t="s">
        <v>157</v>
      </c>
      <c r="K81" s="180" t="s">
        <v>157</v>
      </c>
      <c r="M81" s="330">
        <v>0.22222222222222221</v>
      </c>
      <c r="N81" s="330">
        <v>0</v>
      </c>
      <c r="O81" s="330">
        <v>0.21428571428571427</v>
      </c>
      <c r="P81" s="330">
        <v>0.1111111111111111</v>
      </c>
      <c r="Q81" s="330">
        <v>0.2</v>
      </c>
      <c r="R81" s="330"/>
      <c r="S81" s="330"/>
      <c r="T81" s="330"/>
      <c r="AA81" s="326"/>
    </row>
    <row r="82" spans="2:27" ht="15.75" customHeight="1" x14ac:dyDescent="0.25">
      <c r="B82" s="47"/>
      <c r="C82" s="47"/>
      <c r="D82" s="48"/>
      <c r="E82" s="48"/>
      <c r="F82" s="48"/>
      <c r="G82" s="48"/>
      <c r="H82" s="48"/>
      <c r="I82" s="48"/>
      <c r="J82" s="48"/>
      <c r="K82" s="48"/>
      <c r="M82" s="330">
        <v>0.1111111111111111</v>
      </c>
      <c r="N82" s="330">
        <v>0.33333333333333331</v>
      </c>
      <c r="O82" s="330">
        <v>0.35714285714285715</v>
      </c>
      <c r="P82" s="330">
        <v>0.66666666666666663</v>
      </c>
      <c r="Q82" s="330">
        <v>0.8</v>
      </c>
      <c r="R82" s="330"/>
      <c r="S82" s="330"/>
      <c r="T82" s="330"/>
      <c r="AA82" s="326"/>
    </row>
    <row r="83" spans="2:27" ht="17.25" customHeight="1" x14ac:dyDescent="0.25">
      <c r="B83" s="51" t="s">
        <v>130</v>
      </c>
      <c r="C83" s="51"/>
      <c r="D83" s="50"/>
      <c r="E83" s="50"/>
      <c r="F83" s="50"/>
      <c r="G83" s="50"/>
      <c r="H83" s="50"/>
      <c r="I83" s="50"/>
      <c r="J83" s="50"/>
      <c r="K83" s="50"/>
      <c r="M83" s="323"/>
      <c r="N83" s="324"/>
      <c r="P83" s="325"/>
      <c r="AA83" s="326"/>
    </row>
    <row r="84" spans="2:27" ht="30.75" customHeight="1" x14ac:dyDescent="0.25">
      <c r="B84" s="55" t="s">
        <v>72</v>
      </c>
      <c r="C84" s="55" t="s">
        <v>99</v>
      </c>
      <c r="D84" s="55" t="s">
        <v>100</v>
      </c>
      <c r="E84" s="55" t="s">
        <v>101</v>
      </c>
      <c r="F84" s="55" t="s">
        <v>102</v>
      </c>
      <c r="G84" s="55" t="s">
        <v>103</v>
      </c>
      <c r="H84" s="55" t="s">
        <v>6</v>
      </c>
      <c r="I84" s="55" t="s">
        <v>7</v>
      </c>
      <c r="J84" s="55" t="s">
        <v>104</v>
      </c>
      <c r="K84" s="55" t="s">
        <v>106</v>
      </c>
      <c r="M84" s="323"/>
      <c r="N84" s="324"/>
      <c r="P84" s="325"/>
      <c r="AA84" s="326"/>
    </row>
    <row r="85" spans="2:27" ht="18.75" customHeight="1" x14ac:dyDescent="0.25">
      <c r="B85" s="85" t="s">
        <v>117</v>
      </c>
      <c r="C85" s="64">
        <v>2401</v>
      </c>
      <c r="D85" s="86">
        <v>2.4091610164346206E-2</v>
      </c>
      <c r="E85" s="86">
        <v>0.33832158102636545</v>
      </c>
      <c r="F85" s="86">
        <v>0.16896801782748636</v>
      </c>
      <c r="G85" s="87">
        <v>7.011222222222222</v>
      </c>
      <c r="H85" s="88">
        <v>0.1974050097763497</v>
      </c>
      <c r="I85" s="88">
        <v>26.33489535827195</v>
      </c>
      <c r="J85" s="89">
        <v>2.6495862952920466</v>
      </c>
      <c r="K85" s="72"/>
      <c r="M85" s="323"/>
      <c r="N85" s="324"/>
      <c r="P85" s="325"/>
      <c r="AA85" s="326"/>
    </row>
    <row r="86" spans="2:27" ht="18.75" customHeight="1" x14ac:dyDescent="0.25">
      <c r="B86" s="85" t="s">
        <v>117</v>
      </c>
      <c r="C86" s="64">
        <v>2402</v>
      </c>
      <c r="D86" s="86">
        <v>1.5019051661496842E-2</v>
      </c>
      <c r="E86" s="86">
        <v>0.31323669599140941</v>
      </c>
      <c r="F86" s="86">
        <v>0.14610289183100222</v>
      </c>
      <c r="G86" s="87">
        <v>5.269222222222222</v>
      </c>
      <c r="H86" s="88">
        <v>7.2434771509407511E-2</v>
      </c>
      <c r="I86" s="88">
        <v>8.8546613928932487</v>
      </c>
      <c r="J86" s="89">
        <v>2.8570952339721583</v>
      </c>
      <c r="K86" s="72"/>
      <c r="M86" s="323"/>
      <c r="N86" s="324"/>
      <c r="P86" s="325"/>
      <c r="AA86" s="326"/>
    </row>
    <row r="87" spans="2:27" ht="18.75" customHeight="1" x14ac:dyDescent="0.25">
      <c r="B87" s="85" t="s">
        <v>117</v>
      </c>
      <c r="C87" s="64">
        <v>2403</v>
      </c>
      <c r="D87" s="86">
        <v>6.3747726140521354E-3</v>
      </c>
      <c r="E87" s="86">
        <v>0.32518772935151308</v>
      </c>
      <c r="F87" s="86">
        <v>0.13865654177534351</v>
      </c>
      <c r="G87" s="87">
        <v>5.5237777777777781</v>
      </c>
      <c r="H87" s="88">
        <v>6.2849252371172906E-2</v>
      </c>
      <c r="I87" s="88">
        <v>11.989419143512571</v>
      </c>
      <c r="J87" s="89">
        <v>2.8130851147306521</v>
      </c>
      <c r="K87" s="72"/>
      <c r="M87" s="323"/>
      <c r="N87" s="324"/>
      <c r="P87" s="325"/>
      <c r="AA87" s="326"/>
    </row>
    <row r="88" spans="2:27" ht="18.75" customHeight="1" x14ac:dyDescent="0.25">
      <c r="B88" s="85" t="s">
        <v>117</v>
      </c>
      <c r="C88" s="64">
        <v>2404</v>
      </c>
      <c r="D88" s="86">
        <v>5.5785484619481742E-3</v>
      </c>
      <c r="E88" s="86">
        <v>0.32376866768612295</v>
      </c>
      <c r="F88" s="86">
        <v>0.13195093605126332</v>
      </c>
      <c r="G88" s="87">
        <v>5.8937777777777773</v>
      </c>
      <c r="H88" s="88">
        <v>4.9155677505329703E-2</v>
      </c>
      <c r="I88" s="88">
        <v>13.547732161142827</v>
      </c>
      <c r="J88" s="89">
        <v>2.7187843932759561</v>
      </c>
      <c r="K88" s="72"/>
      <c r="M88" s="323"/>
      <c r="N88" s="324"/>
      <c r="P88" s="325"/>
      <c r="AA88" s="326"/>
    </row>
    <row r="89" spans="2:27" ht="18.75" customHeight="1" x14ac:dyDescent="0.25">
      <c r="B89" s="85" t="s">
        <v>117</v>
      </c>
      <c r="C89" s="64">
        <v>2405</v>
      </c>
      <c r="D89" s="86">
        <v>5.6453232811338652E-3</v>
      </c>
      <c r="E89" s="86">
        <v>0.32245858849213271</v>
      </c>
      <c r="F89" s="86">
        <v>0.1415170983798098</v>
      </c>
      <c r="G89" s="87">
        <v>6.0825555555555555</v>
      </c>
      <c r="H89" s="88">
        <v>3.9212846277036403E-2</v>
      </c>
      <c r="I89" s="88">
        <v>15.25379720176716</v>
      </c>
      <c r="J89" s="89">
        <v>2.7324372415333991</v>
      </c>
      <c r="K89" s="72"/>
      <c r="M89" s="323"/>
      <c r="N89" s="324"/>
      <c r="P89" s="325"/>
      <c r="AA89" s="326"/>
    </row>
    <row r="90" spans="2:27" ht="18.75" customHeight="1" x14ac:dyDescent="0.25">
      <c r="B90" s="85" t="s">
        <v>117</v>
      </c>
      <c r="C90" s="64">
        <v>2406</v>
      </c>
      <c r="D90" s="86">
        <v>6.2318425782629597E-3</v>
      </c>
      <c r="E90" s="86">
        <v>0.32082143635607913</v>
      </c>
      <c r="F90" s="86">
        <v>0.13309808952750396</v>
      </c>
      <c r="G90" s="87">
        <v>6.9261250000000008</v>
      </c>
      <c r="H90" s="88">
        <v>5.6250818070791658E-2</v>
      </c>
      <c r="I90" s="88">
        <v>17.506985378032542</v>
      </c>
      <c r="J90" s="89">
        <v>2.650971248422203</v>
      </c>
      <c r="K90" s="72"/>
      <c r="M90" s="323"/>
      <c r="N90" s="324"/>
      <c r="P90" s="325"/>
      <c r="AA90" s="326"/>
    </row>
    <row r="91" spans="2:27" ht="18.75" customHeight="1" x14ac:dyDescent="0.25">
      <c r="B91" s="85" t="s">
        <v>117</v>
      </c>
      <c r="C91" s="64">
        <v>2407</v>
      </c>
      <c r="D91" s="86">
        <v>8.1934185292637327E-3</v>
      </c>
      <c r="E91" s="86">
        <v>0.32463000189938596</v>
      </c>
      <c r="F91" s="86">
        <v>0.13223471586761995</v>
      </c>
      <c r="G91" s="87">
        <v>7.753222222222222</v>
      </c>
      <c r="H91" s="88">
        <v>1.5060901579455575E-2</v>
      </c>
      <c r="I91" s="88">
        <v>15.86854242665388</v>
      </c>
      <c r="J91" s="89">
        <v>2.474185847921166</v>
      </c>
      <c r="K91" s="72"/>
      <c r="M91" s="323"/>
      <c r="N91" s="324"/>
      <c r="P91" s="325"/>
      <c r="AA91" s="326"/>
    </row>
    <row r="92" spans="2:27" ht="18.75" customHeight="1" x14ac:dyDescent="0.25">
      <c r="B92" s="85" t="s">
        <v>117</v>
      </c>
      <c r="C92" s="64">
        <v>2408</v>
      </c>
      <c r="D92" s="86">
        <v>1.0690661497718683E-2</v>
      </c>
      <c r="E92" s="86">
        <v>0.32519657078907477</v>
      </c>
      <c r="F92" s="86">
        <v>0.11979982484988856</v>
      </c>
      <c r="G92" s="87">
        <v>8.05822222222222</v>
      </c>
      <c r="H92" s="88">
        <v>1.2579610589767788E-2</v>
      </c>
      <c r="I92" s="88">
        <v>15.917400599586173</v>
      </c>
      <c r="J92" s="89">
        <v>2.4328581369903293</v>
      </c>
      <c r="K92" s="72"/>
      <c r="M92" s="323"/>
      <c r="N92" s="324"/>
      <c r="P92" s="325"/>
      <c r="AA92" s="326"/>
    </row>
    <row r="93" spans="2:27" ht="18.75" customHeight="1" x14ac:dyDescent="0.25">
      <c r="B93" s="85" t="s">
        <v>117</v>
      </c>
      <c r="C93" s="64">
        <v>2409</v>
      </c>
      <c r="D93" s="86">
        <v>7.6005819402452848E-3</v>
      </c>
      <c r="E93" s="86">
        <v>0.32965288334457976</v>
      </c>
      <c r="F93" s="86">
        <v>0.13956722621499665</v>
      </c>
      <c r="G93" s="87">
        <v>7.2702222222222206</v>
      </c>
      <c r="H93" s="88">
        <v>2.825724168348169E-2</v>
      </c>
      <c r="I93" s="88">
        <v>9.5862692411211636</v>
      </c>
      <c r="J93" s="89">
        <v>2.490420262843287</v>
      </c>
      <c r="K93" s="72"/>
      <c r="M93" s="323"/>
      <c r="N93" s="324"/>
      <c r="P93" s="325"/>
      <c r="AA93" s="326"/>
    </row>
    <row r="94" spans="2:27" ht="18.75" customHeight="1" x14ac:dyDescent="0.25">
      <c r="B94" s="85" t="s">
        <v>117</v>
      </c>
      <c r="C94" s="64">
        <v>2410</v>
      </c>
      <c r="D94" s="86">
        <v>6.9787042051466242E-3</v>
      </c>
      <c r="E94" s="86">
        <v>0.33599980375310085</v>
      </c>
      <c r="F94" s="86">
        <v>0.17833737707000522</v>
      </c>
      <c r="G94" s="87">
        <v>6.3242222222222235</v>
      </c>
      <c r="H94" s="88">
        <v>6.7954227985712864E-2</v>
      </c>
      <c r="I94" s="88">
        <v>9.9807772354015771</v>
      </c>
      <c r="J94" s="89">
        <v>2.755270823332983</v>
      </c>
      <c r="K94" s="72"/>
      <c r="M94" s="323"/>
      <c r="N94" s="324"/>
      <c r="P94" s="325"/>
      <c r="AA94" s="326"/>
    </row>
    <row r="95" spans="2:27" ht="18.75" customHeight="1" x14ac:dyDescent="0.25">
      <c r="B95" s="85" t="s">
        <v>117</v>
      </c>
      <c r="C95" s="64">
        <v>2411</v>
      </c>
      <c r="D95" s="86">
        <v>6.6895162712774289E-3</v>
      </c>
      <c r="E95" s="86">
        <v>0.34056838044846199</v>
      </c>
      <c r="F95" s="86">
        <v>0.17540036993925984</v>
      </c>
      <c r="G95" s="87">
        <v>6.2075555555555555</v>
      </c>
      <c r="H95" s="88">
        <v>4.0570632985179607E-2</v>
      </c>
      <c r="I95" s="88">
        <v>12.557963263345927</v>
      </c>
      <c r="J95" s="89">
        <v>2.7616667123551353</v>
      </c>
      <c r="K95" s="72"/>
      <c r="M95" s="323"/>
      <c r="N95" s="324"/>
      <c r="P95" s="325"/>
      <c r="AA95" s="326"/>
    </row>
    <row r="96" spans="2:27" ht="18.75" customHeight="1" x14ac:dyDescent="0.25">
      <c r="B96" s="85" t="s">
        <v>117</v>
      </c>
      <c r="C96" s="64">
        <v>2412</v>
      </c>
      <c r="D96" s="86">
        <v>9.5829101929403044E-3</v>
      </c>
      <c r="E96" s="86">
        <v>0.33657212549073312</v>
      </c>
      <c r="F96" s="86">
        <v>0.17035931447483965</v>
      </c>
      <c r="G96" s="87">
        <v>6.31911111111111</v>
      </c>
      <c r="H96" s="88">
        <v>0.10455915597397565</v>
      </c>
      <c r="I96" s="88">
        <v>11.813381880990732</v>
      </c>
      <c r="J96" s="89">
        <v>2.7876255257108</v>
      </c>
      <c r="K96" s="72"/>
      <c r="M96" s="323"/>
      <c r="N96" s="324"/>
      <c r="P96" s="325"/>
      <c r="AA96" s="326"/>
    </row>
    <row r="97" spans="2:27" ht="18.75" customHeight="1" x14ac:dyDescent="0.25">
      <c r="B97" s="85" t="s">
        <v>117</v>
      </c>
      <c r="C97" s="64">
        <v>2501</v>
      </c>
      <c r="D97" s="86">
        <v>1.074474696611474E-2</v>
      </c>
      <c r="E97" s="86">
        <v>0.33062102529966692</v>
      </c>
      <c r="F97" s="86">
        <v>0.14466601529403705</v>
      </c>
      <c r="G97" s="87">
        <v>5.8701111111111111</v>
      </c>
      <c r="H97" s="88">
        <v>0.1234451979347736</v>
      </c>
      <c r="I97" s="88">
        <v>10.306694303760462</v>
      </c>
      <c r="J97" s="89">
        <v>2.8349507552020738</v>
      </c>
      <c r="K97" s="72"/>
      <c r="M97" s="323"/>
      <c r="N97" s="324"/>
      <c r="P97" s="325"/>
      <c r="AA97" s="326"/>
    </row>
    <row r="98" spans="2:27" ht="18.75" customHeight="1" x14ac:dyDescent="0.25">
      <c r="B98" s="85" t="s">
        <v>117</v>
      </c>
      <c r="C98" s="64">
        <v>2502</v>
      </c>
      <c r="D98" s="86">
        <v>9.9080829716229456E-3</v>
      </c>
      <c r="E98" s="86">
        <v>0.32418296011218517</v>
      </c>
      <c r="F98" s="86">
        <v>0.14392397430852441</v>
      </c>
      <c r="G98" s="87">
        <v>5.4641111111111123</v>
      </c>
      <c r="H98" s="88">
        <v>0.14690662394622042</v>
      </c>
      <c r="I98" s="88">
        <v>7.5879497126161422</v>
      </c>
      <c r="J98" s="89">
        <v>2.9131788793690392</v>
      </c>
      <c r="K98" s="72" t="s">
        <v>67</v>
      </c>
      <c r="M98" s="323"/>
      <c r="N98" s="324"/>
      <c r="P98" s="325"/>
      <c r="AA98" s="326"/>
    </row>
    <row r="99" spans="2:27" ht="18.75" customHeight="1" x14ac:dyDescent="0.25">
      <c r="B99" s="85" t="s">
        <v>120</v>
      </c>
      <c r="C99" s="64">
        <v>2401</v>
      </c>
      <c r="D99" s="86">
        <v>1.5686309412797046E-2</v>
      </c>
      <c r="E99" s="86">
        <v>0.32690746341136717</v>
      </c>
      <c r="F99" s="86">
        <v>8.4217937993772141E-2</v>
      </c>
      <c r="G99" s="87">
        <v>4.2476666666666665</v>
      </c>
      <c r="H99" s="88">
        <v>0.11861681407573542</v>
      </c>
      <c r="I99" s="88">
        <v>6.595094862610889</v>
      </c>
      <c r="J99" s="89">
        <v>3.01950778183777</v>
      </c>
      <c r="K99" s="72"/>
      <c r="M99" s="323"/>
      <c r="N99" s="324"/>
      <c r="P99" s="325"/>
      <c r="AA99" s="326"/>
    </row>
    <row r="100" spans="2:27" ht="18.75" customHeight="1" x14ac:dyDescent="0.25">
      <c r="B100" s="85" t="s">
        <v>120</v>
      </c>
      <c r="C100" s="64">
        <v>2402</v>
      </c>
      <c r="D100" s="86">
        <v>1.5421482195136584E-2</v>
      </c>
      <c r="E100" s="86">
        <v>0.28541376026523191</v>
      </c>
      <c r="F100" s="86">
        <v>6.5990367355220306E-2</v>
      </c>
      <c r="G100" s="87">
        <v>2.9756666666666667</v>
      </c>
      <c r="H100" s="88">
        <v>0.9040517923151592</v>
      </c>
      <c r="I100" s="88">
        <v>2.6634340228686124</v>
      </c>
      <c r="J100" s="89">
        <v>3.3499727611951124</v>
      </c>
      <c r="K100" s="72"/>
      <c r="M100" s="323"/>
      <c r="N100" s="324"/>
      <c r="P100" s="325"/>
      <c r="AA100" s="326"/>
    </row>
    <row r="101" spans="2:27" ht="18.75" customHeight="1" x14ac:dyDescent="0.25">
      <c r="B101" s="85" t="s">
        <v>120</v>
      </c>
      <c r="C101" s="64">
        <v>2403</v>
      </c>
      <c r="D101" s="86">
        <v>6.4901245653560934E-3</v>
      </c>
      <c r="E101" s="86">
        <v>0.2857997646779557</v>
      </c>
      <c r="F101" s="86">
        <v>6.3237238462002882E-2</v>
      </c>
      <c r="G101" s="87">
        <v>2.4326666666666665</v>
      </c>
      <c r="H101" s="88">
        <v>1.5183071805347499</v>
      </c>
      <c r="I101" s="88">
        <v>1.380279255031591</v>
      </c>
      <c r="J101" s="89">
        <v>3.4389885172250412</v>
      </c>
      <c r="K101" s="72"/>
      <c r="M101" s="323"/>
      <c r="N101" s="324"/>
      <c r="P101" s="325"/>
      <c r="AA101" s="326"/>
    </row>
    <row r="102" spans="2:27" ht="18.75" customHeight="1" x14ac:dyDescent="0.25">
      <c r="B102" s="85" t="s">
        <v>120</v>
      </c>
      <c r="C102" s="64">
        <v>2404</v>
      </c>
      <c r="D102" s="86">
        <v>6.1460563852466839E-3</v>
      </c>
      <c r="E102" s="86">
        <v>0.2831041208742367</v>
      </c>
      <c r="F102" s="86">
        <v>7.464218884990334E-2</v>
      </c>
      <c r="G102" s="87">
        <v>2.6263333333333332</v>
      </c>
      <c r="H102" s="88">
        <v>2.1178752545647317</v>
      </c>
      <c r="I102" s="88">
        <v>1.1170500580478615</v>
      </c>
      <c r="J102" s="89">
        <v>3.3929807680510931</v>
      </c>
      <c r="K102" s="72"/>
      <c r="M102" s="323"/>
      <c r="N102" s="324"/>
      <c r="P102" s="325"/>
      <c r="AA102" s="326"/>
    </row>
    <row r="103" spans="2:27" ht="18.75" customHeight="1" x14ac:dyDescent="0.25">
      <c r="B103" s="85" t="s">
        <v>120</v>
      </c>
      <c r="C103" s="64">
        <v>2405</v>
      </c>
      <c r="D103" s="86">
        <v>6.5133345090437299E-3</v>
      </c>
      <c r="E103" s="86">
        <v>0.2823697874890751</v>
      </c>
      <c r="F103" s="86">
        <v>7.7707145192342619E-2</v>
      </c>
      <c r="G103" s="87">
        <v>3.0486666666666671</v>
      </c>
      <c r="H103" s="88">
        <v>2.2841367285408114</v>
      </c>
      <c r="I103" s="88">
        <v>1.4762613970721785</v>
      </c>
      <c r="J103" s="89">
        <v>3.3208600531742931</v>
      </c>
      <c r="K103" s="72"/>
      <c r="M103" s="323"/>
      <c r="N103" s="324"/>
      <c r="P103" s="325"/>
      <c r="AA103" s="326"/>
    </row>
    <row r="104" spans="2:27" ht="18.75" customHeight="1" x14ac:dyDescent="0.25">
      <c r="B104" s="85" t="s">
        <v>120</v>
      </c>
      <c r="C104" s="64">
        <v>2406</v>
      </c>
      <c r="D104" s="86">
        <v>7.3424026101939601E-3</v>
      </c>
      <c r="E104" s="86">
        <v>0.28636927504847948</v>
      </c>
      <c r="F104" s="86">
        <v>9.8324430018502315E-2</v>
      </c>
      <c r="G104" s="87">
        <v>3.3830000000000005</v>
      </c>
      <c r="H104" s="88">
        <v>1.3461723715567131</v>
      </c>
      <c r="I104" s="88">
        <v>1.8307944253171298</v>
      </c>
      <c r="J104" s="89">
        <v>3.2290936348447454</v>
      </c>
      <c r="K104" s="72"/>
      <c r="M104" s="323"/>
      <c r="N104" s="324"/>
      <c r="P104" s="325"/>
      <c r="AA104" s="326"/>
    </row>
    <row r="105" spans="2:27" ht="18.75" customHeight="1" x14ac:dyDescent="0.25">
      <c r="B105" s="85" t="s">
        <v>120</v>
      </c>
      <c r="C105" s="64">
        <v>2407</v>
      </c>
      <c r="D105" s="86">
        <v>7.720306633193029E-3</v>
      </c>
      <c r="E105" s="86">
        <v>0.28814886044737736</v>
      </c>
      <c r="F105" s="86">
        <v>7.9384337345611025E-2</v>
      </c>
      <c r="G105" s="87">
        <v>3.8693333333333335</v>
      </c>
      <c r="H105" s="88">
        <v>1.582268020813544</v>
      </c>
      <c r="I105" s="88">
        <v>1.8911354084381056</v>
      </c>
      <c r="J105" s="89">
        <v>3.0897973104086924</v>
      </c>
      <c r="K105" s="72"/>
      <c r="M105" s="323"/>
      <c r="N105" s="324"/>
      <c r="P105" s="325"/>
      <c r="AA105" s="326"/>
    </row>
    <row r="106" spans="2:27" ht="18.75" customHeight="1" x14ac:dyDescent="0.25">
      <c r="B106" s="85" t="s">
        <v>120</v>
      </c>
      <c r="C106" s="64">
        <v>2408</v>
      </c>
      <c r="D106" s="86">
        <v>8.4253400750241292E-3</v>
      </c>
      <c r="E106" s="86">
        <v>0.29624871399892294</v>
      </c>
      <c r="F106" s="86">
        <v>7.4153479990360052E-2</v>
      </c>
      <c r="G106" s="87">
        <v>4.5106666666666664</v>
      </c>
      <c r="H106" s="88">
        <v>0.62711399991847516</v>
      </c>
      <c r="I106" s="88">
        <v>2.7835059996381442</v>
      </c>
      <c r="J106" s="89">
        <v>2.9681671505436125</v>
      </c>
      <c r="K106" s="72"/>
      <c r="M106" s="323"/>
      <c r="N106" s="324"/>
      <c r="P106" s="325"/>
      <c r="AA106" s="326"/>
    </row>
    <row r="107" spans="2:27" ht="18.75" customHeight="1" x14ac:dyDescent="0.25">
      <c r="B107" s="85" t="s">
        <v>120</v>
      </c>
      <c r="C107" s="64">
        <v>2409</v>
      </c>
      <c r="D107" s="86">
        <v>6.5161282744518566E-3</v>
      </c>
      <c r="E107" s="86">
        <v>0.29134293970313313</v>
      </c>
      <c r="F107" s="86">
        <v>7.9656868729386876E-2</v>
      </c>
      <c r="G107" s="87">
        <v>4.1086666666666671</v>
      </c>
      <c r="H107" s="88">
        <v>0.69585310614177043</v>
      </c>
      <c r="I107" s="88">
        <v>2.0509354707336391</v>
      </c>
      <c r="J107" s="89">
        <v>3.0770129994042348</v>
      </c>
      <c r="K107" s="72"/>
      <c r="M107" s="323"/>
      <c r="N107" s="324"/>
      <c r="P107" s="325"/>
      <c r="AA107" s="326"/>
    </row>
    <row r="108" spans="2:27" ht="18.75" customHeight="1" x14ac:dyDescent="0.25">
      <c r="B108" s="85" t="s">
        <v>120</v>
      </c>
      <c r="C108" s="64">
        <v>2410</v>
      </c>
      <c r="D108" s="86">
        <v>5.345742295876278E-3</v>
      </c>
      <c r="E108" s="86">
        <v>0.30574880511823754</v>
      </c>
      <c r="F108" s="86">
        <v>0.10112133332909153</v>
      </c>
      <c r="G108" s="87">
        <v>3.5559999999999996</v>
      </c>
      <c r="H108" s="88">
        <v>0.89759385764025068</v>
      </c>
      <c r="I108" s="88">
        <v>2.9484253931347473</v>
      </c>
      <c r="J108" s="89">
        <v>3.3050007932700658</v>
      </c>
      <c r="K108" s="72"/>
      <c r="M108" s="323"/>
      <c r="N108" s="324"/>
      <c r="P108" s="325"/>
      <c r="AA108" s="326"/>
    </row>
    <row r="109" spans="2:27" ht="18.75" customHeight="1" x14ac:dyDescent="0.25">
      <c r="B109" s="85" t="s">
        <v>120</v>
      </c>
      <c r="C109" s="64">
        <v>2411</v>
      </c>
      <c r="D109" s="86">
        <v>2.7962449891846862E-3</v>
      </c>
      <c r="E109" s="86">
        <v>0.31484305427909393</v>
      </c>
      <c r="F109" s="86">
        <v>0.11592875934899984</v>
      </c>
      <c r="G109" s="87">
        <v>4.0616666666666665</v>
      </c>
      <c r="H109" s="88">
        <v>0.76722736909781308</v>
      </c>
      <c r="I109" s="88">
        <v>2.9703665115530011</v>
      </c>
      <c r="J109" s="89">
        <v>3.2428530896579084</v>
      </c>
      <c r="K109" s="72"/>
      <c r="M109" s="323"/>
      <c r="N109" s="324"/>
      <c r="P109" s="325"/>
      <c r="AA109" s="326"/>
    </row>
    <row r="110" spans="2:27" ht="18.75" customHeight="1" x14ac:dyDescent="0.25">
      <c r="B110" s="85" t="s">
        <v>120</v>
      </c>
      <c r="C110" s="64">
        <v>2412</v>
      </c>
      <c r="D110" s="86">
        <v>4.1838132668750479E-3</v>
      </c>
      <c r="E110" s="86">
        <v>0.30399052461565773</v>
      </c>
      <c r="F110" s="86">
        <v>0.11767783664492816</v>
      </c>
      <c r="G110" s="87">
        <v>3.8699999999999997</v>
      </c>
      <c r="H110" s="88">
        <v>0.62276585862049194</v>
      </c>
      <c r="I110" s="88">
        <v>2.3017426134613381</v>
      </c>
      <c r="J110" s="89">
        <v>3.3335296960557499</v>
      </c>
      <c r="K110" s="72"/>
      <c r="M110" s="323"/>
      <c r="N110" s="324"/>
      <c r="P110" s="325"/>
      <c r="AA110" s="326"/>
    </row>
    <row r="111" spans="2:27" ht="18.75" customHeight="1" x14ac:dyDescent="0.25">
      <c r="B111" s="85" t="s">
        <v>120</v>
      </c>
      <c r="C111" s="64">
        <v>2501</v>
      </c>
      <c r="D111" s="86">
        <v>4.9465377301936798E-3</v>
      </c>
      <c r="E111" s="86">
        <v>0.2922364353049311</v>
      </c>
      <c r="F111" s="86">
        <v>0.1049022188308123</v>
      </c>
      <c r="G111" s="87">
        <v>4.0053333333333336</v>
      </c>
      <c r="H111" s="88">
        <v>0.53695877484361809</v>
      </c>
      <c r="I111" s="88">
        <v>2.9874433654935846</v>
      </c>
      <c r="J111" s="89">
        <v>3.2672507685376049</v>
      </c>
      <c r="K111" s="72"/>
      <c r="M111" s="323"/>
      <c r="N111" s="324"/>
      <c r="P111" s="325"/>
      <c r="AA111" s="326"/>
    </row>
    <row r="112" spans="2:27" ht="18.75" customHeight="1" x14ac:dyDescent="0.25">
      <c r="B112" s="85" t="s">
        <v>120</v>
      </c>
      <c r="C112" s="64">
        <v>2502</v>
      </c>
      <c r="D112" s="86">
        <v>7.3806750230537115E-3</v>
      </c>
      <c r="E112" s="86">
        <v>0.28984401197903892</v>
      </c>
      <c r="F112" s="86">
        <v>0.10260586432513513</v>
      </c>
      <c r="G112" s="87">
        <v>4.2616666666666667</v>
      </c>
      <c r="H112" s="88">
        <v>0.28405013287749276</v>
      </c>
      <c r="I112" s="88">
        <v>4.1332192804418844</v>
      </c>
      <c r="J112" s="89">
        <v>3.2073632334386564</v>
      </c>
      <c r="K112" s="72" t="s">
        <v>66</v>
      </c>
      <c r="M112" s="323"/>
      <c r="N112" s="324"/>
      <c r="P112" s="325"/>
      <c r="AA112" s="326"/>
    </row>
    <row r="113" spans="2:27" ht="18.75" customHeight="1" x14ac:dyDescent="0.25">
      <c r="B113" s="85" t="s">
        <v>116</v>
      </c>
      <c r="C113" s="64">
        <v>2401</v>
      </c>
      <c r="D113" s="86">
        <v>1.7696039683063814E-2</v>
      </c>
      <c r="E113" s="86">
        <v>0.35879102647149785</v>
      </c>
      <c r="F113" s="86">
        <v>0.17277898434604499</v>
      </c>
      <c r="G113" s="87">
        <v>10.301692307692308</v>
      </c>
      <c r="H113" s="88">
        <v>0.45272953707253832</v>
      </c>
      <c r="I113" s="88">
        <v>27.176561194326101</v>
      </c>
      <c r="J113" s="89">
        <v>2.7758111696462797</v>
      </c>
      <c r="K113" s="72"/>
      <c r="M113" s="323"/>
      <c r="N113" s="324"/>
      <c r="P113" s="325"/>
      <c r="AA113" s="326"/>
    </row>
    <row r="114" spans="2:27" ht="18.75" customHeight="1" x14ac:dyDescent="0.25">
      <c r="B114" s="85" t="s">
        <v>116</v>
      </c>
      <c r="C114" s="64">
        <v>2402</v>
      </c>
      <c r="D114" s="86">
        <v>1.0145344993436686E-2</v>
      </c>
      <c r="E114" s="86">
        <v>0.33026611774024933</v>
      </c>
      <c r="F114" s="86">
        <v>0.140535047665998</v>
      </c>
      <c r="G114" s="87">
        <v>7.2709285714285725</v>
      </c>
      <c r="H114" s="88">
        <v>0.32562579372720435</v>
      </c>
      <c r="I114" s="88">
        <v>5.1561239239128094</v>
      </c>
      <c r="J114" s="89">
        <v>3.1120482817606403</v>
      </c>
      <c r="K114" s="72"/>
      <c r="M114" s="323"/>
      <c r="N114" s="324"/>
      <c r="P114" s="325"/>
      <c r="AA114" s="326"/>
    </row>
    <row r="115" spans="2:27" ht="18.75" customHeight="1" x14ac:dyDescent="0.25">
      <c r="B115" s="85" t="s">
        <v>116</v>
      </c>
      <c r="C115" s="64">
        <v>2403</v>
      </c>
      <c r="D115" s="86">
        <v>5.9195435521763925E-3</v>
      </c>
      <c r="E115" s="86">
        <v>0.33361504765003125</v>
      </c>
      <c r="F115" s="86">
        <v>0.16368148783575132</v>
      </c>
      <c r="G115" s="87">
        <v>7.5644285714285733</v>
      </c>
      <c r="H115" s="88">
        <v>0.17428276426051512</v>
      </c>
      <c r="I115" s="88">
        <v>5.8223764238624325</v>
      </c>
      <c r="J115" s="89">
        <v>3.0549963141718082</v>
      </c>
      <c r="K115" s="72"/>
      <c r="M115" s="323"/>
      <c r="N115" s="324"/>
      <c r="P115" s="325"/>
      <c r="AA115" s="326"/>
    </row>
    <row r="116" spans="2:27" ht="18.75" customHeight="1" x14ac:dyDescent="0.25">
      <c r="B116" s="85" t="s">
        <v>116</v>
      </c>
      <c r="C116" s="64">
        <v>2404</v>
      </c>
      <c r="D116" s="86">
        <v>5.2538223064200447E-3</v>
      </c>
      <c r="E116" s="86">
        <v>0.32897061693154361</v>
      </c>
      <c r="F116" s="86">
        <v>0.18477837571419398</v>
      </c>
      <c r="G116" s="87">
        <v>7.7841428571428564</v>
      </c>
      <c r="H116" s="88">
        <v>0.22978389973149749</v>
      </c>
      <c r="I116" s="88">
        <v>5.5444631290051651</v>
      </c>
      <c r="J116" s="89">
        <v>3.0124517939758495</v>
      </c>
      <c r="K116" s="72"/>
      <c r="M116" s="323"/>
      <c r="N116" s="324"/>
      <c r="P116" s="325"/>
      <c r="AA116" s="326"/>
    </row>
    <row r="117" spans="2:27" ht="18.75" customHeight="1" x14ac:dyDescent="0.25">
      <c r="B117" s="85" t="s">
        <v>116</v>
      </c>
      <c r="C117" s="64">
        <v>2405</v>
      </c>
      <c r="D117" s="86">
        <v>5.5718346345976317E-3</v>
      </c>
      <c r="E117" s="86">
        <v>0.33061705965451227</v>
      </c>
      <c r="F117" s="86">
        <v>0.17270577975290233</v>
      </c>
      <c r="G117" s="87">
        <v>8.5407692307692304</v>
      </c>
      <c r="H117" s="88">
        <v>0.18301519696312743</v>
      </c>
      <c r="I117" s="88">
        <v>6.6596465197086223</v>
      </c>
      <c r="J117" s="89">
        <v>2.9048580485895892</v>
      </c>
      <c r="K117" s="72"/>
      <c r="M117" s="323"/>
      <c r="N117" s="324"/>
      <c r="P117" s="325"/>
      <c r="AA117" s="326"/>
    </row>
    <row r="118" spans="2:27" ht="18.75" customHeight="1" x14ac:dyDescent="0.25">
      <c r="B118" s="85" t="s">
        <v>116</v>
      </c>
      <c r="C118" s="64">
        <v>2406</v>
      </c>
      <c r="D118" s="86">
        <v>6.1794973189788979E-3</v>
      </c>
      <c r="E118" s="86">
        <v>0.33082480046695456</v>
      </c>
      <c r="F118" s="86">
        <v>0.17641200597413967</v>
      </c>
      <c r="G118" s="87">
        <v>9.6781538461538457</v>
      </c>
      <c r="H118" s="88">
        <v>0.10758355207613113</v>
      </c>
      <c r="I118" s="88">
        <v>7.11802803852542</v>
      </c>
      <c r="J118" s="89">
        <v>2.7198859618127225</v>
      </c>
      <c r="K118" s="72"/>
      <c r="M118" s="323"/>
      <c r="N118" s="324"/>
      <c r="P118" s="325"/>
      <c r="AA118" s="326"/>
    </row>
    <row r="119" spans="2:27" ht="18.75" customHeight="1" x14ac:dyDescent="0.25">
      <c r="B119" s="85" t="s">
        <v>116</v>
      </c>
      <c r="C119" s="64">
        <v>2407</v>
      </c>
      <c r="D119" s="86">
        <v>7.1339225497622401E-3</v>
      </c>
      <c r="E119" s="86">
        <v>0.33606591182382584</v>
      </c>
      <c r="F119" s="86">
        <v>0.17083680389525585</v>
      </c>
      <c r="G119" s="87">
        <v>9.9688461538461546</v>
      </c>
      <c r="H119" s="88">
        <v>0.17138577395244728</v>
      </c>
      <c r="I119" s="88">
        <v>7.1767792842587301</v>
      </c>
      <c r="J119" s="89">
        <v>2.6608782311534473</v>
      </c>
      <c r="K119" s="72"/>
      <c r="M119" s="323"/>
      <c r="N119" s="324"/>
      <c r="P119" s="325"/>
      <c r="AA119" s="326"/>
    </row>
    <row r="120" spans="2:27" ht="18.75" customHeight="1" x14ac:dyDescent="0.25">
      <c r="B120" s="85" t="s">
        <v>116</v>
      </c>
      <c r="C120" s="64">
        <v>2408</v>
      </c>
      <c r="D120" s="86">
        <v>9.3750697851809148E-3</v>
      </c>
      <c r="E120" s="86">
        <v>0.33526239262034369</v>
      </c>
      <c r="F120" s="86">
        <v>0.16261518842436948</v>
      </c>
      <c r="G120" s="87">
        <v>10.330538461538461</v>
      </c>
      <c r="H120" s="88">
        <v>0.11778440724648061</v>
      </c>
      <c r="I120" s="88">
        <v>6.4795965270409583</v>
      </c>
      <c r="J120" s="89">
        <v>2.6051203385359818</v>
      </c>
      <c r="K120" s="72"/>
      <c r="M120" s="323"/>
      <c r="N120" s="324"/>
      <c r="P120" s="325"/>
      <c r="AA120" s="326"/>
    </row>
    <row r="121" spans="2:27" ht="18.75" customHeight="1" x14ac:dyDescent="0.25">
      <c r="B121" s="85" t="s">
        <v>116</v>
      </c>
      <c r="C121" s="64">
        <v>2409</v>
      </c>
      <c r="D121" s="86">
        <v>7.9214143623120344E-3</v>
      </c>
      <c r="E121" s="86">
        <v>0.3401737880654721</v>
      </c>
      <c r="F121" s="86">
        <v>0.17070290788510195</v>
      </c>
      <c r="G121" s="87">
        <v>10.039846153846154</v>
      </c>
      <c r="H121" s="88">
        <v>0.14299069038905016</v>
      </c>
      <c r="I121" s="88">
        <v>6.8868668381943623</v>
      </c>
      <c r="J121" s="89">
        <v>2.6609506828431115</v>
      </c>
      <c r="K121" s="72"/>
      <c r="M121" s="323"/>
      <c r="N121" s="324"/>
      <c r="P121" s="325"/>
      <c r="AA121" s="326"/>
    </row>
    <row r="122" spans="2:27" ht="18.75" customHeight="1" x14ac:dyDescent="0.25">
      <c r="B122" s="85" t="s">
        <v>116</v>
      </c>
      <c r="C122" s="64">
        <v>2410</v>
      </c>
      <c r="D122" s="86">
        <v>6.5694413974220524E-3</v>
      </c>
      <c r="E122" s="86">
        <v>0.33931500311046331</v>
      </c>
      <c r="F122" s="86">
        <v>0.19214523533748049</v>
      </c>
      <c r="G122" s="87">
        <v>8.5542857142857152</v>
      </c>
      <c r="H122" s="88">
        <v>0.24694699620519234</v>
      </c>
      <c r="I122" s="88">
        <v>7.1435496363398387</v>
      </c>
      <c r="J122" s="89">
        <v>2.9354896273592739</v>
      </c>
      <c r="K122" s="72"/>
      <c r="M122" s="323"/>
      <c r="N122" s="324"/>
      <c r="P122" s="325"/>
      <c r="AA122" s="326"/>
    </row>
    <row r="123" spans="2:27" ht="18.75" customHeight="1" x14ac:dyDescent="0.25">
      <c r="B123" s="85" t="s">
        <v>116</v>
      </c>
      <c r="C123" s="64">
        <v>2411</v>
      </c>
      <c r="D123" s="86">
        <v>6.6694057822861428E-3</v>
      </c>
      <c r="E123" s="86">
        <v>0.34180384642222278</v>
      </c>
      <c r="F123" s="86">
        <v>0.20270422936125429</v>
      </c>
      <c r="G123" s="87">
        <v>8.5984999999999996</v>
      </c>
      <c r="H123" s="88">
        <v>0.2283210604824337</v>
      </c>
      <c r="I123" s="88">
        <v>8.4993504595773004</v>
      </c>
      <c r="J123" s="89">
        <v>2.9132139744925314</v>
      </c>
      <c r="K123" s="72"/>
      <c r="M123" s="323"/>
      <c r="N123" s="324"/>
      <c r="P123" s="325"/>
      <c r="AA123" s="326"/>
    </row>
    <row r="124" spans="2:27" ht="18.75" customHeight="1" x14ac:dyDescent="0.25">
      <c r="B124" s="85" t="s">
        <v>116</v>
      </c>
      <c r="C124" s="64">
        <v>2412</v>
      </c>
      <c r="D124" s="86">
        <v>8.6093485964933852E-3</v>
      </c>
      <c r="E124" s="86">
        <v>0.34095648383783123</v>
      </c>
      <c r="F124" s="86">
        <v>0.19407153391210519</v>
      </c>
      <c r="G124" s="87">
        <v>8.5920714285714279</v>
      </c>
      <c r="H124" s="88">
        <v>0.18311795386678126</v>
      </c>
      <c r="I124" s="88">
        <v>7.939949816748058</v>
      </c>
      <c r="J124" s="89">
        <v>2.9412810226174475</v>
      </c>
      <c r="K124" s="72"/>
      <c r="M124" s="323"/>
      <c r="N124" s="324"/>
      <c r="P124" s="325"/>
      <c r="AA124" s="326"/>
    </row>
    <row r="125" spans="2:27" ht="18.75" customHeight="1" x14ac:dyDescent="0.25">
      <c r="B125" s="85" t="s">
        <v>116</v>
      </c>
      <c r="C125" s="64">
        <v>2501</v>
      </c>
      <c r="D125" s="86">
        <v>8.0089466886304975E-3</v>
      </c>
      <c r="E125" s="86">
        <v>0.33158556059554645</v>
      </c>
      <c r="F125" s="86">
        <v>0.19463225693754432</v>
      </c>
      <c r="G125" s="87">
        <v>8.1695714285714285</v>
      </c>
      <c r="H125" s="88">
        <v>0.22861236799925119</v>
      </c>
      <c r="I125" s="88">
        <v>5.8633876656171591</v>
      </c>
      <c r="J125" s="89">
        <v>3.0068226088881507</v>
      </c>
      <c r="K125" s="72"/>
      <c r="M125" s="323"/>
      <c r="N125" s="324"/>
      <c r="P125" s="325"/>
      <c r="AA125" s="326"/>
    </row>
    <row r="126" spans="2:27" ht="18.75" customHeight="1" x14ac:dyDescent="0.25">
      <c r="B126" s="85" t="s">
        <v>116</v>
      </c>
      <c r="C126" s="64">
        <v>2502</v>
      </c>
      <c r="D126" s="86">
        <v>7.429242788386102E-3</v>
      </c>
      <c r="E126" s="86">
        <v>0.33231920059718667</v>
      </c>
      <c r="F126" s="86">
        <v>0.19343711673484743</v>
      </c>
      <c r="G126" s="87">
        <v>7.9508571428571431</v>
      </c>
      <c r="H126" s="88">
        <v>0.22125160410848563</v>
      </c>
      <c r="I126" s="88">
        <v>4.7507254372859302</v>
      </c>
      <c r="J126" s="89">
        <v>3.004221186454568</v>
      </c>
      <c r="K126" s="72" t="s">
        <v>66</v>
      </c>
      <c r="M126" s="323"/>
      <c r="N126" s="324"/>
      <c r="P126" s="325"/>
      <c r="AA126" s="326"/>
    </row>
    <row r="127" spans="2:27" ht="20.25" customHeight="1" x14ac:dyDescent="0.25">
      <c r="B127" s="85" t="s">
        <v>118</v>
      </c>
      <c r="C127" s="64">
        <v>2401</v>
      </c>
      <c r="D127" s="86">
        <v>2.2160010880569323E-2</v>
      </c>
      <c r="E127" s="86">
        <v>0.33769996855218476</v>
      </c>
      <c r="F127" s="86">
        <v>0.11440003677907724</v>
      </c>
      <c r="G127" s="87">
        <v>4.8878888888888889</v>
      </c>
      <c r="H127" s="88">
        <v>10.124115404388505</v>
      </c>
      <c r="I127" s="88">
        <v>25.955896195166627</v>
      </c>
      <c r="J127" s="89">
        <v>2.8452851302096493</v>
      </c>
      <c r="K127" s="72"/>
      <c r="M127" s="323"/>
      <c r="N127" s="324"/>
      <c r="P127" s="325"/>
      <c r="AA127" s="326"/>
    </row>
    <row r="128" spans="2:27" ht="20.25" customHeight="1" x14ac:dyDescent="0.25">
      <c r="B128" s="85" t="s">
        <v>118</v>
      </c>
      <c r="C128" s="64">
        <v>2402</v>
      </c>
      <c r="D128" s="86">
        <v>1.3044025808155552E-2</v>
      </c>
      <c r="E128" s="86">
        <v>0.32250147856189537</v>
      </c>
      <c r="F128" s="86">
        <v>9.0472435842263194E-2</v>
      </c>
      <c r="G128" s="87">
        <v>3.6105555555555551</v>
      </c>
      <c r="H128" s="88">
        <v>7.3353560158862425</v>
      </c>
      <c r="I128" s="88">
        <v>11.349248211876796</v>
      </c>
      <c r="J128" s="89">
        <v>3.0480401153640821</v>
      </c>
      <c r="K128" s="72"/>
      <c r="M128" s="323"/>
      <c r="N128" s="324"/>
      <c r="P128" s="325"/>
      <c r="AA128" s="326"/>
    </row>
    <row r="129" spans="2:27" ht="20.25" customHeight="1" x14ac:dyDescent="0.25">
      <c r="B129" s="85" t="s">
        <v>118</v>
      </c>
      <c r="C129" s="64">
        <v>2403</v>
      </c>
      <c r="D129" s="86">
        <v>7.3322588195196426E-3</v>
      </c>
      <c r="E129" s="86">
        <v>0.32990298447676886</v>
      </c>
      <c r="F129" s="86">
        <v>0.11339725773031592</v>
      </c>
      <c r="G129" s="87">
        <v>3.921555555555555</v>
      </c>
      <c r="H129" s="88">
        <v>9.7077652385000608</v>
      </c>
      <c r="I129" s="88">
        <v>19.689809558433993</v>
      </c>
      <c r="J129" s="89">
        <v>3.0106651351525433</v>
      </c>
      <c r="K129" s="72"/>
      <c r="M129" s="323"/>
      <c r="N129" s="324"/>
      <c r="P129" s="325"/>
      <c r="AA129" s="326"/>
    </row>
    <row r="130" spans="2:27" ht="20.25" customHeight="1" x14ac:dyDescent="0.25">
      <c r="B130" s="85" t="s">
        <v>118</v>
      </c>
      <c r="C130" s="64">
        <v>2404</v>
      </c>
      <c r="D130" s="86">
        <v>6.8856448771750451E-3</v>
      </c>
      <c r="E130" s="86">
        <v>0.33983042340315983</v>
      </c>
      <c r="F130" s="86">
        <v>0.13046756559077002</v>
      </c>
      <c r="G130" s="87">
        <v>4.5005555555555548</v>
      </c>
      <c r="H130" s="88">
        <v>11.71492906284432</v>
      </c>
      <c r="I130" s="88">
        <v>23.176176697834794</v>
      </c>
      <c r="J130" s="89">
        <v>2.9249932653310031</v>
      </c>
      <c r="K130" s="72"/>
      <c r="M130" s="323"/>
      <c r="N130" s="324"/>
      <c r="P130" s="325"/>
      <c r="AA130" s="326"/>
    </row>
    <row r="131" spans="2:27" ht="20.25" customHeight="1" x14ac:dyDescent="0.25">
      <c r="B131" s="85" t="s">
        <v>118</v>
      </c>
      <c r="C131" s="64">
        <v>2405</v>
      </c>
      <c r="D131" s="86">
        <v>7.1172325130470504E-3</v>
      </c>
      <c r="E131" s="86">
        <v>0.33719971427080414</v>
      </c>
      <c r="F131" s="86">
        <v>0.13357963605289691</v>
      </c>
      <c r="G131" s="87">
        <v>4.6457777777777771</v>
      </c>
      <c r="H131" s="88">
        <v>10.918734404851781</v>
      </c>
      <c r="I131" s="88">
        <v>23.206963758383161</v>
      </c>
      <c r="J131" s="89">
        <v>2.8920443940736131</v>
      </c>
      <c r="K131" s="72"/>
    </row>
    <row r="132" spans="2:27" ht="20.25" customHeight="1" x14ac:dyDescent="0.25">
      <c r="B132" s="85" t="s">
        <v>118</v>
      </c>
      <c r="C132" s="64">
        <v>2406</v>
      </c>
      <c r="D132" s="86">
        <v>7.3060131076947265E-3</v>
      </c>
      <c r="E132" s="86">
        <v>0.33800687301056287</v>
      </c>
      <c r="F132" s="86">
        <v>0.1224154947361642</v>
      </c>
      <c r="G132" s="87">
        <v>5.0607500000000005</v>
      </c>
      <c r="H132" s="88">
        <v>3.6590483315359607E-2</v>
      </c>
      <c r="I132" s="88">
        <v>11.641872108170249</v>
      </c>
      <c r="J132" s="89">
        <v>2.7715818249621829</v>
      </c>
      <c r="K132" s="72"/>
    </row>
    <row r="133" spans="2:27" ht="20.25" customHeight="1" x14ac:dyDescent="0.25">
      <c r="B133" s="85" t="s">
        <v>118</v>
      </c>
      <c r="C133" s="64">
        <v>2407</v>
      </c>
      <c r="D133" s="86">
        <v>8.2414633005018414E-3</v>
      </c>
      <c r="E133" s="86">
        <v>0.34416725391704212</v>
      </c>
      <c r="F133" s="86">
        <v>0.11071056527771704</v>
      </c>
      <c r="G133" s="87">
        <v>5.86</v>
      </c>
      <c r="H133" s="88">
        <v>2.228473536185931E-2</v>
      </c>
      <c r="I133" s="88">
        <v>12.178607875256112</v>
      </c>
      <c r="J133" s="89">
        <v>2.5833059788008228</v>
      </c>
      <c r="K133" s="72"/>
    </row>
    <row r="134" spans="2:27" ht="20.25" customHeight="1" x14ac:dyDescent="0.25">
      <c r="B134" s="85" t="s">
        <v>118</v>
      </c>
      <c r="C134" s="64">
        <v>2408</v>
      </c>
      <c r="D134" s="86">
        <v>8.418709236829594E-3</v>
      </c>
      <c r="E134" s="86">
        <v>0.34410557852813339</v>
      </c>
      <c r="F134" s="86">
        <v>0.11286519142318198</v>
      </c>
      <c r="G134" s="87">
        <v>6.5584285714285713</v>
      </c>
      <c r="H134" s="88">
        <v>1.7814122659803241E-2</v>
      </c>
      <c r="I134" s="88">
        <v>16.516236580303293</v>
      </c>
      <c r="J134" s="89">
        <v>2.4616240542212156</v>
      </c>
      <c r="K134" s="72"/>
    </row>
    <row r="135" spans="2:27" ht="20.25" customHeight="1" x14ac:dyDescent="0.25">
      <c r="B135" s="85" t="s">
        <v>118</v>
      </c>
      <c r="C135" s="64">
        <v>2409</v>
      </c>
      <c r="D135" s="86">
        <v>8.1773292803391916E-3</v>
      </c>
      <c r="E135" s="86">
        <v>0.34821355120379727</v>
      </c>
      <c r="F135" s="86">
        <v>0.12241812111053414</v>
      </c>
      <c r="G135" s="87">
        <v>6.3622857142857141</v>
      </c>
      <c r="H135" s="88">
        <v>1.462232693627976E-2</v>
      </c>
      <c r="I135" s="88">
        <v>15.081468002078944</v>
      </c>
      <c r="J135" s="89">
        <v>2.5155531680780028</v>
      </c>
      <c r="K135" s="72"/>
    </row>
    <row r="136" spans="2:27" ht="20.25" customHeight="1" x14ac:dyDescent="0.25">
      <c r="B136" s="85" t="s">
        <v>118</v>
      </c>
      <c r="C136" s="64">
        <v>2410</v>
      </c>
      <c r="D136" s="86">
        <v>6.589375161282102E-3</v>
      </c>
      <c r="E136" s="86">
        <v>0.34768061183192461</v>
      </c>
      <c r="F136" s="86">
        <v>0.13227309419332378</v>
      </c>
      <c r="G136" s="87">
        <v>4.7037500000000003</v>
      </c>
      <c r="H136" s="88">
        <v>3.5943775596011897E-2</v>
      </c>
      <c r="I136" s="88">
        <v>13.481312100210863</v>
      </c>
      <c r="J136" s="89">
        <v>2.8108489938238144</v>
      </c>
      <c r="K136" s="72"/>
    </row>
    <row r="137" spans="2:27" ht="20.25" customHeight="1" x14ac:dyDescent="0.25">
      <c r="B137" s="85" t="s">
        <v>118</v>
      </c>
      <c r="C137" s="64">
        <v>2411</v>
      </c>
      <c r="D137" s="86">
        <v>5.2021120236984183E-3</v>
      </c>
      <c r="E137" s="86">
        <v>0.35311540932711616</v>
      </c>
      <c r="F137" s="86">
        <v>0.11880791211371206</v>
      </c>
      <c r="G137" s="87">
        <v>4.0573749999999995</v>
      </c>
      <c r="H137" s="88">
        <v>5.5488905501993174E-2</v>
      </c>
      <c r="I137" s="88">
        <v>8.6747655601449338</v>
      </c>
      <c r="J137" s="89">
        <v>2.9126311670559284</v>
      </c>
      <c r="K137" s="72"/>
    </row>
    <row r="138" spans="2:27" ht="20.25" customHeight="1" x14ac:dyDescent="0.25">
      <c r="B138" s="85" t="s">
        <v>118</v>
      </c>
      <c r="C138" s="64">
        <v>2412</v>
      </c>
      <c r="D138" s="86">
        <v>8.2719021205584602E-3</v>
      </c>
      <c r="E138" s="86">
        <v>0.35014087794908733</v>
      </c>
      <c r="F138" s="86">
        <v>0.12437690095342656</v>
      </c>
      <c r="G138" s="87">
        <v>4.5358749999999999</v>
      </c>
      <c r="H138" s="88">
        <v>8.0154871724151033E-2</v>
      </c>
      <c r="I138" s="88">
        <v>10.695787882995862</v>
      </c>
      <c r="J138" s="89">
        <v>2.8964319697467658</v>
      </c>
      <c r="K138" s="72"/>
    </row>
    <row r="139" spans="2:27" ht="20.25" customHeight="1" x14ac:dyDescent="0.25">
      <c r="B139" s="85" t="s">
        <v>118</v>
      </c>
      <c r="C139" s="64">
        <v>2501</v>
      </c>
      <c r="D139" s="86">
        <v>9.0126092496276618E-3</v>
      </c>
      <c r="E139" s="86">
        <v>0.34238500734821087</v>
      </c>
      <c r="F139" s="86">
        <v>0.12040232946514537</v>
      </c>
      <c r="G139" s="87">
        <v>4.4664999999999999</v>
      </c>
      <c r="H139" s="88">
        <v>0.09</v>
      </c>
      <c r="I139" s="88">
        <v>11.693119596545552</v>
      </c>
      <c r="J139" s="89">
        <v>2.8994378825849698</v>
      </c>
      <c r="K139" s="72"/>
    </row>
    <row r="140" spans="2:27" ht="20.25" customHeight="1" x14ac:dyDescent="0.25">
      <c r="B140" s="85" t="s">
        <v>118</v>
      </c>
      <c r="C140" s="64">
        <v>2502</v>
      </c>
      <c r="D140" s="86">
        <v>9.33493118231663E-3</v>
      </c>
      <c r="E140" s="86">
        <v>0.34535642904190422</v>
      </c>
      <c r="F140" s="86">
        <v>0.11357002407970822</v>
      </c>
      <c r="G140" s="87">
        <v>4.644750000000001</v>
      </c>
      <c r="H140" s="88">
        <v>0.14000000000000001</v>
      </c>
      <c r="I140" s="88">
        <v>14.01253679454047</v>
      </c>
      <c r="J140" s="89">
        <v>2.8559633923985288</v>
      </c>
      <c r="K140" s="72" t="s">
        <v>68</v>
      </c>
    </row>
    <row r="141" spans="2:27" ht="20.25" customHeight="1" x14ac:dyDescent="0.25">
      <c r="B141" s="85" t="s">
        <v>119</v>
      </c>
      <c r="C141" s="64">
        <v>2401</v>
      </c>
      <c r="D141" s="86">
        <v>1.3916730541426741E-2</v>
      </c>
      <c r="E141" s="86">
        <v>0.30611376118530831</v>
      </c>
      <c r="F141" s="86">
        <v>0.11119158949086307</v>
      </c>
      <c r="G141" s="87">
        <v>4.5326000000000004</v>
      </c>
      <c r="H141" s="88">
        <v>9.9278204902556316E-2</v>
      </c>
      <c r="I141" s="88">
        <v>12.126123598812235</v>
      </c>
      <c r="J141" s="89">
        <v>3.3272081133957672</v>
      </c>
      <c r="K141" s="72"/>
    </row>
    <row r="142" spans="2:27" ht="20.25" customHeight="1" x14ac:dyDescent="0.25">
      <c r="B142" s="85" t="s">
        <v>119</v>
      </c>
      <c r="C142" s="64">
        <v>2402</v>
      </c>
      <c r="D142" s="86">
        <v>1.2864386097210931E-2</v>
      </c>
      <c r="E142" s="86">
        <v>0.28670506337002061</v>
      </c>
      <c r="F142" s="86">
        <v>7.5892240997567403E-2</v>
      </c>
      <c r="G142" s="87">
        <v>3.2310000000000003</v>
      </c>
      <c r="H142" s="88">
        <v>3.3717396963006623E-2</v>
      </c>
      <c r="I142" s="88">
        <v>3.5796636442392029</v>
      </c>
      <c r="J142" s="89">
        <v>3.6570346769509094</v>
      </c>
      <c r="K142" s="72"/>
    </row>
    <row r="143" spans="2:27" ht="20.25" customHeight="1" x14ac:dyDescent="0.25">
      <c r="B143" s="85" t="s">
        <v>119</v>
      </c>
      <c r="C143" s="64">
        <v>2403</v>
      </c>
      <c r="D143" s="86">
        <v>8.5178515345539132E-3</v>
      </c>
      <c r="E143" s="86">
        <v>0.28669369900968089</v>
      </c>
      <c r="F143" s="86">
        <v>9.8003966913906282E-2</v>
      </c>
      <c r="G143" s="87">
        <v>4.0289999999999999</v>
      </c>
      <c r="H143" s="88">
        <v>3.4127904903275545E-2</v>
      </c>
      <c r="I143" s="88">
        <v>7.1298881327093167</v>
      </c>
      <c r="J143" s="89">
        <v>3.396868514069602</v>
      </c>
      <c r="K143" s="72"/>
    </row>
    <row r="144" spans="2:27" ht="20.25" customHeight="1" x14ac:dyDescent="0.25">
      <c r="B144" s="85" t="s">
        <v>119</v>
      </c>
      <c r="C144" s="64">
        <v>2404</v>
      </c>
      <c r="D144" s="86">
        <v>6.118105741876931E-3</v>
      </c>
      <c r="E144" s="86">
        <v>0.27746201171444057</v>
      </c>
      <c r="F144" s="86">
        <v>9.8144681082528509E-2</v>
      </c>
      <c r="G144" s="87">
        <v>3.7698</v>
      </c>
      <c r="H144" s="88">
        <v>6.0367398529234118E-2</v>
      </c>
      <c r="I144" s="88">
        <v>3.8476273483632903</v>
      </c>
      <c r="J144" s="89">
        <v>3.4617543848071453</v>
      </c>
      <c r="K144" s="72"/>
    </row>
    <row r="145" spans="2:11" ht="20.25" customHeight="1" x14ac:dyDescent="0.25">
      <c r="B145" s="85" t="s">
        <v>119</v>
      </c>
      <c r="C145" s="64">
        <v>2405</v>
      </c>
      <c r="D145" s="86">
        <v>5.2064426518160815E-3</v>
      </c>
      <c r="E145" s="86">
        <v>0.28865375459638115</v>
      </c>
      <c r="F145" s="86">
        <v>0.10127084777799446</v>
      </c>
      <c r="G145" s="87">
        <v>4.2350000000000003</v>
      </c>
      <c r="H145" s="88">
        <v>4.5385799721240419E-2</v>
      </c>
      <c r="I145" s="88">
        <v>5.4130130467532735</v>
      </c>
      <c r="J145" s="89">
        <v>3.3555331650184952</v>
      </c>
      <c r="K145" s="72"/>
    </row>
    <row r="146" spans="2:11" ht="20.25" customHeight="1" x14ac:dyDescent="0.25">
      <c r="B146" s="85" t="s">
        <v>119</v>
      </c>
      <c r="C146" s="64">
        <v>2406</v>
      </c>
      <c r="D146" s="86">
        <v>4.9455582781081572E-3</v>
      </c>
      <c r="E146" s="86">
        <v>0.28972554186688104</v>
      </c>
      <c r="F146" s="86">
        <v>9.7356241221476916E-2</v>
      </c>
      <c r="G146" s="87">
        <v>4.9502000000000006</v>
      </c>
      <c r="H146" s="88">
        <v>3.3551834998785841E-2</v>
      </c>
      <c r="I146" s="88">
        <v>4.6832769685805236</v>
      </c>
      <c r="J146" s="89">
        <v>3.1621296358430784</v>
      </c>
      <c r="K146" s="72"/>
    </row>
    <row r="147" spans="2:11" ht="20.25" customHeight="1" x14ac:dyDescent="0.25">
      <c r="B147" s="85" t="s">
        <v>119</v>
      </c>
      <c r="C147" s="64">
        <v>2407</v>
      </c>
      <c r="D147" s="86">
        <v>5.9314041595768226E-3</v>
      </c>
      <c r="E147" s="86">
        <v>0.29352613126058269</v>
      </c>
      <c r="F147" s="86">
        <v>0.10507089359012887</v>
      </c>
      <c r="G147" s="87">
        <v>5.9189999999999996</v>
      </c>
      <c r="H147" s="88">
        <v>2.2085316571755935E-2</v>
      </c>
      <c r="I147" s="88">
        <v>4.9691962286450861</v>
      </c>
      <c r="J147" s="89">
        <v>2.9566271599879692</v>
      </c>
      <c r="K147" s="72"/>
    </row>
    <row r="148" spans="2:11" ht="20.25" customHeight="1" x14ac:dyDescent="0.25">
      <c r="B148" s="85" t="s">
        <v>119</v>
      </c>
      <c r="C148" s="64">
        <v>2408</v>
      </c>
      <c r="D148" s="86">
        <v>6.4058701904410823E-3</v>
      </c>
      <c r="E148" s="86">
        <v>0.29143431519950747</v>
      </c>
      <c r="F148" s="86">
        <v>8.721183846868856E-2</v>
      </c>
      <c r="G148" s="87">
        <v>6.1533999999999995</v>
      </c>
      <c r="H148" s="88">
        <v>4.0929743685666112E-2</v>
      </c>
      <c r="I148" s="88">
        <v>4.650248571056065</v>
      </c>
      <c r="J148" s="89">
        <v>2.8945459758267642</v>
      </c>
      <c r="K148" s="72"/>
    </row>
    <row r="149" spans="2:11" ht="20.25" customHeight="1" x14ac:dyDescent="0.25">
      <c r="B149" s="85" t="s">
        <v>119</v>
      </c>
      <c r="C149" s="64">
        <v>2409</v>
      </c>
      <c r="D149" s="86">
        <v>5.5059862914120863E-3</v>
      </c>
      <c r="E149" s="86">
        <v>0.29895087223337591</v>
      </c>
      <c r="F149" s="86">
        <v>9.7726134263904377E-2</v>
      </c>
      <c r="G149" s="87">
        <v>6.121599999999999</v>
      </c>
      <c r="H149" s="88">
        <v>1.3043194429616867E-2</v>
      </c>
      <c r="I149" s="88">
        <v>5.4977064520835093</v>
      </c>
      <c r="J149" s="89">
        <v>2.9208322781262654</v>
      </c>
      <c r="K149" s="72"/>
    </row>
    <row r="150" spans="2:11" ht="20.25" customHeight="1" x14ac:dyDescent="0.25">
      <c r="B150" s="85" t="s">
        <v>119</v>
      </c>
      <c r="C150" s="64">
        <v>2410</v>
      </c>
      <c r="D150" s="86">
        <v>5.2550607054145469E-3</v>
      </c>
      <c r="E150" s="86">
        <v>0.31917899077240075</v>
      </c>
      <c r="F150" s="86">
        <v>0.11377493090086688</v>
      </c>
      <c r="G150" s="87">
        <v>5.1189999999999998</v>
      </c>
      <c r="H150" s="88">
        <v>6.4820226503478143E-2</v>
      </c>
      <c r="I150" s="88">
        <v>5.8214736755028467</v>
      </c>
      <c r="J150" s="89">
        <v>3.1454704453523057</v>
      </c>
      <c r="K150" s="72"/>
    </row>
    <row r="151" spans="2:11" ht="20.25" customHeight="1" x14ac:dyDescent="0.25">
      <c r="B151" s="85" t="s">
        <v>119</v>
      </c>
      <c r="C151" s="64">
        <v>2411</v>
      </c>
      <c r="D151" s="86">
        <v>5.1262047939955166E-3</v>
      </c>
      <c r="E151" s="86">
        <v>0.34135340885676191</v>
      </c>
      <c r="F151" s="86">
        <v>0.10815923933517198</v>
      </c>
      <c r="G151" s="87">
        <v>4.6582000000000008</v>
      </c>
      <c r="H151" s="88">
        <v>5.6310376906577322E-2</v>
      </c>
      <c r="I151" s="88">
        <v>4.9726394375962126</v>
      </c>
      <c r="J151" s="89">
        <v>3.1764819597646796</v>
      </c>
      <c r="K151" s="72"/>
    </row>
    <row r="152" spans="2:11" ht="20.25" customHeight="1" x14ac:dyDescent="0.25">
      <c r="B152" s="85" t="s">
        <v>119</v>
      </c>
      <c r="C152" s="64">
        <v>2412</v>
      </c>
      <c r="D152" s="86">
        <v>8.066278017744323E-3</v>
      </c>
      <c r="E152" s="86">
        <v>0.33477606059066045</v>
      </c>
      <c r="F152" s="86">
        <v>0.10840433902362807</v>
      </c>
      <c r="G152" s="87">
        <v>5.0138000000000007</v>
      </c>
      <c r="H152" s="88">
        <v>5.0894055879637599E-2</v>
      </c>
      <c r="I152" s="88">
        <v>5.7751360250788766</v>
      </c>
      <c r="J152" s="89">
        <v>3.1729562231367163</v>
      </c>
      <c r="K152" s="72"/>
    </row>
    <row r="153" spans="2:11" ht="20.25" customHeight="1" x14ac:dyDescent="0.25">
      <c r="B153" s="85" t="s">
        <v>119</v>
      </c>
      <c r="C153" s="64">
        <v>2501</v>
      </c>
      <c r="D153" s="86">
        <v>1.1016950526249661E-2</v>
      </c>
      <c r="E153" s="86">
        <v>0.32398930178410623</v>
      </c>
      <c r="F153" s="86">
        <v>0.11629223756257991</v>
      </c>
      <c r="G153" s="87">
        <v>4.9016000000000002</v>
      </c>
      <c r="H153" s="88">
        <v>4.3999999999999997E-2</v>
      </c>
      <c r="I153" s="88">
        <v>5.7693267388912304</v>
      </c>
      <c r="J153" s="89">
        <v>3.2008419695690766</v>
      </c>
      <c r="K153" s="72"/>
    </row>
    <row r="154" spans="2:11" ht="20.25" customHeight="1" x14ac:dyDescent="0.25">
      <c r="B154" s="85" t="s">
        <v>119</v>
      </c>
      <c r="C154" s="64">
        <v>2502</v>
      </c>
      <c r="D154" s="86">
        <v>9.7946260830021371E-3</v>
      </c>
      <c r="E154" s="86">
        <v>0.32421549465144978</v>
      </c>
      <c r="F154" s="86">
        <v>9.9663733515862829E-2</v>
      </c>
      <c r="G154" s="87">
        <v>4.9708000000000006</v>
      </c>
      <c r="H154" s="88">
        <v>8.5999999999999993E-2</v>
      </c>
      <c r="I154" s="88">
        <v>9.6556878075263253</v>
      </c>
      <c r="J154" s="89">
        <v>3.2067996000445991</v>
      </c>
      <c r="K154" s="72" t="s">
        <v>68</v>
      </c>
    </row>
    <row r="155" spans="2:11" ht="20.25" customHeight="1" x14ac:dyDescent="0.25">
      <c r="B155" s="83" t="s">
        <v>124</v>
      </c>
      <c r="C155" s="82"/>
      <c r="D155" s="83"/>
      <c r="E155" s="83"/>
      <c r="F155" s="83"/>
      <c r="G155" s="83"/>
      <c r="H155" s="83"/>
      <c r="I155" s="83"/>
      <c r="J155" s="83"/>
      <c r="K155" s="82"/>
    </row>
    <row r="156" spans="2:11" ht="20.25" customHeight="1" x14ac:dyDescent="0.25">
      <c r="B156" s="220" t="str">
        <f>C74</f>
        <v>순환41</v>
      </c>
      <c r="C156" s="53"/>
      <c r="D156" s="84">
        <f>(SUMIFS(D$85:D$154,$B$85:$B$154,$B156,$C$85:$C$154,MAX($C$85:$C$154))/SUMIFS(D$85:D$154,$B$85:$B$154,$B156,$C$85:$C$154,MAX($C$85:$C$154)-1))-1</f>
        <v>-7.7867258962016184E-2</v>
      </c>
      <c r="E156" s="84">
        <f t="shared" ref="E156:J160" si="1">(SUMIFS(E$85:E$154,$B$85:$B$154,$B156,$C$85:$C$154,MAX($C$85:$C$154))/SUMIFS(E$85:E$154,$B$85:$B$154,$B156,$C$85:$C$154,MAX($C$85:$C$154)-1))-1</f>
        <v>-1.9472642980422838E-2</v>
      </c>
      <c r="F156" s="84">
        <f t="shared" si="1"/>
        <v>-5.1293386632957905E-3</v>
      </c>
      <c r="G156" s="84">
        <f t="shared" si="1"/>
        <v>-6.9163937839525791E-2</v>
      </c>
      <c r="H156" s="84">
        <f t="shared" si="1"/>
        <v>0.19005539627263146</v>
      </c>
      <c r="I156" s="84">
        <f t="shared" si="1"/>
        <v>-0.26378434355546654</v>
      </c>
      <c r="J156" s="84">
        <f t="shared" si="1"/>
        <v>2.7594173910576281E-2</v>
      </c>
      <c r="K156" s="54"/>
    </row>
    <row r="157" spans="2:11" ht="20.25" customHeight="1" x14ac:dyDescent="0.25">
      <c r="B157" s="41" t="str">
        <f>D74</f>
        <v>순환47</v>
      </c>
      <c r="C157" s="53"/>
      <c r="D157" s="84">
        <f t="shared" ref="D157:D160" si="2">(SUMIFS(D$85:D$154,$B$85:$B$154,$B157,$C$85:$C$154,MAX($C$85:$C$154))/SUMIFS(D$85:D$154,$B$85:$B$154,$B157,$C$85:$C$154,MAX($C$85:$C$154)-1))-1</f>
        <v>0.4920890986036659</v>
      </c>
      <c r="E157" s="84">
        <f t="shared" si="1"/>
        <v>-8.1866017952068049E-3</v>
      </c>
      <c r="F157" s="84">
        <f t="shared" si="1"/>
        <v>-2.1890428355769709E-2</v>
      </c>
      <c r="G157" s="84">
        <f t="shared" si="1"/>
        <v>6.3998002663115727E-2</v>
      </c>
      <c r="H157" s="84">
        <f t="shared" si="1"/>
        <v>-0.47100197224597273</v>
      </c>
      <c r="I157" s="84">
        <f t="shared" si="1"/>
        <v>0.38353058946072949</v>
      </c>
      <c r="J157" s="84">
        <f t="shared" si="1"/>
        <v>-1.8329641445230638E-2</v>
      </c>
      <c r="K157" s="54"/>
    </row>
    <row r="158" spans="2:11" ht="20.25" customHeight="1" x14ac:dyDescent="0.25">
      <c r="B158" s="41" t="str">
        <f>E74</f>
        <v>63</v>
      </c>
      <c r="C158" s="53"/>
      <c r="D158" s="84">
        <f t="shared" si="2"/>
        <v>-7.2382040083665888E-2</v>
      </c>
      <c r="E158" s="84">
        <f t="shared" si="1"/>
        <v>2.212520956348607E-3</v>
      </c>
      <c r="F158" s="84">
        <f t="shared" si="1"/>
        <v>-6.1405042591702319E-3</v>
      </c>
      <c r="G158" s="84">
        <f t="shared" si="1"/>
        <v>-2.6771818770000122E-2</v>
      </c>
      <c r="H158" s="84">
        <f t="shared" si="1"/>
        <v>-3.2197575114526034E-2</v>
      </c>
      <c r="I158" s="84">
        <f t="shared" si="1"/>
        <v>-0.18976439761195874</v>
      </c>
      <c r="J158" s="84">
        <f t="shared" si="1"/>
        <v>-8.6517323166745985E-4</v>
      </c>
      <c r="K158" s="54"/>
    </row>
    <row r="159" spans="2:11" ht="20.25" customHeight="1" x14ac:dyDescent="0.25">
      <c r="B159" s="41" t="str">
        <f>F74</f>
        <v>순환42</v>
      </c>
      <c r="C159" s="53"/>
      <c r="D159" s="84">
        <f t="shared" si="2"/>
        <v>3.576344250165775E-2</v>
      </c>
      <c r="E159" s="84">
        <f t="shared" si="1"/>
        <v>8.6785975726775266E-3</v>
      </c>
      <c r="F159" s="84">
        <f t="shared" si="1"/>
        <v>-5.6745624572114295E-2</v>
      </c>
      <c r="G159" s="84">
        <f t="shared" si="1"/>
        <v>3.990820553005725E-2</v>
      </c>
      <c r="H159" s="84">
        <f t="shared" si="1"/>
        <v>0.5555555555555558</v>
      </c>
      <c r="I159" s="84">
        <f t="shared" si="1"/>
        <v>0.198357433946039</v>
      </c>
      <c r="J159" s="84">
        <f t="shared" si="1"/>
        <v>-1.4994109874732597E-2</v>
      </c>
      <c r="K159" s="54"/>
    </row>
    <row r="160" spans="2:11" ht="20.25" customHeight="1" x14ac:dyDescent="0.25">
      <c r="B160" s="41" t="str">
        <f>G74</f>
        <v>순환43</v>
      </c>
      <c r="C160" s="53"/>
      <c r="D160" s="84">
        <f t="shared" si="2"/>
        <v>-0.11094943562968163</v>
      </c>
      <c r="E160" s="84">
        <f t="shared" si="1"/>
        <v>6.981491860933442E-4</v>
      </c>
      <c r="F160" s="84">
        <f t="shared" si="1"/>
        <v>-0.14298894229951364</v>
      </c>
      <c r="G160" s="84">
        <f t="shared" si="1"/>
        <v>1.411783907295594E-2</v>
      </c>
      <c r="H160" s="84">
        <f t="shared" si="1"/>
        <v>0.95454545454545459</v>
      </c>
      <c r="I160" s="84">
        <f t="shared" si="1"/>
        <v>0.67362471299068583</v>
      </c>
      <c r="J160" s="84">
        <f t="shared" si="1"/>
        <v>1.8612697946860379E-3</v>
      </c>
      <c r="K160" s="54"/>
    </row>
    <row r="161" spans="2:9" ht="20.25" customHeight="1" thickBot="1" x14ac:dyDescent="0.3"/>
    <row r="162" spans="2:9" ht="17.25" thickTop="1" x14ac:dyDescent="0.25">
      <c r="B162" s="25" t="s">
        <v>51</v>
      </c>
      <c r="C162" s="25"/>
      <c r="D162" s="25"/>
      <c r="E162" s="25"/>
      <c r="F162" s="171" t="s">
        <v>74</v>
      </c>
      <c r="G162" s="42"/>
      <c r="H162" s="25"/>
      <c r="I162" s="25"/>
    </row>
    <row r="163" spans="2:9" x14ac:dyDescent="0.25">
      <c r="B163" s="26" t="s">
        <v>33</v>
      </c>
      <c r="C163" s="26" t="s">
        <v>52</v>
      </c>
      <c r="D163" s="26"/>
      <c r="E163" s="26"/>
      <c r="F163" s="90" t="s">
        <v>75</v>
      </c>
      <c r="G163" s="43"/>
      <c r="H163" s="45" t="s">
        <v>78</v>
      </c>
      <c r="I163" s="45"/>
    </row>
    <row r="164" spans="2:9" x14ac:dyDescent="0.25">
      <c r="B164" s="26" t="s">
        <v>34</v>
      </c>
      <c r="C164" s="26" t="s">
        <v>53</v>
      </c>
      <c r="D164" s="26"/>
      <c r="E164" s="26"/>
      <c r="F164" s="90" t="s">
        <v>76</v>
      </c>
      <c r="G164" s="43"/>
      <c r="H164" s="45" t="s">
        <v>79</v>
      </c>
      <c r="I164" s="45"/>
    </row>
    <row r="165" spans="2:9" x14ac:dyDescent="0.25">
      <c r="B165" s="26" t="s">
        <v>4</v>
      </c>
      <c r="C165" s="26" t="s">
        <v>54</v>
      </c>
      <c r="D165" s="26"/>
      <c r="E165" s="26"/>
      <c r="F165" s="90" t="s">
        <v>77</v>
      </c>
      <c r="G165" s="43"/>
      <c r="H165" s="45" t="s">
        <v>80</v>
      </c>
      <c r="I165" s="45"/>
    </row>
    <row r="166" spans="2:9" x14ac:dyDescent="0.25">
      <c r="B166" s="26" t="s">
        <v>5</v>
      </c>
      <c r="C166" s="26" t="s">
        <v>55</v>
      </c>
      <c r="D166" s="26"/>
      <c r="E166" s="26"/>
      <c r="F166" s="90" t="s">
        <v>84</v>
      </c>
      <c r="G166" s="43"/>
      <c r="H166" s="45" t="s">
        <v>81</v>
      </c>
      <c r="I166" s="45"/>
    </row>
    <row r="167" spans="2:9" x14ac:dyDescent="0.25">
      <c r="B167" s="26" t="s">
        <v>56</v>
      </c>
      <c r="C167" s="26" t="s">
        <v>57</v>
      </c>
      <c r="D167" s="26"/>
      <c r="E167" s="26"/>
      <c r="F167" s="90" t="s">
        <v>85</v>
      </c>
      <c r="G167" s="43"/>
      <c r="H167" s="45" t="s">
        <v>82</v>
      </c>
      <c r="I167" s="45"/>
    </row>
    <row r="168" spans="2:9" ht="17.25" thickBot="1" x14ac:dyDescent="0.3">
      <c r="B168" s="27" t="s">
        <v>58</v>
      </c>
      <c r="C168" s="27" t="s">
        <v>59</v>
      </c>
      <c r="D168" s="27"/>
      <c r="E168" s="27"/>
      <c r="F168" s="91" t="s">
        <v>86</v>
      </c>
      <c r="G168" s="44"/>
      <c r="H168" s="46" t="s">
        <v>83</v>
      </c>
      <c r="I168" s="46"/>
    </row>
    <row r="169" spans="2:9" ht="17.25" thickTop="1" x14ac:dyDescent="0.25"/>
    <row r="170" spans="2:9" ht="6.75" customHeight="1" x14ac:dyDescent="0.25"/>
  </sheetData>
  <mergeCells count="3">
    <mergeCell ref="O9:P9"/>
    <mergeCell ref="C4:D4"/>
    <mergeCell ref="C5:D5"/>
  </mergeCells>
  <phoneticPr fontId="4" type="noConversion"/>
  <conditionalFormatting sqref="B85:K86 B93:K102 B107:K154">
    <cfRule type="expression" dxfId="67" priority="14">
      <formula>$B85&lt;&gt;$B86</formula>
    </cfRule>
  </conditionalFormatting>
  <conditionalFormatting sqref="B87:K92 B103:K106">
    <cfRule type="expression" dxfId="66" priority="79">
      <formula>$B87&lt;&gt;$B93</formula>
    </cfRule>
  </conditionalFormatting>
  <conditionalFormatting sqref="C75:K75">
    <cfRule type="containsText" dxfId="65" priority="15" operator="containsText" text="F">
      <formula>NOT(ISERROR(SEARCH("F",C75)))</formula>
    </cfRule>
    <cfRule type="containsText" dxfId="64" priority="16" operator="containsText" text="D">
      <formula>NOT(ISERROR(SEARCH("D",C75)))</formula>
    </cfRule>
    <cfRule type="containsText" dxfId="63" priority="17" operator="containsText" text="S">
      <formula>NOT(ISERROR(SEARCH("S",C75)))</formula>
    </cfRule>
    <cfRule type="containsText" dxfId="62" priority="18" operator="containsText" text="A">
      <formula>NOT(ISERROR(SEARCH("A",C75)))</formula>
    </cfRule>
  </conditionalFormatting>
  <conditionalFormatting sqref="D62:K62 D64:K65 D66:D71 D72:K73 D82:K82 D155:K155 K156:K160">
    <cfRule type="containsText" dxfId="61" priority="73" operator="containsText" text="악화">
      <formula>NOT(ISERROR(SEARCH("악화",D62)))</formula>
    </cfRule>
  </conditionalFormatting>
  <conditionalFormatting sqref="D62:K62 D64:K65 D72:K73 D82:K82 D155:K155 K156:K160 D66:D71">
    <cfRule type="containsText" dxfId="60" priority="72" operator="containsText" text="개선">
      <formula>NOT(ISERROR(SEARCH("개선",D62)))</formula>
    </cfRule>
  </conditionalFormatting>
  <conditionalFormatting sqref="G4:G5">
    <cfRule type="containsText" dxfId="59" priority="23" operator="containsText" text="S">
      <formula>NOT(ISERROR(SEARCH("S",G4)))</formula>
    </cfRule>
    <cfRule type="containsText" dxfId="58" priority="24" operator="containsText" text="A">
      <formula>NOT(ISERROR(SEARCH("A",G4)))</formula>
    </cfRule>
  </conditionalFormatting>
  <conditionalFormatting sqref="G5">
    <cfRule type="containsText" dxfId="57" priority="19" operator="containsText" text="F">
      <formula>NOT(ISERROR(SEARCH("F",G5)))</formula>
    </cfRule>
    <cfRule type="containsText" dxfId="56" priority="20" operator="containsText" text="D">
      <formula>NOT(ISERROR(SEARCH("D",G5)))</formula>
    </cfRule>
  </conditionalFormatting>
  <conditionalFormatting sqref="J26">
    <cfRule type="containsText" dxfId="55" priority="5" operator="containsText" text="D">
      <formula>NOT(ISERROR(SEARCH("D",J26)))</formula>
    </cfRule>
    <cfRule type="containsText" dxfId="54" priority="6" operator="containsText" text="F">
      <formula>NOT(ISERROR(SEARCH("F",J26)))</formula>
    </cfRule>
    <cfRule type="containsText" dxfId="53" priority="7" operator="containsText" text="S">
      <formula>NOT(ISERROR(SEARCH("S",J26)))</formula>
    </cfRule>
    <cfRule type="containsText" dxfId="52" priority="8" operator="containsText" text="A">
      <formula>NOT(ISERROR(SEARCH("A",J26)))</formula>
    </cfRule>
  </conditionalFormatting>
  <conditionalFormatting sqref="K1:K25">
    <cfRule type="containsText" dxfId="51" priority="1" operator="containsText" text="D">
      <formula>NOT(ISERROR(SEARCH("D",K1)))</formula>
    </cfRule>
    <cfRule type="containsText" dxfId="50" priority="2" operator="containsText" text="F">
      <formula>NOT(ISERROR(SEARCH("F",K1)))</formula>
    </cfRule>
    <cfRule type="containsText" dxfId="49" priority="3" operator="containsText" text="S">
      <formula>NOT(ISERROR(SEARCH("S",K1)))</formula>
    </cfRule>
    <cfRule type="containsText" dxfId="48" priority="4" operator="containsText" text="A">
      <formula>NOT(ISERROR(SEARCH("A",K1)))</formula>
    </cfRule>
  </conditionalFormatting>
  <conditionalFormatting sqref="K28:K32 K34:K74 K76:K1048576">
    <cfRule type="containsText" dxfId="11" priority="25" operator="containsText" text="D">
      <formula>NOT(ISERROR(SEARCH("D",K28)))</formula>
    </cfRule>
    <cfRule type="containsText" dxfId="10" priority="26" operator="containsText" text="F">
      <formula>NOT(ISERROR(SEARCH("F",K28)))</formula>
    </cfRule>
    <cfRule type="containsText" dxfId="9" priority="27" operator="containsText" text="S">
      <formula>NOT(ISERROR(SEARCH("S",K28)))</formula>
    </cfRule>
    <cfRule type="containsText" dxfId="8" priority="28" operator="containsText" text="A">
      <formula>NOT(ISERROR(SEARCH("A",K28)))</formula>
    </cfRule>
  </conditionalFormatting>
  <printOptions horizontalCentered="1"/>
  <pageMargins left="0" right="0" top="0.39370078740157483" bottom="0" header="0" footer="0"/>
  <pageSetup paperSize="9" scale="73" fitToHeight="0" orientation="portrait" r:id="rId1"/>
  <rowBreaks count="1" manualBreakCount="1">
    <brk id="62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1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D32:J32</xm:sqref>
        </x14:conditionalFormatting>
        <x14:conditionalFormatting xmlns:xm="http://schemas.microsoft.com/office/excel/2006/main">
          <x14:cfRule type="iconSet" priority="30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D61:J61</xm:sqref>
        </x14:conditionalFormatting>
        <x14:conditionalFormatting xmlns:xm="http://schemas.microsoft.com/office/excel/2006/main">
          <x14:cfRule type="iconSet" priority="7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D156:J160</xm:sqref>
        </x14:conditionalFormatting>
        <x14:conditionalFormatting xmlns:xm="http://schemas.microsoft.com/office/excel/2006/main">
          <x14:cfRule type="iconSet" priority="9" id="{747B8508-97F2-424E-BF34-0C65AFFD3FD6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K25</xm:sqref>
        </x14:conditionalFormatting>
        <x14:conditionalFormatting xmlns:xm="http://schemas.microsoft.com/office/excel/2006/main">
          <x14:cfRule type="iconSet" priority="33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K38:K43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 x14ac:dyDescent="0.25"/>
  <sheetData/>
  <phoneticPr fontId="4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6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 x14ac:dyDescent="0.25"/>
  <cols>
    <col min="1" max="1" width="12.85546875" customWidth="1"/>
    <col min="2" max="2" width="10" customWidth="1"/>
    <col min="3" max="3" width="9.140625" style="3"/>
    <col min="5" max="5" width="5.42578125" style="104" customWidth="1"/>
    <col min="6" max="6" width="10.28515625" style="4" customWidth="1"/>
    <col min="7" max="7" width="9.140625" style="4"/>
    <col min="8" max="8" width="9.7109375" style="4" customWidth="1"/>
    <col min="9" max="9" width="10" style="170" bestFit="1" customWidth="1"/>
    <col min="10" max="20" width="9.28515625" style="170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 x14ac:dyDescent="0.25">
      <c r="A1" s="22"/>
      <c r="B1" s="22"/>
      <c r="C1" s="32"/>
      <c r="D1" s="23"/>
      <c r="E1" s="102"/>
      <c r="F1" s="107"/>
      <c r="G1" s="21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9"/>
    </row>
    <row r="2" spans="1:66" ht="50.25" customHeight="1" x14ac:dyDescent="0.25">
      <c r="A2" s="10" t="s">
        <v>47</v>
      </c>
      <c r="B2" s="10"/>
      <c r="C2" s="10"/>
      <c r="D2" s="10"/>
      <c r="E2" s="103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0"/>
    </row>
    <row r="3" spans="1:66" s="17" customFormat="1" ht="21.75" customHeight="1" x14ac:dyDescent="0.25">
      <c r="A3" s="40" t="s">
        <v>151</v>
      </c>
      <c r="B3" s="40"/>
      <c r="C3" s="19"/>
      <c r="D3" s="19"/>
      <c r="E3" s="103"/>
      <c r="F3" s="4"/>
      <c r="G3" s="4"/>
      <c r="H3" s="4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7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 x14ac:dyDescent="0.25">
      <c r="A4" s="137" t="s">
        <v>38</v>
      </c>
      <c r="B4" s="137" t="s">
        <v>139</v>
      </c>
      <c r="C4" s="137" t="s">
        <v>1</v>
      </c>
      <c r="D4" s="137" t="s">
        <v>10</v>
      </c>
      <c r="E4" s="138" t="s">
        <v>138</v>
      </c>
      <c r="F4" s="124" t="s">
        <v>45</v>
      </c>
      <c r="G4" s="148" t="s">
        <v>141</v>
      </c>
      <c r="H4" s="124" t="s">
        <v>63</v>
      </c>
      <c r="I4" s="124" t="s">
        <v>3</v>
      </c>
      <c r="J4" s="123" t="s">
        <v>11</v>
      </c>
      <c r="K4" s="123" t="s">
        <v>12</v>
      </c>
      <c r="L4" s="123" t="s">
        <v>13</v>
      </c>
      <c r="M4" s="123" t="s">
        <v>15</v>
      </c>
      <c r="N4" s="221" t="s">
        <v>6</v>
      </c>
      <c r="O4" s="221" t="s">
        <v>7</v>
      </c>
      <c r="P4" s="221" t="s">
        <v>26</v>
      </c>
      <c r="Q4" s="221" t="s">
        <v>14</v>
      </c>
      <c r="R4" s="221" t="s">
        <v>46</v>
      </c>
      <c r="S4" s="149" t="s">
        <v>43</v>
      </c>
      <c r="T4" s="149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7" t="s">
        <v>39</v>
      </c>
      <c r="AQ4" s="97" t="s">
        <v>27</v>
      </c>
      <c r="AR4" s="97" t="s">
        <v>40</v>
      </c>
      <c r="AS4" s="97" t="s">
        <v>41</v>
      </c>
      <c r="AT4" s="97" t="s">
        <v>6</v>
      </c>
      <c r="AU4" s="97" t="s">
        <v>7</v>
      </c>
      <c r="AV4" s="97" t="s">
        <v>28</v>
      </c>
      <c r="AW4" s="97" t="s">
        <v>18</v>
      </c>
      <c r="AX4" s="98" t="s">
        <v>60</v>
      </c>
      <c r="AY4" s="97" t="s">
        <v>87</v>
      </c>
      <c r="AZ4" s="97" t="s">
        <v>65</v>
      </c>
      <c r="BA4" s="97" t="s">
        <v>123</v>
      </c>
      <c r="BB4" t="s">
        <v>131</v>
      </c>
      <c r="BC4" t="s">
        <v>132</v>
      </c>
      <c r="BD4" t="s">
        <v>111</v>
      </c>
      <c r="BE4" t="s">
        <v>133</v>
      </c>
      <c r="BF4" t="s">
        <v>134</v>
      </c>
      <c r="BG4" t="s">
        <v>87</v>
      </c>
      <c r="BH4" t="s">
        <v>133</v>
      </c>
      <c r="BI4" t="s">
        <v>134</v>
      </c>
      <c r="BJ4" t="s">
        <v>87</v>
      </c>
      <c r="BL4" t="s">
        <v>135</v>
      </c>
      <c r="BM4" t="s">
        <v>136</v>
      </c>
      <c r="BN4" t="s">
        <v>137</v>
      </c>
    </row>
    <row r="5" spans="1:66" x14ac:dyDescent="0.25">
      <c r="A5" s="142" t="str">
        <f>W5</f>
        <v>인천교통공사</v>
      </c>
      <c r="B5" s="142" t="str">
        <f>V5</f>
        <v>63</v>
      </c>
      <c r="C5" s="143" t="str">
        <f>Y5</f>
        <v>70바4904</v>
      </c>
      <c r="D5" s="131" t="str">
        <f>Z5</f>
        <v>중형</v>
      </c>
      <c r="E5" s="127" t="str">
        <f>AZ5</f>
        <v>F</v>
      </c>
      <c r="F5" s="150">
        <f>G5/H5</f>
        <v>0.76361111111111113</v>
      </c>
      <c r="G5" s="151">
        <f>AE5</f>
        <v>2.7490000000000001</v>
      </c>
      <c r="H5" s="152">
        <f>AF5</f>
        <v>3.6</v>
      </c>
      <c r="I5" s="153">
        <f>AC5</f>
        <v>6026.1189999999997</v>
      </c>
      <c r="J5" s="154">
        <f>AI5/AH5</f>
        <v>1.0918363604410846E-2</v>
      </c>
      <c r="K5" s="154">
        <f>AJ5/AH5</f>
        <v>0.33792179709912129</v>
      </c>
      <c r="L5" s="154">
        <f>AK5/AC5</f>
        <v>0.1681015592290826</v>
      </c>
      <c r="M5" s="155">
        <f>AG5</f>
        <v>9.641</v>
      </c>
      <c r="N5" s="156">
        <f>IF(AW5=0,AT5,"속도계이상")</f>
        <v>0.38200000000000001</v>
      </c>
      <c r="O5" s="156">
        <f>IF(AW5=0,AU5,"속도계이상")</f>
        <v>3.4180000000000001</v>
      </c>
      <c r="P5" s="157">
        <f>AQ5/60</f>
        <v>0</v>
      </c>
      <c r="Q5" s="158">
        <f>AN5</f>
        <v>79</v>
      </c>
      <c r="R5" s="159">
        <f>AC5/(AH5-AI5-AJ5)</f>
        <v>26.753603238739856</v>
      </c>
      <c r="S5" s="144">
        <f>IF(AW5=0,AL5,"속도계이상")</f>
        <v>23</v>
      </c>
      <c r="T5" s="144">
        <f>IF(AW5=0,AM5,"속도계이상")</f>
        <v>206</v>
      </c>
      <c r="U5" t="s">
        <v>115</v>
      </c>
      <c r="V5" s="5" t="s">
        <v>116</v>
      </c>
      <c r="W5" t="s">
        <v>115</v>
      </c>
      <c r="X5" s="5" t="s">
        <v>116</v>
      </c>
      <c r="Y5" t="s">
        <v>173</v>
      </c>
      <c r="Z5" t="s">
        <v>169</v>
      </c>
      <c r="AA5" t="s">
        <v>48</v>
      </c>
      <c r="AB5">
        <v>528</v>
      </c>
      <c r="AC5" s="1">
        <v>6026.1189999999997</v>
      </c>
      <c r="AD5" s="1">
        <v>2192.1550000000002</v>
      </c>
      <c r="AE5" s="28">
        <v>2.7490000000000001</v>
      </c>
      <c r="AF5">
        <v>3.6</v>
      </c>
      <c r="AG5">
        <v>9.641</v>
      </c>
      <c r="AH5">
        <v>345.91374100000002</v>
      </c>
      <c r="AI5">
        <v>3.7768120000000001</v>
      </c>
      <c r="AJ5">
        <v>116.89179300000001</v>
      </c>
      <c r="AK5">
        <v>1013</v>
      </c>
      <c r="AL5">
        <v>23</v>
      </c>
      <c r="AM5">
        <v>206</v>
      </c>
      <c r="AN5">
        <v>79</v>
      </c>
      <c r="AO5">
        <v>17.420871000000002</v>
      </c>
      <c r="AP5">
        <v>890.2</v>
      </c>
      <c r="AQ5">
        <v>0</v>
      </c>
      <c r="AR5">
        <v>10</v>
      </c>
      <c r="AS5">
        <v>1040</v>
      </c>
      <c r="AT5">
        <v>0.38200000000000001</v>
      </c>
      <c r="AU5">
        <v>3.4180000000000001</v>
      </c>
      <c r="AV5">
        <v>42804</v>
      </c>
      <c r="AW5">
        <v>0</v>
      </c>
      <c r="AX5" s="29">
        <v>0.56999999999999995</v>
      </c>
      <c r="AY5">
        <v>0.76361111111111113</v>
      </c>
      <c r="AZ5" t="s">
        <v>68</v>
      </c>
      <c r="BA5" t="s">
        <v>174</v>
      </c>
      <c r="BB5">
        <v>5</v>
      </c>
      <c r="BC5" t="s">
        <v>273</v>
      </c>
      <c r="BD5">
        <v>11</v>
      </c>
      <c r="BE5">
        <v>72767.834000000003</v>
      </c>
      <c r="BF5">
        <v>8.2812950018548021E-2</v>
      </c>
      <c r="BG5">
        <v>6.3236888778052364E-2</v>
      </c>
      <c r="BH5">
        <v>218848.87799999994</v>
      </c>
      <c r="BI5">
        <v>2.753552613598504E-2</v>
      </c>
      <c r="BJ5">
        <v>2.1026433707728578E-2</v>
      </c>
      <c r="BK5">
        <v>1</v>
      </c>
      <c r="BL5" t="s">
        <v>68</v>
      </c>
      <c r="BM5">
        <v>0</v>
      </c>
      <c r="BN5" t="s">
        <v>280</v>
      </c>
    </row>
    <row r="6" spans="1:66" x14ac:dyDescent="0.25">
      <c r="A6" s="139" t="str">
        <f t="shared" ref="A6:A7" si="0">W6</f>
        <v>인천교통공사</v>
      </c>
      <c r="B6" s="139" t="str">
        <f t="shared" ref="B6:B7" si="1">V6</f>
        <v>63</v>
      </c>
      <c r="C6" s="140" t="str">
        <f t="shared" ref="C6:C7" si="2">Y6</f>
        <v>70바4905</v>
      </c>
      <c r="D6" s="114" t="str">
        <f t="shared" ref="D6:D7" si="3">Z6</f>
        <v>중형</v>
      </c>
      <c r="E6" s="110" t="str">
        <f>AZ6</f>
        <v>D</v>
      </c>
      <c r="F6" s="160">
        <f>G6/H6</f>
        <v>0.81166666666666665</v>
      </c>
      <c r="G6" s="161">
        <f>AE6</f>
        <v>2.9220000000000002</v>
      </c>
      <c r="H6" s="162">
        <f>AF6</f>
        <v>3.6</v>
      </c>
      <c r="I6" s="163">
        <f t="shared" ref="I6:I7" si="4">AC6</f>
        <v>5691.4210000000003</v>
      </c>
      <c r="J6" s="164">
        <f t="shared" ref="J6:J7" si="5">AI6/AH6</f>
        <v>8.8008060635479998E-3</v>
      </c>
      <c r="K6" s="164">
        <f t="shared" ref="K6:K7" si="6">AJ6/AH6</f>
        <v>0.33275645573885754</v>
      </c>
      <c r="L6" s="164">
        <f t="shared" ref="L6:L7" si="7">AK6/AC6</f>
        <v>0.17693296630138589</v>
      </c>
      <c r="M6" s="165">
        <f t="shared" ref="M6:M7" si="8">AG6</f>
        <v>6.827</v>
      </c>
      <c r="N6" s="166">
        <f t="shared" ref="N6:N7" si="9">IF(AW6=0,AT6,"속도계이상")</f>
        <v>0.28100000000000003</v>
      </c>
      <c r="O6" s="166">
        <f t="shared" ref="O6:O7" si="10">IF(AW6=0,AU6,"속도계이상")</f>
        <v>3.1280000000000001</v>
      </c>
      <c r="P6" s="167">
        <f t="shared" ref="P6:P7" si="11">AQ6/60</f>
        <v>0</v>
      </c>
      <c r="Q6" s="168">
        <f t="shared" ref="Q6:Q7" si="12">AN6</f>
        <v>78</v>
      </c>
      <c r="R6" s="169">
        <f t="shared" ref="R6:R7" si="13">AC6/(AH6-AI6-AJ6)</f>
        <v>25.902883795815722</v>
      </c>
      <c r="S6" s="141">
        <f t="shared" ref="S6:S7" si="14">IF(AW6=0,AL6,"속도계이상")</f>
        <v>16</v>
      </c>
      <c r="T6" s="141">
        <f t="shared" ref="T6:T7" si="15">IF(AW6=0,AM6,"속도계이상")</f>
        <v>178</v>
      </c>
      <c r="U6" t="s">
        <v>115</v>
      </c>
      <c r="V6" s="5" t="s">
        <v>116</v>
      </c>
      <c r="W6" t="s">
        <v>115</v>
      </c>
      <c r="X6" s="5" t="s">
        <v>116</v>
      </c>
      <c r="Y6" t="s">
        <v>175</v>
      </c>
      <c r="Z6" t="s">
        <v>169</v>
      </c>
      <c r="AA6" t="s">
        <v>48</v>
      </c>
      <c r="AB6">
        <v>528</v>
      </c>
      <c r="AC6" s="1">
        <v>5691.4210000000003</v>
      </c>
      <c r="AD6" s="1">
        <v>1947.538</v>
      </c>
      <c r="AE6" s="28">
        <v>2.9220000000000002</v>
      </c>
      <c r="AF6">
        <v>3.6</v>
      </c>
      <c r="AG6">
        <v>6.827</v>
      </c>
      <c r="AH6">
        <v>333.69875200000001</v>
      </c>
      <c r="AI6">
        <v>2.9368180000000002</v>
      </c>
      <c r="AJ6">
        <v>111.040414</v>
      </c>
      <c r="AK6">
        <v>1007</v>
      </c>
      <c r="AL6">
        <v>16</v>
      </c>
      <c r="AM6">
        <v>178</v>
      </c>
      <c r="AN6">
        <v>78</v>
      </c>
      <c r="AO6">
        <v>17.055565000000001</v>
      </c>
      <c r="AP6">
        <v>769.2</v>
      </c>
      <c r="AQ6">
        <v>0</v>
      </c>
      <c r="AR6">
        <v>3</v>
      </c>
      <c r="AS6">
        <v>464</v>
      </c>
      <c r="AT6">
        <v>0.28100000000000003</v>
      </c>
      <c r="AU6">
        <v>3.1280000000000001</v>
      </c>
      <c r="AV6">
        <v>50593</v>
      </c>
      <c r="AW6">
        <v>0</v>
      </c>
      <c r="AX6" s="29">
        <v>0.52</v>
      </c>
      <c r="AY6">
        <v>0.81166666666666665</v>
      </c>
      <c r="AZ6" t="s">
        <v>66</v>
      </c>
      <c r="BA6" t="s">
        <v>174</v>
      </c>
      <c r="BB6">
        <v>3</v>
      </c>
      <c r="BC6" t="s">
        <v>311</v>
      </c>
      <c r="BD6">
        <v>10</v>
      </c>
      <c r="BE6">
        <v>72767.834000000003</v>
      </c>
      <c r="BF6">
        <v>7.8213417758181455E-2</v>
      </c>
      <c r="BG6">
        <v>6.3483224080390616E-2</v>
      </c>
      <c r="BH6">
        <v>218848.87799999994</v>
      </c>
      <c r="BI6">
        <v>2.6006169426191904E-2</v>
      </c>
      <c r="BJ6">
        <v>2.110834085092576E-2</v>
      </c>
      <c r="BK6">
        <v>1</v>
      </c>
      <c r="BL6" t="s">
        <v>66</v>
      </c>
      <c r="BM6">
        <v>0</v>
      </c>
      <c r="BN6" t="s">
        <v>280</v>
      </c>
    </row>
    <row r="7" spans="1:66" x14ac:dyDescent="0.25">
      <c r="A7" s="142" t="str">
        <f t="shared" si="0"/>
        <v>인천교통공사</v>
      </c>
      <c r="B7" s="142" t="str">
        <f t="shared" si="1"/>
        <v>63</v>
      </c>
      <c r="C7" s="143" t="str">
        <f t="shared" si="2"/>
        <v>70바4906</v>
      </c>
      <c r="D7" s="131" t="str">
        <f t="shared" si="3"/>
        <v>중형</v>
      </c>
      <c r="E7" s="127" t="str">
        <f t="shared" ref="E7:E44" si="16">AZ7</f>
        <v>B</v>
      </c>
      <c r="F7" s="150">
        <f t="shared" ref="F7:F44" si="17">G7/H7</f>
        <v>0.91166666666666663</v>
      </c>
      <c r="G7" s="151">
        <f t="shared" ref="G7:G44" si="18">AE7</f>
        <v>3.282</v>
      </c>
      <c r="H7" s="152">
        <f t="shared" ref="H7:H44" si="19">AF7</f>
        <v>3.6</v>
      </c>
      <c r="I7" s="153">
        <f t="shared" si="4"/>
        <v>5372.4939999999997</v>
      </c>
      <c r="J7" s="154">
        <f t="shared" si="5"/>
        <v>3.5996234737109877E-3</v>
      </c>
      <c r="K7" s="154">
        <f t="shared" si="6"/>
        <v>0.31581699678690794</v>
      </c>
      <c r="L7" s="154">
        <f t="shared" si="7"/>
        <v>0.15262930028400218</v>
      </c>
      <c r="M7" s="155">
        <f t="shared" si="8"/>
        <v>6.5060000000000002</v>
      </c>
      <c r="N7" s="156">
        <f t="shared" si="9"/>
        <v>0.14899999999999999</v>
      </c>
      <c r="O7" s="156">
        <f t="shared" si="10"/>
        <v>3.0339999999999998</v>
      </c>
      <c r="P7" s="157">
        <f t="shared" si="11"/>
        <v>0</v>
      </c>
      <c r="Q7" s="158">
        <f t="shared" si="12"/>
        <v>73</v>
      </c>
      <c r="R7" s="159">
        <f t="shared" si="13"/>
        <v>25.918767043960234</v>
      </c>
      <c r="S7" s="144">
        <f t="shared" si="14"/>
        <v>8</v>
      </c>
      <c r="T7" s="144">
        <f t="shared" si="15"/>
        <v>163</v>
      </c>
      <c r="U7" t="s">
        <v>115</v>
      </c>
      <c r="V7" t="s">
        <v>116</v>
      </c>
      <c r="W7" s="4" t="s">
        <v>115</v>
      </c>
      <c r="X7" s="4" t="s">
        <v>116</v>
      </c>
      <c r="Y7" s="4" t="s">
        <v>291</v>
      </c>
      <c r="Z7" s="4" t="s">
        <v>169</v>
      </c>
      <c r="AA7" s="4" t="s">
        <v>48</v>
      </c>
      <c r="AB7" s="4">
        <v>528</v>
      </c>
      <c r="AC7" s="4">
        <v>5372.4939999999997</v>
      </c>
      <c r="AD7" s="4">
        <v>1637.0429999999999</v>
      </c>
      <c r="AE7" s="4">
        <v>3.282</v>
      </c>
      <c r="AF7" s="4">
        <v>3.6</v>
      </c>
      <c r="AG7" s="4">
        <v>6.5060000000000002</v>
      </c>
      <c r="AH7" s="4">
        <v>304.56518799999998</v>
      </c>
      <c r="AI7" s="4">
        <v>1.09632</v>
      </c>
      <c r="AJ7" s="4">
        <v>96.186863000000002</v>
      </c>
      <c r="AK7" s="4">
        <v>820</v>
      </c>
      <c r="AL7" s="4">
        <v>8</v>
      </c>
      <c r="AM7" s="4">
        <v>163</v>
      </c>
      <c r="AN7" s="4">
        <v>73</v>
      </c>
      <c r="AO7" s="4">
        <v>17.639882</v>
      </c>
      <c r="AP7" s="4">
        <v>439.3</v>
      </c>
      <c r="AQ7" s="4">
        <v>0</v>
      </c>
      <c r="AR7" s="4">
        <v>0</v>
      </c>
      <c r="AS7" s="4">
        <v>0</v>
      </c>
      <c r="AT7" s="4">
        <v>0.14899999999999999</v>
      </c>
      <c r="AU7" s="4">
        <v>3.0339999999999998</v>
      </c>
      <c r="AV7" s="4">
        <v>47542</v>
      </c>
      <c r="AW7" s="4">
        <v>0</v>
      </c>
      <c r="AX7" s="30">
        <v>0.56999999999999995</v>
      </c>
      <c r="AY7">
        <v>0.91166666666666663</v>
      </c>
      <c r="AZ7" t="s">
        <v>313</v>
      </c>
      <c r="BA7" t="s">
        <v>174</v>
      </c>
      <c r="BB7">
        <v>2</v>
      </c>
      <c r="BC7" t="s">
        <v>402</v>
      </c>
      <c r="BD7">
        <v>14</v>
      </c>
      <c r="BE7">
        <v>72767.834000000003</v>
      </c>
      <c r="BF7">
        <v>7.3830615873491573E-2</v>
      </c>
      <c r="BG7">
        <v>6.7308911471333152E-2</v>
      </c>
      <c r="BH7">
        <v>218848.87799999994</v>
      </c>
      <c r="BI7">
        <v>2.4548876142741757E-2</v>
      </c>
      <c r="BJ7">
        <v>2.2380392083466233E-2</v>
      </c>
      <c r="BK7">
        <v>1</v>
      </c>
      <c r="BL7" t="s">
        <v>313</v>
      </c>
      <c r="BM7">
        <v>0</v>
      </c>
      <c r="BN7" t="s">
        <v>280</v>
      </c>
    </row>
    <row r="8" spans="1:66" x14ac:dyDescent="0.25">
      <c r="A8" s="139" t="str">
        <f t="shared" ref="A8:A44" si="20">W8</f>
        <v>인천교통공사</v>
      </c>
      <c r="B8" s="139" t="str">
        <f t="shared" ref="B8:B44" si="21">V8</f>
        <v>63</v>
      </c>
      <c r="C8" s="140" t="str">
        <f t="shared" ref="C8:C44" si="22">Y8</f>
        <v>70바4907</v>
      </c>
      <c r="D8" s="114" t="str">
        <f t="shared" ref="D8:D44" si="23">Z8</f>
        <v>중형</v>
      </c>
      <c r="E8" s="110" t="str">
        <f t="shared" si="16"/>
        <v>F</v>
      </c>
      <c r="F8" s="160">
        <f t="shared" si="17"/>
        <v>0.78888888888888886</v>
      </c>
      <c r="G8" s="161">
        <f t="shared" si="18"/>
        <v>2.84</v>
      </c>
      <c r="H8" s="162">
        <f t="shared" si="19"/>
        <v>3.6</v>
      </c>
      <c r="I8" s="163">
        <f t="shared" ref="I8:I44" si="24">AC8</f>
        <v>5503.8069999999998</v>
      </c>
      <c r="J8" s="164">
        <f t="shared" ref="J8:J44" si="25">AI8/AH8</f>
        <v>4.7867287872208533E-3</v>
      </c>
      <c r="K8" s="164">
        <f t="shared" ref="K8:K44" si="26">AJ8/AH8</f>
        <v>0.32486503168013808</v>
      </c>
      <c r="L8" s="164">
        <f t="shared" ref="L8:L44" si="27">AK8/AC8</f>
        <v>0.15879917300879193</v>
      </c>
      <c r="M8" s="165">
        <f t="shared" ref="M8:M44" si="28">AG8</f>
        <v>8.4730000000000008</v>
      </c>
      <c r="N8" s="166">
        <f t="shared" ref="N8:N44" si="29">IF(AW8=0,AT8,"속도계이상")</f>
        <v>5.5E-2</v>
      </c>
      <c r="O8" s="166">
        <f t="shared" ref="O8:O44" si="30">IF(AW8=0,AU8,"속도계이상")</f>
        <v>5.2149999999999999</v>
      </c>
      <c r="P8" s="167">
        <f t="shared" ref="P8:P44" si="31">AQ8/60</f>
        <v>0</v>
      </c>
      <c r="Q8" s="168">
        <f t="shared" ref="Q8:Q44" si="32">AN8</f>
        <v>74</v>
      </c>
      <c r="R8" s="169">
        <f t="shared" ref="R8:R44" si="33">AC8/(AH8-AI8-AJ8)</f>
        <v>26.159280690754326</v>
      </c>
      <c r="S8" s="141">
        <f t="shared" ref="S8:S44" si="34">IF(AW8=0,AL8,"속도계이상")</f>
        <v>3</v>
      </c>
      <c r="T8" s="141">
        <f t="shared" ref="T8:T44" si="35">IF(AW8=0,AM8,"속도계이상")</f>
        <v>287</v>
      </c>
      <c r="U8" t="s">
        <v>115</v>
      </c>
      <c r="V8" s="5" t="s">
        <v>116</v>
      </c>
      <c r="W8" t="s">
        <v>115</v>
      </c>
      <c r="X8" s="5" t="s">
        <v>116</v>
      </c>
      <c r="Y8" t="s">
        <v>321</v>
      </c>
      <c r="Z8" t="s">
        <v>169</v>
      </c>
      <c r="AA8" t="s">
        <v>48</v>
      </c>
      <c r="AB8">
        <v>528</v>
      </c>
      <c r="AC8" s="1">
        <v>5503.8069999999998</v>
      </c>
      <c r="AD8" s="1">
        <v>1937.8520000000001</v>
      </c>
      <c r="AE8" s="28">
        <v>2.84</v>
      </c>
      <c r="AF8">
        <v>3.6</v>
      </c>
      <c r="AG8">
        <v>8.4730000000000008</v>
      </c>
      <c r="AH8">
        <v>313.86068999999998</v>
      </c>
      <c r="AI8">
        <v>1.5023660000000001</v>
      </c>
      <c r="AJ8">
        <v>101.962363</v>
      </c>
      <c r="AK8">
        <v>874</v>
      </c>
      <c r="AL8">
        <v>3</v>
      </c>
      <c r="AM8">
        <v>287</v>
      </c>
      <c r="AN8">
        <v>74</v>
      </c>
      <c r="AO8">
        <v>17.535827000000001</v>
      </c>
      <c r="AP8">
        <v>1337.7</v>
      </c>
      <c r="AQ8">
        <v>0</v>
      </c>
      <c r="AR8">
        <v>0</v>
      </c>
      <c r="AS8">
        <v>0</v>
      </c>
      <c r="AT8">
        <v>5.5E-2</v>
      </c>
      <c r="AU8">
        <v>5.2149999999999999</v>
      </c>
      <c r="AV8">
        <v>48437</v>
      </c>
      <c r="AW8">
        <v>0</v>
      </c>
      <c r="AX8" s="29">
        <v>0.56000000000000005</v>
      </c>
      <c r="AY8">
        <v>0.78888888888888886</v>
      </c>
      <c r="AZ8" t="s">
        <v>68</v>
      </c>
      <c r="BA8" t="s">
        <v>174</v>
      </c>
      <c r="BB8">
        <v>2</v>
      </c>
      <c r="BC8" t="s">
        <v>184</v>
      </c>
      <c r="BD8">
        <v>12</v>
      </c>
      <c r="BE8">
        <v>72767.834000000003</v>
      </c>
      <c r="BF8">
        <v>7.5635163195870297E-2</v>
      </c>
      <c r="BG8">
        <v>5.9667739854519897E-2</v>
      </c>
      <c r="BH8">
        <v>218848.87799999994</v>
      </c>
      <c r="BI8">
        <v>2.5148892926926503E-2</v>
      </c>
      <c r="BJ8">
        <v>1.9839682197908687E-2</v>
      </c>
      <c r="BK8">
        <v>1</v>
      </c>
      <c r="BL8" t="s">
        <v>68</v>
      </c>
      <c r="BM8">
        <v>0</v>
      </c>
      <c r="BN8" t="s">
        <v>280</v>
      </c>
    </row>
    <row r="9" spans="1:66" x14ac:dyDescent="0.25">
      <c r="A9" s="142" t="str">
        <f t="shared" si="20"/>
        <v>인천교통공사</v>
      </c>
      <c r="B9" s="142" t="str">
        <f t="shared" si="21"/>
        <v>63</v>
      </c>
      <c r="C9" s="143" t="str">
        <f t="shared" si="22"/>
        <v>70바4908</v>
      </c>
      <c r="D9" s="131" t="str">
        <f t="shared" si="23"/>
        <v>중형</v>
      </c>
      <c r="E9" s="127" t="str">
        <f t="shared" si="16"/>
        <v>D</v>
      </c>
      <c r="F9" s="150">
        <f t="shared" si="17"/>
        <v>0.83305555555555555</v>
      </c>
      <c r="G9" s="151">
        <f t="shared" si="18"/>
        <v>2.9990000000000001</v>
      </c>
      <c r="H9" s="152">
        <f t="shared" si="19"/>
        <v>3.6</v>
      </c>
      <c r="I9" s="153">
        <f t="shared" si="24"/>
        <v>5731.9560000000001</v>
      </c>
      <c r="J9" s="154">
        <f t="shared" si="25"/>
        <v>7.5687276701830114E-3</v>
      </c>
      <c r="K9" s="154">
        <f t="shared" si="26"/>
        <v>0.3324433349245518</v>
      </c>
      <c r="L9" s="154">
        <f t="shared" si="27"/>
        <v>0.28227711447889692</v>
      </c>
      <c r="M9" s="155">
        <f t="shared" si="28"/>
        <v>7.3419999999999996</v>
      </c>
      <c r="N9" s="156">
        <f t="shared" si="29"/>
        <v>0.192</v>
      </c>
      <c r="O9" s="156">
        <f t="shared" si="30"/>
        <v>4.484</v>
      </c>
      <c r="P9" s="157">
        <f t="shared" si="31"/>
        <v>0</v>
      </c>
      <c r="Q9" s="158">
        <f t="shared" si="32"/>
        <v>71</v>
      </c>
      <c r="R9" s="159">
        <f t="shared" si="33"/>
        <v>26.063150416038052</v>
      </c>
      <c r="S9" s="144">
        <f t="shared" si="34"/>
        <v>11</v>
      </c>
      <c r="T9" s="144">
        <f t="shared" si="35"/>
        <v>257</v>
      </c>
      <c r="U9" t="s">
        <v>115</v>
      </c>
      <c r="V9" s="5" t="s">
        <v>116</v>
      </c>
      <c r="W9" t="s">
        <v>115</v>
      </c>
      <c r="X9" s="5" t="s">
        <v>116</v>
      </c>
      <c r="Y9" t="s">
        <v>178</v>
      </c>
      <c r="Z9" t="s">
        <v>169</v>
      </c>
      <c r="AA9" t="s">
        <v>48</v>
      </c>
      <c r="AB9">
        <v>528</v>
      </c>
      <c r="AC9" s="1">
        <v>5731.9560000000001</v>
      </c>
      <c r="AD9" s="1">
        <v>1911.528</v>
      </c>
      <c r="AE9" s="28">
        <v>2.9990000000000001</v>
      </c>
      <c r="AF9">
        <v>3.6</v>
      </c>
      <c r="AG9">
        <v>7.3419999999999996</v>
      </c>
      <c r="AH9">
        <v>333.22681299999999</v>
      </c>
      <c r="AI9">
        <v>2.522103</v>
      </c>
      <c r="AJ9">
        <v>110.779033</v>
      </c>
      <c r="AK9">
        <v>1618</v>
      </c>
      <c r="AL9">
        <v>11</v>
      </c>
      <c r="AM9">
        <v>257</v>
      </c>
      <c r="AN9">
        <v>71</v>
      </c>
      <c r="AO9">
        <v>17.201364000000002</v>
      </c>
      <c r="AP9">
        <v>220.8</v>
      </c>
      <c r="AQ9">
        <v>0</v>
      </c>
      <c r="AR9">
        <v>0</v>
      </c>
      <c r="AS9">
        <v>0</v>
      </c>
      <c r="AT9">
        <v>0.192</v>
      </c>
      <c r="AU9">
        <v>4.484</v>
      </c>
      <c r="AV9">
        <v>48873</v>
      </c>
      <c r="AW9">
        <v>0</v>
      </c>
      <c r="AX9" s="29">
        <v>0.55000000000000004</v>
      </c>
      <c r="AY9">
        <v>0.83305555555555555</v>
      </c>
      <c r="AZ9" t="s">
        <v>66</v>
      </c>
      <c r="BA9" t="s">
        <v>174</v>
      </c>
      <c r="BB9">
        <v>2</v>
      </c>
      <c r="BC9" t="s">
        <v>274</v>
      </c>
      <c r="BD9">
        <v>9</v>
      </c>
      <c r="BE9">
        <v>72767.834000000003</v>
      </c>
      <c r="BF9">
        <v>7.8770463334115456E-2</v>
      </c>
      <c r="BG9">
        <v>6.5620172094170065E-2</v>
      </c>
      <c r="BH9">
        <v>218848.87799999994</v>
      </c>
      <c r="BI9">
        <v>2.6191388561745341E-2</v>
      </c>
      <c r="BJ9">
        <v>2.1818881749076188E-2</v>
      </c>
      <c r="BK9">
        <v>1</v>
      </c>
      <c r="BL9" t="s">
        <v>66</v>
      </c>
      <c r="BM9">
        <v>0</v>
      </c>
      <c r="BN9" t="s">
        <v>280</v>
      </c>
    </row>
    <row r="10" spans="1:66" x14ac:dyDescent="0.25">
      <c r="A10" s="139" t="str">
        <f t="shared" si="20"/>
        <v>인천교통공사</v>
      </c>
      <c r="B10" s="139" t="str">
        <f t="shared" si="21"/>
        <v>63</v>
      </c>
      <c r="C10" s="140" t="str">
        <f t="shared" si="22"/>
        <v>70바4909</v>
      </c>
      <c r="D10" s="114" t="str">
        <f t="shared" si="23"/>
        <v>중형</v>
      </c>
      <c r="E10" s="110" t="str">
        <f t="shared" si="16"/>
        <v>C</v>
      </c>
      <c r="F10" s="160">
        <f t="shared" si="17"/>
        <v>0.87555555555555553</v>
      </c>
      <c r="G10" s="161">
        <f t="shared" si="18"/>
        <v>3.1520000000000001</v>
      </c>
      <c r="H10" s="162">
        <f t="shared" si="19"/>
        <v>3.6</v>
      </c>
      <c r="I10" s="163">
        <f t="shared" si="24"/>
        <v>4018.0619999999999</v>
      </c>
      <c r="J10" s="164">
        <f t="shared" si="25"/>
        <v>5.797987446380719E-3</v>
      </c>
      <c r="K10" s="164">
        <f t="shared" si="26"/>
        <v>0.33682879629958506</v>
      </c>
      <c r="L10" s="164">
        <f t="shared" si="27"/>
        <v>0.10353249900076206</v>
      </c>
      <c r="M10" s="165">
        <f t="shared" si="28"/>
        <v>7.6669999999999998</v>
      </c>
      <c r="N10" s="166">
        <f t="shared" si="29"/>
        <v>0.29899999999999999</v>
      </c>
      <c r="O10" s="166">
        <f t="shared" si="30"/>
        <v>3.1360000000000001</v>
      </c>
      <c r="P10" s="167">
        <f t="shared" si="31"/>
        <v>0</v>
      </c>
      <c r="Q10" s="168">
        <f t="shared" si="32"/>
        <v>76</v>
      </c>
      <c r="R10" s="169">
        <f t="shared" si="33"/>
        <v>26.113105788141841</v>
      </c>
      <c r="S10" s="141">
        <f t="shared" si="34"/>
        <v>12</v>
      </c>
      <c r="T10" s="141">
        <f t="shared" si="35"/>
        <v>126</v>
      </c>
      <c r="U10" t="s">
        <v>115</v>
      </c>
      <c r="V10" t="s">
        <v>116</v>
      </c>
      <c r="W10" s="4" t="s">
        <v>115</v>
      </c>
      <c r="X10" s="4" t="s">
        <v>116</v>
      </c>
      <c r="Y10" s="4" t="s">
        <v>179</v>
      </c>
      <c r="Z10" s="4" t="s">
        <v>169</v>
      </c>
      <c r="AA10" s="4" t="s">
        <v>48</v>
      </c>
      <c r="AB10" s="4">
        <v>528</v>
      </c>
      <c r="AC10" s="4">
        <v>4018.0619999999999</v>
      </c>
      <c r="AD10" s="4">
        <v>1274.921</v>
      </c>
      <c r="AE10" s="4">
        <v>3.1520000000000001</v>
      </c>
      <c r="AF10" s="4">
        <v>3.6</v>
      </c>
      <c r="AG10" s="4">
        <v>7.6669999999999998</v>
      </c>
      <c r="AH10" s="4">
        <v>234.07018600000001</v>
      </c>
      <c r="AI10" s="4">
        <v>1.3571359999999999</v>
      </c>
      <c r="AJ10" s="4">
        <v>78.841578999999996</v>
      </c>
      <c r="AK10" s="4">
        <v>416</v>
      </c>
      <c r="AL10" s="4">
        <v>12</v>
      </c>
      <c r="AM10" s="4">
        <v>126</v>
      </c>
      <c r="AN10" s="4">
        <v>76</v>
      </c>
      <c r="AO10" s="4">
        <v>17.166056000000001</v>
      </c>
      <c r="AP10" s="4">
        <v>425.1</v>
      </c>
      <c r="AQ10" s="4">
        <v>0</v>
      </c>
      <c r="AR10" s="4">
        <v>0</v>
      </c>
      <c r="AS10" s="4">
        <v>0</v>
      </c>
      <c r="AT10" s="4">
        <v>0.29899999999999999</v>
      </c>
      <c r="AU10" s="4">
        <v>3.1360000000000001</v>
      </c>
      <c r="AV10" s="4">
        <v>34580</v>
      </c>
      <c r="AW10" s="4">
        <v>0</v>
      </c>
      <c r="AX10" s="30">
        <v>0.59</v>
      </c>
      <c r="AY10">
        <v>0.87555555555555553</v>
      </c>
      <c r="AZ10" t="s">
        <v>67</v>
      </c>
      <c r="BA10" t="s">
        <v>174</v>
      </c>
      <c r="BB10">
        <v>3</v>
      </c>
      <c r="BC10" t="s">
        <v>340</v>
      </c>
      <c r="BD10">
        <v>8</v>
      </c>
      <c r="BE10">
        <v>72767.834000000003</v>
      </c>
      <c r="BF10">
        <v>5.521755670231987E-2</v>
      </c>
      <c r="BG10">
        <v>4.8346038534920061E-2</v>
      </c>
      <c r="BH10">
        <v>218848.87799999994</v>
      </c>
      <c r="BI10">
        <v>1.8359984463799724E-2</v>
      </c>
      <c r="BJ10">
        <v>1.6075186397193537E-2</v>
      </c>
      <c r="BK10">
        <v>1</v>
      </c>
      <c r="BL10" t="s">
        <v>67</v>
      </c>
      <c r="BM10">
        <v>0</v>
      </c>
      <c r="BN10" t="s">
        <v>280</v>
      </c>
    </row>
    <row r="11" spans="1:66" x14ac:dyDescent="0.25">
      <c r="A11" s="142" t="str">
        <f t="shared" si="20"/>
        <v>인천교통공사</v>
      </c>
      <c r="B11" s="142" t="str">
        <f t="shared" si="21"/>
        <v>63</v>
      </c>
      <c r="C11" s="143" t="str">
        <f t="shared" si="22"/>
        <v>70바4910</v>
      </c>
      <c r="D11" s="131" t="str">
        <f t="shared" si="23"/>
        <v>중형</v>
      </c>
      <c r="E11" s="127" t="str">
        <f t="shared" si="16"/>
        <v>F</v>
      </c>
      <c r="F11" s="150">
        <f t="shared" si="17"/>
        <v>0.76777777777777767</v>
      </c>
      <c r="G11" s="151">
        <f t="shared" si="18"/>
        <v>2.7639999999999998</v>
      </c>
      <c r="H11" s="152">
        <f t="shared" si="19"/>
        <v>3.6</v>
      </c>
      <c r="I11" s="153">
        <f t="shared" si="24"/>
        <v>4407.8339999999998</v>
      </c>
      <c r="J11" s="154">
        <f t="shared" si="25"/>
        <v>8.0113955981351917E-3</v>
      </c>
      <c r="K11" s="154">
        <f t="shared" si="26"/>
        <v>0.34311747418106431</v>
      </c>
      <c r="L11" s="154">
        <f t="shared" si="27"/>
        <v>0.22618819129758516</v>
      </c>
      <c r="M11" s="155">
        <f t="shared" si="28"/>
        <v>8.3109999999999999</v>
      </c>
      <c r="N11" s="156">
        <f t="shared" si="29"/>
        <v>0.318</v>
      </c>
      <c r="O11" s="156">
        <f t="shared" si="30"/>
        <v>6.851</v>
      </c>
      <c r="P11" s="157">
        <f t="shared" si="31"/>
        <v>0</v>
      </c>
      <c r="Q11" s="158">
        <f t="shared" si="32"/>
        <v>72</v>
      </c>
      <c r="R11" s="159">
        <f t="shared" si="33"/>
        <v>26.617159944250165</v>
      </c>
      <c r="S11" s="144">
        <f t="shared" si="34"/>
        <v>14</v>
      </c>
      <c r="T11" s="144">
        <f t="shared" si="35"/>
        <v>302</v>
      </c>
      <c r="U11" t="s">
        <v>115</v>
      </c>
      <c r="V11" s="5" t="s">
        <v>116</v>
      </c>
      <c r="W11" t="s">
        <v>115</v>
      </c>
      <c r="X11" s="5" t="s">
        <v>116</v>
      </c>
      <c r="Y11" t="s">
        <v>180</v>
      </c>
      <c r="Z11" t="s">
        <v>169</v>
      </c>
      <c r="AA11" t="s">
        <v>48</v>
      </c>
      <c r="AB11">
        <v>528</v>
      </c>
      <c r="AC11" s="1">
        <v>4407.8339999999998</v>
      </c>
      <c r="AD11" s="1">
        <v>1594.7190000000001</v>
      </c>
      <c r="AE11" s="28">
        <v>2.7639999999999998</v>
      </c>
      <c r="AF11">
        <v>3.6</v>
      </c>
      <c r="AG11">
        <v>8.3109999999999999</v>
      </c>
      <c r="AH11">
        <v>255.21433500000001</v>
      </c>
      <c r="AI11">
        <v>2.0446230000000001</v>
      </c>
      <c r="AJ11">
        <v>87.568498000000005</v>
      </c>
      <c r="AK11">
        <v>997</v>
      </c>
      <c r="AL11">
        <v>14</v>
      </c>
      <c r="AM11">
        <v>302</v>
      </c>
      <c r="AN11">
        <v>72</v>
      </c>
      <c r="AO11">
        <v>17.271106</v>
      </c>
      <c r="AP11">
        <v>170.8</v>
      </c>
      <c r="AQ11">
        <v>0</v>
      </c>
      <c r="AR11">
        <v>0</v>
      </c>
      <c r="AS11">
        <v>0</v>
      </c>
      <c r="AT11">
        <v>0.318</v>
      </c>
      <c r="AU11">
        <v>6.851</v>
      </c>
      <c r="AV11">
        <v>37191</v>
      </c>
      <c r="AW11">
        <v>0</v>
      </c>
      <c r="AX11" s="29">
        <v>0.53</v>
      </c>
      <c r="AY11">
        <v>0.76777777777777767</v>
      </c>
      <c r="AZ11" t="s">
        <v>68</v>
      </c>
      <c r="BA11" t="s">
        <v>174</v>
      </c>
      <c r="BB11">
        <v>4</v>
      </c>
      <c r="BC11" t="s">
        <v>271</v>
      </c>
      <c r="BD11">
        <v>9</v>
      </c>
      <c r="BE11">
        <v>72767.834000000003</v>
      </c>
      <c r="BF11">
        <v>6.0573934356765377E-2</v>
      </c>
      <c r="BG11">
        <v>4.6507320711694299E-2</v>
      </c>
      <c r="BH11">
        <v>218848.87799999994</v>
      </c>
      <c r="BI11">
        <v>2.0140994280080343E-2</v>
      </c>
      <c r="BJ11">
        <v>1.5463807830595018E-2</v>
      </c>
      <c r="BK11">
        <v>1</v>
      </c>
      <c r="BL11" t="s">
        <v>66</v>
      </c>
      <c r="BM11">
        <v>-1</v>
      </c>
      <c r="BN11" t="s">
        <v>338</v>
      </c>
    </row>
    <row r="12" spans="1:66" s="2" customFormat="1" x14ac:dyDescent="0.25">
      <c r="A12" s="139" t="str">
        <f t="shared" si="20"/>
        <v>인천교통공사</v>
      </c>
      <c r="B12" s="139" t="str">
        <f t="shared" si="21"/>
        <v>63</v>
      </c>
      <c r="C12" s="140" t="str">
        <f t="shared" si="22"/>
        <v>70바4911</v>
      </c>
      <c r="D12" s="114" t="str">
        <f t="shared" si="23"/>
        <v>중형</v>
      </c>
      <c r="E12" s="110" t="str">
        <f t="shared" si="16"/>
        <v>C</v>
      </c>
      <c r="F12" s="160">
        <f t="shared" si="17"/>
        <v>0.8783333333333333</v>
      </c>
      <c r="G12" s="161">
        <f t="shared" si="18"/>
        <v>3.1619999999999999</v>
      </c>
      <c r="H12" s="162">
        <f t="shared" si="19"/>
        <v>3.6</v>
      </c>
      <c r="I12" s="163">
        <f t="shared" si="24"/>
        <v>5242.4539999999997</v>
      </c>
      <c r="J12" s="164">
        <f t="shared" si="25"/>
        <v>8.9830455675005676E-3</v>
      </c>
      <c r="K12" s="164">
        <f t="shared" si="26"/>
        <v>0.31428291037995076</v>
      </c>
      <c r="L12" s="164">
        <f t="shared" si="27"/>
        <v>8.2404156526695332E-2</v>
      </c>
      <c r="M12" s="165">
        <f t="shared" si="28"/>
        <v>7.7169999999999996</v>
      </c>
      <c r="N12" s="166">
        <f t="shared" si="29"/>
        <v>9.5000000000000001E-2</v>
      </c>
      <c r="O12" s="166">
        <f t="shared" si="30"/>
        <v>2.88</v>
      </c>
      <c r="P12" s="167">
        <f t="shared" si="31"/>
        <v>0</v>
      </c>
      <c r="Q12" s="168">
        <f t="shared" si="32"/>
        <v>73</v>
      </c>
      <c r="R12" s="169">
        <f t="shared" si="33"/>
        <v>25.431885473323149</v>
      </c>
      <c r="S12" s="141">
        <f t="shared" si="34"/>
        <v>5</v>
      </c>
      <c r="T12" s="141">
        <f t="shared" si="35"/>
        <v>151</v>
      </c>
      <c r="U12" t="s">
        <v>115</v>
      </c>
      <c r="V12" s="5" t="s">
        <v>116</v>
      </c>
      <c r="W12" t="s">
        <v>115</v>
      </c>
      <c r="X12" s="5" t="s">
        <v>116</v>
      </c>
      <c r="Y12" t="s">
        <v>181</v>
      </c>
      <c r="Z12" t="s">
        <v>169</v>
      </c>
      <c r="AA12" t="s">
        <v>48</v>
      </c>
      <c r="AB12">
        <v>528</v>
      </c>
      <c r="AC12" s="1">
        <v>5242.4539999999997</v>
      </c>
      <c r="AD12" s="1">
        <v>1657.723</v>
      </c>
      <c r="AE12" s="28">
        <v>3.1619999999999999</v>
      </c>
      <c r="AF12">
        <v>3.6</v>
      </c>
      <c r="AG12">
        <v>7.7169999999999996</v>
      </c>
      <c r="AH12">
        <v>304.60571299999998</v>
      </c>
      <c r="AI12">
        <v>2.7362869999999999</v>
      </c>
      <c r="AJ12">
        <v>95.732370000000003</v>
      </c>
      <c r="AK12">
        <v>432</v>
      </c>
      <c r="AL12">
        <v>5</v>
      </c>
      <c r="AM12">
        <v>151</v>
      </c>
      <c r="AN12">
        <v>73</v>
      </c>
      <c r="AO12">
        <v>17.210622000000001</v>
      </c>
      <c r="AP12">
        <v>175.5</v>
      </c>
      <c r="AQ12">
        <v>0</v>
      </c>
      <c r="AR12">
        <v>0</v>
      </c>
      <c r="AS12">
        <v>0</v>
      </c>
      <c r="AT12">
        <v>9.5000000000000001E-2</v>
      </c>
      <c r="AU12">
        <v>2.88</v>
      </c>
      <c r="AV12">
        <v>46287</v>
      </c>
      <c r="AW12">
        <v>0</v>
      </c>
      <c r="AX12" s="29">
        <v>0.61</v>
      </c>
      <c r="AY12" s="2">
        <v>0.8783333333333333</v>
      </c>
      <c r="AZ12" s="2" t="s">
        <v>67</v>
      </c>
      <c r="BA12" s="2" t="s">
        <v>174</v>
      </c>
      <c r="BB12" s="2">
        <v>2</v>
      </c>
      <c r="BC12" s="2" t="s">
        <v>337</v>
      </c>
      <c r="BD12" s="2">
        <v>9</v>
      </c>
      <c r="BE12" s="2">
        <v>72767.834000000003</v>
      </c>
      <c r="BF12" s="2">
        <v>7.2043562544406636E-2</v>
      </c>
      <c r="BG12" s="2">
        <v>6.3278262434837154E-2</v>
      </c>
      <c r="BH12" s="2">
        <v>218848.87799999994</v>
      </c>
      <c r="BI12" s="2">
        <v>2.3954676157855383E-2</v>
      </c>
      <c r="BJ12" s="2">
        <v>2.1040190558649644E-2</v>
      </c>
      <c r="BK12" s="2">
        <v>1</v>
      </c>
      <c r="BL12" s="2" t="s">
        <v>66</v>
      </c>
      <c r="BM12" s="2">
        <v>1</v>
      </c>
      <c r="BN12" s="2" t="s">
        <v>279</v>
      </c>
    </row>
    <row r="13" spans="1:66" x14ac:dyDescent="0.25">
      <c r="A13" s="142" t="str">
        <f t="shared" si="20"/>
        <v>인천교통공사</v>
      </c>
      <c r="B13" s="142" t="str">
        <f t="shared" si="21"/>
        <v>63</v>
      </c>
      <c r="C13" s="143" t="str">
        <f t="shared" si="22"/>
        <v>70바4912</v>
      </c>
      <c r="D13" s="131" t="str">
        <f t="shared" si="23"/>
        <v>중형</v>
      </c>
      <c r="E13" s="127" t="str">
        <f t="shared" si="16"/>
        <v>C</v>
      </c>
      <c r="F13" s="150">
        <f t="shared" si="17"/>
        <v>0.89500000000000002</v>
      </c>
      <c r="G13" s="151">
        <f t="shared" si="18"/>
        <v>3.222</v>
      </c>
      <c r="H13" s="152">
        <f t="shared" si="19"/>
        <v>3.6</v>
      </c>
      <c r="I13" s="153">
        <f t="shared" si="24"/>
        <v>5163.42</v>
      </c>
      <c r="J13" s="154">
        <f t="shared" si="25"/>
        <v>4.9951040687006686E-3</v>
      </c>
      <c r="K13" s="154">
        <f t="shared" si="26"/>
        <v>0.31686863872815862</v>
      </c>
      <c r="L13" s="154">
        <f t="shared" si="27"/>
        <v>0.13227666933931387</v>
      </c>
      <c r="M13" s="155">
        <f t="shared" si="28"/>
        <v>6.77</v>
      </c>
      <c r="N13" s="156">
        <f t="shared" si="29"/>
        <v>0.19400000000000001</v>
      </c>
      <c r="O13" s="156">
        <f t="shared" si="30"/>
        <v>1.9750000000000001</v>
      </c>
      <c r="P13" s="157">
        <f t="shared" si="31"/>
        <v>0</v>
      </c>
      <c r="Q13" s="158">
        <f t="shared" si="32"/>
        <v>72</v>
      </c>
      <c r="R13" s="159">
        <f t="shared" si="33"/>
        <v>25.498571840567628</v>
      </c>
      <c r="S13" s="144">
        <f t="shared" si="34"/>
        <v>10</v>
      </c>
      <c r="T13" s="144">
        <f t="shared" si="35"/>
        <v>102</v>
      </c>
      <c r="U13" t="s">
        <v>115</v>
      </c>
      <c r="V13" t="s">
        <v>116</v>
      </c>
      <c r="W13" s="4" t="s">
        <v>115</v>
      </c>
      <c r="X13" s="4" t="s">
        <v>116</v>
      </c>
      <c r="Y13" s="4" t="s">
        <v>182</v>
      </c>
      <c r="Z13" s="4" t="s">
        <v>169</v>
      </c>
      <c r="AA13" s="4" t="s">
        <v>48</v>
      </c>
      <c r="AB13" s="4">
        <v>528</v>
      </c>
      <c r="AC13" s="4">
        <v>5163.42</v>
      </c>
      <c r="AD13" s="4">
        <v>1602.443</v>
      </c>
      <c r="AE13" s="4">
        <v>3.222</v>
      </c>
      <c r="AF13" s="4">
        <v>3.6</v>
      </c>
      <c r="AG13" s="4">
        <v>6.77</v>
      </c>
      <c r="AH13" s="4">
        <v>298.61019499999998</v>
      </c>
      <c r="AI13" s="4">
        <v>1.4915890000000001</v>
      </c>
      <c r="AJ13" s="4">
        <v>94.620205999999996</v>
      </c>
      <c r="AK13" s="4">
        <v>683</v>
      </c>
      <c r="AL13" s="4">
        <v>10</v>
      </c>
      <c r="AM13" s="4">
        <v>102</v>
      </c>
      <c r="AN13" s="4">
        <v>72</v>
      </c>
      <c r="AO13" s="4">
        <v>17.291505999999998</v>
      </c>
      <c r="AP13" s="4">
        <v>404.8</v>
      </c>
      <c r="AQ13" s="4">
        <v>0</v>
      </c>
      <c r="AR13" s="4">
        <v>0</v>
      </c>
      <c r="AS13" s="4">
        <v>0</v>
      </c>
      <c r="AT13" s="4">
        <v>0.19400000000000001</v>
      </c>
      <c r="AU13" s="4">
        <v>1.9750000000000001</v>
      </c>
      <c r="AV13" s="4">
        <v>40466</v>
      </c>
      <c r="AW13" s="4">
        <v>0</v>
      </c>
      <c r="AX13" s="30">
        <v>0.57999999999999996</v>
      </c>
      <c r="AY13">
        <v>0.89500000000000002</v>
      </c>
      <c r="AZ13" t="s">
        <v>67</v>
      </c>
      <c r="BA13" t="s">
        <v>174</v>
      </c>
      <c r="BB13">
        <v>1</v>
      </c>
      <c r="BC13" t="s">
        <v>312</v>
      </c>
      <c r="BD13">
        <v>12</v>
      </c>
      <c r="BE13">
        <v>72767.834000000003</v>
      </c>
      <c r="BF13">
        <v>7.0957450787940177E-2</v>
      </c>
      <c r="BG13">
        <v>6.3506918455206465E-2</v>
      </c>
      <c r="BH13">
        <v>218848.87799999994</v>
      </c>
      <c r="BI13">
        <v>2.3593541110135376E-2</v>
      </c>
      <c r="BJ13">
        <v>2.1116219293571162E-2</v>
      </c>
      <c r="BK13">
        <v>1</v>
      </c>
      <c r="BL13" t="s">
        <v>67</v>
      </c>
      <c r="BM13">
        <v>0</v>
      </c>
      <c r="BN13" t="s">
        <v>280</v>
      </c>
    </row>
    <row r="14" spans="1:66" x14ac:dyDescent="0.25">
      <c r="A14" s="139" t="str">
        <f t="shared" si="20"/>
        <v>인천교통공사</v>
      </c>
      <c r="B14" s="139" t="str">
        <f t="shared" si="21"/>
        <v>63</v>
      </c>
      <c r="C14" s="140" t="str">
        <f t="shared" si="22"/>
        <v>70바4913</v>
      </c>
      <c r="D14" s="114" t="str">
        <f t="shared" si="23"/>
        <v>중형</v>
      </c>
      <c r="E14" s="110" t="str">
        <f t="shared" si="16"/>
        <v>F</v>
      </c>
      <c r="F14" s="160">
        <f t="shared" si="17"/>
        <v>0.78972222222222221</v>
      </c>
      <c r="G14" s="161">
        <f t="shared" si="18"/>
        <v>2.843</v>
      </c>
      <c r="H14" s="162">
        <f t="shared" si="19"/>
        <v>3.6</v>
      </c>
      <c r="I14" s="163">
        <f t="shared" si="24"/>
        <v>5371.415</v>
      </c>
      <c r="J14" s="164">
        <f t="shared" si="25"/>
        <v>1.2268126319490912E-2</v>
      </c>
      <c r="K14" s="164">
        <f t="shared" si="26"/>
        <v>0.34893843432879917</v>
      </c>
      <c r="L14" s="164">
        <f t="shared" si="27"/>
        <v>0.26622407689593897</v>
      </c>
      <c r="M14" s="165">
        <f t="shared" si="28"/>
        <v>9.2729999999999997</v>
      </c>
      <c r="N14" s="166">
        <f t="shared" si="29"/>
        <v>0.16800000000000001</v>
      </c>
      <c r="O14" s="166">
        <f t="shared" si="30"/>
        <v>6.516</v>
      </c>
      <c r="P14" s="167">
        <f t="shared" si="31"/>
        <v>0</v>
      </c>
      <c r="Q14" s="168">
        <f t="shared" si="32"/>
        <v>71</v>
      </c>
      <c r="R14" s="169">
        <f t="shared" si="33"/>
        <v>26.58230422127485</v>
      </c>
      <c r="S14" s="141">
        <f t="shared" si="34"/>
        <v>9</v>
      </c>
      <c r="T14" s="141">
        <f t="shared" si="35"/>
        <v>350</v>
      </c>
      <c r="U14" t="s">
        <v>115</v>
      </c>
      <c r="V14" s="5" t="s">
        <v>116</v>
      </c>
      <c r="W14" t="s">
        <v>115</v>
      </c>
      <c r="X14" s="5" t="s">
        <v>116</v>
      </c>
      <c r="Y14" t="s">
        <v>183</v>
      </c>
      <c r="Z14" t="s">
        <v>169</v>
      </c>
      <c r="AA14" t="s">
        <v>48</v>
      </c>
      <c r="AB14">
        <v>528</v>
      </c>
      <c r="AC14" s="1">
        <v>5371.415</v>
      </c>
      <c r="AD14" s="1">
        <v>1889.624</v>
      </c>
      <c r="AE14" s="28">
        <v>2.843</v>
      </c>
      <c r="AF14">
        <v>3.6</v>
      </c>
      <c r="AG14">
        <v>9.2729999999999997</v>
      </c>
      <c r="AH14">
        <v>316.32654400000001</v>
      </c>
      <c r="AI14">
        <v>3.8807339999999999</v>
      </c>
      <c r="AJ14">
        <v>110.378489</v>
      </c>
      <c r="AK14">
        <v>1430</v>
      </c>
      <c r="AL14">
        <v>9</v>
      </c>
      <c r="AM14">
        <v>350</v>
      </c>
      <c r="AN14">
        <v>71</v>
      </c>
      <c r="AO14">
        <v>16.980601</v>
      </c>
      <c r="AP14">
        <v>97.1</v>
      </c>
      <c r="AQ14">
        <v>0</v>
      </c>
      <c r="AR14">
        <v>1</v>
      </c>
      <c r="AS14">
        <v>2</v>
      </c>
      <c r="AT14">
        <v>0.16800000000000001</v>
      </c>
      <c r="AU14">
        <v>6.516</v>
      </c>
      <c r="AV14">
        <v>46729</v>
      </c>
      <c r="AW14">
        <v>0</v>
      </c>
      <c r="AX14" s="29">
        <v>0.57999999999999996</v>
      </c>
      <c r="AY14">
        <v>0.78972222222222221</v>
      </c>
      <c r="AZ14" t="s">
        <v>68</v>
      </c>
      <c r="BA14" t="s">
        <v>174</v>
      </c>
      <c r="BB14">
        <v>1</v>
      </c>
      <c r="BC14" t="s">
        <v>176</v>
      </c>
      <c r="BD14">
        <v>8</v>
      </c>
      <c r="BE14">
        <v>72767.834000000003</v>
      </c>
      <c r="BF14">
        <v>7.381578789331561E-2</v>
      </c>
      <c r="BG14">
        <v>5.8293968050193413E-2</v>
      </c>
      <c r="BH14">
        <v>218848.87799999994</v>
      </c>
      <c r="BI14">
        <v>2.4543945799895769E-2</v>
      </c>
      <c r="BJ14">
        <v>1.9382899419195465E-2</v>
      </c>
      <c r="BK14">
        <v>1</v>
      </c>
      <c r="BL14" t="s">
        <v>68</v>
      </c>
      <c r="BM14">
        <v>0</v>
      </c>
      <c r="BN14" t="s">
        <v>280</v>
      </c>
    </row>
    <row r="15" spans="1:66" x14ac:dyDescent="0.25">
      <c r="A15" s="142" t="str">
        <f t="shared" si="20"/>
        <v>인천교통공사</v>
      </c>
      <c r="B15" s="142" t="str">
        <f t="shared" si="21"/>
        <v>63</v>
      </c>
      <c r="C15" s="143" t="str">
        <f t="shared" si="22"/>
        <v>70바4914</v>
      </c>
      <c r="D15" s="131" t="str">
        <f t="shared" si="23"/>
        <v>중형</v>
      </c>
      <c r="E15" s="127" t="str">
        <f t="shared" si="16"/>
        <v>D</v>
      </c>
      <c r="F15" s="150">
        <f t="shared" si="17"/>
        <v>0.83861111111111108</v>
      </c>
      <c r="G15" s="151">
        <f t="shared" si="18"/>
        <v>3.0190000000000001</v>
      </c>
      <c r="H15" s="152">
        <f t="shared" si="19"/>
        <v>3.6</v>
      </c>
      <c r="I15" s="153">
        <f t="shared" si="24"/>
        <v>5105.5129999999999</v>
      </c>
      <c r="J15" s="154">
        <f t="shared" si="25"/>
        <v>6.5116692686749411E-3</v>
      </c>
      <c r="K15" s="154">
        <f t="shared" si="26"/>
        <v>0.33454162336599719</v>
      </c>
      <c r="L15" s="154">
        <f t="shared" si="27"/>
        <v>0.16041483000826753</v>
      </c>
      <c r="M15" s="155">
        <f t="shared" si="28"/>
        <v>8.86</v>
      </c>
      <c r="N15" s="156">
        <f t="shared" si="29"/>
        <v>0.47</v>
      </c>
      <c r="O15" s="156">
        <f t="shared" si="30"/>
        <v>6.7569999999999997</v>
      </c>
      <c r="P15" s="157">
        <f t="shared" si="31"/>
        <v>0</v>
      </c>
      <c r="Q15" s="158">
        <f t="shared" si="32"/>
        <v>80</v>
      </c>
      <c r="R15" s="159">
        <f t="shared" si="33"/>
        <v>25.745856782086129</v>
      </c>
      <c r="S15" s="144">
        <f t="shared" si="34"/>
        <v>24</v>
      </c>
      <c r="T15" s="144">
        <f t="shared" si="35"/>
        <v>345</v>
      </c>
      <c r="U15" t="s">
        <v>115</v>
      </c>
      <c r="V15" s="5" t="s">
        <v>116</v>
      </c>
      <c r="W15" t="s">
        <v>115</v>
      </c>
      <c r="X15" s="5" t="s">
        <v>116</v>
      </c>
      <c r="Y15" t="s">
        <v>185</v>
      </c>
      <c r="Z15" t="s">
        <v>169</v>
      </c>
      <c r="AA15" t="s">
        <v>48</v>
      </c>
      <c r="AB15">
        <v>528</v>
      </c>
      <c r="AC15" s="1">
        <v>5105.5129999999999</v>
      </c>
      <c r="AD15" s="1">
        <v>1690.9390000000001</v>
      </c>
      <c r="AE15" s="28">
        <v>3.0190000000000001</v>
      </c>
      <c r="AF15">
        <v>3.6</v>
      </c>
      <c r="AG15">
        <v>8.86</v>
      </c>
      <c r="AH15">
        <v>300.94126699999998</v>
      </c>
      <c r="AI15">
        <v>1.95963</v>
      </c>
      <c r="AJ15">
        <v>100.67738</v>
      </c>
      <c r="AK15">
        <v>819</v>
      </c>
      <c r="AL15">
        <v>24</v>
      </c>
      <c r="AM15">
        <v>345</v>
      </c>
      <c r="AN15">
        <v>80</v>
      </c>
      <c r="AO15">
        <v>16.965147000000002</v>
      </c>
      <c r="AP15">
        <v>490.4</v>
      </c>
      <c r="AQ15">
        <v>0</v>
      </c>
      <c r="AR15">
        <v>5</v>
      </c>
      <c r="AS15">
        <v>392</v>
      </c>
      <c r="AT15">
        <v>0.47</v>
      </c>
      <c r="AU15">
        <v>6.7569999999999997</v>
      </c>
      <c r="AV15">
        <v>44502</v>
      </c>
      <c r="AW15">
        <v>0</v>
      </c>
      <c r="AX15" s="29">
        <v>0.62</v>
      </c>
      <c r="AY15">
        <v>0.83861111111111108</v>
      </c>
      <c r="AZ15" t="s">
        <v>66</v>
      </c>
      <c r="BA15" t="s">
        <v>174</v>
      </c>
      <c r="BB15">
        <v>1</v>
      </c>
      <c r="BC15" t="s">
        <v>186</v>
      </c>
      <c r="BD15">
        <v>10</v>
      </c>
      <c r="BE15">
        <v>72767.834000000003</v>
      </c>
      <c r="BF15">
        <v>7.0161673356939541E-2</v>
      </c>
      <c r="BG15">
        <v>5.883835885127791E-2</v>
      </c>
      <c r="BH15">
        <v>218848.87799999994</v>
      </c>
      <c r="BI15">
        <v>2.3328942997825199E-2</v>
      </c>
      <c r="BJ15">
        <v>1.9563910808453964E-2</v>
      </c>
      <c r="BK15">
        <v>1</v>
      </c>
      <c r="BL15" t="s">
        <v>66</v>
      </c>
      <c r="BM15">
        <v>0</v>
      </c>
      <c r="BN15" t="s">
        <v>280</v>
      </c>
    </row>
    <row r="16" spans="1:66" x14ac:dyDescent="0.25">
      <c r="A16" s="139" t="str">
        <f t="shared" si="20"/>
        <v>인천교통공사</v>
      </c>
      <c r="B16" s="139" t="str">
        <f t="shared" si="21"/>
        <v>63</v>
      </c>
      <c r="C16" s="140" t="str">
        <f t="shared" si="22"/>
        <v>70바4915</v>
      </c>
      <c r="D16" s="114" t="str">
        <f t="shared" si="23"/>
        <v>중형</v>
      </c>
      <c r="E16" s="110" t="str">
        <f t="shared" si="16"/>
        <v>F</v>
      </c>
      <c r="F16" s="160">
        <f t="shared" si="17"/>
        <v>0.78500000000000003</v>
      </c>
      <c r="G16" s="161">
        <f t="shared" si="18"/>
        <v>2.8260000000000001</v>
      </c>
      <c r="H16" s="162">
        <f t="shared" si="19"/>
        <v>3.6</v>
      </c>
      <c r="I16" s="163">
        <f t="shared" si="24"/>
        <v>5318.5209999999997</v>
      </c>
      <c r="J16" s="164">
        <f t="shared" si="25"/>
        <v>9.8649344194710071E-3</v>
      </c>
      <c r="K16" s="164">
        <f t="shared" si="26"/>
        <v>0.36573830480339087</v>
      </c>
      <c r="L16" s="164">
        <f t="shared" si="27"/>
        <v>0.25777843125936706</v>
      </c>
      <c r="M16" s="165">
        <f t="shared" si="28"/>
        <v>10.23</v>
      </c>
      <c r="N16" s="166">
        <f t="shared" si="29"/>
        <v>9.4E-2</v>
      </c>
      <c r="O16" s="166">
        <f t="shared" si="30"/>
        <v>13.35</v>
      </c>
      <c r="P16" s="167">
        <f t="shared" si="31"/>
        <v>0</v>
      </c>
      <c r="Q16" s="168">
        <f t="shared" si="32"/>
        <v>77</v>
      </c>
      <c r="R16" s="169">
        <f t="shared" si="33"/>
        <v>27.981891060764703</v>
      </c>
      <c r="S16" s="141">
        <f t="shared" si="34"/>
        <v>5</v>
      </c>
      <c r="T16" s="141">
        <f t="shared" si="35"/>
        <v>710</v>
      </c>
      <c r="U16" t="s">
        <v>115</v>
      </c>
      <c r="V16" t="s">
        <v>116</v>
      </c>
      <c r="W16" s="4" t="s">
        <v>115</v>
      </c>
      <c r="X16" s="4" t="s">
        <v>116</v>
      </c>
      <c r="Y16" s="4" t="s">
        <v>187</v>
      </c>
      <c r="Z16" s="4" t="s">
        <v>169</v>
      </c>
      <c r="AA16" s="4" t="s">
        <v>48</v>
      </c>
      <c r="AB16" s="4">
        <v>528</v>
      </c>
      <c r="AC16" s="4">
        <v>5318.5209999999997</v>
      </c>
      <c r="AD16" s="4">
        <v>1882.1279999999999</v>
      </c>
      <c r="AE16" s="4">
        <v>2.8260000000000001</v>
      </c>
      <c r="AF16" s="4">
        <v>3.6</v>
      </c>
      <c r="AG16" s="4">
        <v>10.23</v>
      </c>
      <c r="AH16" s="4">
        <v>304.40597700000001</v>
      </c>
      <c r="AI16" s="4">
        <v>3.002945</v>
      </c>
      <c r="AJ16" s="4">
        <v>111.332926</v>
      </c>
      <c r="AK16" s="4">
        <v>1371</v>
      </c>
      <c r="AL16" s="4">
        <v>5</v>
      </c>
      <c r="AM16" s="4">
        <v>710</v>
      </c>
      <c r="AN16" s="4">
        <v>77</v>
      </c>
      <c r="AO16" s="4">
        <v>17.471802</v>
      </c>
      <c r="AP16" s="4">
        <v>439.6</v>
      </c>
      <c r="AQ16" s="4">
        <v>0</v>
      </c>
      <c r="AR16" s="4">
        <v>2</v>
      </c>
      <c r="AS16" s="4">
        <v>83</v>
      </c>
      <c r="AT16" s="4">
        <v>9.4E-2</v>
      </c>
      <c r="AU16" s="4">
        <v>13.35</v>
      </c>
      <c r="AV16" s="4">
        <v>45834</v>
      </c>
      <c r="AW16" s="4">
        <v>0</v>
      </c>
      <c r="AX16" s="30">
        <v>0.57999999999999996</v>
      </c>
      <c r="AY16">
        <v>0.78500000000000003</v>
      </c>
      <c r="AZ16" t="s">
        <v>68</v>
      </c>
      <c r="BA16" t="s">
        <v>174</v>
      </c>
      <c r="BB16">
        <v>3</v>
      </c>
      <c r="BC16" t="s">
        <v>177</v>
      </c>
      <c r="BD16">
        <v>10</v>
      </c>
      <c r="BE16">
        <v>72767.834000000003</v>
      </c>
      <c r="BF16">
        <v>7.3088900790973105E-2</v>
      </c>
      <c r="BG16">
        <v>5.7374787120913887E-2</v>
      </c>
      <c r="BH16">
        <v>218848.87799999994</v>
      </c>
      <c r="BI16">
        <v>2.4302253905089707E-2</v>
      </c>
      <c r="BJ16">
        <v>1.9077269315495422E-2</v>
      </c>
      <c r="BK16">
        <v>1</v>
      </c>
      <c r="BL16" t="s">
        <v>68</v>
      </c>
      <c r="BM16">
        <v>0</v>
      </c>
      <c r="BN16" t="s">
        <v>280</v>
      </c>
    </row>
    <row r="17" spans="1:66" x14ac:dyDescent="0.25">
      <c r="A17" s="142" t="str">
        <f t="shared" si="20"/>
        <v>인천교통공사</v>
      </c>
      <c r="B17" s="142" t="str">
        <f t="shared" si="21"/>
        <v>63</v>
      </c>
      <c r="C17" s="143" t="str">
        <f t="shared" si="22"/>
        <v>70바4916</v>
      </c>
      <c r="D17" s="131" t="str">
        <f t="shared" si="23"/>
        <v>중형</v>
      </c>
      <c r="E17" s="127" t="str">
        <f t="shared" si="16"/>
        <v>B</v>
      </c>
      <c r="F17" s="150">
        <f t="shared" si="17"/>
        <v>0.91555555555555546</v>
      </c>
      <c r="G17" s="151">
        <f t="shared" si="18"/>
        <v>3.2959999999999998</v>
      </c>
      <c r="H17" s="152">
        <f t="shared" si="19"/>
        <v>3.6</v>
      </c>
      <c r="I17" s="153">
        <f t="shared" si="24"/>
        <v>4794.1390000000001</v>
      </c>
      <c r="J17" s="154">
        <f t="shared" si="25"/>
        <v>5.8201077793200379E-3</v>
      </c>
      <c r="K17" s="154">
        <f t="shared" si="26"/>
        <v>0.3197900189551009</v>
      </c>
      <c r="L17" s="154">
        <f t="shared" si="27"/>
        <v>0.26991290824066638</v>
      </c>
      <c r="M17" s="155">
        <f t="shared" si="28"/>
        <v>6.5170000000000003</v>
      </c>
      <c r="N17" s="156">
        <f t="shared" si="29"/>
        <v>0.125</v>
      </c>
      <c r="O17" s="156">
        <f t="shared" si="30"/>
        <v>2.3780000000000001</v>
      </c>
      <c r="P17" s="157">
        <f t="shared" si="31"/>
        <v>0</v>
      </c>
      <c r="Q17" s="158">
        <f t="shared" si="32"/>
        <v>72</v>
      </c>
      <c r="R17" s="159">
        <f t="shared" si="33"/>
        <v>25.165851221890538</v>
      </c>
      <c r="S17" s="144">
        <f t="shared" si="34"/>
        <v>6</v>
      </c>
      <c r="T17" s="144">
        <f t="shared" si="35"/>
        <v>114</v>
      </c>
      <c r="U17" t="s">
        <v>115</v>
      </c>
      <c r="V17" s="5" t="s">
        <v>116</v>
      </c>
      <c r="W17" t="s">
        <v>115</v>
      </c>
      <c r="X17" s="5" t="s">
        <v>116</v>
      </c>
      <c r="Y17" t="s">
        <v>188</v>
      </c>
      <c r="Z17" t="s">
        <v>169</v>
      </c>
      <c r="AA17" t="s">
        <v>48</v>
      </c>
      <c r="AB17">
        <v>528</v>
      </c>
      <c r="AC17" s="1">
        <v>4794.1390000000001</v>
      </c>
      <c r="AD17" s="1">
        <v>1454.65</v>
      </c>
      <c r="AE17" s="28">
        <v>3.2959999999999998</v>
      </c>
      <c r="AF17">
        <v>3.6</v>
      </c>
      <c r="AG17">
        <v>6.5170000000000003</v>
      </c>
      <c r="AH17">
        <v>282.480164</v>
      </c>
      <c r="AI17">
        <v>1.6440650000000001</v>
      </c>
      <c r="AJ17">
        <v>90.334337000000005</v>
      </c>
      <c r="AK17">
        <v>1294</v>
      </c>
      <c r="AL17">
        <v>6</v>
      </c>
      <c r="AM17">
        <v>114</v>
      </c>
      <c r="AN17">
        <v>72</v>
      </c>
      <c r="AO17">
        <v>16.971595000000001</v>
      </c>
      <c r="AP17">
        <v>98.8</v>
      </c>
      <c r="AQ17">
        <v>0</v>
      </c>
      <c r="AR17">
        <v>0</v>
      </c>
      <c r="AS17">
        <v>0</v>
      </c>
      <c r="AT17">
        <v>0.125</v>
      </c>
      <c r="AU17">
        <v>2.3780000000000001</v>
      </c>
      <c r="AV17">
        <v>40933</v>
      </c>
      <c r="AW17">
        <v>0</v>
      </c>
      <c r="AX17" s="29">
        <v>0.59</v>
      </c>
      <c r="AY17">
        <v>0.91555555555555546</v>
      </c>
      <c r="AZ17" t="s">
        <v>313</v>
      </c>
      <c r="BA17" t="s">
        <v>174</v>
      </c>
      <c r="BB17">
        <v>1</v>
      </c>
      <c r="BC17" t="s">
        <v>322</v>
      </c>
      <c r="BD17">
        <v>14</v>
      </c>
      <c r="BE17">
        <v>72767.834000000003</v>
      </c>
      <c r="BF17">
        <v>6.5882667333481443E-2</v>
      </c>
      <c r="BG17">
        <v>6.0319242091987448E-2</v>
      </c>
      <c r="BH17">
        <v>218848.87799999994</v>
      </c>
      <c r="BI17">
        <v>2.1906162114296978E-2</v>
      </c>
      <c r="BJ17">
        <v>2.0056308424645231E-2</v>
      </c>
      <c r="BK17">
        <v>1</v>
      </c>
      <c r="BL17" t="s">
        <v>313</v>
      </c>
      <c r="BM17">
        <v>0</v>
      </c>
      <c r="BN17" t="s">
        <v>280</v>
      </c>
    </row>
    <row r="18" spans="1:66" x14ac:dyDescent="0.25">
      <c r="A18" s="139" t="str">
        <f t="shared" si="20"/>
        <v>인천교통공사</v>
      </c>
      <c r="B18" s="139" t="str">
        <f t="shared" si="21"/>
        <v>63</v>
      </c>
      <c r="C18" s="140" t="str">
        <f t="shared" si="22"/>
        <v>70바4917</v>
      </c>
      <c r="D18" s="114" t="str">
        <f t="shared" si="23"/>
        <v>중형</v>
      </c>
      <c r="E18" s="110" t="str">
        <f t="shared" si="16"/>
        <v>B</v>
      </c>
      <c r="F18" s="160">
        <f t="shared" si="17"/>
        <v>0.90055555555555555</v>
      </c>
      <c r="G18" s="161">
        <f t="shared" si="18"/>
        <v>3.242</v>
      </c>
      <c r="H18" s="162">
        <f t="shared" si="19"/>
        <v>3.6</v>
      </c>
      <c r="I18" s="163">
        <f t="shared" si="24"/>
        <v>5020.6790000000001</v>
      </c>
      <c r="J18" s="164">
        <f t="shared" si="25"/>
        <v>4.8197560768790757E-3</v>
      </c>
      <c r="K18" s="164">
        <f t="shared" si="26"/>
        <v>0.32885158439001022</v>
      </c>
      <c r="L18" s="164">
        <f t="shared" si="27"/>
        <v>0.259327473435366</v>
      </c>
      <c r="M18" s="165">
        <f t="shared" si="28"/>
        <v>7.1779999999999999</v>
      </c>
      <c r="N18" s="166">
        <f t="shared" si="29"/>
        <v>0.29899999999999999</v>
      </c>
      <c r="O18" s="166">
        <f t="shared" si="30"/>
        <v>3.306</v>
      </c>
      <c r="P18" s="167">
        <f t="shared" si="31"/>
        <v>0</v>
      </c>
      <c r="Q18" s="168">
        <f t="shared" si="32"/>
        <v>75</v>
      </c>
      <c r="R18" s="169">
        <f t="shared" si="33"/>
        <v>25.536474844046005</v>
      </c>
      <c r="S18" s="141">
        <f t="shared" si="34"/>
        <v>15</v>
      </c>
      <c r="T18" s="141">
        <f t="shared" si="35"/>
        <v>166</v>
      </c>
      <c r="U18" t="s">
        <v>115</v>
      </c>
      <c r="V18" s="5" t="s">
        <v>116</v>
      </c>
      <c r="W18" t="s">
        <v>115</v>
      </c>
      <c r="X18" s="5" t="s">
        <v>116</v>
      </c>
      <c r="Y18" t="s">
        <v>189</v>
      </c>
      <c r="Z18" t="s">
        <v>169</v>
      </c>
      <c r="AA18" t="s">
        <v>48</v>
      </c>
      <c r="AB18">
        <v>528</v>
      </c>
      <c r="AC18" s="1">
        <v>5020.6790000000001</v>
      </c>
      <c r="AD18" s="1">
        <v>1548.6</v>
      </c>
      <c r="AE18" s="28">
        <v>3.242</v>
      </c>
      <c r="AF18">
        <v>3.6</v>
      </c>
      <c r="AG18">
        <v>7.1779999999999999</v>
      </c>
      <c r="AH18">
        <v>295.06182000000001</v>
      </c>
      <c r="AI18">
        <v>1.422126</v>
      </c>
      <c r="AJ18">
        <v>97.031547000000003</v>
      </c>
      <c r="AK18">
        <v>1302</v>
      </c>
      <c r="AL18">
        <v>15</v>
      </c>
      <c r="AM18">
        <v>166</v>
      </c>
      <c r="AN18">
        <v>75</v>
      </c>
      <c r="AO18">
        <v>17.015685000000001</v>
      </c>
      <c r="AP18">
        <v>200.2</v>
      </c>
      <c r="AQ18">
        <v>0</v>
      </c>
      <c r="AR18">
        <v>0</v>
      </c>
      <c r="AS18">
        <v>0</v>
      </c>
      <c r="AT18">
        <v>0.29899999999999999</v>
      </c>
      <c r="AU18">
        <v>3.306</v>
      </c>
      <c r="AV18">
        <v>41740</v>
      </c>
      <c r="AW18">
        <v>0</v>
      </c>
      <c r="AX18" s="29">
        <v>0.6</v>
      </c>
      <c r="AY18">
        <v>0.90055555555555555</v>
      </c>
      <c r="AZ18" t="s">
        <v>313</v>
      </c>
      <c r="BA18" t="s">
        <v>174</v>
      </c>
      <c r="BB18">
        <v>3</v>
      </c>
      <c r="BC18" t="s">
        <v>460</v>
      </c>
      <c r="BD18">
        <v>12</v>
      </c>
      <c r="BE18">
        <v>72767.834000000003</v>
      </c>
      <c r="BF18">
        <v>6.8995856053651397E-2</v>
      </c>
      <c r="BG18">
        <v>6.2134601479427176E-2</v>
      </c>
      <c r="BH18">
        <v>218848.87799999994</v>
      </c>
      <c r="BI18">
        <v>2.294130564379682E-2</v>
      </c>
      <c r="BJ18">
        <v>2.0659920249219248E-2</v>
      </c>
      <c r="BK18">
        <v>1</v>
      </c>
      <c r="BL18" t="s">
        <v>67</v>
      </c>
      <c r="BM18">
        <v>1</v>
      </c>
      <c r="BN18" t="s">
        <v>279</v>
      </c>
    </row>
    <row r="19" spans="1:66" x14ac:dyDescent="0.25">
      <c r="A19" s="142" t="str">
        <f t="shared" si="20"/>
        <v>인천교통공사</v>
      </c>
      <c r="B19" s="142" t="str">
        <f t="shared" si="21"/>
        <v>순환41</v>
      </c>
      <c r="C19" s="143" t="str">
        <f t="shared" si="22"/>
        <v>70바4919</v>
      </c>
      <c r="D19" s="131" t="str">
        <f t="shared" si="23"/>
        <v>중형</v>
      </c>
      <c r="E19" s="127" t="str">
        <f t="shared" si="16"/>
        <v>C</v>
      </c>
      <c r="F19" s="150">
        <f t="shared" si="17"/>
        <v>0.85852941176470587</v>
      </c>
      <c r="G19" s="151">
        <f t="shared" si="18"/>
        <v>2.919</v>
      </c>
      <c r="H19" s="152">
        <f t="shared" si="19"/>
        <v>3.4</v>
      </c>
      <c r="I19" s="153">
        <f t="shared" si="24"/>
        <v>5120.7110000000002</v>
      </c>
      <c r="J19" s="154">
        <f t="shared" si="25"/>
        <v>1.1123692500868865E-2</v>
      </c>
      <c r="K19" s="154">
        <f t="shared" si="26"/>
        <v>0.34979185328905499</v>
      </c>
      <c r="L19" s="154">
        <f t="shared" si="27"/>
        <v>0.14646403595125754</v>
      </c>
      <c r="M19" s="155">
        <f t="shared" si="28"/>
        <v>6.8760000000000003</v>
      </c>
      <c r="N19" s="156">
        <f t="shared" si="29"/>
        <v>5.8999999999999997E-2</v>
      </c>
      <c r="O19" s="156">
        <f t="shared" si="30"/>
        <v>12.342000000000001</v>
      </c>
      <c r="P19" s="157">
        <f t="shared" si="31"/>
        <v>0</v>
      </c>
      <c r="Q19" s="158">
        <f t="shared" si="32"/>
        <v>70</v>
      </c>
      <c r="R19" s="159">
        <f t="shared" si="33"/>
        <v>23.272040290888107</v>
      </c>
      <c r="S19" s="144">
        <f t="shared" si="34"/>
        <v>3</v>
      </c>
      <c r="T19" s="144">
        <f t="shared" si="35"/>
        <v>632</v>
      </c>
      <c r="U19" t="s">
        <v>115</v>
      </c>
      <c r="V19" t="s">
        <v>117</v>
      </c>
      <c r="W19" s="4" t="s">
        <v>115</v>
      </c>
      <c r="X19" s="4" t="s">
        <v>117</v>
      </c>
      <c r="Y19" s="4" t="s">
        <v>190</v>
      </c>
      <c r="Z19" s="4" t="s">
        <v>169</v>
      </c>
      <c r="AA19" s="4" t="s">
        <v>48</v>
      </c>
      <c r="AB19" s="4">
        <v>528</v>
      </c>
      <c r="AC19" s="4">
        <v>5120.7110000000002</v>
      </c>
      <c r="AD19" s="4">
        <v>1754.5440000000001</v>
      </c>
      <c r="AE19" s="4">
        <v>2.919</v>
      </c>
      <c r="AF19" s="4">
        <v>3.4</v>
      </c>
      <c r="AG19" s="4">
        <v>6.8760000000000003</v>
      </c>
      <c r="AH19" s="4">
        <v>344.30041999999997</v>
      </c>
      <c r="AI19" s="4">
        <v>3.8298920000000001</v>
      </c>
      <c r="AJ19" s="4">
        <v>120.433482</v>
      </c>
      <c r="AK19" s="4">
        <v>750</v>
      </c>
      <c r="AL19" s="4">
        <v>3</v>
      </c>
      <c r="AM19" s="4">
        <v>632</v>
      </c>
      <c r="AN19" s="4">
        <v>70</v>
      </c>
      <c r="AO19" s="4">
        <v>14.872799000000001</v>
      </c>
      <c r="AP19" s="4">
        <v>51.4</v>
      </c>
      <c r="AQ19" s="4">
        <v>0</v>
      </c>
      <c r="AR19" s="4">
        <v>1</v>
      </c>
      <c r="AS19" s="4">
        <v>24</v>
      </c>
      <c r="AT19" s="4">
        <v>5.8999999999999997E-2</v>
      </c>
      <c r="AU19" s="4">
        <v>12.342000000000001</v>
      </c>
      <c r="AV19" s="4">
        <v>42116</v>
      </c>
      <c r="AW19" s="4">
        <v>0</v>
      </c>
      <c r="AX19" s="30">
        <v>0.57999999999999996</v>
      </c>
      <c r="AY19">
        <v>0.85852941176470587</v>
      </c>
      <c r="AZ19" t="s">
        <v>67</v>
      </c>
      <c r="BA19" t="s">
        <v>292</v>
      </c>
      <c r="BB19">
        <v>5</v>
      </c>
      <c r="BC19" t="s">
        <v>399</v>
      </c>
      <c r="BD19">
        <v>16</v>
      </c>
      <c r="BE19">
        <v>44926.497000000003</v>
      </c>
      <c r="BF19">
        <v>0.11397975230519308</v>
      </c>
      <c r="BG19">
        <v>9.7854969699664299E-2</v>
      </c>
      <c r="BH19">
        <v>218848.87799999994</v>
      </c>
      <c r="BI19">
        <v>2.3398388179079455E-2</v>
      </c>
      <c r="BJ19">
        <v>2.0088204439627333E-2</v>
      </c>
      <c r="BK19">
        <v>1</v>
      </c>
      <c r="BL19" t="s">
        <v>66</v>
      </c>
      <c r="BM19">
        <v>1</v>
      </c>
      <c r="BN19" t="s">
        <v>279</v>
      </c>
    </row>
    <row r="20" spans="1:66" x14ac:dyDescent="0.25">
      <c r="A20" s="139" t="str">
        <f t="shared" si="20"/>
        <v>인천교통공사</v>
      </c>
      <c r="B20" s="139" t="str">
        <f t="shared" si="21"/>
        <v>순환41</v>
      </c>
      <c r="C20" s="140" t="str">
        <f t="shared" si="22"/>
        <v>70바4920</v>
      </c>
      <c r="D20" s="114" t="str">
        <f t="shared" si="23"/>
        <v>중형</v>
      </c>
      <c r="E20" s="110" t="str">
        <f t="shared" si="16"/>
        <v>D</v>
      </c>
      <c r="F20" s="160">
        <f t="shared" si="17"/>
        <v>0.84058823529411775</v>
      </c>
      <c r="G20" s="161">
        <f t="shared" si="18"/>
        <v>2.8580000000000001</v>
      </c>
      <c r="H20" s="162">
        <f t="shared" si="19"/>
        <v>3.4</v>
      </c>
      <c r="I20" s="163">
        <f t="shared" si="24"/>
        <v>5064.7439999999997</v>
      </c>
      <c r="J20" s="164">
        <f t="shared" si="25"/>
        <v>8.7697672121931896E-3</v>
      </c>
      <c r="K20" s="164">
        <f t="shared" si="26"/>
        <v>0.33370850738062813</v>
      </c>
      <c r="L20" s="164">
        <f t="shared" si="27"/>
        <v>0.24996327553771722</v>
      </c>
      <c r="M20" s="165">
        <f t="shared" si="28"/>
        <v>6.4880000000000004</v>
      </c>
      <c r="N20" s="166">
        <f t="shared" si="29"/>
        <v>0.17799999999999999</v>
      </c>
      <c r="O20" s="166">
        <f t="shared" si="30"/>
        <v>7.9370000000000003</v>
      </c>
      <c r="P20" s="167">
        <f t="shared" si="31"/>
        <v>0</v>
      </c>
      <c r="Q20" s="168">
        <f t="shared" si="32"/>
        <v>78</v>
      </c>
      <c r="R20" s="169">
        <f t="shared" si="33"/>
        <v>22.947291597930811</v>
      </c>
      <c r="S20" s="141">
        <f t="shared" si="34"/>
        <v>9</v>
      </c>
      <c r="T20" s="141">
        <f t="shared" si="35"/>
        <v>402</v>
      </c>
      <c r="U20" t="s">
        <v>115</v>
      </c>
      <c r="V20" s="5" t="s">
        <v>117</v>
      </c>
      <c r="W20" t="s">
        <v>115</v>
      </c>
      <c r="X20" s="5" t="s">
        <v>117</v>
      </c>
      <c r="Y20" t="s">
        <v>191</v>
      </c>
      <c r="Z20" t="s">
        <v>169</v>
      </c>
      <c r="AA20" t="s">
        <v>48</v>
      </c>
      <c r="AB20">
        <v>528</v>
      </c>
      <c r="AC20" s="1">
        <v>5064.7439999999997</v>
      </c>
      <c r="AD20" s="1">
        <v>1771.9010000000001</v>
      </c>
      <c r="AE20" s="28">
        <v>2.8580000000000001</v>
      </c>
      <c r="AF20">
        <v>3.4</v>
      </c>
      <c r="AG20">
        <v>6.4880000000000004</v>
      </c>
      <c r="AH20">
        <v>335.67264999999998</v>
      </c>
      <c r="AI20">
        <v>2.9437709999999999</v>
      </c>
      <c r="AJ20">
        <v>112.016819</v>
      </c>
      <c r="AK20">
        <v>1266</v>
      </c>
      <c r="AL20">
        <v>9</v>
      </c>
      <c r="AM20">
        <v>402</v>
      </c>
      <c r="AN20">
        <v>78</v>
      </c>
      <c r="AO20">
        <v>15.088342000000001</v>
      </c>
      <c r="AP20">
        <v>46</v>
      </c>
      <c r="AQ20">
        <v>0</v>
      </c>
      <c r="AR20">
        <v>2</v>
      </c>
      <c r="AS20">
        <v>194</v>
      </c>
      <c r="AT20">
        <v>0.17799999999999999</v>
      </c>
      <c r="AU20">
        <v>7.9370000000000003</v>
      </c>
      <c r="AV20">
        <v>42139</v>
      </c>
      <c r="AW20">
        <v>0</v>
      </c>
      <c r="AX20" s="29">
        <v>0.56000000000000005</v>
      </c>
      <c r="AY20">
        <v>0.84058823529411775</v>
      </c>
      <c r="AZ20" t="s">
        <v>66</v>
      </c>
      <c r="BA20" t="s">
        <v>292</v>
      </c>
      <c r="BB20">
        <v>1</v>
      </c>
      <c r="BC20" t="s">
        <v>294</v>
      </c>
      <c r="BD20">
        <v>15</v>
      </c>
      <c r="BE20">
        <v>44926.497000000003</v>
      </c>
      <c r="BF20">
        <v>0.1127340063927085</v>
      </c>
      <c r="BG20">
        <v>9.4762879491282634E-2</v>
      </c>
      <c r="BH20">
        <v>218848.87799999994</v>
      </c>
      <c r="BI20">
        <v>2.314265463129311E-2</v>
      </c>
      <c r="BJ20">
        <v>1.9453443216539915E-2</v>
      </c>
      <c r="BK20">
        <v>1</v>
      </c>
      <c r="BL20" t="s">
        <v>66</v>
      </c>
      <c r="BM20">
        <v>0</v>
      </c>
      <c r="BN20" t="s">
        <v>280</v>
      </c>
    </row>
    <row r="21" spans="1:66" x14ac:dyDescent="0.25">
      <c r="A21" s="142" t="str">
        <f t="shared" si="20"/>
        <v>인천교통공사</v>
      </c>
      <c r="B21" s="142" t="str">
        <f t="shared" si="21"/>
        <v>순환41</v>
      </c>
      <c r="C21" s="143" t="str">
        <f t="shared" si="22"/>
        <v>70바4921</v>
      </c>
      <c r="D21" s="131" t="str">
        <f t="shared" si="23"/>
        <v>중형</v>
      </c>
      <c r="E21" s="127" t="str">
        <f t="shared" si="16"/>
        <v>C</v>
      </c>
      <c r="F21" s="150">
        <f t="shared" si="17"/>
        <v>0.87852941176470589</v>
      </c>
      <c r="G21" s="151">
        <f t="shared" si="18"/>
        <v>2.9870000000000001</v>
      </c>
      <c r="H21" s="152">
        <f t="shared" si="19"/>
        <v>3.4</v>
      </c>
      <c r="I21" s="153">
        <f t="shared" si="24"/>
        <v>5027.1930000000002</v>
      </c>
      <c r="J21" s="154">
        <f t="shared" si="25"/>
        <v>5.8709125666126091E-3</v>
      </c>
      <c r="K21" s="154">
        <f t="shared" si="26"/>
        <v>0.28250460412075262</v>
      </c>
      <c r="L21" s="154">
        <f t="shared" si="27"/>
        <v>0.17644041117975776</v>
      </c>
      <c r="M21" s="155">
        <f t="shared" si="28"/>
        <v>5.234</v>
      </c>
      <c r="N21" s="156">
        <f t="shared" si="29"/>
        <v>0.13900000000000001</v>
      </c>
      <c r="O21" s="156">
        <f t="shared" si="30"/>
        <v>3.879</v>
      </c>
      <c r="P21" s="157">
        <f t="shared" si="31"/>
        <v>0</v>
      </c>
      <c r="Q21" s="158">
        <f t="shared" si="32"/>
        <v>74</v>
      </c>
      <c r="R21" s="159">
        <f t="shared" si="33"/>
        <v>21.754092678293176</v>
      </c>
      <c r="S21" s="144">
        <f t="shared" si="34"/>
        <v>7</v>
      </c>
      <c r="T21" s="144">
        <f t="shared" si="35"/>
        <v>195</v>
      </c>
      <c r="U21" t="s">
        <v>115</v>
      </c>
      <c r="V21" s="5" t="s">
        <v>117</v>
      </c>
      <c r="W21" t="s">
        <v>115</v>
      </c>
      <c r="X21" s="5" t="s">
        <v>117</v>
      </c>
      <c r="Y21" t="s">
        <v>192</v>
      </c>
      <c r="Z21" t="s">
        <v>169</v>
      </c>
      <c r="AA21" t="s">
        <v>48</v>
      </c>
      <c r="AB21">
        <v>528</v>
      </c>
      <c r="AC21" s="1">
        <v>5027.1930000000002</v>
      </c>
      <c r="AD21" s="1">
        <v>1682.8420000000001</v>
      </c>
      <c r="AE21" s="28">
        <v>2.9870000000000001</v>
      </c>
      <c r="AF21">
        <v>3.4</v>
      </c>
      <c r="AG21">
        <v>5.234</v>
      </c>
      <c r="AH21">
        <v>324.73844200000002</v>
      </c>
      <c r="AI21">
        <v>1.9065110000000001</v>
      </c>
      <c r="AJ21">
        <v>91.740105</v>
      </c>
      <c r="AK21">
        <v>887</v>
      </c>
      <c r="AL21">
        <v>7</v>
      </c>
      <c r="AM21">
        <v>195</v>
      </c>
      <c r="AN21">
        <v>74</v>
      </c>
      <c r="AO21">
        <v>15.480744</v>
      </c>
      <c r="AP21">
        <v>63.3</v>
      </c>
      <c r="AQ21">
        <v>0</v>
      </c>
      <c r="AR21">
        <v>0</v>
      </c>
      <c r="AS21">
        <v>0</v>
      </c>
      <c r="AT21">
        <v>0.13900000000000001</v>
      </c>
      <c r="AU21">
        <v>3.879</v>
      </c>
      <c r="AV21">
        <v>43643</v>
      </c>
      <c r="AW21">
        <v>0</v>
      </c>
      <c r="AX21" s="29">
        <v>0.56000000000000005</v>
      </c>
      <c r="AY21">
        <v>0.87852941176470589</v>
      </c>
      <c r="AZ21" t="s">
        <v>67</v>
      </c>
      <c r="BA21" t="s">
        <v>292</v>
      </c>
      <c r="BB21">
        <v>4</v>
      </c>
      <c r="BC21" t="s">
        <v>384</v>
      </c>
      <c r="BD21">
        <v>10</v>
      </c>
      <c r="BE21">
        <v>44926.497000000003</v>
      </c>
      <c r="BF21">
        <v>0.11189817447819268</v>
      </c>
      <c r="BG21">
        <v>9.8305837401871043E-2</v>
      </c>
      <c r="BH21">
        <v>218848.87799999994</v>
      </c>
      <c r="BI21">
        <v>2.2971070475399018E-2</v>
      </c>
      <c r="BJ21">
        <v>2.0180761032357903E-2</v>
      </c>
      <c r="BK21">
        <v>1</v>
      </c>
      <c r="BL21" t="s">
        <v>67</v>
      </c>
      <c r="BM21">
        <v>0</v>
      </c>
      <c r="BN21" t="s">
        <v>280</v>
      </c>
    </row>
    <row r="22" spans="1:66" x14ac:dyDescent="0.25">
      <c r="A22" s="139" t="str">
        <f t="shared" si="20"/>
        <v>인천교통공사</v>
      </c>
      <c r="B22" s="139" t="str">
        <f t="shared" si="21"/>
        <v>순환41</v>
      </c>
      <c r="C22" s="140" t="str">
        <f t="shared" si="22"/>
        <v>70바4922</v>
      </c>
      <c r="D22" s="114" t="str">
        <f t="shared" si="23"/>
        <v>중형</v>
      </c>
      <c r="E22" s="110" t="str">
        <f t="shared" si="16"/>
        <v>C</v>
      </c>
      <c r="F22" s="160">
        <f t="shared" si="17"/>
        <v>0.88617647058823534</v>
      </c>
      <c r="G22" s="161">
        <f t="shared" si="18"/>
        <v>3.0129999999999999</v>
      </c>
      <c r="H22" s="162">
        <f t="shared" si="19"/>
        <v>3.4</v>
      </c>
      <c r="I22" s="163">
        <f t="shared" si="24"/>
        <v>4726.3789999999999</v>
      </c>
      <c r="J22" s="164">
        <f t="shared" si="25"/>
        <v>8.5397649353431814E-3</v>
      </c>
      <c r="K22" s="164">
        <f t="shared" si="26"/>
        <v>0.28944858175667221</v>
      </c>
      <c r="L22" s="164">
        <f t="shared" si="27"/>
        <v>0.14937439422441579</v>
      </c>
      <c r="M22" s="165">
        <f t="shared" si="28"/>
        <v>6.3529999999999998</v>
      </c>
      <c r="N22" s="166">
        <f t="shared" si="29"/>
        <v>0.23300000000000001</v>
      </c>
      <c r="O22" s="166">
        <f t="shared" si="30"/>
        <v>4.4640000000000004</v>
      </c>
      <c r="P22" s="167">
        <f t="shared" si="31"/>
        <v>0</v>
      </c>
      <c r="Q22" s="168">
        <f t="shared" si="32"/>
        <v>74</v>
      </c>
      <c r="R22" s="169">
        <f t="shared" si="33"/>
        <v>22.732092295571324</v>
      </c>
      <c r="S22" s="141">
        <f t="shared" si="34"/>
        <v>11</v>
      </c>
      <c r="T22" s="141">
        <f t="shared" si="35"/>
        <v>211</v>
      </c>
      <c r="U22" t="s">
        <v>115</v>
      </c>
      <c r="V22" t="s">
        <v>117</v>
      </c>
      <c r="W22" s="4" t="s">
        <v>115</v>
      </c>
      <c r="X22" s="4" t="s">
        <v>117</v>
      </c>
      <c r="Y22" s="4" t="s">
        <v>193</v>
      </c>
      <c r="Z22" s="4" t="s">
        <v>169</v>
      </c>
      <c r="AA22" s="4" t="s">
        <v>48</v>
      </c>
      <c r="AB22" s="4">
        <v>528</v>
      </c>
      <c r="AC22" s="4">
        <v>4726.3789999999999</v>
      </c>
      <c r="AD22" s="4">
        <v>1568.432</v>
      </c>
      <c r="AE22" s="4">
        <v>3.0129999999999999</v>
      </c>
      <c r="AF22" s="4">
        <v>3.4</v>
      </c>
      <c r="AG22" s="4">
        <v>6.3529999999999998</v>
      </c>
      <c r="AH22" s="4">
        <v>296.17255499999999</v>
      </c>
      <c r="AI22" s="4">
        <v>2.5292439999999998</v>
      </c>
      <c r="AJ22" s="4">
        <v>85.726725999999999</v>
      </c>
      <c r="AK22" s="4">
        <v>706</v>
      </c>
      <c r="AL22" s="4">
        <v>11</v>
      </c>
      <c r="AM22" s="4">
        <v>211</v>
      </c>
      <c r="AN22" s="4">
        <v>74</v>
      </c>
      <c r="AO22" s="4">
        <v>15.958193</v>
      </c>
      <c r="AP22" s="4">
        <v>41.7</v>
      </c>
      <c r="AQ22" s="4">
        <v>0</v>
      </c>
      <c r="AR22" s="4">
        <v>1</v>
      </c>
      <c r="AS22" s="4">
        <v>21</v>
      </c>
      <c r="AT22" s="4">
        <v>0.23300000000000001</v>
      </c>
      <c r="AU22" s="4">
        <v>4.4640000000000004</v>
      </c>
      <c r="AV22" s="4">
        <v>43100</v>
      </c>
      <c r="AW22" s="4">
        <v>0</v>
      </c>
      <c r="AX22" s="30">
        <v>0.59</v>
      </c>
      <c r="AY22">
        <v>0.88617647058823534</v>
      </c>
      <c r="AZ22" t="s">
        <v>67</v>
      </c>
      <c r="BA22" t="s">
        <v>292</v>
      </c>
      <c r="BB22">
        <v>3</v>
      </c>
      <c r="BC22" t="s">
        <v>369</v>
      </c>
      <c r="BD22">
        <v>8</v>
      </c>
      <c r="BE22">
        <v>44926.497000000003</v>
      </c>
      <c r="BF22">
        <v>0.10520248217883535</v>
      </c>
      <c r="BG22">
        <v>9.3227964354362036E-2</v>
      </c>
      <c r="BH22">
        <v>218848.87799999994</v>
      </c>
      <c r="BI22">
        <v>2.1596542066804662E-2</v>
      </c>
      <c r="BJ22">
        <v>1.9138347425671311E-2</v>
      </c>
      <c r="BK22">
        <v>1</v>
      </c>
      <c r="BL22" t="s">
        <v>67</v>
      </c>
      <c r="BM22">
        <v>0</v>
      </c>
      <c r="BN22" t="s">
        <v>280</v>
      </c>
    </row>
    <row r="23" spans="1:66" x14ac:dyDescent="0.25">
      <c r="A23" s="142" t="str">
        <f t="shared" si="20"/>
        <v>인천교통공사</v>
      </c>
      <c r="B23" s="142" t="str">
        <f t="shared" si="21"/>
        <v>순환41</v>
      </c>
      <c r="C23" s="143" t="str">
        <f t="shared" si="22"/>
        <v>70바4923</v>
      </c>
      <c r="D23" s="131" t="str">
        <f t="shared" si="23"/>
        <v>중형</v>
      </c>
      <c r="E23" s="127" t="str">
        <f t="shared" si="16"/>
        <v>F</v>
      </c>
      <c r="F23" s="150">
        <f t="shared" si="17"/>
        <v>0.79352941176470593</v>
      </c>
      <c r="G23" s="151">
        <f t="shared" si="18"/>
        <v>2.698</v>
      </c>
      <c r="H23" s="152">
        <f t="shared" si="19"/>
        <v>3.4</v>
      </c>
      <c r="I23" s="153">
        <f t="shared" si="24"/>
        <v>4735.5450000000001</v>
      </c>
      <c r="J23" s="154">
        <f t="shared" si="25"/>
        <v>1.1206882592409387E-2</v>
      </c>
      <c r="K23" s="154">
        <f t="shared" si="26"/>
        <v>0.34136809696062315</v>
      </c>
      <c r="L23" s="154">
        <f t="shared" si="27"/>
        <v>0.18435048130679785</v>
      </c>
      <c r="M23" s="155">
        <f t="shared" si="28"/>
        <v>8.1489999999999991</v>
      </c>
      <c r="N23" s="156">
        <f t="shared" si="29"/>
        <v>0.106</v>
      </c>
      <c r="O23" s="156">
        <f t="shared" si="30"/>
        <v>13.663</v>
      </c>
      <c r="P23" s="157">
        <f t="shared" si="31"/>
        <v>0</v>
      </c>
      <c r="Q23" s="158">
        <f t="shared" si="32"/>
        <v>78</v>
      </c>
      <c r="R23" s="159">
        <f t="shared" si="33"/>
        <v>23.087941457552105</v>
      </c>
      <c r="S23" s="144">
        <f t="shared" si="34"/>
        <v>5</v>
      </c>
      <c r="T23" s="144">
        <f t="shared" si="35"/>
        <v>647</v>
      </c>
      <c r="U23" t="s">
        <v>115</v>
      </c>
      <c r="V23" s="5" t="s">
        <v>117</v>
      </c>
      <c r="W23" t="s">
        <v>115</v>
      </c>
      <c r="X23" s="5" t="s">
        <v>117</v>
      </c>
      <c r="Y23" t="s">
        <v>194</v>
      </c>
      <c r="Z23" t="s">
        <v>169</v>
      </c>
      <c r="AA23" t="s">
        <v>48</v>
      </c>
      <c r="AB23">
        <v>528</v>
      </c>
      <c r="AC23" s="1">
        <v>4735.5450000000001</v>
      </c>
      <c r="AD23" s="1">
        <v>1755.3820000000001</v>
      </c>
      <c r="AE23" s="28">
        <v>2.698</v>
      </c>
      <c r="AF23">
        <v>3.4</v>
      </c>
      <c r="AG23">
        <v>8.1489999999999991</v>
      </c>
      <c r="AH23">
        <v>316.80736999999999</v>
      </c>
      <c r="AI23">
        <v>3.5504229999999999</v>
      </c>
      <c r="AJ23">
        <v>108.147929</v>
      </c>
      <c r="AK23">
        <v>873</v>
      </c>
      <c r="AL23">
        <v>5</v>
      </c>
      <c r="AM23">
        <v>647</v>
      </c>
      <c r="AN23">
        <v>78</v>
      </c>
      <c r="AO23">
        <v>14.947710000000001</v>
      </c>
      <c r="AP23">
        <v>164.4</v>
      </c>
      <c r="AQ23">
        <v>0</v>
      </c>
      <c r="AR23">
        <v>3</v>
      </c>
      <c r="AS23">
        <v>1263</v>
      </c>
      <c r="AT23">
        <v>0.106</v>
      </c>
      <c r="AU23">
        <v>13.663</v>
      </c>
      <c r="AV23">
        <v>40178</v>
      </c>
      <c r="AW23">
        <v>0</v>
      </c>
      <c r="AX23" s="29">
        <v>0.59</v>
      </c>
      <c r="AY23">
        <v>0.79352941176470593</v>
      </c>
      <c r="AZ23" t="s">
        <v>68</v>
      </c>
      <c r="BA23" t="s">
        <v>292</v>
      </c>
      <c r="BB23">
        <v>1</v>
      </c>
      <c r="BC23" t="s">
        <v>295</v>
      </c>
      <c r="BD23">
        <v>8</v>
      </c>
      <c r="BE23">
        <v>44926.497000000003</v>
      </c>
      <c r="BF23">
        <v>0.10540650431748551</v>
      </c>
      <c r="BG23">
        <v>8.3643161367228214E-2</v>
      </c>
      <c r="BH23">
        <v>218848.87799999994</v>
      </c>
      <c r="BI23">
        <v>2.1638424849498208E-2</v>
      </c>
      <c r="BJ23">
        <v>1.7170726542337107E-2</v>
      </c>
      <c r="BK23">
        <v>1</v>
      </c>
      <c r="BL23" t="s">
        <v>68</v>
      </c>
      <c r="BM23">
        <v>0</v>
      </c>
      <c r="BN23" t="s">
        <v>280</v>
      </c>
    </row>
    <row r="24" spans="1:66" x14ac:dyDescent="0.25">
      <c r="A24" s="139" t="str">
        <f t="shared" si="20"/>
        <v>인천교통공사</v>
      </c>
      <c r="B24" s="139" t="str">
        <f t="shared" si="21"/>
        <v>순환41</v>
      </c>
      <c r="C24" s="140" t="str">
        <f t="shared" si="22"/>
        <v>70바4924</v>
      </c>
      <c r="D24" s="114" t="str">
        <f t="shared" si="23"/>
        <v>중형</v>
      </c>
      <c r="E24" s="110" t="str">
        <f t="shared" si="16"/>
        <v>C</v>
      </c>
      <c r="F24" s="160">
        <f t="shared" si="17"/>
        <v>0.89757575757575769</v>
      </c>
      <c r="G24" s="161">
        <f t="shared" si="18"/>
        <v>2.9620000000000002</v>
      </c>
      <c r="H24" s="162">
        <f t="shared" si="19"/>
        <v>3.3</v>
      </c>
      <c r="I24" s="163">
        <f t="shared" si="24"/>
        <v>5105.9960000000001</v>
      </c>
      <c r="J24" s="164">
        <f t="shared" si="25"/>
        <v>1.251044907982869E-2</v>
      </c>
      <c r="K24" s="164">
        <f t="shared" si="26"/>
        <v>0.31266410413593709</v>
      </c>
      <c r="L24" s="164">
        <f t="shared" si="27"/>
        <v>3.0160619005576973E-2</v>
      </c>
      <c r="M24" s="165">
        <f t="shared" si="28"/>
        <v>3.5510000000000002</v>
      </c>
      <c r="N24" s="166">
        <f t="shared" si="29"/>
        <v>0.157</v>
      </c>
      <c r="O24" s="166">
        <f t="shared" si="30"/>
        <v>2.1930000000000001</v>
      </c>
      <c r="P24" s="167">
        <f t="shared" si="31"/>
        <v>0</v>
      </c>
      <c r="Q24" s="168">
        <f t="shared" si="32"/>
        <v>73</v>
      </c>
      <c r="R24" s="169">
        <f t="shared" si="33"/>
        <v>22.64482734416578</v>
      </c>
      <c r="S24" s="141">
        <f t="shared" si="34"/>
        <v>8</v>
      </c>
      <c r="T24" s="141">
        <f t="shared" si="35"/>
        <v>112</v>
      </c>
      <c r="U24" t="s">
        <v>115</v>
      </c>
      <c r="V24" s="5" t="s">
        <v>117</v>
      </c>
      <c r="W24" t="s">
        <v>115</v>
      </c>
      <c r="X24" s="5" t="s">
        <v>117</v>
      </c>
      <c r="Y24" t="s">
        <v>195</v>
      </c>
      <c r="Z24" t="s">
        <v>169</v>
      </c>
      <c r="AA24" t="s">
        <v>196</v>
      </c>
      <c r="AB24">
        <v>528</v>
      </c>
      <c r="AC24" s="1">
        <v>5105.9960000000001</v>
      </c>
      <c r="AD24" s="1">
        <v>1723.9960000000001</v>
      </c>
      <c r="AE24" s="28">
        <v>2.9620000000000002</v>
      </c>
      <c r="AF24">
        <v>3.3</v>
      </c>
      <c r="AG24">
        <v>3.5510000000000002</v>
      </c>
      <c r="AH24">
        <v>334.133489</v>
      </c>
      <c r="AI24">
        <v>4.1801599999999999</v>
      </c>
      <c r="AJ24">
        <v>104.471548</v>
      </c>
      <c r="AK24">
        <v>154</v>
      </c>
      <c r="AL24">
        <v>8</v>
      </c>
      <c r="AM24">
        <v>112</v>
      </c>
      <c r="AN24">
        <v>73</v>
      </c>
      <c r="AO24">
        <v>15.281305</v>
      </c>
      <c r="AP24">
        <v>16.399999999999999</v>
      </c>
      <c r="AQ24">
        <v>0</v>
      </c>
      <c r="AR24">
        <v>0</v>
      </c>
      <c r="AS24">
        <v>0</v>
      </c>
      <c r="AT24">
        <v>0.157</v>
      </c>
      <c r="AU24">
        <v>2.1930000000000001</v>
      </c>
      <c r="AV24">
        <v>45724</v>
      </c>
      <c r="AW24">
        <v>0</v>
      </c>
      <c r="AX24" s="29">
        <v>0.46</v>
      </c>
      <c r="AY24">
        <v>0.89757575757575769</v>
      </c>
      <c r="AZ24" t="s">
        <v>67</v>
      </c>
      <c r="BA24" t="s">
        <v>292</v>
      </c>
      <c r="BB24">
        <v>1</v>
      </c>
      <c r="BC24" t="s">
        <v>326</v>
      </c>
      <c r="BD24">
        <v>8</v>
      </c>
      <c r="BE24">
        <v>44926.497000000003</v>
      </c>
      <c r="BF24">
        <v>0.11365221730953116</v>
      </c>
      <c r="BG24">
        <v>0.10201147505176708</v>
      </c>
      <c r="BH24">
        <v>218848.87799999994</v>
      </c>
      <c r="BI24">
        <v>2.3331150000229846E-2</v>
      </c>
      <c r="BJ24">
        <v>2.0941474636569944E-2</v>
      </c>
      <c r="BK24">
        <v>1</v>
      </c>
      <c r="BL24" t="s">
        <v>67</v>
      </c>
      <c r="BM24">
        <v>0</v>
      </c>
      <c r="BN24" t="s">
        <v>280</v>
      </c>
    </row>
    <row r="25" spans="1:66" x14ac:dyDescent="0.25">
      <c r="A25" s="142" t="str">
        <f t="shared" si="20"/>
        <v>인천교통공사</v>
      </c>
      <c r="B25" s="142" t="str">
        <f t="shared" si="21"/>
        <v>순환41</v>
      </c>
      <c r="C25" s="143" t="str">
        <f t="shared" si="22"/>
        <v>70바4925</v>
      </c>
      <c r="D25" s="131" t="str">
        <f t="shared" si="23"/>
        <v>중형</v>
      </c>
      <c r="E25" s="127" t="str">
        <f t="shared" si="16"/>
        <v>D</v>
      </c>
      <c r="F25" s="150">
        <f t="shared" si="17"/>
        <v>0.84030303030303044</v>
      </c>
      <c r="G25" s="151">
        <f t="shared" si="18"/>
        <v>2.7730000000000001</v>
      </c>
      <c r="H25" s="152">
        <f t="shared" si="19"/>
        <v>3.3</v>
      </c>
      <c r="I25" s="153">
        <f t="shared" si="24"/>
        <v>4760.8149999999996</v>
      </c>
      <c r="J25" s="154">
        <f t="shared" si="25"/>
        <v>7.3723938162211788E-3</v>
      </c>
      <c r="K25" s="154">
        <f t="shared" si="26"/>
        <v>0.36723237372488871</v>
      </c>
      <c r="L25" s="154">
        <f t="shared" si="27"/>
        <v>0.13968196621796899</v>
      </c>
      <c r="M25" s="155">
        <f t="shared" si="28"/>
        <v>4.758</v>
      </c>
      <c r="N25" s="156">
        <f t="shared" si="29"/>
        <v>0.189</v>
      </c>
      <c r="O25" s="156">
        <f t="shared" si="30"/>
        <v>8.8849999999999998</v>
      </c>
      <c r="P25" s="157">
        <f t="shared" si="31"/>
        <v>0</v>
      </c>
      <c r="Q25" s="158">
        <f t="shared" si="32"/>
        <v>69</v>
      </c>
      <c r="R25" s="159">
        <f t="shared" si="33"/>
        <v>24.703542981162471</v>
      </c>
      <c r="S25" s="144">
        <f t="shared" si="34"/>
        <v>9</v>
      </c>
      <c r="T25" s="144">
        <f t="shared" si="35"/>
        <v>423</v>
      </c>
      <c r="U25" t="s">
        <v>115</v>
      </c>
      <c r="V25" t="s">
        <v>117</v>
      </c>
      <c r="W25" s="4" t="s">
        <v>115</v>
      </c>
      <c r="X25" s="4" t="s">
        <v>117</v>
      </c>
      <c r="Y25" s="4" t="s">
        <v>281</v>
      </c>
      <c r="Z25" s="4" t="s">
        <v>169</v>
      </c>
      <c r="AA25" s="4" t="s">
        <v>196</v>
      </c>
      <c r="AB25" s="4">
        <v>528</v>
      </c>
      <c r="AC25" s="4">
        <v>4760.8149999999996</v>
      </c>
      <c r="AD25" s="4">
        <v>1716.6990000000001</v>
      </c>
      <c r="AE25" s="4">
        <v>2.7730000000000001</v>
      </c>
      <c r="AF25" s="4">
        <v>3.3</v>
      </c>
      <c r="AG25" s="4">
        <v>4.758</v>
      </c>
      <c r="AH25" s="4">
        <v>308.15377699999999</v>
      </c>
      <c r="AI25" s="4">
        <v>2.2718310000000002</v>
      </c>
      <c r="AJ25" s="4">
        <v>113.16404300000001</v>
      </c>
      <c r="AK25" s="4">
        <v>665</v>
      </c>
      <c r="AL25" s="4">
        <v>9</v>
      </c>
      <c r="AM25" s="4">
        <v>423</v>
      </c>
      <c r="AN25" s="4">
        <v>69</v>
      </c>
      <c r="AO25" s="4">
        <v>15.449477999999999</v>
      </c>
      <c r="AP25" s="4">
        <v>39.700000000000003</v>
      </c>
      <c r="AQ25" s="4">
        <v>0</v>
      </c>
      <c r="AR25" s="4">
        <v>1</v>
      </c>
      <c r="AS25" s="4">
        <v>33</v>
      </c>
      <c r="AT25" s="4">
        <v>0.189</v>
      </c>
      <c r="AU25" s="4">
        <v>8.8849999999999998</v>
      </c>
      <c r="AV25" s="4">
        <v>41837</v>
      </c>
      <c r="AW25" s="4">
        <v>0</v>
      </c>
      <c r="AX25" s="30">
        <v>0.44</v>
      </c>
      <c r="AY25">
        <v>0.84030303030303044</v>
      </c>
      <c r="AZ25" t="s">
        <v>66</v>
      </c>
      <c r="BA25" t="s">
        <v>292</v>
      </c>
      <c r="BB25">
        <v>2</v>
      </c>
      <c r="BC25" t="s">
        <v>323</v>
      </c>
      <c r="BD25">
        <v>10</v>
      </c>
      <c r="BE25">
        <v>44926.497000000003</v>
      </c>
      <c r="BF25">
        <v>0.10596897861856444</v>
      </c>
      <c r="BG25">
        <v>8.9046053851296741E-2</v>
      </c>
      <c r="BH25">
        <v>218848.87799999994</v>
      </c>
      <c r="BI25">
        <v>2.1753892656465896E-2</v>
      </c>
      <c r="BJ25">
        <v>1.8279861920115135E-2</v>
      </c>
      <c r="BK25">
        <v>1</v>
      </c>
      <c r="BL25" t="s">
        <v>66</v>
      </c>
      <c r="BM25">
        <v>0</v>
      </c>
      <c r="BN25" t="s">
        <v>280</v>
      </c>
    </row>
    <row r="26" spans="1:66" x14ac:dyDescent="0.25">
      <c r="A26" s="139" t="str">
        <f t="shared" si="20"/>
        <v>인천교통공사</v>
      </c>
      <c r="B26" s="139" t="str">
        <f t="shared" si="21"/>
        <v>순환41</v>
      </c>
      <c r="C26" s="140" t="str">
        <f t="shared" si="22"/>
        <v>70바4926</v>
      </c>
      <c r="D26" s="114" t="str">
        <f t="shared" si="23"/>
        <v>중형</v>
      </c>
      <c r="E26" s="110" t="str">
        <f t="shared" si="16"/>
        <v>B</v>
      </c>
      <c r="F26" s="160">
        <f t="shared" si="17"/>
        <v>0.94030303030303042</v>
      </c>
      <c r="G26" s="161">
        <f t="shared" si="18"/>
        <v>3.1030000000000002</v>
      </c>
      <c r="H26" s="162">
        <f t="shared" si="19"/>
        <v>3.3</v>
      </c>
      <c r="I26" s="163">
        <f t="shared" si="24"/>
        <v>5204.2790000000005</v>
      </c>
      <c r="J26" s="164">
        <f t="shared" si="25"/>
        <v>1.2261661966066491E-2</v>
      </c>
      <c r="K26" s="164">
        <f t="shared" si="26"/>
        <v>0.32174863927027542</v>
      </c>
      <c r="L26" s="164">
        <f t="shared" si="27"/>
        <v>0.10318432197812606</v>
      </c>
      <c r="M26" s="165">
        <f t="shared" si="28"/>
        <v>3.7709999999999999</v>
      </c>
      <c r="N26" s="166">
        <f t="shared" si="29"/>
        <v>0.13500000000000001</v>
      </c>
      <c r="O26" s="166">
        <f t="shared" si="30"/>
        <v>6.4749999999999996</v>
      </c>
      <c r="P26" s="167">
        <f t="shared" si="31"/>
        <v>0</v>
      </c>
      <c r="Q26" s="168">
        <f t="shared" si="32"/>
        <v>64</v>
      </c>
      <c r="R26" s="169">
        <f t="shared" si="33"/>
        <v>22.739086535797107</v>
      </c>
      <c r="S26" s="141">
        <f t="shared" si="34"/>
        <v>7</v>
      </c>
      <c r="T26" s="141">
        <f t="shared" si="35"/>
        <v>337</v>
      </c>
      <c r="U26" t="s">
        <v>115</v>
      </c>
      <c r="V26" s="5" t="s">
        <v>117</v>
      </c>
      <c r="W26" t="s">
        <v>115</v>
      </c>
      <c r="X26" s="5" t="s">
        <v>117</v>
      </c>
      <c r="Y26" t="s">
        <v>197</v>
      </c>
      <c r="Z26" t="s">
        <v>169</v>
      </c>
      <c r="AA26" t="s">
        <v>196</v>
      </c>
      <c r="AB26">
        <v>528</v>
      </c>
      <c r="AC26" s="1">
        <v>5204.2790000000005</v>
      </c>
      <c r="AD26" s="1">
        <v>1676.9749999999999</v>
      </c>
      <c r="AE26" s="28">
        <v>3.1030000000000002</v>
      </c>
      <c r="AF26">
        <v>3.3</v>
      </c>
      <c r="AG26">
        <v>3.7709999999999999</v>
      </c>
      <c r="AH26">
        <v>343.65292499999998</v>
      </c>
      <c r="AI26">
        <v>4.2137560000000001</v>
      </c>
      <c r="AJ26">
        <v>110.569861</v>
      </c>
      <c r="AK26">
        <v>537</v>
      </c>
      <c r="AL26">
        <v>7</v>
      </c>
      <c r="AM26">
        <v>337</v>
      </c>
      <c r="AN26">
        <v>64</v>
      </c>
      <c r="AO26">
        <v>15.143997000000001</v>
      </c>
      <c r="AP26">
        <v>9.9</v>
      </c>
      <c r="AQ26">
        <v>0</v>
      </c>
      <c r="AR26">
        <v>7</v>
      </c>
      <c r="AS26">
        <v>1229</v>
      </c>
      <c r="AT26">
        <v>0.13500000000000001</v>
      </c>
      <c r="AU26">
        <v>6.4749999999999996</v>
      </c>
      <c r="AV26">
        <v>41006</v>
      </c>
      <c r="AW26">
        <v>0</v>
      </c>
      <c r="AX26" s="29">
        <v>0.49</v>
      </c>
      <c r="AY26">
        <v>0.94030303030303042</v>
      </c>
      <c r="AZ26" t="s">
        <v>313</v>
      </c>
      <c r="BA26" t="s">
        <v>292</v>
      </c>
      <c r="BB26">
        <v>1</v>
      </c>
      <c r="BC26" t="s">
        <v>325</v>
      </c>
      <c r="BD26">
        <v>13</v>
      </c>
      <c r="BE26">
        <v>44926.497000000003</v>
      </c>
      <c r="BF26">
        <v>0.11583985726730486</v>
      </c>
      <c r="BG26">
        <v>0.10892456881831729</v>
      </c>
      <c r="BH26">
        <v>218848.87799999994</v>
      </c>
      <c r="BI26">
        <v>2.3780240719351562E-2</v>
      </c>
      <c r="BJ26">
        <v>2.2360632409741791E-2</v>
      </c>
      <c r="BK26">
        <v>1</v>
      </c>
      <c r="BL26" t="s">
        <v>313</v>
      </c>
      <c r="BM26">
        <v>0</v>
      </c>
      <c r="BN26" t="s">
        <v>280</v>
      </c>
    </row>
    <row r="27" spans="1:66" x14ac:dyDescent="0.25">
      <c r="A27" s="142" t="str">
        <f t="shared" si="20"/>
        <v>인천교통공사</v>
      </c>
      <c r="B27" s="142" t="str">
        <f t="shared" si="21"/>
        <v>순환41</v>
      </c>
      <c r="C27" s="143" t="str">
        <f t="shared" si="22"/>
        <v>70바4927</v>
      </c>
      <c r="D27" s="131" t="str">
        <f t="shared" si="23"/>
        <v>중형</v>
      </c>
      <c r="E27" s="127" t="str">
        <f t="shared" si="16"/>
        <v>C</v>
      </c>
      <c r="F27" s="150">
        <f t="shared" si="17"/>
        <v>0.88636363636363635</v>
      </c>
      <c r="G27" s="151">
        <f t="shared" si="18"/>
        <v>2.9249999999999998</v>
      </c>
      <c r="H27" s="152">
        <f t="shared" si="19"/>
        <v>3.3</v>
      </c>
      <c r="I27" s="153">
        <f t="shared" si="24"/>
        <v>5180.835</v>
      </c>
      <c r="J27" s="154">
        <f t="shared" si="25"/>
        <v>1.1030266591329144E-2</v>
      </c>
      <c r="K27" s="154">
        <f t="shared" si="26"/>
        <v>0.31748296218380995</v>
      </c>
      <c r="L27" s="154">
        <f t="shared" si="27"/>
        <v>0.12121598159370063</v>
      </c>
      <c r="M27" s="155">
        <f t="shared" si="28"/>
        <v>3.9969999999999999</v>
      </c>
      <c r="N27" s="156">
        <f t="shared" si="29"/>
        <v>0.13500000000000001</v>
      </c>
      <c r="O27" s="156">
        <f t="shared" si="30"/>
        <v>8.6859999999999999</v>
      </c>
      <c r="P27" s="157">
        <f t="shared" si="31"/>
        <v>0</v>
      </c>
      <c r="Q27" s="158">
        <f t="shared" si="32"/>
        <v>73</v>
      </c>
      <c r="R27" s="159">
        <f t="shared" si="33"/>
        <v>23.311617097252981</v>
      </c>
      <c r="S27" s="144">
        <f t="shared" si="34"/>
        <v>7</v>
      </c>
      <c r="T27" s="144">
        <f t="shared" si="35"/>
        <v>450</v>
      </c>
      <c r="U27" t="s">
        <v>115</v>
      </c>
      <c r="V27" t="s">
        <v>117</v>
      </c>
      <c r="W27" t="s">
        <v>115</v>
      </c>
      <c r="X27" s="4" t="s">
        <v>117</v>
      </c>
      <c r="Y27" s="4" t="s">
        <v>198</v>
      </c>
      <c r="Z27" s="4" t="s">
        <v>169</v>
      </c>
      <c r="AA27" s="4" t="s">
        <v>196</v>
      </c>
      <c r="AB27" s="4">
        <v>528</v>
      </c>
      <c r="AC27" s="4">
        <v>5180.835</v>
      </c>
      <c r="AD27" s="4">
        <v>1771.0409999999999</v>
      </c>
      <c r="AE27" s="4">
        <v>2.9249999999999998</v>
      </c>
      <c r="AF27" s="4">
        <v>3.3</v>
      </c>
      <c r="AG27" s="4">
        <v>3.9969999999999999</v>
      </c>
      <c r="AH27" s="4">
        <v>330.97096699999997</v>
      </c>
      <c r="AI27" s="4">
        <v>3.6506980000000002</v>
      </c>
      <c r="AJ27" s="4">
        <v>105.07764299999999</v>
      </c>
      <c r="AK27" s="4">
        <v>628</v>
      </c>
      <c r="AL27" s="4">
        <v>7</v>
      </c>
      <c r="AM27" s="4">
        <v>450</v>
      </c>
      <c r="AN27" s="4">
        <v>73</v>
      </c>
      <c r="AO27" s="4">
        <v>15.653442</v>
      </c>
      <c r="AP27" s="4">
        <v>55.3</v>
      </c>
      <c r="AQ27" s="4">
        <v>0</v>
      </c>
      <c r="AR27" s="4">
        <v>2</v>
      </c>
      <c r="AS27" s="4">
        <v>210</v>
      </c>
      <c r="AT27" s="4">
        <v>0.13500000000000001</v>
      </c>
      <c r="AU27" s="4">
        <v>8.6859999999999999</v>
      </c>
      <c r="AV27" s="4">
        <v>46208</v>
      </c>
      <c r="AW27" s="4">
        <v>0</v>
      </c>
      <c r="AX27" s="30">
        <v>0.46</v>
      </c>
      <c r="AY27">
        <v>0.88636363636363635</v>
      </c>
      <c r="AZ27" t="s">
        <v>67</v>
      </c>
      <c r="BA27" t="s">
        <v>292</v>
      </c>
      <c r="BB27">
        <v>2</v>
      </c>
      <c r="BC27" t="s">
        <v>327</v>
      </c>
      <c r="BD27">
        <v>16</v>
      </c>
      <c r="BE27">
        <v>44926.497000000003</v>
      </c>
      <c r="BF27">
        <v>0.11531802713218436</v>
      </c>
      <c r="BG27">
        <v>0.10221370586716341</v>
      </c>
      <c r="BH27">
        <v>218848.87799999994</v>
      </c>
      <c r="BI27">
        <v>2.3673116569507848E-2</v>
      </c>
      <c r="BJ27">
        <v>2.0982989686609228E-2</v>
      </c>
      <c r="BK27">
        <v>1</v>
      </c>
      <c r="BL27" t="s">
        <v>67</v>
      </c>
      <c r="BM27">
        <v>0</v>
      </c>
      <c r="BN27" t="s">
        <v>280</v>
      </c>
    </row>
    <row r="28" spans="1:66" x14ac:dyDescent="0.25">
      <c r="A28" s="139" t="str">
        <f t="shared" si="20"/>
        <v>인천교통공사</v>
      </c>
      <c r="B28" s="139" t="str">
        <f t="shared" si="21"/>
        <v>순환42</v>
      </c>
      <c r="C28" s="140" t="str">
        <f t="shared" si="22"/>
        <v>70바4928</v>
      </c>
      <c r="D28" s="114" t="str">
        <f t="shared" si="23"/>
        <v>중형</v>
      </c>
      <c r="E28" s="110" t="str">
        <f t="shared" si="16"/>
        <v>D</v>
      </c>
      <c r="F28" s="160">
        <f t="shared" si="17"/>
        <v>0.83861111111111108</v>
      </c>
      <c r="G28" s="161">
        <f t="shared" si="18"/>
        <v>3.0190000000000001</v>
      </c>
      <c r="H28" s="162">
        <f t="shared" si="19"/>
        <v>3.6</v>
      </c>
      <c r="I28" s="163">
        <f t="shared" si="24"/>
        <v>5369.9960000000001</v>
      </c>
      <c r="J28" s="164">
        <f t="shared" si="25"/>
        <v>6.838185323763438E-3</v>
      </c>
      <c r="K28" s="164">
        <f t="shared" si="26"/>
        <v>0.3373664839908157</v>
      </c>
      <c r="L28" s="164">
        <f t="shared" si="27"/>
        <v>0.10186227326798754</v>
      </c>
      <c r="M28" s="165">
        <f t="shared" si="28"/>
        <v>3.79</v>
      </c>
      <c r="N28" s="166">
        <f t="shared" si="29"/>
        <v>0.112</v>
      </c>
      <c r="O28" s="166">
        <f t="shared" si="30"/>
        <v>18.138000000000002</v>
      </c>
      <c r="P28" s="167">
        <f t="shared" si="31"/>
        <v>0</v>
      </c>
      <c r="Q28" s="168">
        <f t="shared" si="32"/>
        <v>77</v>
      </c>
      <c r="R28" s="169">
        <f t="shared" si="33"/>
        <v>23.104943890720641</v>
      </c>
      <c r="S28" s="141">
        <f t="shared" si="34"/>
        <v>6</v>
      </c>
      <c r="T28" s="141">
        <f t="shared" si="35"/>
        <v>974</v>
      </c>
      <c r="U28" t="s">
        <v>115</v>
      </c>
      <c r="V28" t="s">
        <v>118</v>
      </c>
      <c r="W28" s="4" t="s">
        <v>115</v>
      </c>
      <c r="X28" s="4" t="s">
        <v>118</v>
      </c>
      <c r="Y28" s="4" t="s">
        <v>199</v>
      </c>
      <c r="Z28" s="4" t="s">
        <v>169</v>
      </c>
      <c r="AA28" s="4" t="s">
        <v>196</v>
      </c>
      <c r="AB28" s="4">
        <v>528</v>
      </c>
      <c r="AC28" s="4">
        <v>5369.9960000000001</v>
      </c>
      <c r="AD28" s="4">
        <v>1778.549</v>
      </c>
      <c r="AE28" s="4">
        <v>3.0190000000000001</v>
      </c>
      <c r="AF28" s="4">
        <v>3.6</v>
      </c>
      <c r="AG28" s="4">
        <v>3.79</v>
      </c>
      <c r="AH28" s="4">
        <v>354.40572100000003</v>
      </c>
      <c r="AI28" s="4">
        <v>2.423492</v>
      </c>
      <c r="AJ28" s="4">
        <v>119.564612</v>
      </c>
      <c r="AK28" s="4">
        <v>547</v>
      </c>
      <c r="AL28" s="4">
        <v>6</v>
      </c>
      <c r="AM28" s="4">
        <v>974</v>
      </c>
      <c r="AN28" s="4">
        <v>77</v>
      </c>
      <c r="AO28" s="4">
        <v>15.152113999999999</v>
      </c>
      <c r="AP28" s="4">
        <v>73.099999999999994</v>
      </c>
      <c r="AQ28" s="4">
        <v>0</v>
      </c>
      <c r="AR28" s="4">
        <v>1</v>
      </c>
      <c r="AS28" s="4">
        <v>30</v>
      </c>
      <c r="AT28" s="4">
        <v>0.112</v>
      </c>
      <c r="AU28" s="4">
        <v>18.138000000000002</v>
      </c>
      <c r="AV28" s="4">
        <v>45230</v>
      </c>
      <c r="AW28" s="4">
        <v>0</v>
      </c>
      <c r="AX28" s="30">
        <v>0.47</v>
      </c>
      <c r="AY28">
        <v>0.83861111111111108</v>
      </c>
      <c r="AZ28" t="s">
        <v>66</v>
      </c>
      <c r="BA28" t="s">
        <v>296</v>
      </c>
      <c r="BB28">
        <v>1</v>
      </c>
      <c r="BC28" t="s">
        <v>330</v>
      </c>
      <c r="BD28">
        <v>10</v>
      </c>
      <c r="BE28">
        <v>46718.452000000005</v>
      </c>
      <c r="BF28">
        <v>0.11494379137390938</v>
      </c>
      <c r="BG28">
        <v>9.6393140599397895E-2</v>
      </c>
      <c r="BH28">
        <v>218848.87799999994</v>
      </c>
      <c r="BI28">
        <v>2.4537461873576531E-2</v>
      </c>
      <c r="BJ28">
        <v>2.057738816564654E-2</v>
      </c>
      <c r="BK28">
        <v>1</v>
      </c>
      <c r="BL28" t="s">
        <v>67</v>
      </c>
      <c r="BM28">
        <v>-1</v>
      </c>
      <c r="BN28" t="s">
        <v>338</v>
      </c>
    </row>
    <row r="29" spans="1:66" x14ac:dyDescent="0.25">
      <c r="A29" s="142" t="str">
        <f t="shared" si="20"/>
        <v>인천교통공사</v>
      </c>
      <c r="B29" s="142" t="str">
        <f t="shared" si="21"/>
        <v>순환42</v>
      </c>
      <c r="C29" s="143" t="str">
        <f t="shared" si="22"/>
        <v>70바4929</v>
      </c>
      <c r="D29" s="131" t="str">
        <f t="shared" si="23"/>
        <v>중형</v>
      </c>
      <c r="E29" s="127" t="str">
        <f t="shared" si="16"/>
        <v>F</v>
      </c>
      <c r="F29" s="150">
        <f t="shared" si="17"/>
        <v>0.72333333333333338</v>
      </c>
      <c r="G29" s="151">
        <f t="shared" si="18"/>
        <v>2.6040000000000001</v>
      </c>
      <c r="H29" s="152">
        <f t="shared" si="19"/>
        <v>3.6</v>
      </c>
      <c r="I29" s="153">
        <f t="shared" si="24"/>
        <v>4805.9840000000004</v>
      </c>
      <c r="J29" s="154">
        <f t="shared" si="25"/>
        <v>1.042863566967092E-2</v>
      </c>
      <c r="K29" s="154">
        <f t="shared" si="26"/>
        <v>0.3969717867354236</v>
      </c>
      <c r="L29" s="154">
        <f t="shared" si="27"/>
        <v>8.6766830684413418E-2</v>
      </c>
      <c r="M29" s="155">
        <f t="shared" si="28"/>
        <v>5.03</v>
      </c>
      <c r="N29" s="156" t="str">
        <f t="shared" si="29"/>
        <v>속도계이상</v>
      </c>
      <c r="O29" s="156" t="str">
        <f t="shared" si="30"/>
        <v>속도계이상</v>
      </c>
      <c r="P29" s="157">
        <f t="shared" si="31"/>
        <v>0</v>
      </c>
      <c r="Q29" s="158">
        <f t="shared" si="32"/>
        <v>106</v>
      </c>
      <c r="R29" s="159">
        <f t="shared" si="33"/>
        <v>21.750350680315538</v>
      </c>
      <c r="S29" s="144" t="str">
        <f t="shared" si="34"/>
        <v>속도계이상</v>
      </c>
      <c r="T29" s="144" t="str">
        <f t="shared" si="35"/>
        <v>속도계이상</v>
      </c>
      <c r="U29" t="s">
        <v>115</v>
      </c>
      <c r="V29" s="5" t="s">
        <v>118</v>
      </c>
      <c r="W29" t="s">
        <v>115</v>
      </c>
      <c r="X29" s="5" t="s">
        <v>118</v>
      </c>
      <c r="Y29" t="s">
        <v>200</v>
      </c>
      <c r="Z29" t="s">
        <v>169</v>
      </c>
      <c r="AA29" t="s">
        <v>196</v>
      </c>
      <c r="AB29">
        <v>528</v>
      </c>
      <c r="AC29" s="1">
        <v>4805.9840000000004</v>
      </c>
      <c r="AD29" s="1">
        <v>1845.8989999999999</v>
      </c>
      <c r="AE29" s="28">
        <v>2.6040000000000001</v>
      </c>
      <c r="AF29">
        <v>3.6</v>
      </c>
      <c r="AG29">
        <v>5.03</v>
      </c>
      <c r="AH29">
        <v>372.867662</v>
      </c>
      <c r="AI29">
        <v>3.8885010000000002</v>
      </c>
      <c r="AJ29">
        <v>148.01794200000001</v>
      </c>
      <c r="AK29">
        <v>417</v>
      </c>
      <c r="AL29">
        <v>4474</v>
      </c>
      <c r="AM29">
        <v>1216</v>
      </c>
      <c r="AN29">
        <v>106</v>
      </c>
      <c r="AO29">
        <v>12.889248</v>
      </c>
      <c r="AP29">
        <v>68</v>
      </c>
      <c r="AQ29">
        <v>0</v>
      </c>
      <c r="AR29">
        <v>1</v>
      </c>
      <c r="AS29">
        <v>227</v>
      </c>
      <c r="AT29">
        <v>93.091999999999999</v>
      </c>
      <c r="AU29">
        <v>25.302</v>
      </c>
      <c r="AV29">
        <v>48065</v>
      </c>
      <c r="AW29">
        <v>17</v>
      </c>
      <c r="AX29" s="29">
        <v>0.48</v>
      </c>
      <c r="AY29">
        <v>0.72333333333333338</v>
      </c>
      <c r="AZ29" t="s">
        <v>68</v>
      </c>
      <c r="BA29" t="s">
        <v>296</v>
      </c>
      <c r="BB29">
        <v>5</v>
      </c>
      <c r="BC29" t="s">
        <v>298</v>
      </c>
      <c r="BD29">
        <v>7</v>
      </c>
      <c r="BE29">
        <v>46718.452000000005</v>
      </c>
      <c r="BF29">
        <v>0.10287121670897828</v>
      </c>
      <c r="BG29">
        <v>7.441018008616096E-2</v>
      </c>
      <c r="BH29">
        <v>218848.87799999994</v>
      </c>
      <c r="BI29">
        <v>2.1960286220887099E-2</v>
      </c>
      <c r="BJ29">
        <v>1.5884607033108337E-2</v>
      </c>
      <c r="BK29">
        <v>1</v>
      </c>
      <c r="BL29" t="s">
        <v>68</v>
      </c>
      <c r="BM29">
        <v>0</v>
      </c>
      <c r="BN29" t="s">
        <v>280</v>
      </c>
    </row>
    <row r="30" spans="1:66" x14ac:dyDescent="0.25">
      <c r="A30" s="139" t="str">
        <f t="shared" si="20"/>
        <v>인천교통공사</v>
      </c>
      <c r="B30" s="139" t="str">
        <f t="shared" si="21"/>
        <v>순환42</v>
      </c>
      <c r="C30" s="140" t="str">
        <f t="shared" si="22"/>
        <v>70바4930</v>
      </c>
      <c r="D30" s="114" t="str">
        <f t="shared" si="23"/>
        <v>중형</v>
      </c>
      <c r="E30" s="110" t="str">
        <f t="shared" si="16"/>
        <v>C</v>
      </c>
      <c r="F30" s="160">
        <f t="shared" si="17"/>
        <v>0.87027777777777771</v>
      </c>
      <c r="G30" s="161">
        <f t="shared" si="18"/>
        <v>3.133</v>
      </c>
      <c r="H30" s="162">
        <f t="shared" si="19"/>
        <v>3.6</v>
      </c>
      <c r="I30" s="163">
        <f t="shared" si="24"/>
        <v>5306.0339999999997</v>
      </c>
      <c r="J30" s="164">
        <f t="shared" si="25"/>
        <v>8.4510975527541301E-3</v>
      </c>
      <c r="K30" s="164">
        <f t="shared" si="26"/>
        <v>0.35575498413155732</v>
      </c>
      <c r="L30" s="164">
        <f t="shared" si="27"/>
        <v>0.12759058837542317</v>
      </c>
      <c r="M30" s="165">
        <f t="shared" si="28"/>
        <v>4.7460000000000004</v>
      </c>
      <c r="N30" s="166">
        <f t="shared" si="29"/>
        <v>5.7000000000000002E-2</v>
      </c>
      <c r="O30" s="166">
        <f t="shared" si="30"/>
        <v>8.1419999999999995</v>
      </c>
      <c r="P30" s="167">
        <f t="shared" si="31"/>
        <v>0</v>
      </c>
      <c r="Q30" s="168">
        <f t="shared" si="32"/>
        <v>78</v>
      </c>
      <c r="R30" s="169">
        <f t="shared" si="33"/>
        <v>24.053997169353178</v>
      </c>
      <c r="S30" s="141">
        <f t="shared" si="34"/>
        <v>3</v>
      </c>
      <c r="T30" s="141">
        <f t="shared" si="35"/>
        <v>432</v>
      </c>
      <c r="U30" t="s">
        <v>115</v>
      </c>
      <c r="V30" t="s">
        <v>118</v>
      </c>
      <c r="W30" t="s">
        <v>115</v>
      </c>
      <c r="X30" s="4" t="s">
        <v>118</v>
      </c>
      <c r="Y30" s="4" t="s">
        <v>201</v>
      </c>
      <c r="Z30" s="4" t="s">
        <v>169</v>
      </c>
      <c r="AA30" s="4" t="s">
        <v>196</v>
      </c>
      <c r="AB30" s="4">
        <v>528</v>
      </c>
      <c r="AC30" s="4">
        <v>5306.0339999999997</v>
      </c>
      <c r="AD30" s="4">
        <v>1693.4290000000001</v>
      </c>
      <c r="AE30" s="4">
        <v>3.133</v>
      </c>
      <c r="AF30" s="4">
        <v>3.6</v>
      </c>
      <c r="AG30" s="4">
        <v>4.7460000000000004</v>
      </c>
      <c r="AH30" s="4">
        <v>346.94961000000001</v>
      </c>
      <c r="AI30" s="4">
        <v>2.932105</v>
      </c>
      <c r="AJ30" s="4">
        <v>123.429053</v>
      </c>
      <c r="AK30" s="4">
        <v>677</v>
      </c>
      <c r="AL30" s="4">
        <v>3</v>
      </c>
      <c r="AM30" s="4">
        <v>432</v>
      </c>
      <c r="AN30" s="4">
        <v>78</v>
      </c>
      <c r="AO30" s="4">
        <v>15.293385000000001</v>
      </c>
      <c r="AP30" s="4">
        <v>93</v>
      </c>
      <c r="AQ30" s="4">
        <v>0</v>
      </c>
      <c r="AR30" s="4">
        <v>3</v>
      </c>
      <c r="AS30" s="4">
        <v>28</v>
      </c>
      <c r="AT30" s="4">
        <v>5.7000000000000002E-2</v>
      </c>
      <c r="AU30" s="4">
        <v>8.1419999999999995</v>
      </c>
      <c r="AV30" s="4">
        <v>43541</v>
      </c>
      <c r="AW30" s="4">
        <v>0</v>
      </c>
      <c r="AX30" s="30">
        <v>0.51</v>
      </c>
      <c r="AY30">
        <v>0.87027777777777771</v>
      </c>
      <c r="AZ30" t="s">
        <v>67</v>
      </c>
      <c r="BA30" t="s">
        <v>296</v>
      </c>
      <c r="BB30">
        <v>1</v>
      </c>
      <c r="BC30" t="s">
        <v>329</v>
      </c>
      <c r="BD30">
        <v>7</v>
      </c>
      <c r="BE30">
        <v>46718.452000000005</v>
      </c>
      <c r="BF30">
        <v>0.11357469635338087</v>
      </c>
      <c r="BG30">
        <v>9.8841534354206173E-2</v>
      </c>
      <c r="BH30">
        <v>218848.87799999994</v>
      </c>
      <c r="BI30">
        <v>2.4245196267353043E-2</v>
      </c>
      <c r="BJ30">
        <v>2.1100055529338076E-2</v>
      </c>
      <c r="BK30">
        <v>1</v>
      </c>
      <c r="BL30" t="s">
        <v>67</v>
      </c>
      <c r="BM30">
        <v>0</v>
      </c>
      <c r="BN30" t="s">
        <v>280</v>
      </c>
    </row>
    <row r="31" spans="1:66" x14ac:dyDescent="0.25">
      <c r="A31" s="142" t="str">
        <f t="shared" si="20"/>
        <v>인천교통공사</v>
      </c>
      <c r="B31" s="142" t="str">
        <f t="shared" si="21"/>
        <v>순환42</v>
      </c>
      <c r="C31" s="143" t="str">
        <f t="shared" si="22"/>
        <v>70바4931</v>
      </c>
      <c r="D31" s="131" t="str">
        <f t="shared" si="23"/>
        <v>중형</v>
      </c>
      <c r="E31" s="127" t="str">
        <f t="shared" si="16"/>
        <v>F</v>
      </c>
      <c r="F31" s="150">
        <f t="shared" si="17"/>
        <v>0.70750000000000002</v>
      </c>
      <c r="G31" s="151">
        <f t="shared" si="18"/>
        <v>2.5470000000000002</v>
      </c>
      <c r="H31" s="152">
        <f t="shared" si="19"/>
        <v>3.6</v>
      </c>
      <c r="I31" s="153">
        <f t="shared" si="24"/>
        <v>4999.6559999999999</v>
      </c>
      <c r="J31" s="154">
        <f t="shared" si="25"/>
        <v>7.9592319683774015E-3</v>
      </c>
      <c r="K31" s="154">
        <f t="shared" si="26"/>
        <v>0.36369864944338021</v>
      </c>
      <c r="L31" s="154">
        <f t="shared" si="27"/>
        <v>0.12820882076686876</v>
      </c>
      <c r="M31" s="155">
        <f t="shared" si="28"/>
        <v>6.0720000000000001</v>
      </c>
      <c r="N31" s="156">
        <f t="shared" si="29"/>
        <v>8.5210000000000008</v>
      </c>
      <c r="O31" s="156">
        <f t="shared" si="30"/>
        <v>9.9209999999999994</v>
      </c>
      <c r="P31" s="157">
        <f t="shared" si="31"/>
        <v>0</v>
      </c>
      <c r="Q31" s="158">
        <f t="shared" si="32"/>
        <v>114</v>
      </c>
      <c r="R31" s="159">
        <f t="shared" si="33"/>
        <v>24.126918368565089</v>
      </c>
      <c r="S31" s="144">
        <f t="shared" si="34"/>
        <v>426</v>
      </c>
      <c r="T31" s="144">
        <f t="shared" si="35"/>
        <v>496</v>
      </c>
      <c r="U31" t="s">
        <v>115</v>
      </c>
      <c r="V31" t="s">
        <v>118</v>
      </c>
      <c r="W31" s="4" t="s">
        <v>115</v>
      </c>
      <c r="X31" s="4" t="s">
        <v>118</v>
      </c>
      <c r="Y31" s="4" t="s">
        <v>202</v>
      </c>
      <c r="Z31" s="4" t="s">
        <v>169</v>
      </c>
      <c r="AA31" s="4" t="s">
        <v>196</v>
      </c>
      <c r="AB31" s="4">
        <v>528</v>
      </c>
      <c r="AC31" s="4">
        <v>4999.6559999999999</v>
      </c>
      <c r="AD31" s="4">
        <v>1962.9639999999999</v>
      </c>
      <c r="AE31" s="4">
        <v>2.5470000000000002</v>
      </c>
      <c r="AF31" s="4">
        <v>3.6</v>
      </c>
      <c r="AG31" s="4">
        <v>6.0720000000000001</v>
      </c>
      <c r="AH31" s="4">
        <v>329.79350399999998</v>
      </c>
      <c r="AI31" s="4">
        <v>2.6249030000000002</v>
      </c>
      <c r="AJ31" s="4">
        <v>119.945452</v>
      </c>
      <c r="AK31" s="4">
        <v>641</v>
      </c>
      <c r="AL31" s="4">
        <v>426</v>
      </c>
      <c r="AM31" s="4">
        <v>496</v>
      </c>
      <c r="AN31" s="4">
        <v>114</v>
      </c>
      <c r="AO31" s="4">
        <v>15.159959000000001</v>
      </c>
      <c r="AP31" s="4">
        <v>144</v>
      </c>
      <c r="AQ31" s="4">
        <v>0</v>
      </c>
      <c r="AR31" s="4">
        <v>4</v>
      </c>
      <c r="AS31" s="4">
        <v>698</v>
      </c>
      <c r="AT31" s="4">
        <v>8.5210000000000008</v>
      </c>
      <c r="AU31" s="4">
        <v>9.9209999999999994</v>
      </c>
      <c r="AV31" s="4">
        <v>42163</v>
      </c>
      <c r="AW31" s="4">
        <v>0</v>
      </c>
      <c r="AX31" s="4">
        <v>0.46</v>
      </c>
      <c r="AY31">
        <v>0.70750000000000002</v>
      </c>
      <c r="AZ31" t="s">
        <v>68</v>
      </c>
      <c r="BA31" t="s">
        <v>296</v>
      </c>
      <c r="BB31">
        <v>6</v>
      </c>
      <c r="BC31" t="s">
        <v>404</v>
      </c>
      <c r="BD31">
        <v>7</v>
      </c>
      <c r="BE31">
        <v>46718.452000000005</v>
      </c>
      <c r="BF31">
        <v>0.10701673077695295</v>
      </c>
      <c r="BG31">
        <v>7.5714337024694212E-2</v>
      </c>
      <c r="BH31">
        <v>218848.87799999994</v>
      </c>
      <c r="BI31">
        <v>2.2845243922155277E-2</v>
      </c>
      <c r="BJ31">
        <v>1.616301007492486E-2</v>
      </c>
      <c r="BK31">
        <v>1</v>
      </c>
      <c r="BL31" t="s">
        <v>68</v>
      </c>
      <c r="BM31">
        <v>0</v>
      </c>
      <c r="BN31" t="s">
        <v>280</v>
      </c>
    </row>
    <row r="32" spans="1:66" x14ac:dyDescent="0.25">
      <c r="A32" s="139" t="str">
        <f t="shared" si="20"/>
        <v>인천교통공사</v>
      </c>
      <c r="B32" s="139" t="str">
        <f t="shared" si="21"/>
        <v>순환42</v>
      </c>
      <c r="C32" s="140" t="str">
        <f t="shared" si="22"/>
        <v>70바4932</v>
      </c>
      <c r="D32" s="114" t="str">
        <f t="shared" si="23"/>
        <v>중형</v>
      </c>
      <c r="E32" s="110" t="str">
        <f t="shared" si="16"/>
        <v>F</v>
      </c>
      <c r="F32" s="160">
        <f t="shared" si="17"/>
        <v>0.77333333333333321</v>
      </c>
      <c r="G32" s="161">
        <f t="shared" si="18"/>
        <v>2.7839999999999998</v>
      </c>
      <c r="H32" s="162">
        <f t="shared" si="19"/>
        <v>3.6</v>
      </c>
      <c r="I32" s="163">
        <f t="shared" si="24"/>
        <v>5209.63</v>
      </c>
      <c r="J32" s="164">
        <f t="shared" si="25"/>
        <v>9.9848602488052142E-3</v>
      </c>
      <c r="K32" s="164">
        <f t="shared" si="26"/>
        <v>0.32257558523147578</v>
      </c>
      <c r="L32" s="164">
        <f t="shared" si="27"/>
        <v>8.3691164247748875E-2</v>
      </c>
      <c r="M32" s="165">
        <f t="shared" si="28"/>
        <v>4.2210000000000001</v>
      </c>
      <c r="N32" s="166">
        <f t="shared" si="29"/>
        <v>7.6999999999999999E-2</v>
      </c>
      <c r="O32" s="166">
        <f t="shared" si="30"/>
        <v>11.651</v>
      </c>
      <c r="P32" s="167">
        <f t="shared" si="31"/>
        <v>7.3333333333333334E-2</v>
      </c>
      <c r="Q32" s="168">
        <f t="shared" si="32"/>
        <v>82</v>
      </c>
      <c r="R32" s="169">
        <f t="shared" si="33"/>
        <v>22.636445488469548</v>
      </c>
      <c r="S32" s="141">
        <f t="shared" si="34"/>
        <v>4</v>
      </c>
      <c r="T32" s="141">
        <f t="shared" si="35"/>
        <v>607</v>
      </c>
      <c r="U32" t="s">
        <v>115</v>
      </c>
      <c r="V32" s="5" t="s">
        <v>118</v>
      </c>
      <c r="W32" t="s">
        <v>115</v>
      </c>
      <c r="X32" s="5" t="s">
        <v>118</v>
      </c>
      <c r="Y32" t="s">
        <v>203</v>
      </c>
      <c r="Z32" t="s">
        <v>169</v>
      </c>
      <c r="AA32" t="s">
        <v>196</v>
      </c>
      <c r="AB32">
        <v>528</v>
      </c>
      <c r="AC32" s="1">
        <v>5209.63</v>
      </c>
      <c r="AD32" s="1">
        <v>1871.375</v>
      </c>
      <c r="AE32" s="28">
        <v>2.7839999999999998</v>
      </c>
      <c r="AF32">
        <v>3.6</v>
      </c>
      <c r="AG32">
        <v>4.2210000000000001</v>
      </c>
      <c r="AH32">
        <v>344.81544200000002</v>
      </c>
      <c r="AI32">
        <v>3.4429340000000002</v>
      </c>
      <c r="AJ32">
        <v>111.229043</v>
      </c>
      <c r="AK32">
        <v>436</v>
      </c>
      <c r="AL32">
        <v>4</v>
      </c>
      <c r="AM32">
        <v>607</v>
      </c>
      <c r="AN32">
        <v>82</v>
      </c>
      <c r="AO32">
        <v>15.108459</v>
      </c>
      <c r="AP32">
        <v>316.3</v>
      </c>
      <c r="AQ32">
        <v>4.4000000000000004</v>
      </c>
      <c r="AR32">
        <v>2</v>
      </c>
      <c r="AS32">
        <v>901</v>
      </c>
      <c r="AT32">
        <v>7.6999999999999999E-2</v>
      </c>
      <c r="AU32">
        <v>11.651</v>
      </c>
      <c r="AV32">
        <v>44654</v>
      </c>
      <c r="AW32">
        <v>0</v>
      </c>
      <c r="AX32">
        <v>0.46</v>
      </c>
      <c r="AY32">
        <v>0.77333333333333321</v>
      </c>
      <c r="AZ32" t="s">
        <v>68</v>
      </c>
      <c r="BA32" t="s">
        <v>296</v>
      </c>
      <c r="BB32">
        <v>3</v>
      </c>
      <c r="BC32" t="s">
        <v>299</v>
      </c>
      <c r="BD32">
        <v>9</v>
      </c>
      <c r="BE32">
        <v>46718.452000000005</v>
      </c>
      <c r="BF32">
        <v>0.11151118620111812</v>
      </c>
      <c r="BG32">
        <v>8.6235317328864663E-2</v>
      </c>
      <c r="BH32">
        <v>218848.87799999994</v>
      </c>
      <c r="BI32">
        <v>2.3804691381602613E-2</v>
      </c>
      <c r="BJ32">
        <v>1.8408961335106017E-2</v>
      </c>
      <c r="BK32">
        <v>1</v>
      </c>
      <c r="BL32" t="s">
        <v>68</v>
      </c>
      <c r="BM32">
        <v>0</v>
      </c>
      <c r="BN32" t="s">
        <v>280</v>
      </c>
    </row>
    <row r="33" spans="1:66" x14ac:dyDescent="0.25">
      <c r="A33" s="142" t="str">
        <f t="shared" si="20"/>
        <v>인천교통공사</v>
      </c>
      <c r="B33" s="142" t="str">
        <f t="shared" si="21"/>
        <v>순환42</v>
      </c>
      <c r="C33" s="143" t="str">
        <f t="shared" si="22"/>
        <v>70바4933</v>
      </c>
      <c r="D33" s="131" t="str">
        <f t="shared" si="23"/>
        <v>중형</v>
      </c>
      <c r="E33" s="127" t="str">
        <f t="shared" si="16"/>
        <v>F</v>
      </c>
      <c r="F33" s="150">
        <f t="shared" si="17"/>
        <v>0.74</v>
      </c>
      <c r="G33" s="151">
        <f t="shared" si="18"/>
        <v>2.6640000000000001</v>
      </c>
      <c r="H33" s="152">
        <f t="shared" si="19"/>
        <v>3.6</v>
      </c>
      <c r="I33" s="153">
        <f t="shared" si="24"/>
        <v>5569.1750000000002</v>
      </c>
      <c r="J33" s="154">
        <f t="shared" si="25"/>
        <v>1.2359541727246929E-2</v>
      </c>
      <c r="K33" s="154">
        <f t="shared" si="26"/>
        <v>0.36190002540378163</v>
      </c>
      <c r="L33" s="154">
        <f t="shared" si="27"/>
        <v>0.1285648233355928</v>
      </c>
      <c r="M33" s="155">
        <f t="shared" si="28"/>
        <v>4.7679999999999998</v>
      </c>
      <c r="N33" s="156">
        <f t="shared" si="29"/>
        <v>5.3999999999999999E-2</v>
      </c>
      <c r="O33" s="156">
        <f t="shared" si="30"/>
        <v>14.202999999999999</v>
      </c>
      <c r="P33" s="157">
        <f t="shared" si="31"/>
        <v>0</v>
      </c>
      <c r="Q33" s="158">
        <f t="shared" si="32"/>
        <v>74</v>
      </c>
      <c r="R33" s="159">
        <f t="shared" si="33"/>
        <v>24.298453822215606</v>
      </c>
      <c r="S33" s="144">
        <f t="shared" si="34"/>
        <v>3</v>
      </c>
      <c r="T33" s="144">
        <f t="shared" si="35"/>
        <v>791</v>
      </c>
      <c r="U33" t="s">
        <v>115</v>
      </c>
      <c r="V33" t="s">
        <v>118</v>
      </c>
      <c r="W33" t="s">
        <v>115</v>
      </c>
      <c r="X33" s="4" t="s">
        <v>118</v>
      </c>
      <c r="Y33" s="4" t="s">
        <v>204</v>
      </c>
      <c r="Z33" s="4" t="s">
        <v>169</v>
      </c>
      <c r="AA33" s="4" t="s">
        <v>196</v>
      </c>
      <c r="AB33" s="4">
        <v>528</v>
      </c>
      <c r="AC33" s="4">
        <v>5569.1750000000002</v>
      </c>
      <c r="AD33" s="4">
        <v>2090.663</v>
      </c>
      <c r="AE33" s="4">
        <v>2.6640000000000001</v>
      </c>
      <c r="AF33" s="4">
        <v>3.6</v>
      </c>
      <c r="AG33" s="4">
        <v>4.7679999999999998</v>
      </c>
      <c r="AH33" s="4">
        <v>366.28404999999998</v>
      </c>
      <c r="AI33" s="4">
        <v>4.5271030000000003</v>
      </c>
      <c r="AJ33" s="4">
        <v>132.55820700000001</v>
      </c>
      <c r="AK33" s="4">
        <v>716</v>
      </c>
      <c r="AL33" s="4">
        <v>3</v>
      </c>
      <c r="AM33" s="4">
        <v>791</v>
      </c>
      <c r="AN33" s="4">
        <v>74</v>
      </c>
      <c r="AO33" s="4">
        <v>15.204525</v>
      </c>
      <c r="AP33" s="4">
        <v>203.9</v>
      </c>
      <c r="AQ33" s="4">
        <v>0</v>
      </c>
      <c r="AR33" s="4">
        <v>6</v>
      </c>
      <c r="AS33" s="4">
        <v>1822</v>
      </c>
      <c r="AT33" s="4">
        <v>5.3999999999999999E-2</v>
      </c>
      <c r="AU33" s="4">
        <v>14.202999999999999</v>
      </c>
      <c r="AV33" s="4">
        <v>45245</v>
      </c>
      <c r="AW33" s="4">
        <v>0</v>
      </c>
      <c r="AX33" s="4">
        <v>0.43</v>
      </c>
      <c r="AY33">
        <v>0.74</v>
      </c>
      <c r="AZ33" t="s">
        <v>68</v>
      </c>
      <c r="BA33" t="s">
        <v>296</v>
      </c>
      <c r="BB33">
        <v>4</v>
      </c>
      <c r="BC33" t="s">
        <v>297</v>
      </c>
      <c r="BD33">
        <v>11</v>
      </c>
      <c r="BE33">
        <v>46718.452000000005</v>
      </c>
      <c r="BF33">
        <v>0.1192071817790538</v>
      </c>
      <c r="BG33">
        <v>8.8213314516499816E-2</v>
      </c>
      <c r="BH33">
        <v>218848.87799999994</v>
      </c>
      <c r="BI33">
        <v>2.5447583057748194E-2</v>
      </c>
      <c r="BJ33">
        <v>1.8831211462733664E-2</v>
      </c>
      <c r="BK33">
        <v>1</v>
      </c>
      <c r="BL33" t="s">
        <v>68</v>
      </c>
      <c r="BM33">
        <v>0</v>
      </c>
      <c r="BN33" t="s">
        <v>280</v>
      </c>
    </row>
    <row r="34" spans="1:66" x14ac:dyDescent="0.25">
      <c r="A34" s="139" t="str">
        <f t="shared" si="20"/>
        <v>인천교통공사</v>
      </c>
      <c r="B34" s="139" t="str">
        <f t="shared" si="21"/>
        <v>순환42</v>
      </c>
      <c r="C34" s="140" t="str">
        <f t="shared" si="22"/>
        <v>70바4934</v>
      </c>
      <c r="D34" s="114" t="str">
        <f t="shared" si="23"/>
        <v>중형</v>
      </c>
      <c r="E34" s="110" t="str">
        <f t="shared" si="16"/>
        <v>F</v>
      </c>
      <c r="F34" s="160">
        <f t="shared" si="17"/>
        <v>0.7961111111111111</v>
      </c>
      <c r="G34" s="161">
        <f t="shared" si="18"/>
        <v>2.8660000000000001</v>
      </c>
      <c r="H34" s="162">
        <f t="shared" si="19"/>
        <v>3.6</v>
      </c>
      <c r="I34" s="163">
        <f t="shared" si="24"/>
        <v>5176.4759999999997</v>
      </c>
      <c r="J34" s="164">
        <f t="shared" si="25"/>
        <v>1.2715451098548235E-2</v>
      </c>
      <c r="K34" s="164">
        <f t="shared" si="26"/>
        <v>0.35322347775717045</v>
      </c>
      <c r="L34" s="164">
        <f t="shared" si="27"/>
        <v>0.12247714468298511</v>
      </c>
      <c r="M34" s="165">
        <f t="shared" si="28"/>
        <v>5.17</v>
      </c>
      <c r="N34" s="166">
        <f t="shared" si="29"/>
        <v>0.23200000000000001</v>
      </c>
      <c r="O34" s="166">
        <f t="shared" si="30"/>
        <v>25.518999999999998</v>
      </c>
      <c r="P34" s="167">
        <f t="shared" si="31"/>
        <v>0</v>
      </c>
      <c r="Q34" s="168">
        <f t="shared" si="32"/>
        <v>80</v>
      </c>
      <c r="R34" s="169">
        <f t="shared" si="33"/>
        <v>24.741575637256847</v>
      </c>
      <c r="S34" s="141">
        <f t="shared" si="34"/>
        <v>12</v>
      </c>
      <c r="T34" s="141">
        <f t="shared" si="35"/>
        <v>1321</v>
      </c>
      <c r="U34" t="s">
        <v>115</v>
      </c>
      <c r="V34" t="s">
        <v>118</v>
      </c>
      <c r="W34" s="4" t="s">
        <v>115</v>
      </c>
      <c r="X34" s="4" t="s">
        <v>118</v>
      </c>
      <c r="Y34" s="4" t="s">
        <v>205</v>
      </c>
      <c r="Z34" s="4" t="s">
        <v>169</v>
      </c>
      <c r="AA34" s="4" t="s">
        <v>196</v>
      </c>
      <c r="AB34" s="4">
        <v>528</v>
      </c>
      <c r="AC34" s="4">
        <v>5176.4759999999997</v>
      </c>
      <c r="AD34" s="4">
        <v>1805.875</v>
      </c>
      <c r="AE34" s="4">
        <v>2.8660000000000001</v>
      </c>
      <c r="AF34" s="4">
        <v>3.6</v>
      </c>
      <c r="AG34" s="4">
        <v>5.17</v>
      </c>
      <c r="AH34" s="4">
        <v>329.97099100000003</v>
      </c>
      <c r="AI34" s="4">
        <v>4.1957300000000002</v>
      </c>
      <c r="AJ34" s="4">
        <v>116.553501</v>
      </c>
      <c r="AK34" s="4">
        <v>634</v>
      </c>
      <c r="AL34" s="4">
        <v>12</v>
      </c>
      <c r="AM34" s="4">
        <v>1321</v>
      </c>
      <c r="AN34" s="4">
        <v>80</v>
      </c>
      <c r="AO34" s="4">
        <v>15.687669</v>
      </c>
      <c r="AP34" s="4">
        <v>359.6</v>
      </c>
      <c r="AQ34" s="4">
        <v>0</v>
      </c>
      <c r="AR34" s="4">
        <v>4</v>
      </c>
      <c r="AS34" s="4">
        <v>172</v>
      </c>
      <c r="AT34" s="4">
        <v>0.23200000000000001</v>
      </c>
      <c r="AU34" s="4">
        <v>25.518999999999998</v>
      </c>
      <c r="AV34" s="4">
        <v>43407</v>
      </c>
      <c r="AW34" s="4">
        <v>0</v>
      </c>
      <c r="AX34" s="4">
        <v>0.47</v>
      </c>
      <c r="AY34">
        <v>0.7961111111111111</v>
      </c>
      <c r="AZ34" t="s">
        <v>68</v>
      </c>
      <c r="BA34" t="s">
        <v>296</v>
      </c>
      <c r="BB34">
        <v>1</v>
      </c>
      <c r="BC34" t="s">
        <v>300</v>
      </c>
      <c r="BD34">
        <v>9</v>
      </c>
      <c r="BE34">
        <v>46718.452000000005</v>
      </c>
      <c r="BF34">
        <v>0.11080153083839334</v>
      </c>
      <c r="BG34">
        <v>8.8210329828565359E-2</v>
      </c>
      <c r="BH34">
        <v>218848.87799999994</v>
      </c>
      <c r="BI34">
        <v>2.3653198715508156E-2</v>
      </c>
      <c r="BJ34">
        <v>1.8830574310735104E-2</v>
      </c>
      <c r="BK34">
        <v>1</v>
      </c>
      <c r="BL34" t="s">
        <v>68</v>
      </c>
      <c r="BM34">
        <v>0</v>
      </c>
      <c r="BN34" t="s">
        <v>280</v>
      </c>
    </row>
    <row r="35" spans="1:66" x14ac:dyDescent="0.25">
      <c r="A35" s="142" t="str">
        <f t="shared" si="20"/>
        <v>인천교통공사</v>
      </c>
      <c r="B35" s="142" t="str">
        <f t="shared" si="21"/>
        <v>순환42</v>
      </c>
      <c r="C35" s="143" t="str">
        <f t="shared" si="22"/>
        <v>70바4935</v>
      </c>
      <c r="D35" s="131" t="str">
        <f t="shared" si="23"/>
        <v>중형</v>
      </c>
      <c r="E35" s="127" t="str">
        <f t="shared" si="16"/>
        <v>F</v>
      </c>
      <c r="F35" s="150">
        <f t="shared" si="17"/>
        <v>0.78722222222222227</v>
      </c>
      <c r="G35" s="151">
        <f t="shared" si="18"/>
        <v>2.8340000000000001</v>
      </c>
      <c r="H35" s="152">
        <f t="shared" si="19"/>
        <v>3.6</v>
      </c>
      <c r="I35" s="153">
        <f t="shared" si="24"/>
        <v>5242.8429999999998</v>
      </c>
      <c r="J35" s="154">
        <f t="shared" si="25"/>
        <v>1.1435919483294392E-2</v>
      </c>
      <c r="K35" s="154">
        <f t="shared" si="26"/>
        <v>0.33731462190872535</v>
      </c>
      <c r="L35" s="154">
        <f t="shared" si="27"/>
        <v>8.2588778645479186E-2</v>
      </c>
      <c r="M35" s="155">
        <f t="shared" si="28"/>
        <v>4.532</v>
      </c>
      <c r="N35" s="156">
        <f t="shared" si="29"/>
        <v>5.7000000000000002E-2</v>
      </c>
      <c r="O35" s="156">
        <f t="shared" si="30"/>
        <v>12.207000000000001</v>
      </c>
      <c r="P35" s="157">
        <f t="shared" si="31"/>
        <v>0</v>
      </c>
      <c r="Q35" s="158">
        <f t="shared" si="32"/>
        <v>73</v>
      </c>
      <c r="R35" s="159">
        <f t="shared" si="33"/>
        <v>23.686222383016464</v>
      </c>
      <c r="S35" s="144">
        <f t="shared" si="34"/>
        <v>3</v>
      </c>
      <c r="T35" s="144">
        <f t="shared" si="35"/>
        <v>640</v>
      </c>
      <c r="U35" t="s">
        <v>115</v>
      </c>
      <c r="V35" t="s">
        <v>118</v>
      </c>
      <c r="W35" t="s">
        <v>115</v>
      </c>
      <c r="X35" s="4" t="s">
        <v>118</v>
      </c>
      <c r="Y35" s="4" t="s">
        <v>206</v>
      </c>
      <c r="Z35" s="4" t="s">
        <v>169</v>
      </c>
      <c r="AA35" s="4" t="s">
        <v>196</v>
      </c>
      <c r="AB35" s="4">
        <v>528</v>
      </c>
      <c r="AC35" s="4">
        <v>5242.8429999999998</v>
      </c>
      <c r="AD35" s="4">
        <v>1849.6949999999999</v>
      </c>
      <c r="AE35" s="4">
        <v>2.8340000000000001</v>
      </c>
      <c r="AF35" s="4">
        <v>3.6</v>
      </c>
      <c r="AG35" s="4">
        <v>4.532</v>
      </c>
      <c r="AH35" s="4">
        <v>339.87848600000001</v>
      </c>
      <c r="AI35" s="4">
        <v>3.8868230000000001</v>
      </c>
      <c r="AJ35" s="4">
        <v>114.645983</v>
      </c>
      <c r="AK35" s="4">
        <v>433</v>
      </c>
      <c r="AL35" s="4">
        <v>3</v>
      </c>
      <c r="AM35" s="4">
        <v>640</v>
      </c>
      <c r="AN35" s="4">
        <v>73</v>
      </c>
      <c r="AO35" s="4">
        <v>15.425639</v>
      </c>
      <c r="AP35" s="4">
        <v>23.6</v>
      </c>
      <c r="AQ35" s="4">
        <v>0</v>
      </c>
      <c r="AR35" s="4">
        <v>0</v>
      </c>
      <c r="AS35" s="4">
        <v>0</v>
      </c>
      <c r="AT35" s="4">
        <v>5.7000000000000002E-2</v>
      </c>
      <c r="AU35" s="4">
        <v>12.207000000000001</v>
      </c>
      <c r="AV35" s="4">
        <v>44337</v>
      </c>
      <c r="AW35" s="4">
        <v>0</v>
      </c>
      <c r="AX35" s="4">
        <v>0.46</v>
      </c>
      <c r="AY35">
        <v>0.78722222222222227</v>
      </c>
      <c r="AZ35" t="s">
        <v>68</v>
      </c>
      <c r="BA35" t="s">
        <v>296</v>
      </c>
      <c r="BB35">
        <v>2</v>
      </c>
      <c r="BC35" t="s">
        <v>301</v>
      </c>
      <c r="BD35">
        <v>11</v>
      </c>
      <c r="BE35">
        <v>46718.452000000005</v>
      </c>
      <c r="BF35">
        <v>0.1122221044481525</v>
      </c>
      <c r="BG35">
        <v>8.8343734446128946E-2</v>
      </c>
      <c r="BH35">
        <v>218848.87799999994</v>
      </c>
      <c r="BI35">
        <v>2.3956453640123308E-2</v>
      </c>
      <c r="BJ35">
        <v>1.8859052671141515E-2</v>
      </c>
      <c r="BK35">
        <v>1</v>
      </c>
      <c r="BL35" t="s">
        <v>68</v>
      </c>
      <c r="BM35">
        <v>0</v>
      </c>
      <c r="BN35" t="s">
        <v>280</v>
      </c>
    </row>
    <row r="36" spans="1:66" x14ac:dyDescent="0.25">
      <c r="A36" s="139" t="str">
        <f t="shared" si="20"/>
        <v>인천교통공사</v>
      </c>
      <c r="B36" s="139" t="str">
        <f t="shared" si="21"/>
        <v>순환42</v>
      </c>
      <c r="C36" s="140" t="str">
        <f t="shared" si="22"/>
        <v>70바4936</v>
      </c>
      <c r="D36" s="114" t="str">
        <f t="shared" si="23"/>
        <v>중형</v>
      </c>
      <c r="E36" s="110" t="str">
        <f t="shared" si="16"/>
        <v>C</v>
      </c>
      <c r="F36" s="160">
        <f t="shared" si="17"/>
        <v>0.86249999999999993</v>
      </c>
      <c r="G36" s="161">
        <f t="shared" si="18"/>
        <v>3.105</v>
      </c>
      <c r="H36" s="162">
        <f t="shared" si="19"/>
        <v>3.6</v>
      </c>
      <c r="I36" s="163">
        <f t="shared" si="24"/>
        <v>5038.6580000000004</v>
      </c>
      <c r="J36" s="164">
        <f t="shared" si="25"/>
        <v>4.7472443927891652E-3</v>
      </c>
      <c r="K36" s="164">
        <f t="shared" si="26"/>
        <v>0.33055440656699414</v>
      </c>
      <c r="L36" s="164">
        <f t="shared" si="27"/>
        <v>0.13416270760984372</v>
      </c>
      <c r="M36" s="165">
        <f t="shared" si="28"/>
        <v>3.859</v>
      </c>
      <c r="N36" s="166">
        <f t="shared" si="29"/>
        <v>7.9000000000000001E-2</v>
      </c>
      <c r="O36" s="166">
        <f t="shared" si="30"/>
        <v>12.146000000000001</v>
      </c>
      <c r="P36" s="167">
        <f t="shared" si="31"/>
        <v>0</v>
      </c>
      <c r="Q36" s="168">
        <f t="shared" si="32"/>
        <v>76</v>
      </c>
      <c r="R36" s="169">
        <f t="shared" si="33"/>
        <v>22.934660756639001</v>
      </c>
      <c r="S36" s="141">
        <f t="shared" si="34"/>
        <v>4</v>
      </c>
      <c r="T36" s="141">
        <f t="shared" si="35"/>
        <v>612</v>
      </c>
      <c r="U36" t="s">
        <v>115</v>
      </c>
      <c r="V36" s="5" t="s">
        <v>118</v>
      </c>
      <c r="W36" t="s">
        <v>115</v>
      </c>
      <c r="X36" s="5" t="s">
        <v>118</v>
      </c>
      <c r="Y36" t="s">
        <v>207</v>
      </c>
      <c r="Z36" t="s">
        <v>169</v>
      </c>
      <c r="AA36" t="s">
        <v>196</v>
      </c>
      <c r="AB36">
        <v>528</v>
      </c>
      <c r="AC36" s="1">
        <v>5038.6580000000004</v>
      </c>
      <c r="AD36" s="1">
        <v>1622.8720000000001</v>
      </c>
      <c r="AE36" s="28">
        <v>3.105</v>
      </c>
      <c r="AF36">
        <v>3.6</v>
      </c>
      <c r="AG36">
        <v>3.859</v>
      </c>
      <c r="AH36">
        <v>330.52016500000002</v>
      </c>
      <c r="AI36">
        <v>1.5690599999999999</v>
      </c>
      <c r="AJ36">
        <v>109.254897</v>
      </c>
      <c r="AK36">
        <v>676</v>
      </c>
      <c r="AL36">
        <v>4</v>
      </c>
      <c r="AM36">
        <v>612</v>
      </c>
      <c r="AN36">
        <v>76</v>
      </c>
      <c r="AO36">
        <v>15.244631</v>
      </c>
      <c r="AP36">
        <v>299.2</v>
      </c>
      <c r="AQ36">
        <v>0</v>
      </c>
      <c r="AR36">
        <v>3</v>
      </c>
      <c r="AS36">
        <v>325</v>
      </c>
      <c r="AT36">
        <v>7.9000000000000001E-2</v>
      </c>
      <c r="AU36">
        <v>12.146000000000001</v>
      </c>
      <c r="AV36">
        <v>45736</v>
      </c>
      <c r="AW36">
        <v>0</v>
      </c>
      <c r="AX36">
        <v>0.49</v>
      </c>
      <c r="AY36">
        <v>0.86249999999999993</v>
      </c>
      <c r="AZ36" t="s">
        <v>67</v>
      </c>
      <c r="BA36" t="s">
        <v>296</v>
      </c>
      <c r="BB36">
        <v>2</v>
      </c>
      <c r="BC36" t="s">
        <v>439</v>
      </c>
      <c r="BD36">
        <v>9</v>
      </c>
      <c r="BE36">
        <v>46718.452000000005</v>
      </c>
      <c r="BF36">
        <v>0.10785156152006063</v>
      </c>
      <c r="BG36">
        <v>9.302197181105229E-2</v>
      </c>
      <c r="BH36">
        <v>218848.87799999994</v>
      </c>
      <c r="BI36">
        <v>2.3023458223989622E-2</v>
      </c>
      <c r="BJ36">
        <v>1.9857732718191048E-2</v>
      </c>
      <c r="BK36">
        <v>1</v>
      </c>
      <c r="BL36" t="s">
        <v>67</v>
      </c>
      <c r="BM36">
        <v>0</v>
      </c>
      <c r="BN36" t="s">
        <v>280</v>
      </c>
    </row>
    <row r="37" spans="1:66" x14ac:dyDescent="0.25">
      <c r="A37" s="142" t="str">
        <f t="shared" si="20"/>
        <v>인천교통공사</v>
      </c>
      <c r="B37" s="142" t="str">
        <f t="shared" si="21"/>
        <v>순환43</v>
      </c>
      <c r="C37" s="143" t="str">
        <f t="shared" si="22"/>
        <v>70바4937</v>
      </c>
      <c r="D37" s="131" t="str">
        <f t="shared" si="23"/>
        <v>중형</v>
      </c>
      <c r="E37" s="127" t="str">
        <f t="shared" si="16"/>
        <v>F</v>
      </c>
      <c r="F37" s="150">
        <f t="shared" si="17"/>
        <v>0.72219512195121949</v>
      </c>
      <c r="G37" s="151">
        <f t="shared" si="18"/>
        <v>2.9609999999999999</v>
      </c>
      <c r="H37" s="152">
        <f t="shared" si="19"/>
        <v>4.0999999999999996</v>
      </c>
      <c r="I37" s="153">
        <f t="shared" si="24"/>
        <v>5008.2740000000003</v>
      </c>
      <c r="J37" s="154">
        <f t="shared" si="25"/>
        <v>1.3818905900150932E-2</v>
      </c>
      <c r="K37" s="154">
        <f t="shared" si="26"/>
        <v>0.35881855863626394</v>
      </c>
      <c r="L37" s="154">
        <f t="shared" si="27"/>
        <v>0.10542554181340717</v>
      </c>
      <c r="M37" s="155">
        <f t="shared" si="28"/>
        <v>4.6820000000000004</v>
      </c>
      <c r="N37" s="156">
        <f t="shared" si="29"/>
        <v>0.08</v>
      </c>
      <c r="O37" s="156">
        <f t="shared" si="30"/>
        <v>9.1449999999999996</v>
      </c>
      <c r="P37" s="157">
        <f t="shared" si="31"/>
        <v>0</v>
      </c>
      <c r="Q37" s="158">
        <f t="shared" si="32"/>
        <v>80</v>
      </c>
      <c r="R37" s="159">
        <f t="shared" si="33"/>
        <v>24.527574704466243</v>
      </c>
      <c r="S37" s="144">
        <f t="shared" si="34"/>
        <v>4</v>
      </c>
      <c r="T37" s="144">
        <f t="shared" si="35"/>
        <v>458</v>
      </c>
      <c r="U37" t="s">
        <v>115</v>
      </c>
      <c r="V37" t="s">
        <v>119</v>
      </c>
      <c r="W37" s="4" t="s">
        <v>115</v>
      </c>
      <c r="X37" s="4" t="s">
        <v>119</v>
      </c>
      <c r="Y37" s="4" t="s">
        <v>208</v>
      </c>
      <c r="Z37" s="4" t="s">
        <v>169</v>
      </c>
      <c r="AA37" s="4" t="s">
        <v>196</v>
      </c>
      <c r="AB37" s="4">
        <v>528</v>
      </c>
      <c r="AC37" s="4">
        <v>5008.2740000000003</v>
      </c>
      <c r="AD37" s="4">
        <v>1691.671</v>
      </c>
      <c r="AE37" s="4">
        <v>2.9609999999999999</v>
      </c>
      <c r="AF37" s="4">
        <v>4.0999999999999996</v>
      </c>
      <c r="AG37" s="4">
        <v>4.6820000000000004</v>
      </c>
      <c r="AH37" s="4">
        <v>325.47294499999998</v>
      </c>
      <c r="AI37" s="4">
        <v>4.4976799999999999</v>
      </c>
      <c r="AJ37" s="4">
        <v>116.78573299999999</v>
      </c>
      <c r="AK37" s="4">
        <v>528</v>
      </c>
      <c r="AL37" s="4">
        <v>4</v>
      </c>
      <c r="AM37" s="4">
        <v>458</v>
      </c>
      <c r="AN37" s="4">
        <v>80</v>
      </c>
      <c r="AO37" s="4">
        <v>15.387681000000001</v>
      </c>
      <c r="AP37" s="4">
        <v>476.7</v>
      </c>
      <c r="AQ37" s="4">
        <v>0</v>
      </c>
      <c r="AR37" s="4">
        <v>13</v>
      </c>
      <c r="AS37" s="4">
        <v>4198</v>
      </c>
      <c r="AT37" s="4">
        <v>0.08</v>
      </c>
      <c r="AU37" s="4">
        <v>9.1449999999999996</v>
      </c>
      <c r="AV37" s="4">
        <v>41586</v>
      </c>
      <c r="AW37" s="4">
        <v>0</v>
      </c>
      <c r="AX37" s="4">
        <v>0.47</v>
      </c>
      <c r="AY37">
        <v>0.72219512195121949</v>
      </c>
      <c r="AZ37" t="s">
        <v>68</v>
      </c>
      <c r="BA37" t="s">
        <v>302</v>
      </c>
      <c r="BB37">
        <v>4</v>
      </c>
      <c r="BC37" t="s">
        <v>372</v>
      </c>
      <c r="BD37">
        <v>12</v>
      </c>
      <c r="BE37">
        <v>28646.328000000001</v>
      </c>
      <c r="BF37">
        <v>0.17483127331363377</v>
      </c>
      <c r="BG37">
        <v>0.12626229275162673</v>
      </c>
      <c r="BH37">
        <v>218848.87799999994</v>
      </c>
      <c r="BI37">
        <v>2.2884622693838997E-2</v>
      </c>
      <c r="BJ37">
        <v>1.6527162877184698E-2</v>
      </c>
      <c r="BK37">
        <v>1</v>
      </c>
      <c r="BL37" t="s">
        <v>68</v>
      </c>
      <c r="BM37">
        <v>0</v>
      </c>
      <c r="BN37" t="s">
        <v>280</v>
      </c>
    </row>
    <row r="38" spans="1:66" x14ac:dyDescent="0.25">
      <c r="A38" s="139" t="str">
        <f t="shared" si="20"/>
        <v>인천교통공사</v>
      </c>
      <c r="B38" s="139" t="str">
        <f t="shared" si="21"/>
        <v>순환43</v>
      </c>
      <c r="C38" s="140" t="str">
        <f t="shared" si="22"/>
        <v>70바4938</v>
      </c>
      <c r="D38" s="114" t="str">
        <f t="shared" si="23"/>
        <v>중형</v>
      </c>
      <c r="E38" s="110" t="str">
        <f t="shared" si="16"/>
        <v>F</v>
      </c>
      <c r="F38" s="160">
        <f t="shared" si="17"/>
        <v>0.79512195121951224</v>
      </c>
      <c r="G38" s="161">
        <f t="shared" si="18"/>
        <v>3.26</v>
      </c>
      <c r="H38" s="162">
        <f t="shared" si="19"/>
        <v>4.0999999999999996</v>
      </c>
      <c r="I38" s="163">
        <f t="shared" si="24"/>
        <v>6424.4030000000002</v>
      </c>
      <c r="J38" s="164">
        <f t="shared" si="25"/>
        <v>9.6259169084130843E-3</v>
      </c>
      <c r="K38" s="164">
        <f t="shared" si="26"/>
        <v>0.30335590525786793</v>
      </c>
      <c r="L38" s="164">
        <f t="shared" si="27"/>
        <v>0.10771428878294216</v>
      </c>
      <c r="M38" s="165">
        <f t="shared" si="28"/>
        <v>4.8150000000000004</v>
      </c>
      <c r="N38" s="166">
        <f t="shared" si="29"/>
        <v>0.20200000000000001</v>
      </c>
      <c r="O38" s="166">
        <f t="shared" si="30"/>
        <v>5.65</v>
      </c>
      <c r="P38" s="167">
        <f t="shared" si="31"/>
        <v>0</v>
      </c>
      <c r="Q38" s="168">
        <f t="shared" si="32"/>
        <v>84</v>
      </c>
      <c r="R38" s="169">
        <f t="shared" si="33"/>
        <v>25.173326129762394</v>
      </c>
      <c r="S38" s="141">
        <f t="shared" si="34"/>
        <v>13</v>
      </c>
      <c r="T38" s="141">
        <f t="shared" si="35"/>
        <v>363</v>
      </c>
      <c r="U38" t="s">
        <v>115</v>
      </c>
      <c r="V38" t="s">
        <v>119</v>
      </c>
      <c r="W38" t="s">
        <v>115</v>
      </c>
      <c r="X38" s="4" t="s">
        <v>119</v>
      </c>
      <c r="Y38" s="4" t="s">
        <v>209</v>
      </c>
      <c r="Z38" s="4" t="s">
        <v>169</v>
      </c>
      <c r="AA38" s="4" t="s">
        <v>196</v>
      </c>
      <c r="AB38" s="4">
        <v>528</v>
      </c>
      <c r="AC38" s="4">
        <v>6424.4030000000002</v>
      </c>
      <c r="AD38" s="4">
        <v>1970.885</v>
      </c>
      <c r="AE38" s="4">
        <v>3.26</v>
      </c>
      <c r="AF38" s="4">
        <v>4.0999999999999996</v>
      </c>
      <c r="AG38" s="4">
        <v>4.8150000000000004</v>
      </c>
      <c r="AH38" s="4">
        <v>371.47017099999999</v>
      </c>
      <c r="AI38" s="4">
        <v>3.5757409999999998</v>
      </c>
      <c r="AJ38" s="4">
        <v>112.68767</v>
      </c>
      <c r="AK38" s="4">
        <v>692</v>
      </c>
      <c r="AL38" s="4">
        <v>13</v>
      </c>
      <c r="AM38" s="4">
        <v>363</v>
      </c>
      <c r="AN38" s="4">
        <v>84</v>
      </c>
      <c r="AO38" s="4">
        <v>17.294532</v>
      </c>
      <c r="AP38" s="4">
        <v>425.5</v>
      </c>
      <c r="AQ38" s="4">
        <v>0</v>
      </c>
      <c r="AR38" s="4">
        <v>8</v>
      </c>
      <c r="AS38" s="4">
        <v>2035</v>
      </c>
      <c r="AT38" s="4">
        <v>0.20200000000000001</v>
      </c>
      <c r="AU38" s="4">
        <v>5.65</v>
      </c>
      <c r="AV38" s="4">
        <v>51385</v>
      </c>
      <c r="AW38" s="4">
        <v>0</v>
      </c>
      <c r="AX38" s="4">
        <v>0.51</v>
      </c>
      <c r="AY38">
        <v>0.79512195121951224</v>
      </c>
      <c r="AZ38" t="s">
        <v>68</v>
      </c>
      <c r="BA38" t="s">
        <v>302</v>
      </c>
      <c r="BB38">
        <v>2</v>
      </c>
      <c r="BC38" t="s">
        <v>303</v>
      </c>
      <c r="BD38">
        <v>7</v>
      </c>
      <c r="BE38">
        <v>28646.328000000001</v>
      </c>
      <c r="BF38">
        <v>0.22426619565341849</v>
      </c>
      <c r="BG38">
        <v>0.178318975080523</v>
      </c>
      <c r="BH38">
        <v>218848.87799999994</v>
      </c>
      <c r="BI38">
        <v>2.9355430371454782E-2</v>
      </c>
      <c r="BJ38">
        <v>2.3341147075839657E-2</v>
      </c>
      <c r="BK38">
        <v>1</v>
      </c>
      <c r="BL38" t="s">
        <v>68</v>
      </c>
      <c r="BM38">
        <v>0</v>
      </c>
      <c r="BN38" t="s">
        <v>280</v>
      </c>
    </row>
    <row r="39" spans="1:66" x14ac:dyDescent="0.25">
      <c r="A39" s="142" t="str">
        <f t="shared" si="20"/>
        <v>인천교통공사</v>
      </c>
      <c r="B39" s="142" t="str">
        <f t="shared" si="21"/>
        <v>순환43</v>
      </c>
      <c r="C39" s="143" t="str">
        <f t="shared" si="22"/>
        <v>70바4939</v>
      </c>
      <c r="D39" s="131" t="str">
        <f t="shared" si="23"/>
        <v>중형</v>
      </c>
      <c r="E39" s="127" t="str">
        <f t="shared" si="16"/>
        <v>F</v>
      </c>
      <c r="F39" s="150">
        <f t="shared" si="17"/>
        <v>0.77414634146341466</v>
      </c>
      <c r="G39" s="151">
        <f t="shared" si="18"/>
        <v>3.1739999999999999</v>
      </c>
      <c r="H39" s="152">
        <f t="shared" si="19"/>
        <v>4.0999999999999996</v>
      </c>
      <c r="I39" s="153">
        <f t="shared" si="24"/>
        <v>5642.3310000000001</v>
      </c>
      <c r="J39" s="154">
        <f t="shared" si="25"/>
        <v>9.7059577716310918E-3</v>
      </c>
      <c r="K39" s="154">
        <f t="shared" si="26"/>
        <v>0.32696013866627377</v>
      </c>
      <c r="L39" s="154">
        <f t="shared" si="27"/>
        <v>6.3094490557182831E-2</v>
      </c>
      <c r="M39" s="155">
        <f t="shared" si="28"/>
        <v>6.0209999999999999</v>
      </c>
      <c r="N39" s="156">
        <f t="shared" si="29"/>
        <v>8.8999999999999996E-2</v>
      </c>
      <c r="O39" s="156">
        <f t="shared" si="30"/>
        <v>20.204000000000001</v>
      </c>
      <c r="P39" s="157">
        <f t="shared" si="31"/>
        <v>0</v>
      </c>
      <c r="Q39" s="158">
        <f t="shared" si="32"/>
        <v>87</v>
      </c>
      <c r="R39" s="159">
        <f t="shared" si="33"/>
        <v>27.008056492063663</v>
      </c>
      <c r="S39" s="144">
        <f t="shared" si="34"/>
        <v>5</v>
      </c>
      <c r="T39" s="144">
        <f t="shared" si="35"/>
        <v>1140</v>
      </c>
      <c r="U39" t="s">
        <v>115</v>
      </c>
      <c r="V39" s="5" t="s">
        <v>119</v>
      </c>
      <c r="W39" t="s">
        <v>115</v>
      </c>
      <c r="X39" s="5" t="s">
        <v>119</v>
      </c>
      <c r="Y39" t="s">
        <v>210</v>
      </c>
      <c r="Z39" t="s">
        <v>169</v>
      </c>
      <c r="AA39" t="s">
        <v>196</v>
      </c>
      <c r="AB39">
        <v>528</v>
      </c>
      <c r="AC39" s="1">
        <v>5642.3310000000001</v>
      </c>
      <c r="AD39" s="1">
        <v>1777.835</v>
      </c>
      <c r="AE39" s="28">
        <v>3.1739999999999999</v>
      </c>
      <c r="AF39">
        <v>4.0999999999999996</v>
      </c>
      <c r="AG39">
        <v>6.0209999999999999</v>
      </c>
      <c r="AH39">
        <v>314.94377700000001</v>
      </c>
      <c r="AI39">
        <v>3.0568309999999999</v>
      </c>
      <c r="AJ39">
        <v>102.97406100000001</v>
      </c>
      <c r="AK39">
        <v>356</v>
      </c>
      <c r="AL39">
        <v>5</v>
      </c>
      <c r="AM39">
        <v>1140</v>
      </c>
      <c r="AN39">
        <v>87</v>
      </c>
      <c r="AO39">
        <v>17.915358999999999</v>
      </c>
      <c r="AP39">
        <v>727.4</v>
      </c>
      <c r="AQ39">
        <v>0</v>
      </c>
      <c r="AR39">
        <v>6</v>
      </c>
      <c r="AS39">
        <v>1381</v>
      </c>
      <c r="AT39">
        <v>8.8999999999999996E-2</v>
      </c>
      <c r="AU39">
        <v>20.204000000000001</v>
      </c>
      <c r="AV39">
        <v>5549</v>
      </c>
      <c r="AW39">
        <v>0</v>
      </c>
      <c r="AX39">
        <v>0.51</v>
      </c>
      <c r="AY39">
        <v>0.77414634146341466</v>
      </c>
      <c r="AZ39" t="s">
        <v>68</v>
      </c>
      <c r="BA39" t="s">
        <v>302</v>
      </c>
      <c r="BB39">
        <v>3</v>
      </c>
      <c r="BC39" t="s">
        <v>305</v>
      </c>
      <c r="BD39">
        <v>4</v>
      </c>
      <c r="BE39">
        <v>28646.328000000001</v>
      </c>
      <c r="BF39">
        <v>0.19696524455071518</v>
      </c>
      <c r="BG39">
        <v>0.15247992346438294</v>
      </c>
      <c r="BH39">
        <v>218848.87799999994</v>
      </c>
      <c r="BI39">
        <v>2.5781859388833612E-2</v>
      </c>
      <c r="BJ39">
        <v>1.9958932121989729E-2</v>
      </c>
      <c r="BK39">
        <v>1</v>
      </c>
      <c r="BL39" t="s">
        <v>68</v>
      </c>
      <c r="BM39">
        <v>0</v>
      </c>
      <c r="BN39" t="s">
        <v>280</v>
      </c>
    </row>
    <row r="40" spans="1:66" x14ac:dyDescent="0.25">
      <c r="A40" s="139" t="str">
        <f t="shared" si="20"/>
        <v>인천교통공사</v>
      </c>
      <c r="B40" s="139" t="str">
        <f t="shared" si="21"/>
        <v>순환43</v>
      </c>
      <c r="C40" s="140" t="str">
        <f t="shared" si="22"/>
        <v>70바4940</v>
      </c>
      <c r="D40" s="114" t="str">
        <f t="shared" si="23"/>
        <v>중형</v>
      </c>
      <c r="E40" s="110" t="str">
        <f t="shared" si="16"/>
        <v>F</v>
      </c>
      <c r="F40" s="160">
        <f t="shared" si="17"/>
        <v>0.79585365853658541</v>
      </c>
      <c r="G40" s="161">
        <f t="shared" si="18"/>
        <v>3.2629999999999999</v>
      </c>
      <c r="H40" s="162">
        <f t="shared" si="19"/>
        <v>4.0999999999999996</v>
      </c>
      <c r="I40" s="163">
        <f t="shared" si="24"/>
        <v>6184.683</v>
      </c>
      <c r="J40" s="164">
        <f t="shared" si="25"/>
        <v>9.0424667538582543E-3</v>
      </c>
      <c r="K40" s="164">
        <f t="shared" si="26"/>
        <v>0.32895133134415938</v>
      </c>
      <c r="L40" s="164">
        <f t="shared" si="27"/>
        <v>0.1233692979898889</v>
      </c>
      <c r="M40" s="165">
        <f t="shared" si="28"/>
        <v>5.7480000000000002</v>
      </c>
      <c r="N40" s="166">
        <f t="shared" si="29"/>
        <v>6.5000000000000002E-2</v>
      </c>
      <c r="O40" s="166">
        <f t="shared" si="30"/>
        <v>8.6020000000000003</v>
      </c>
      <c r="P40" s="167">
        <f t="shared" si="31"/>
        <v>0.14666666666666667</v>
      </c>
      <c r="Q40" s="168">
        <f t="shared" si="32"/>
        <v>84</v>
      </c>
      <c r="R40" s="169">
        <f t="shared" si="33"/>
        <v>27.188561941409066</v>
      </c>
      <c r="S40" s="141">
        <f t="shared" si="34"/>
        <v>4</v>
      </c>
      <c r="T40" s="141">
        <f t="shared" si="35"/>
        <v>532</v>
      </c>
      <c r="U40" t="s">
        <v>115</v>
      </c>
      <c r="V40" t="s">
        <v>119</v>
      </c>
      <c r="W40" s="4" t="s">
        <v>115</v>
      </c>
      <c r="X40" s="4" t="s">
        <v>119</v>
      </c>
      <c r="Y40" s="4" t="s">
        <v>211</v>
      </c>
      <c r="Z40" s="4" t="s">
        <v>169</v>
      </c>
      <c r="AA40" s="4" t="s">
        <v>196</v>
      </c>
      <c r="AB40" s="4">
        <v>528</v>
      </c>
      <c r="AC40" s="4">
        <v>6184.683</v>
      </c>
      <c r="AD40" s="4">
        <v>1895.2639999999999</v>
      </c>
      <c r="AE40" s="4">
        <v>3.2629999999999999</v>
      </c>
      <c r="AF40" s="4">
        <v>4.0999999999999996</v>
      </c>
      <c r="AG40" s="4">
        <v>5.7480000000000002</v>
      </c>
      <c r="AH40" s="4">
        <v>343.61265400000002</v>
      </c>
      <c r="AI40" s="4">
        <v>3.1071059999999999</v>
      </c>
      <c r="AJ40" s="4">
        <v>113.03184</v>
      </c>
      <c r="AK40" s="4">
        <v>763</v>
      </c>
      <c r="AL40" s="4">
        <v>4</v>
      </c>
      <c r="AM40" s="4">
        <v>532</v>
      </c>
      <c r="AN40" s="4">
        <v>84</v>
      </c>
      <c r="AO40" s="4">
        <v>17.998996000000002</v>
      </c>
      <c r="AP40" s="4">
        <v>1247.3</v>
      </c>
      <c r="AQ40" s="4">
        <v>8.8000000000000007</v>
      </c>
      <c r="AR40" s="4">
        <v>13</v>
      </c>
      <c r="AS40" s="4">
        <v>1793</v>
      </c>
      <c r="AT40" s="4">
        <v>6.5000000000000002E-2</v>
      </c>
      <c r="AU40" s="4">
        <v>8.6020000000000003</v>
      </c>
      <c r="AV40" s="4">
        <v>49264</v>
      </c>
      <c r="AW40" s="4">
        <v>0</v>
      </c>
      <c r="AX40" s="4">
        <v>0.51</v>
      </c>
      <c r="AY40">
        <v>0.79585365853658541</v>
      </c>
      <c r="AZ40" t="s">
        <v>68</v>
      </c>
      <c r="BA40" t="s">
        <v>302</v>
      </c>
      <c r="BB40">
        <v>1</v>
      </c>
      <c r="BC40" t="s">
        <v>304</v>
      </c>
      <c r="BD40">
        <v>8</v>
      </c>
      <c r="BE40">
        <v>28646.328000000001</v>
      </c>
      <c r="BF40">
        <v>0.21589793288689565</v>
      </c>
      <c r="BG40">
        <v>0.17182315975852208</v>
      </c>
      <c r="BH40">
        <v>218848.87799999994</v>
      </c>
      <c r="BI40">
        <v>2.8260062635550736E-2</v>
      </c>
      <c r="BJ40">
        <v>2.2490874238976111E-2</v>
      </c>
      <c r="BK40">
        <v>1</v>
      </c>
      <c r="BL40" t="s">
        <v>68</v>
      </c>
      <c r="BM40">
        <v>0</v>
      </c>
      <c r="BN40" t="s">
        <v>280</v>
      </c>
    </row>
    <row r="41" spans="1:66" x14ac:dyDescent="0.25">
      <c r="A41" s="142" t="str">
        <f t="shared" si="20"/>
        <v>인천교통공사</v>
      </c>
      <c r="B41" s="142" t="str">
        <f t="shared" si="21"/>
        <v>순환43</v>
      </c>
      <c r="C41" s="143" t="str">
        <f t="shared" si="22"/>
        <v>70바4941</v>
      </c>
      <c r="D41" s="131" t="str">
        <f t="shared" si="23"/>
        <v>중형</v>
      </c>
      <c r="E41" s="127" t="str">
        <f t="shared" si="16"/>
        <v>D</v>
      </c>
      <c r="F41" s="150">
        <f t="shared" si="17"/>
        <v>0.82243902439024397</v>
      </c>
      <c r="G41" s="151">
        <f t="shared" si="18"/>
        <v>3.3719999999999999</v>
      </c>
      <c r="H41" s="152">
        <f t="shared" si="19"/>
        <v>4.0999999999999996</v>
      </c>
      <c r="I41" s="153">
        <f t="shared" si="24"/>
        <v>5386.6369999999997</v>
      </c>
      <c r="J41" s="154">
        <f t="shared" si="25"/>
        <v>6.6847887950369639E-3</v>
      </c>
      <c r="K41" s="154">
        <f t="shared" si="26"/>
        <v>0.30477680894103665</v>
      </c>
      <c r="L41" s="154">
        <f t="shared" si="27"/>
        <v>9.579260677858932E-2</v>
      </c>
      <c r="M41" s="155">
        <f t="shared" si="28"/>
        <v>3.5880000000000001</v>
      </c>
      <c r="N41" s="156">
        <f t="shared" si="29"/>
        <v>0</v>
      </c>
      <c r="O41" s="156">
        <f t="shared" si="30"/>
        <v>5.0679999999999996</v>
      </c>
      <c r="P41" s="157">
        <f t="shared" si="31"/>
        <v>0</v>
      </c>
      <c r="Q41" s="158">
        <f t="shared" si="32"/>
        <v>85</v>
      </c>
      <c r="R41" s="159">
        <f t="shared" si="33"/>
        <v>25.3231816777297</v>
      </c>
      <c r="S41" s="144">
        <f t="shared" si="34"/>
        <v>0</v>
      </c>
      <c r="T41" s="144">
        <f t="shared" si="35"/>
        <v>273</v>
      </c>
      <c r="U41" t="s">
        <v>115</v>
      </c>
      <c r="V41" t="s">
        <v>119</v>
      </c>
      <c r="W41" t="s">
        <v>115</v>
      </c>
      <c r="X41" s="4" t="s">
        <v>119</v>
      </c>
      <c r="Y41" s="4" t="s">
        <v>212</v>
      </c>
      <c r="Z41" s="4" t="s">
        <v>169</v>
      </c>
      <c r="AA41" s="4" t="s">
        <v>196</v>
      </c>
      <c r="AB41" s="4">
        <v>528</v>
      </c>
      <c r="AC41" s="4">
        <v>5386.6369999999997</v>
      </c>
      <c r="AD41" s="4">
        <v>1597.3409999999999</v>
      </c>
      <c r="AE41" s="4">
        <v>3.3719999999999999</v>
      </c>
      <c r="AF41" s="4">
        <v>4.0999999999999996</v>
      </c>
      <c r="AG41" s="4">
        <v>3.5880000000000001</v>
      </c>
      <c r="AH41" s="4">
        <v>308.93795799999998</v>
      </c>
      <c r="AI41" s="4">
        <v>2.065185</v>
      </c>
      <c r="AJ41" s="4">
        <v>94.157124999999994</v>
      </c>
      <c r="AK41" s="4">
        <v>516</v>
      </c>
      <c r="AL41" s="4">
        <v>0</v>
      </c>
      <c r="AM41" s="4">
        <v>273</v>
      </c>
      <c r="AN41" s="4">
        <v>85</v>
      </c>
      <c r="AO41" s="4">
        <v>17.435983</v>
      </c>
      <c r="AP41" s="4">
        <v>281.3</v>
      </c>
      <c r="AQ41" s="4">
        <v>0</v>
      </c>
      <c r="AR41" s="4">
        <v>9</v>
      </c>
      <c r="AS41" s="4">
        <v>2569</v>
      </c>
      <c r="AT41" s="4">
        <v>0</v>
      </c>
      <c r="AU41" s="4">
        <v>5.0679999999999996</v>
      </c>
      <c r="AV41" s="4">
        <v>46549</v>
      </c>
      <c r="AW41" s="4">
        <v>0</v>
      </c>
      <c r="AX41" s="4">
        <v>0.47</v>
      </c>
      <c r="AY41">
        <v>0.82243902439024397</v>
      </c>
      <c r="AZ41" t="s">
        <v>66</v>
      </c>
      <c r="BA41" t="s">
        <v>302</v>
      </c>
      <c r="BB41">
        <v>1</v>
      </c>
      <c r="BC41" t="s">
        <v>343</v>
      </c>
      <c r="BD41">
        <v>7</v>
      </c>
      <c r="BE41">
        <v>28646.328000000001</v>
      </c>
      <c r="BF41">
        <v>0.18803935359533688</v>
      </c>
      <c r="BG41">
        <v>0.15465090251792099</v>
      </c>
      <c r="BH41">
        <v>218848.87799999994</v>
      </c>
      <c r="BI41">
        <v>2.4613500645865781E-2</v>
      </c>
      <c r="BJ41">
        <v>2.0243103458014493E-2</v>
      </c>
      <c r="BK41">
        <v>1</v>
      </c>
      <c r="BL41" t="s">
        <v>66</v>
      </c>
      <c r="BM41">
        <v>0</v>
      </c>
      <c r="BN41" t="s">
        <v>280</v>
      </c>
    </row>
    <row r="42" spans="1:66" x14ac:dyDescent="0.25">
      <c r="A42" s="139" t="str">
        <f t="shared" si="20"/>
        <v>인천교통공사</v>
      </c>
      <c r="B42" s="139" t="str">
        <f t="shared" si="21"/>
        <v>순환47</v>
      </c>
      <c r="C42" s="140" t="str">
        <f t="shared" si="22"/>
        <v>70바4942</v>
      </c>
      <c r="D42" s="114" t="str">
        <f t="shared" si="23"/>
        <v>중형</v>
      </c>
      <c r="E42" s="110" t="str">
        <f t="shared" si="16"/>
        <v>C</v>
      </c>
      <c r="F42" s="160">
        <f t="shared" si="17"/>
        <v>0.88263157894736843</v>
      </c>
      <c r="G42" s="161">
        <f t="shared" si="18"/>
        <v>3.3540000000000001</v>
      </c>
      <c r="H42" s="162">
        <f t="shared" si="19"/>
        <v>3.8</v>
      </c>
      <c r="I42" s="163">
        <f t="shared" si="24"/>
        <v>6085.8320000000003</v>
      </c>
      <c r="J42" s="164">
        <f t="shared" si="25"/>
        <v>4.2105899646530951E-3</v>
      </c>
      <c r="K42" s="164">
        <f t="shared" si="26"/>
        <v>0.29884180286985484</v>
      </c>
      <c r="L42" s="164">
        <f t="shared" si="27"/>
        <v>8.6101620945172319E-2</v>
      </c>
      <c r="M42" s="165">
        <f t="shared" si="28"/>
        <v>3.411</v>
      </c>
      <c r="N42" s="166">
        <f t="shared" si="29"/>
        <v>9.9000000000000005E-2</v>
      </c>
      <c r="O42" s="166">
        <f t="shared" si="30"/>
        <v>2.0379999999999998</v>
      </c>
      <c r="P42" s="167">
        <f t="shared" si="31"/>
        <v>0</v>
      </c>
      <c r="Q42" s="168">
        <f t="shared" si="32"/>
        <v>74</v>
      </c>
      <c r="R42" s="169">
        <f t="shared" si="33"/>
        <v>24.765487836240965</v>
      </c>
      <c r="S42" s="141">
        <f t="shared" si="34"/>
        <v>6</v>
      </c>
      <c r="T42" s="141">
        <f t="shared" si="35"/>
        <v>124</v>
      </c>
      <c r="U42" t="s">
        <v>115</v>
      </c>
      <c r="V42" t="s">
        <v>120</v>
      </c>
      <c r="W42" t="s">
        <v>115</v>
      </c>
      <c r="X42" s="4" t="s">
        <v>120</v>
      </c>
      <c r="Y42" s="4" t="s">
        <v>213</v>
      </c>
      <c r="Z42" s="4" t="s">
        <v>169</v>
      </c>
      <c r="AA42" s="4" t="s">
        <v>196</v>
      </c>
      <c r="AB42" s="4">
        <v>528</v>
      </c>
      <c r="AC42" s="4">
        <v>6085.8320000000003</v>
      </c>
      <c r="AD42" s="4">
        <v>1814.402</v>
      </c>
      <c r="AE42" s="4">
        <v>3.3540000000000001</v>
      </c>
      <c r="AF42" s="4">
        <v>3.8</v>
      </c>
      <c r="AG42" s="4">
        <v>3.411</v>
      </c>
      <c r="AH42" s="4">
        <v>352.59239500000001</v>
      </c>
      <c r="AI42" s="4">
        <v>1.4846220000000001</v>
      </c>
      <c r="AJ42" s="4">
        <v>105.369347</v>
      </c>
      <c r="AK42" s="4">
        <v>524</v>
      </c>
      <c r="AL42" s="4">
        <v>6</v>
      </c>
      <c r="AM42" s="4">
        <v>124</v>
      </c>
      <c r="AN42" s="4">
        <v>74</v>
      </c>
      <c r="AO42" s="4">
        <v>17.260247</v>
      </c>
      <c r="AP42" s="4">
        <v>569</v>
      </c>
      <c r="AQ42" s="4">
        <v>0</v>
      </c>
      <c r="AR42" s="4">
        <v>3</v>
      </c>
      <c r="AS42" s="4">
        <v>311</v>
      </c>
      <c r="AT42" s="4">
        <v>9.9000000000000005E-2</v>
      </c>
      <c r="AU42" s="4">
        <v>2.0379999999999998</v>
      </c>
      <c r="AV42" s="4">
        <v>45739</v>
      </c>
      <c r="AW42" s="4">
        <v>0</v>
      </c>
      <c r="AX42" s="4">
        <v>0.47</v>
      </c>
      <c r="AY42">
        <v>0.88263157894736843</v>
      </c>
      <c r="AZ42" t="s">
        <v>67</v>
      </c>
      <c r="BA42" t="s">
        <v>306</v>
      </c>
      <c r="BB42">
        <v>1</v>
      </c>
      <c r="BC42" t="s">
        <v>332</v>
      </c>
      <c r="BD42">
        <v>9</v>
      </c>
      <c r="BE42">
        <v>17250.476000000002</v>
      </c>
      <c r="BF42">
        <v>0.35279212005512195</v>
      </c>
      <c r="BG42">
        <v>0.31138546596444183</v>
      </c>
      <c r="BH42">
        <v>218848.87799999994</v>
      </c>
      <c r="BI42">
        <v>2.7808376518156069E-2</v>
      </c>
      <c r="BJ42">
        <v>2.4544551274183014E-2</v>
      </c>
      <c r="BK42">
        <v>1</v>
      </c>
      <c r="BL42" t="s">
        <v>67</v>
      </c>
      <c r="BM42">
        <v>0</v>
      </c>
      <c r="BN42" t="s">
        <v>280</v>
      </c>
    </row>
    <row r="43" spans="1:66" x14ac:dyDescent="0.25">
      <c r="A43" s="142" t="str">
        <f t="shared" si="20"/>
        <v>인천교통공사</v>
      </c>
      <c r="B43" s="142" t="str">
        <f t="shared" si="21"/>
        <v>순환47</v>
      </c>
      <c r="C43" s="143" t="str">
        <f t="shared" si="22"/>
        <v>70바4943</v>
      </c>
      <c r="D43" s="131" t="str">
        <f t="shared" si="23"/>
        <v>중형</v>
      </c>
      <c r="E43" s="127" t="str">
        <f t="shared" si="16"/>
        <v>F</v>
      </c>
      <c r="F43" s="150">
        <f t="shared" si="17"/>
        <v>0.78473684210526329</v>
      </c>
      <c r="G43" s="151">
        <f t="shared" si="18"/>
        <v>2.9820000000000002</v>
      </c>
      <c r="H43" s="152">
        <f t="shared" si="19"/>
        <v>3.8</v>
      </c>
      <c r="I43" s="153">
        <f t="shared" si="24"/>
        <v>5384.28</v>
      </c>
      <c r="J43" s="154">
        <f t="shared" si="25"/>
        <v>1.3590696021312926E-2</v>
      </c>
      <c r="K43" s="154">
        <f t="shared" si="26"/>
        <v>0.28047221194852662</v>
      </c>
      <c r="L43" s="154">
        <f t="shared" si="27"/>
        <v>0.10493510738668867</v>
      </c>
      <c r="M43" s="155">
        <f t="shared" si="28"/>
        <v>5.1059999999999999</v>
      </c>
      <c r="N43" s="156">
        <f t="shared" si="29"/>
        <v>0.78</v>
      </c>
      <c r="O43" s="156">
        <f t="shared" si="30"/>
        <v>5.423</v>
      </c>
      <c r="P43" s="157">
        <f t="shared" si="31"/>
        <v>0</v>
      </c>
      <c r="Q43" s="158">
        <f t="shared" si="32"/>
        <v>77</v>
      </c>
      <c r="R43" s="159">
        <f t="shared" si="33"/>
        <v>25.604694340430385</v>
      </c>
      <c r="S43" s="144">
        <f t="shared" si="34"/>
        <v>42</v>
      </c>
      <c r="T43" s="144">
        <f t="shared" si="35"/>
        <v>292</v>
      </c>
      <c r="U43" t="s">
        <v>115</v>
      </c>
      <c r="V43" t="s">
        <v>120</v>
      </c>
      <c r="W43" s="4" t="s">
        <v>115</v>
      </c>
      <c r="X43" s="4" t="s">
        <v>120</v>
      </c>
      <c r="Y43" s="4" t="s">
        <v>214</v>
      </c>
      <c r="Z43" s="4" t="s">
        <v>169</v>
      </c>
      <c r="AA43" s="4" t="s">
        <v>196</v>
      </c>
      <c r="AB43" s="4">
        <v>528</v>
      </c>
      <c r="AC43" s="4">
        <v>5384.28</v>
      </c>
      <c r="AD43" s="4">
        <v>1805.519</v>
      </c>
      <c r="AE43" s="4">
        <v>2.9820000000000002</v>
      </c>
      <c r="AF43" s="4">
        <v>3.8</v>
      </c>
      <c r="AG43" s="4">
        <v>5.1059999999999999</v>
      </c>
      <c r="AH43" s="4">
        <v>297.88047599999999</v>
      </c>
      <c r="AI43" s="4">
        <v>4.0484030000000004</v>
      </c>
      <c r="AJ43" s="4">
        <v>83.547196</v>
      </c>
      <c r="AK43" s="4">
        <v>565</v>
      </c>
      <c r="AL43" s="4">
        <v>42</v>
      </c>
      <c r="AM43" s="4">
        <v>292</v>
      </c>
      <c r="AN43" s="4">
        <v>77</v>
      </c>
      <c r="AO43" s="4">
        <v>18.075303000000002</v>
      </c>
      <c r="AP43" s="4">
        <v>241.1</v>
      </c>
      <c r="AQ43" s="4">
        <v>0</v>
      </c>
      <c r="AR43" s="4">
        <v>11</v>
      </c>
      <c r="AS43" s="4">
        <v>1952</v>
      </c>
      <c r="AT43" s="4">
        <v>0.78</v>
      </c>
      <c r="AU43" s="4">
        <v>5.423</v>
      </c>
      <c r="AV43" s="4">
        <v>46380</v>
      </c>
      <c r="AW43" s="4">
        <v>0</v>
      </c>
      <c r="AX43" s="4">
        <v>0.47</v>
      </c>
      <c r="AY43">
        <v>0.78473684210526329</v>
      </c>
      <c r="AZ43" t="s">
        <v>68</v>
      </c>
      <c r="BA43" t="s">
        <v>306</v>
      </c>
      <c r="BB43">
        <v>1</v>
      </c>
      <c r="BC43" t="s">
        <v>358</v>
      </c>
      <c r="BD43">
        <v>11</v>
      </c>
      <c r="BE43">
        <v>17250.476000000002</v>
      </c>
      <c r="BF43">
        <v>0.31212356111216866</v>
      </c>
      <c r="BG43">
        <v>0.2449348576938124</v>
      </c>
      <c r="BH43">
        <v>218848.87799999994</v>
      </c>
      <c r="BI43">
        <v>2.4602730656905634E-2</v>
      </c>
      <c r="BJ43">
        <v>1.9306669162866476E-2</v>
      </c>
      <c r="BK43">
        <v>1</v>
      </c>
      <c r="BL43" t="s">
        <v>66</v>
      </c>
      <c r="BM43">
        <v>-1</v>
      </c>
      <c r="BN43" t="s">
        <v>338</v>
      </c>
    </row>
    <row r="44" spans="1:66" x14ac:dyDescent="0.25">
      <c r="A44" s="139" t="str">
        <f t="shared" si="20"/>
        <v>인천교통공사</v>
      </c>
      <c r="B44" s="139" t="str">
        <f t="shared" si="21"/>
        <v>순환47</v>
      </c>
      <c r="C44" s="140" t="str">
        <f t="shared" si="22"/>
        <v>70바4944</v>
      </c>
      <c r="D44" s="114" t="str">
        <f t="shared" si="23"/>
        <v>중형</v>
      </c>
      <c r="E44" s="110" t="str">
        <f t="shared" si="16"/>
        <v>C</v>
      </c>
      <c r="F44" s="160">
        <f t="shared" si="17"/>
        <v>0.86499999999999999</v>
      </c>
      <c r="G44" s="161">
        <f t="shared" si="18"/>
        <v>3.2869999999999999</v>
      </c>
      <c r="H44" s="162">
        <f t="shared" si="19"/>
        <v>3.8</v>
      </c>
      <c r="I44" s="163">
        <f t="shared" si="24"/>
        <v>5780.3639999999996</v>
      </c>
      <c r="J44" s="164">
        <f t="shared" si="25"/>
        <v>5.1722784805242842E-3</v>
      </c>
      <c r="K44" s="164">
        <f t="shared" si="26"/>
        <v>0.28869508349597528</v>
      </c>
      <c r="L44" s="164">
        <f t="shared" si="27"/>
        <v>0.11781264986080463</v>
      </c>
      <c r="M44" s="165">
        <f t="shared" si="28"/>
        <v>4.2679999999999998</v>
      </c>
      <c r="N44" s="166">
        <f t="shared" si="29"/>
        <v>1.7000000000000001E-2</v>
      </c>
      <c r="O44" s="166">
        <f t="shared" si="30"/>
        <v>5.1379999999999999</v>
      </c>
      <c r="P44" s="167">
        <f t="shared" si="31"/>
        <v>0</v>
      </c>
      <c r="Q44" s="168">
        <f t="shared" si="32"/>
        <v>81</v>
      </c>
      <c r="R44" s="169">
        <f t="shared" si="33"/>
        <v>24.693227119613656</v>
      </c>
      <c r="S44" s="141">
        <f t="shared" si="34"/>
        <v>1</v>
      </c>
      <c r="T44" s="141">
        <f t="shared" si="35"/>
        <v>297</v>
      </c>
      <c r="U44" t="s">
        <v>115</v>
      </c>
      <c r="V44" t="s">
        <v>120</v>
      </c>
      <c r="W44" t="s">
        <v>115</v>
      </c>
      <c r="X44" s="4" t="s">
        <v>120</v>
      </c>
      <c r="Y44" s="4" t="s">
        <v>215</v>
      </c>
      <c r="Z44" s="4" t="s">
        <v>169</v>
      </c>
      <c r="AA44" s="4" t="s">
        <v>196</v>
      </c>
      <c r="AB44" s="4">
        <v>528</v>
      </c>
      <c r="AC44" s="4">
        <v>5780.3639999999996</v>
      </c>
      <c r="AD44" s="4">
        <v>1758.4770000000001</v>
      </c>
      <c r="AE44" s="4">
        <v>3.2869999999999999</v>
      </c>
      <c r="AF44" s="4">
        <v>3.8</v>
      </c>
      <c r="AG44" s="4">
        <v>4.2679999999999998</v>
      </c>
      <c r="AH44" s="4">
        <v>331.50573900000001</v>
      </c>
      <c r="AI44" s="4">
        <v>1.7146399999999999</v>
      </c>
      <c r="AJ44" s="4">
        <v>95.704076999999998</v>
      </c>
      <c r="AK44" s="4">
        <v>681</v>
      </c>
      <c r="AL44" s="4">
        <v>1</v>
      </c>
      <c r="AM44" s="4">
        <v>297</v>
      </c>
      <c r="AN44" s="4">
        <v>81</v>
      </c>
      <c r="AO44" s="4">
        <v>17.436693000000002</v>
      </c>
      <c r="AP44" s="4">
        <v>286.8</v>
      </c>
      <c r="AQ44" s="4">
        <v>0</v>
      </c>
      <c r="AR44" s="4">
        <v>11</v>
      </c>
      <c r="AS44" s="4">
        <v>3228</v>
      </c>
      <c r="AT44" s="4">
        <v>1.7000000000000001E-2</v>
      </c>
      <c r="AU44" s="4">
        <v>5.1379999999999999</v>
      </c>
      <c r="AV44" s="4">
        <v>48959</v>
      </c>
      <c r="AW44" s="4">
        <v>0</v>
      </c>
      <c r="AX44" s="4">
        <v>0.5</v>
      </c>
      <c r="AY44">
        <v>0.86499999999999999</v>
      </c>
      <c r="AZ44" t="s">
        <v>67</v>
      </c>
      <c r="BA44" t="s">
        <v>306</v>
      </c>
      <c r="BB44">
        <v>2</v>
      </c>
      <c r="BC44" t="s">
        <v>331</v>
      </c>
      <c r="BD44">
        <v>6</v>
      </c>
      <c r="BE44">
        <v>17250.476000000002</v>
      </c>
      <c r="BF44">
        <v>0.33508431883270923</v>
      </c>
      <c r="BG44">
        <v>0.2898479357902935</v>
      </c>
      <c r="BH44">
        <v>218848.87799999994</v>
      </c>
      <c r="BI44">
        <v>2.6412582293430818E-2</v>
      </c>
      <c r="BJ44">
        <v>2.2846883683817657E-2</v>
      </c>
      <c r="BK44">
        <v>1</v>
      </c>
      <c r="BL44" t="s">
        <v>67</v>
      </c>
      <c r="BM44">
        <v>0</v>
      </c>
      <c r="BN44" t="s">
        <v>280</v>
      </c>
    </row>
    <row r="45" spans="1:66" x14ac:dyDescent="0.25">
      <c r="A45" s="142" t="str">
        <f t="shared" ref="A45:A46" si="36">W45</f>
        <v>인천교통공사</v>
      </c>
      <c r="B45" s="142" t="str">
        <f t="shared" ref="B45:B46" si="37">V45</f>
        <v>예비</v>
      </c>
      <c r="C45" s="143" t="str">
        <f t="shared" ref="C45:C46" si="38">Y45</f>
        <v>70바4918</v>
      </c>
      <c r="D45" s="131" t="str">
        <f t="shared" ref="D45:D46" si="39">Z45</f>
        <v>중형</v>
      </c>
      <c r="E45" s="127" t="str">
        <f t="shared" ref="E45:E46" si="40">AZ45</f>
        <v>D</v>
      </c>
      <c r="F45" s="150">
        <f t="shared" ref="F45:F46" si="41">G45/H45</f>
        <v>0.81131578947368432</v>
      </c>
      <c r="G45" s="151">
        <f t="shared" ref="G45:G46" si="42">AE45</f>
        <v>3.0830000000000002</v>
      </c>
      <c r="H45" s="152">
        <f t="shared" ref="H45:H46" si="43">AF45</f>
        <v>3.8</v>
      </c>
      <c r="I45" s="153">
        <f t="shared" ref="I45:I46" si="44">AC45</f>
        <v>5243.3019999999997</v>
      </c>
      <c r="J45" s="154">
        <f t="shared" ref="J45:J46" si="45">AI45/AH45</f>
        <v>5.8180320315302713E-3</v>
      </c>
      <c r="K45" s="154">
        <f t="shared" ref="K45:K46" si="46">AJ45/AH45</f>
        <v>0.33452362606434594</v>
      </c>
      <c r="L45" s="154">
        <f t="shared" ref="L45:L46" si="47">AK45/AC45</f>
        <v>0.22180679274243598</v>
      </c>
      <c r="M45" s="155">
        <f t="shared" ref="M45:M46" si="48">AG45</f>
        <v>7.2359999999999998</v>
      </c>
      <c r="N45" s="156">
        <f t="shared" ref="N45:N46" si="49">IF(AW45=0,AT45,"속도계이상")</f>
        <v>0.13400000000000001</v>
      </c>
      <c r="O45" s="156">
        <f t="shared" ref="O45:O46" si="50">IF(AW45=0,AU45,"속도계이상")</f>
        <v>3.5089999999999999</v>
      </c>
      <c r="P45" s="157">
        <f t="shared" ref="P45:P46" si="51">AQ45/60</f>
        <v>0</v>
      </c>
      <c r="Q45" s="158">
        <f t="shared" ref="Q45:Q46" si="52">AN45</f>
        <v>72</v>
      </c>
      <c r="R45" s="159">
        <f t="shared" ref="R45:R46" si="53">AC45/(AH45-AI45-AJ45)</f>
        <v>26.124230726698308</v>
      </c>
      <c r="S45" s="144">
        <f t="shared" ref="S45:S46" si="54">IF(AW45=0,AL45,"속도계이상")</f>
        <v>7</v>
      </c>
      <c r="T45" s="144">
        <f t="shared" ref="T45:T46" si="55">IF(AW45=0,AM45,"속도계이상")</f>
        <v>184</v>
      </c>
      <c r="U45" t="s">
        <v>115</v>
      </c>
      <c r="V45" t="s">
        <v>88</v>
      </c>
      <c r="W45" t="s">
        <v>115</v>
      </c>
      <c r="X45" s="4" t="s">
        <v>88</v>
      </c>
      <c r="Y45" s="4" t="s">
        <v>216</v>
      </c>
      <c r="Z45" s="4" t="s">
        <v>169</v>
      </c>
      <c r="AA45" s="4" t="s">
        <v>48</v>
      </c>
      <c r="AB45" s="4">
        <v>528</v>
      </c>
      <c r="AC45" s="4">
        <v>5243.3019999999997</v>
      </c>
      <c r="AD45" s="4">
        <v>1700.7349999999999</v>
      </c>
      <c r="AE45" s="4">
        <v>3.0830000000000002</v>
      </c>
      <c r="AF45" s="4">
        <v>3.8</v>
      </c>
      <c r="AG45" s="4">
        <v>7.2359999999999998</v>
      </c>
      <c r="AH45" s="4">
        <v>304.25820800000002</v>
      </c>
      <c r="AI45" s="4">
        <v>1.770184</v>
      </c>
      <c r="AJ45" s="4">
        <v>101.781559</v>
      </c>
      <c r="AK45" s="4">
        <v>1163</v>
      </c>
      <c r="AL45" s="4">
        <v>7</v>
      </c>
      <c r="AM45" s="4">
        <v>184</v>
      </c>
      <c r="AN45" s="4">
        <v>72</v>
      </c>
      <c r="AO45" s="4">
        <v>17.233066000000001</v>
      </c>
      <c r="AP45" s="4">
        <v>639.1</v>
      </c>
      <c r="AQ45" s="4">
        <v>0</v>
      </c>
      <c r="AR45" s="4">
        <v>3</v>
      </c>
      <c r="AS45" s="4">
        <v>385</v>
      </c>
      <c r="AT45" s="4">
        <v>0.13400000000000001</v>
      </c>
      <c r="AU45" s="4">
        <v>3.5089999999999999</v>
      </c>
      <c r="AV45" s="4">
        <v>44773</v>
      </c>
      <c r="AW45" s="4">
        <v>0</v>
      </c>
      <c r="AX45" s="4">
        <v>0.56000000000000005</v>
      </c>
      <c r="AY45">
        <v>0.81131578947368432</v>
      </c>
      <c r="AZ45" t="s">
        <v>66</v>
      </c>
      <c r="BA45" t="s">
        <v>170</v>
      </c>
      <c r="BB45">
        <v>11</v>
      </c>
      <c r="BC45" t="s">
        <v>481</v>
      </c>
      <c r="BD45">
        <v>20</v>
      </c>
      <c r="BE45">
        <v>8539.2909999999993</v>
      </c>
      <c r="BF45">
        <v>0.61402076589262511</v>
      </c>
      <c r="BG45">
        <v>0.49816474243341147</v>
      </c>
      <c r="BH45">
        <v>218848.87799999994</v>
      </c>
      <c r="BI45">
        <v>2.3958550977812191E-2</v>
      </c>
      <c r="BJ45">
        <v>1.9437950701209208E-2</v>
      </c>
      <c r="BK45">
        <v>1</v>
      </c>
      <c r="BL45" t="s">
        <v>68</v>
      </c>
      <c r="BM45">
        <v>1</v>
      </c>
      <c r="BN45" t="s">
        <v>279</v>
      </c>
    </row>
    <row r="46" spans="1:66" x14ac:dyDescent="0.25">
      <c r="A46" s="139" t="str">
        <f t="shared" si="36"/>
        <v>인천교통공사</v>
      </c>
      <c r="B46" s="139" t="str">
        <f t="shared" si="37"/>
        <v>예비</v>
      </c>
      <c r="C46" s="140" t="str">
        <f t="shared" si="38"/>
        <v>70바4945</v>
      </c>
      <c r="D46" s="114" t="str">
        <f t="shared" si="39"/>
        <v>중형</v>
      </c>
      <c r="E46" s="110" t="str">
        <f t="shared" si="40"/>
        <v>F</v>
      </c>
      <c r="F46" s="160">
        <f t="shared" si="41"/>
        <v>0.69621621621621621</v>
      </c>
      <c r="G46" s="161">
        <f t="shared" si="42"/>
        <v>2.5760000000000001</v>
      </c>
      <c r="H46" s="162">
        <f t="shared" si="43"/>
        <v>3.7</v>
      </c>
      <c r="I46" s="163">
        <f t="shared" si="44"/>
        <v>3295.989</v>
      </c>
      <c r="J46" s="164">
        <f t="shared" si="45"/>
        <v>1.1871764655852693E-2</v>
      </c>
      <c r="K46" s="164">
        <f t="shared" si="46"/>
        <v>0.33663248943326396</v>
      </c>
      <c r="L46" s="164">
        <f t="shared" si="47"/>
        <v>0.12105622925319229</v>
      </c>
      <c r="M46" s="165">
        <f t="shared" si="48"/>
        <v>4.7679999999999998</v>
      </c>
      <c r="N46" s="166">
        <f t="shared" si="49"/>
        <v>0.72799999999999998</v>
      </c>
      <c r="O46" s="166">
        <f t="shared" si="50"/>
        <v>11.802</v>
      </c>
      <c r="P46" s="167">
        <f t="shared" si="51"/>
        <v>0</v>
      </c>
      <c r="Q46" s="168">
        <f t="shared" si="52"/>
        <v>89</v>
      </c>
      <c r="R46" s="169">
        <f t="shared" si="53"/>
        <v>25.26300438952298</v>
      </c>
      <c r="S46" s="141">
        <f t="shared" si="54"/>
        <v>24</v>
      </c>
      <c r="T46" s="141">
        <f t="shared" si="55"/>
        <v>389</v>
      </c>
      <c r="U46" t="s">
        <v>115</v>
      </c>
      <c r="V46" t="s">
        <v>88</v>
      </c>
      <c r="W46" t="s">
        <v>115</v>
      </c>
      <c r="X46" s="4" t="s">
        <v>88</v>
      </c>
      <c r="Y46" s="4" t="s">
        <v>217</v>
      </c>
      <c r="Z46" s="4" t="s">
        <v>169</v>
      </c>
      <c r="AA46" s="4" t="s">
        <v>196</v>
      </c>
      <c r="AB46" s="4">
        <v>528</v>
      </c>
      <c r="AC46" s="4">
        <v>3295.989</v>
      </c>
      <c r="AD46" s="4">
        <v>1279.4559999999999</v>
      </c>
      <c r="AE46" s="4">
        <v>2.5760000000000001</v>
      </c>
      <c r="AF46" s="4">
        <v>3.7</v>
      </c>
      <c r="AG46" s="4">
        <v>4.7679999999999998</v>
      </c>
      <c r="AH46" s="4">
        <v>200.257676</v>
      </c>
      <c r="AI46" s="4">
        <v>2.3774120000000001</v>
      </c>
      <c r="AJ46" s="4">
        <v>67.413240000000002</v>
      </c>
      <c r="AK46" s="4">
        <v>399</v>
      </c>
      <c r="AL46" s="4">
        <v>24</v>
      </c>
      <c r="AM46" s="4">
        <v>389</v>
      </c>
      <c r="AN46" s="4">
        <v>89</v>
      </c>
      <c r="AO46" s="4">
        <v>16.458739000000001</v>
      </c>
      <c r="AP46" s="4">
        <v>376.4</v>
      </c>
      <c r="AQ46" s="4">
        <v>0</v>
      </c>
      <c r="AR46" s="4">
        <v>10</v>
      </c>
      <c r="AS46" s="4">
        <v>3245</v>
      </c>
      <c r="AT46" s="4">
        <v>0.72799999999999998</v>
      </c>
      <c r="AU46" s="4">
        <v>11.802</v>
      </c>
      <c r="AV46" s="4">
        <v>29163</v>
      </c>
      <c r="AW46" s="4">
        <v>0</v>
      </c>
      <c r="AX46" s="4">
        <v>0.4</v>
      </c>
      <c r="AY46">
        <v>0.69621621621621621</v>
      </c>
      <c r="AZ46" t="s">
        <v>68</v>
      </c>
      <c r="BA46" t="s">
        <v>170</v>
      </c>
      <c r="BB46">
        <v>9</v>
      </c>
      <c r="BC46" t="s">
        <v>482</v>
      </c>
      <c r="BD46">
        <v>22</v>
      </c>
      <c r="BE46">
        <v>8539.2909999999993</v>
      </c>
      <c r="BF46">
        <v>0.385979234107375</v>
      </c>
      <c r="BG46">
        <v>0.26872500190826976</v>
      </c>
      <c r="BH46">
        <v>218848.87799999994</v>
      </c>
      <c r="BI46">
        <v>1.5060570701212372E-2</v>
      </c>
      <c r="BJ46">
        <v>1.0485413547654884E-2</v>
      </c>
      <c r="BK46">
        <v>1</v>
      </c>
      <c r="BL46" t="s">
        <v>68</v>
      </c>
      <c r="BM46">
        <v>0</v>
      </c>
      <c r="BN46" t="s">
        <v>280</v>
      </c>
    </row>
  </sheetData>
  <sortState xmlns:xlrd2="http://schemas.microsoft.com/office/spreadsheetml/2017/richdata2" ref="U5:AX44">
    <sortCondition ref="Y5:Y44"/>
    <sortCondition ref="U5:U44"/>
  </sortState>
  <phoneticPr fontId="4" type="noConversion"/>
  <conditionalFormatting sqref="E1 E2:H3 E4 E5:H1048576">
    <cfRule type="containsText" dxfId="47" priority="1" operator="containsText" text="F">
      <formula>NOT(ISERROR(SEARCH("F",E1)))</formula>
    </cfRule>
    <cfRule type="containsText" dxfId="46" priority="2" operator="containsText" text="D">
      <formula>NOT(ISERROR(SEARCH("D",E1)))</formula>
    </cfRule>
    <cfRule type="containsText" dxfId="45" priority="3" operator="containsText" text="C">
      <formula>NOT(ISERROR(SEARCH("C",E1)))</formula>
    </cfRule>
    <cfRule type="containsText" dxfId="44" priority="4" operator="containsText" text="B">
      <formula>NOT(ISERROR(SEARCH("B",E1)))</formula>
    </cfRule>
    <cfRule type="containsText" dxfId="43" priority="5" operator="containsText" text="A">
      <formula>NOT(ISERROR(SEARCH("A",E1)))</formula>
    </cfRule>
    <cfRule type="containsText" dxfId="4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A106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 x14ac:dyDescent="0.25"/>
  <cols>
    <col min="1" max="1" width="16" style="3" customWidth="1"/>
    <col min="2" max="2" width="11" style="36" customWidth="1"/>
    <col min="3" max="3" width="5.5703125" style="101" customWidth="1"/>
    <col min="4" max="4" width="10.140625" style="105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4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8" width="9.140625" hidden="1" customWidth="1" outlineLevel="1"/>
    <col min="79" max="79" width="9.140625" collapsed="1"/>
  </cols>
  <sheetData>
    <row r="1" spans="1:78" ht="9.75" customHeight="1" x14ac:dyDescent="0.25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2"/>
      <c r="R1" s="212"/>
    </row>
    <row r="2" spans="1:78" ht="45" customHeight="1" x14ac:dyDescent="0.25">
      <c r="A2" s="10" t="s">
        <v>32</v>
      </c>
      <c r="B2" s="34"/>
      <c r="C2" s="99"/>
      <c r="D2" s="106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3"/>
      <c r="R2" s="213"/>
      <c r="S2" s="10"/>
      <c r="T2" s="10"/>
      <c r="U2" s="10"/>
      <c r="V2" s="10"/>
      <c r="W2" s="10"/>
      <c r="X2" s="10"/>
      <c r="Y2" s="10"/>
    </row>
    <row r="3" spans="1:78" ht="30.75" customHeight="1" x14ac:dyDescent="0.25">
      <c r="A3" s="24" t="s">
        <v>152</v>
      </c>
      <c r="B3" s="35"/>
      <c r="E3" s="11"/>
      <c r="F3" s="8"/>
      <c r="G3" s="11"/>
      <c r="H3" s="11"/>
      <c r="X3" s="11"/>
      <c r="Y3" s="11"/>
    </row>
    <row r="4" spans="1:78" ht="27" x14ac:dyDescent="0.25">
      <c r="A4" s="120" t="s">
        <v>38</v>
      </c>
      <c r="B4" s="121" t="s">
        <v>49</v>
      </c>
      <c r="C4" s="122" t="s">
        <v>138</v>
      </c>
      <c r="D4" s="122" t="s">
        <v>153</v>
      </c>
      <c r="E4" s="123" t="s">
        <v>142</v>
      </c>
      <c r="F4" s="121" t="s">
        <v>146</v>
      </c>
      <c r="G4" s="123" t="s">
        <v>144</v>
      </c>
      <c r="H4" s="123" t="s">
        <v>148</v>
      </c>
      <c r="I4" s="124" t="s">
        <v>150</v>
      </c>
      <c r="J4" s="123" t="s">
        <v>11</v>
      </c>
      <c r="K4" s="123" t="s">
        <v>12</v>
      </c>
      <c r="L4" s="123" t="s">
        <v>13</v>
      </c>
      <c r="M4" s="123" t="s">
        <v>70</v>
      </c>
      <c r="N4" s="123" t="s">
        <v>6</v>
      </c>
      <c r="O4" s="123" t="s">
        <v>7</v>
      </c>
      <c r="P4" s="123" t="s">
        <v>159</v>
      </c>
      <c r="Q4" s="215" t="s">
        <v>43</v>
      </c>
      <c r="R4" s="215" t="s">
        <v>44</v>
      </c>
      <c r="S4" s="13"/>
      <c r="T4" s="13" t="s">
        <v>42</v>
      </c>
      <c r="U4" s="13" t="s">
        <v>155</v>
      </c>
      <c r="V4" s="13" t="s">
        <v>156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347</v>
      </c>
      <c r="AN4" s="13"/>
      <c r="AO4" t="s">
        <v>166</v>
      </c>
      <c r="AP4" t="s">
        <v>348</v>
      </c>
      <c r="AQ4" t="s">
        <v>143</v>
      </c>
      <c r="AR4" t="s">
        <v>31</v>
      </c>
      <c r="AS4" t="s">
        <v>0</v>
      </c>
      <c r="AT4" t="s">
        <v>9</v>
      </c>
      <c r="AU4" t="s">
        <v>29</v>
      </c>
      <c r="AV4" t="s">
        <v>156</v>
      </c>
      <c r="AW4" t="s">
        <v>65</v>
      </c>
      <c r="AX4" t="s">
        <v>349</v>
      </c>
      <c r="AY4" t="s">
        <v>123</v>
      </c>
      <c r="AZ4" t="s">
        <v>350</v>
      </c>
      <c r="BA4" t="s">
        <v>351</v>
      </c>
      <c r="BB4" t="s">
        <v>352</v>
      </c>
      <c r="BC4" t="s">
        <v>353</v>
      </c>
      <c r="BD4">
        <v>12</v>
      </c>
      <c r="BE4" t="s">
        <v>135</v>
      </c>
      <c r="BF4" t="s">
        <v>136</v>
      </c>
      <c r="BG4" t="s">
        <v>137</v>
      </c>
      <c r="BI4" t="s">
        <v>0</v>
      </c>
      <c r="BJ4" t="s">
        <v>71</v>
      </c>
      <c r="BK4" t="s">
        <v>65</v>
      </c>
      <c r="BL4" t="s">
        <v>154</v>
      </c>
      <c r="BM4" t="s">
        <v>140</v>
      </c>
      <c r="BN4" t="s">
        <v>145</v>
      </c>
      <c r="BO4" t="s">
        <v>143</v>
      </c>
      <c r="BP4" t="s">
        <v>147</v>
      </c>
      <c r="BQ4" t="s">
        <v>149</v>
      </c>
      <c r="BR4" t="s">
        <v>11</v>
      </c>
      <c r="BS4" t="s">
        <v>12</v>
      </c>
      <c r="BT4" t="s">
        <v>13</v>
      </c>
      <c r="BU4" t="s">
        <v>103</v>
      </c>
      <c r="BV4" t="s">
        <v>6</v>
      </c>
      <c r="BW4" t="s">
        <v>7</v>
      </c>
      <c r="BX4" t="s">
        <v>158</v>
      </c>
      <c r="BY4" t="s">
        <v>160</v>
      </c>
      <c r="BZ4" t="s">
        <v>161</v>
      </c>
    </row>
    <row r="5" spans="1:78" ht="16.5" x14ac:dyDescent="0.25">
      <c r="A5" s="125" t="str">
        <f>BI5</f>
        <v>인천교통공사</v>
      </c>
      <c r="B5" s="126" t="str">
        <f>IF(BJ5="NULL", E5, BJ5)</f>
        <v>강성노</v>
      </c>
      <c r="C5" s="127" t="str">
        <f>BK5</f>
        <v>D</v>
      </c>
      <c r="D5" s="128">
        <f>BL5</f>
        <v>0.80575404334280998</v>
      </c>
      <c r="E5" s="129">
        <f>U5</f>
        <v>3382</v>
      </c>
      <c r="F5" s="130" t="str">
        <f t="shared" ref="F5:I6" si="0">BN5</f>
        <v>63</v>
      </c>
      <c r="G5" s="131" t="str">
        <f t="shared" si="0"/>
        <v>70바4915</v>
      </c>
      <c r="H5" s="132">
        <f t="shared" si="0"/>
        <v>3</v>
      </c>
      <c r="I5" s="133">
        <f t="shared" si="0"/>
        <v>2243.875</v>
      </c>
      <c r="J5" s="134">
        <f>AB5/AA5</f>
        <v>4.569800610386596E-3</v>
      </c>
      <c r="K5" s="134">
        <f>AC5/AA5</f>
        <v>0.35494233947438314</v>
      </c>
      <c r="L5" s="134">
        <f>AD5/I5</f>
        <v>0.19831764247117153</v>
      </c>
      <c r="M5" s="135">
        <f>Z5</f>
        <v>9.6140000000000008</v>
      </c>
      <c r="N5" s="136">
        <f>BV5</f>
        <v>0.13369728705921677</v>
      </c>
      <c r="O5" s="136">
        <f>BW5</f>
        <v>18.494791376524983</v>
      </c>
      <c r="P5" s="216">
        <f>AK5</f>
        <v>0</v>
      </c>
      <c r="Q5" s="217">
        <f>AE5</f>
        <v>3</v>
      </c>
      <c r="R5" s="217">
        <f>AF5</f>
        <v>415</v>
      </c>
      <c r="T5">
        <v>528</v>
      </c>
      <c r="U5">
        <v>3382</v>
      </c>
      <c r="V5" t="s">
        <v>218</v>
      </c>
      <c r="W5">
        <v>2243.875</v>
      </c>
      <c r="X5">
        <v>770.74199999999996</v>
      </c>
      <c r="Y5">
        <v>2.911</v>
      </c>
      <c r="Z5">
        <v>9.6140000000000008</v>
      </c>
      <c r="AA5">
        <v>125.51160299999999</v>
      </c>
      <c r="AB5">
        <v>0.57356300000000005</v>
      </c>
      <c r="AC5">
        <v>44.549382000000001</v>
      </c>
      <c r="AD5" s="1">
        <v>445</v>
      </c>
      <c r="AE5">
        <v>3</v>
      </c>
      <c r="AF5">
        <v>415</v>
      </c>
      <c r="AG5">
        <v>72</v>
      </c>
      <c r="AH5">
        <v>17.877828999999998</v>
      </c>
      <c r="AI5">
        <v>310.60000000000002</v>
      </c>
      <c r="AJ5">
        <v>0</v>
      </c>
      <c r="AK5">
        <v>0</v>
      </c>
      <c r="AL5">
        <v>0</v>
      </c>
      <c r="AM5">
        <v>0.80575404334280998</v>
      </c>
      <c r="AN5" t="s">
        <v>66</v>
      </c>
      <c r="AO5">
        <v>1975.19</v>
      </c>
      <c r="AP5" t="s">
        <v>483</v>
      </c>
      <c r="AQ5" t="s">
        <v>115</v>
      </c>
      <c r="AR5" t="s">
        <v>116</v>
      </c>
      <c r="AS5" t="s">
        <v>115</v>
      </c>
      <c r="AT5" t="s">
        <v>116</v>
      </c>
      <c r="AU5" t="s">
        <v>187</v>
      </c>
      <c r="AV5" t="s">
        <v>218</v>
      </c>
      <c r="AW5" t="s">
        <v>66</v>
      </c>
      <c r="AX5">
        <v>3382</v>
      </c>
      <c r="AY5" t="s">
        <v>356</v>
      </c>
      <c r="AZ5">
        <v>9</v>
      </c>
      <c r="BA5" t="s">
        <v>484</v>
      </c>
      <c r="BB5">
        <v>3</v>
      </c>
      <c r="BC5">
        <v>1</v>
      </c>
      <c r="BE5" t="s">
        <v>68</v>
      </c>
      <c r="BF5">
        <v>1</v>
      </c>
      <c r="BG5" t="s">
        <v>279</v>
      </c>
      <c r="BI5" t="s">
        <v>115</v>
      </c>
      <c r="BJ5" t="s">
        <v>218</v>
      </c>
      <c r="BK5" t="s">
        <v>66</v>
      </c>
      <c r="BL5">
        <v>0.80575404334280998</v>
      </c>
      <c r="BM5">
        <v>3382</v>
      </c>
      <c r="BN5" t="s">
        <v>116</v>
      </c>
      <c r="BO5" t="s">
        <v>187</v>
      </c>
      <c r="BP5">
        <v>3</v>
      </c>
      <c r="BQ5">
        <v>2243.875</v>
      </c>
      <c r="BR5">
        <v>4.569800610386596E-3</v>
      </c>
      <c r="BS5">
        <v>0.35494233947438314</v>
      </c>
      <c r="BT5">
        <v>0.19831764247117153</v>
      </c>
      <c r="BU5">
        <v>9.6140000000000008</v>
      </c>
      <c r="BV5">
        <v>0.13369728705921677</v>
      </c>
      <c r="BW5">
        <v>18.494791376524983</v>
      </c>
      <c r="BX5">
        <v>0</v>
      </c>
      <c r="BY5">
        <v>3</v>
      </c>
      <c r="BZ5">
        <v>415</v>
      </c>
    </row>
    <row r="6" spans="1:78" ht="16.5" x14ac:dyDescent="0.25">
      <c r="A6" s="108" t="str">
        <f>BI6</f>
        <v>인천교통공사</v>
      </c>
      <c r="B6" s="109" t="str">
        <f>IF(BJ6="NULL", E6, BJ6)</f>
        <v>강한희</v>
      </c>
      <c r="C6" s="110" t="str">
        <f>BK6</f>
        <v>D</v>
      </c>
      <c r="D6" s="111">
        <f>BL6</f>
        <v>0.82138888888888884</v>
      </c>
      <c r="E6" s="112">
        <f>U6</f>
        <v>8139</v>
      </c>
      <c r="F6" s="113" t="str">
        <f t="shared" si="0"/>
        <v>63</v>
      </c>
      <c r="G6" s="114" t="str">
        <f t="shared" si="0"/>
        <v>70바4908</v>
      </c>
      <c r="H6" s="115">
        <f t="shared" si="0"/>
        <v>1</v>
      </c>
      <c r="I6" s="116">
        <f t="shared" si="0"/>
        <v>2015.2560000000001</v>
      </c>
      <c r="J6" s="117">
        <f>AB6/AA6</f>
        <v>1.006546021917774E-2</v>
      </c>
      <c r="K6" s="117">
        <f>AC6/AA6</f>
        <v>0.33127058931254993</v>
      </c>
      <c r="L6" s="117">
        <f>AD6/I6</f>
        <v>0.27936897347036804</v>
      </c>
      <c r="M6" s="118">
        <f>Z6</f>
        <v>7.7229999999999999</v>
      </c>
      <c r="N6" s="119">
        <f>BV6</f>
        <v>0.29772892376948634</v>
      </c>
      <c r="O6" s="119">
        <f>BW6</f>
        <v>4.1185834454778947</v>
      </c>
      <c r="P6" s="218">
        <f>AK6</f>
        <v>0</v>
      </c>
      <c r="Q6" s="219">
        <f>AE6</f>
        <v>6</v>
      </c>
      <c r="R6" s="219">
        <f>AF6</f>
        <v>83</v>
      </c>
      <c r="T6">
        <v>528</v>
      </c>
      <c r="U6">
        <v>8139</v>
      </c>
      <c r="V6" t="s">
        <v>219</v>
      </c>
      <c r="W6">
        <v>2015.2560000000001</v>
      </c>
      <c r="X6">
        <v>681.50900000000001</v>
      </c>
      <c r="Y6">
        <v>2.9569999999999999</v>
      </c>
      <c r="Z6">
        <v>7.7229999999999999</v>
      </c>
      <c r="AA6">
        <v>115.959129</v>
      </c>
      <c r="AB6">
        <v>1.1671819999999999</v>
      </c>
      <c r="AC6">
        <v>38.413848999999999</v>
      </c>
      <c r="AD6" s="1">
        <v>563</v>
      </c>
      <c r="AE6">
        <v>6</v>
      </c>
      <c r="AF6">
        <v>83</v>
      </c>
      <c r="AG6">
        <v>60</v>
      </c>
      <c r="AH6">
        <v>17.379019</v>
      </c>
      <c r="AI6">
        <v>0</v>
      </c>
      <c r="AJ6">
        <v>0</v>
      </c>
      <c r="AK6">
        <v>0</v>
      </c>
      <c r="AL6">
        <v>0</v>
      </c>
      <c r="AM6">
        <v>0.82138888888888884</v>
      </c>
      <c r="AN6" t="s">
        <v>66</v>
      </c>
      <c r="AO6">
        <v>2015.2560000000001</v>
      </c>
      <c r="AP6" t="s">
        <v>485</v>
      </c>
      <c r="AQ6" t="s">
        <v>115</v>
      </c>
      <c r="AR6" t="s">
        <v>116</v>
      </c>
      <c r="AS6" t="s">
        <v>115</v>
      </c>
      <c r="AT6" t="s">
        <v>116</v>
      </c>
      <c r="AU6" t="s">
        <v>178</v>
      </c>
      <c r="AV6" t="s">
        <v>219</v>
      </c>
      <c r="AW6" t="s">
        <v>66</v>
      </c>
      <c r="AX6">
        <v>8139</v>
      </c>
      <c r="AY6" t="s">
        <v>356</v>
      </c>
      <c r="AZ6">
        <v>5</v>
      </c>
      <c r="BA6" t="s">
        <v>361</v>
      </c>
      <c r="BB6">
        <v>1</v>
      </c>
      <c r="BC6">
        <v>1</v>
      </c>
      <c r="BE6" t="s">
        <v>66</v>
      </c>
      <c r="BF6">
        <v>0</v>
      </c>
      <c r="BG6" t="s">
        <v>280</v>
      </c>
      <c r="BI6" t="s">
        <v>115</v>
      </c>
      <c r="BJ6" t="s">
        <v>219</v>
      </c>
      <c r="BK6" t="s">
        <v>66</v>
      </c>
      <c r="BL6">
        <v>0.82138888888888884</v>
      </c>
      <c r="BM6">
        <v>8139</v>
      </c>
      <c r="BN6" t="s">
        <v>116</v>
      </c>
      <c r="BO6" t="s">
        <v>178</v>
      </c>
      <c r="BP6">
        <v>1</v>
      </c>
      <c r="BQ6">
        <v>2015.2560000000001</v>
      </c>
      <c r="BR6">
        <v>1.006546021917774E-2</v>
      </c>
      <c r="BS6">
        <v>0.33127058931254993</v>
      </c>
      <c r="BT6">
        <v>0.27936897347036804</v>
      </c>
      <c r="BU6">
        <v>7.7229999999999999</v>
      </c>
      <c r="BV6">
        <v>0.29772892376948634</v>
      </c>
      <c r="BW6">
        <v>4.1185834454778947</v>
      </c>
      <c r="BX6">
        <v>0</v>
      </c>
      <c r="BY6">
        <v>6</v>
      </c>
      <c r="BZ6">
        <v>83</v>
      </c>
    </row>
    <row r="7" spans="1:78" ht="16.5" x14ac:dyDescent="0.25">
      <c r="A7" s="125" t="str">
        <f t="shared" ref="A7:A70" si="1">BI7</f>
        <v>인천교통공사</v>
      </c>
      <c r="B7" s="126" t="str">
        <f t="shared" ref="B7:B70" si="2">IF(BJ7="NULL", E7, BJ7)</f>
        <v>고영민</v>
      </c>
      <c r="C7" s="127" t="str">
        <f t="shared" ref="C7:C70" si="3">BK7</f>
        <v>F</v>
      </c>
      <c r="D7" s="128">
        <f t="shared" ref="D7:D70" si="4">BL7</f>
        <v>0.75369348632013033</v>
      </c>
      <c r="E7" s="129">
        <f t="shared" ref="E7:E70" si="5">U7</f>
        <v>8292</v>
      </c>
      <c r="F7" s="130" t="str">
        <f t="shared" ref="F7:F70" si="6">BN7</f>
        <v>순환47</v>
      </c>
      <c r="G7" s="131" t="str">
        <f t="shared" ref="G7:G70" si="7">BO7</f>
        <v>70바4943</v>
      </c>
      <c r="H7" s="132">
        <f t="shared" ref="H7:H70" si="8">BP7</f>
        <v>6</v>
      </c>
      <c r="I7" s="133">
        <f t="shared" ref="I7:I70" si="9">BQ7</f>
        <v>2174.3820000000001</v>
      </c>
      <c r="J7" s="134">
        <f t="shared" ref="J7:J70" si="10">AB7/AA7</f>
        <v>1.2253730434894356E-2</v>
      </c>
      <c r="K7" s="134">
        <f t="shared" ref="K7:K70" si="11">AC7/AA7</f>
        <v>0.31589949534406703</v>
      </c>
      <c r="L7" s="134">
        <f t="shared" ref="L7:L70" si="12">AD7/I7</f>
        <v>9.5659364361919838E-2</v>
      </c>
      <c r="M7" s="135">
        <f t="shared" ref="M7:M70" si="13">Z7</f>
        <v>5.7430000000000003</v>
      </c>
      <c r="N7" s="136">
        <f t="shared" ref="N7:N70" si="14">BV7</f>
        <v>0.18396031608061508</v>
      </c>
      <c r="O7" s="136">
        <f t="shared" ref="O7:O70" si="15">BW7</f>
        <v>10.25578762149429</v>
      </c>
      <c r="P7" s="216">
        <f t="shared" ref="P7:P70" si="16">AK7</f>
        <v>12</v>
      </c>
      <c r="Q7" s="217">
        <f t="shared" ref="Q7:Q70" si="17">AE7</f>
        <v>4</v>
      </c>
      <c r="R7" s="217">
        <f t="shared" ref="R7:R70" si="18">AF7</f>
        <v>223</v>
      </c>
      <c r="T7">
        <v>528</v>
      </c>
      <c r="U7">
        <v>8292</v>
      </c>
      <c r="V7" t="s">
        <v>314</v>
      </c>
      <c r="W7">
        <v>2174.3820000000001</v>
      </c>
      <c r="X7">
        <v>735.44899999999996</v>
      </c>
      <c r="Y7">
        <v>2.9569999999999999</v>
      </c>
      <c r="Z7">
        <v>5.7430000000000003</v>
      </c>
      <c r="AA7">
        <v>124.971086</v>
      </c>
      <c r="AB7">
        <v>1.5313619999999999</v>
      </c>
      <c r="AC7">
        <v>39.478302999999997</v>
      </c>
      <c r="AD7" s="1">
        <v>208</v>
      </c>
      <c r="AE7">
        <v>4</v>
      </c>
      <c r="AF7">
        <v>223</v>
      </c>
      <c r="AG7">
        <v>72</v>
      </c>
      <c r="AH7">
        <v>17.399080000000001</v>
      </c>
      <c r="AI7">
        <v>58</v>
      </c>
      <c r="AJ7">
        <v>0</v>
      </c>
      <c r="AK7">
        <v>12</v>
      </c>
      <c r="AL7">
        <v>2111</v>
      </c>
      <c r="AM7">
        <v>0.75369348632013033</v>
      </c>
      <c r="AN7" t="s">
        <v>68</v>
      </c>
      <c r="AO7">
        <v>526.56399999999996</v>
      </c>
      <c r="AP7" t="s">
        <v>486</v>
      </c>
      <c r="AQ7" t="s">
        <v>115</v>
      </c>
      <c r="AR7" t="s">
        <v>120</v>
      </c>
      <c r="AS7" t="s">
        <v>115</v>
      </c>
      <c r="AT7" t="s">
        <v>120</v>
      </c>
      <c r="AU7" t="s">
        <v>214</v>
      </c>
      <c r="AV7" t="s">
        <v>314</v>
      </c>
      <c r="AW7" t="s">
        <v>68</v>
      </c>
      <c r="AX7">
        <v>8292</v>
      </c>
      <c r="AY7" t="s">
        <v>357</v>
      </c>
      <c r="AZ7">
        <v>2</v>
      </c>
      <c r="BA7" t="s">
        <v>487</v>
      </c>
      <c r="BB7">
        <v>6</v>
      </c>
      <c r="BC7">
        <v>1</v>
      </c>
      <c r="BE7" t="s">
        <v>68</v>
      </c>
      <c r="BF7">
        <v>0</v>
      </c>
      <c r="BG7" t="s">
        <v>280</v>
      </c>
      <c r="BI7" t="s">
        <v>115</v>
      </c>
      <c r="BJ7" t="s">
        <v>314</v>
      </c>
      <c r="BK7" t="s">
        <v>68</v>
      </c>
      <c r="BL7">
        <v>0.75369348632013033</v>
      </c>
      <c r="BM7">
        <v>8292</v>
      </c>
      <c r="BN7" t="s">
        <v>120</v>
      </c>
      <c r="BO7" t="s">
        <v>214</v>
      </c>
      <c r="BP7">
        <v>6</v>
      </c>
      <c r="BQ7">
        <v>2174.3820000000001</v>
      </c>
      <c r="BR7">
        <v>1.2253730434894356E-2</v>
      </c>
      <c r="BS7">
        <v>0.31589949534406703</v>
      </c>
      <c r="BT7">
        <v>9.5659364361919838E-2</v>
      </c>
      <c r="BU7">
        <v>5.7430000000000003</v>
      </c>
      <c r="BV7">
        <v>0.18396031608061508</v>
      </c>
      <c r="BW7">
        <v>10.25578762149429</v>
      </c>
      <c r="BX7">
        <v>12</v>
      </c>
      <c r="BY7">
        <v>4</v>
      </c>
      <c r="BZ7">
        <v>223</v>
      </c>
    </row>
    <row r="8" spans="1:78" ht="16.5" x14ac:dyDescent="0.25">
      <c r="A8" s="108" t="str">
        <f t="shared" si="1"/>
        <v>인천교통공사</v>
      </c>
      <c r="B8" s="109" t="str">
        <f t="shared" si="2"/>
        <v>곽창근</v>
      </c>
      <c r="C8" s="110" t="str">
        <f t="shared" si="3"/>
        <v>B</v>
      </c>
      <c r="D8" s="111">
        <f t="shared" si="4"/>
        <v>0.91902469221223282</v>
      </c>
      <c r="E8" s="112">
        <f t="shared" si="5"/>
        <v>7908</v>
      </c>
      <c r="F8" s="113" t="str">
        <f t="shared" si="6"/>
        <v>63</v>
      </c>
      <c r="G8" s="114" t="str">
        <f t="shared" si="7"/>
        <v>70바4911</v>
      </c>
      <c r="H8" s="115">
        <f t="shared" si="8"/>
        <v>2</v>
      </c>
      <c r="I8" s="116">
        <f t="shared" si="9"/>
        <v>2240.1800000000003</v>
      </c>
      <c r="J8" s="117">
        <f t="shared" si="10"/>
        <v>2.5968643740641615E-3</v>
      </c>
      <c r="K8" s="117">
        <f t="shared" si="11"/>
        <v>0.29062129289025129</v>
      </c>
      <c r="L8" s="117">
        <f t="shared" si="12"/>
        <v>2.2319635029327999E-2</v>
      </c>
      <c r="M8" s="118">
        <f t="shared" si="13"/>
        <v>7.0759999999999996</v>
      </c>
      <c r="N8" s="119">
        <f t="shared" si="14"/>
        <v>0.13391781017596799</v>
      </c>
      <c r="O8" s="119">
        <f t="shared" si="15"/>
        <v>2.4997991232847356</v>
      </c>
      <c r="P8" s="218">
        <f t="shared" si="16"/>
        <v>0</v>
      </c>
      <c r="Q8" s="219">
        <f t="shared" si="17"/>
        <v>3</v>
      </c>
      <c r="R8" s="219">
        <f t="shared" si="18"/>
        <v>56</v>
      </c>
      <c r="T8">
        <v>528</v>
      </c>
      <c r="U8">
        <v>7908</v>
      </c>
      <c r="V8" t="s">
        <v>220</v>
      </c>
      <c r="W8">
        <v>2240.1799999999998</v>
      </c>
      <c r="X8">
        <v>677.44299999999998</v>
      </c>
      <c r="Y8">
        <v>3.3069999999999999</v>
      </c>
      <c r="Z8">
        <v>7.0759999999999996</v>
      </c>
      <c r="AA8">
        <v>123.63911</v>
      </c>
      <c r="AB8">
        <v>0.32107400000000003</v>
      </c>
      <c r="AC8">
        <v>35.932158000000001</v>
      </c>
      <c r="AD8" s="1">
        <v>50</v>
      </c>
      <c r="AE8">
        <v>3</v>
      </c>
      <c r="AF8">
        <v>56</v>
      </c>
      <c r="AG8">
        <v>69</v>
      </c>
      <c r="AH8">
        <v>18.1187</v>
      </c>
      <c r="AI8">
        <v>111.9</v>
      </c>
      <c r="AJ8">
        <v>0</v>
      </c>
      <c r="AK8">
        <v>0</v>
      </c>
      <c r="AL8">
        <v>0</v>
      </c>
      <c r="AM8">
        <v>0.91902469221223282</v>
      </c>
      <c r="AN8" t="s">
        <v>313</v>
      </c>
      <c r="AO8">
        <v>2133.9180000000001</v>
      </c>
      <c r="AP8" t="s">
        <v>488</v>
      </c>
      <c r="AQ8" t="s">
        <v>115</v>
      </c>
      <c r="AR8" t="s">
        <v>116</v>
      </c>
      <c r="AS8" t="s">
        <v>115</v>
      </c>
      <c r="AT8" t="s">
        <v>116</v>
      </c>
      <c r="AU8" t="s">
        <v>181</v>
      </c>
      <c r="AV8" t="s">
        <v>220</v>
      </c>
      <c r="AW8" t="s">
        <v>313</v>
      </c>
      <c r="AX8">
        <v>7908</v>
      </c>
      <c r="AY8" t="s">
        <v>395</v>
      </c>
      <c r="AZ8">
        <v>3</v>
      </c>
      <c r="BA8" t="s">
        <v>460</v>
      </c>
      <c r="BB8">
        <v>2</v>
      </c>
      <c r="BC8">
        <v>1</v>
      </c>
      <c r="BE8" t="s">
        <v>67</v>
      </c>
      <c r="BF8">
        <v>1</v>
      </c>
      <c r="BG8" t="s">
        <v>279</v>
      </c>
      <c r="BI8" t="s">
        <v>115</v>
      </c>
      <c r="BJ8" t="s">
        <v>220</v>
      </c>
      <c r="BK8" t="s">
        <v>313</v>
      </c>
      <c r="BL8">
        <v>0.91902469221223282</v>
      </c>
      <c r="BM8">
        <v>7908</v>
      </c>
      <c r="BN8" t="s">
        <v>116</v>
      </c>
      <c r="BO8" t="s">
        <v>181</v>
      </c>
      <c r="BP8">
        <v>2</v>
      </c>
      <c r="BQ8">
        <v>2240.1800000000003</v>
      </c>
      <c r="BR8">
        <v>2.5968643740641615E-3</v>
      </c>
      <c r="BS8">
        <v>0.29062129289025129</v>
      </c>
      <c r="BT8">
        <v>2.2319635029328003E-2</v>
      </c>
      <c r="BU8">
        <v>7.0759999999999996</v>
      </c>
      <c r="BV8">
        <v>0.13391781017596799</v>
      </c>
      <c r="BW8">
        <v>2.4997991232847356</v>
      </c>
      <c r="BX8">
        <v>0</v>
      </c>
      <c r="BY8">
        <v>3</v>
      </c>
      <c r="BZ8">
        <v>56</v>
      </c>
    </row>
    <row r="9" spans="1:78" ht="16.5" x14ac:dyDescent="0.25">
      <c r="A9" s="125" t="str">
        <f t="shared" si="1"/>
        <v>인천교통공사</v>
      </c>
      <c r="B9" s="126" t="str">
        <f t="shared" si="2"/>
        <v>권태경</v>
      </c>
      <c r="C9" s="127" t="str">
        <f t="shared" si="3"/>
        <v>F</v>
      </c>
      <c r="D9" s="128">
        <f t="shared" si="4"/>
        <v>0.76955019453524609</v>
      </c>
      <c r="E9" s="129">
        <f t="shared" si="5"/>
        <v>5029</v>
      </c>
      <c r="F9" s="130" t="str">
        <f t="shared" si="6"/>
        <v>63</v>
      </c>
      <c r="G9" s="131" t="str">
        <f t="shared" si="7"/>
        <v>70바4913</v>
      </c>
      <c r="H9" s="132">
        <f t="shared" si="8"/>
        <v>5</v>
      </c>
      <c r="I9" s="133">
        <f t="shared" si="9"/>
        <v>2118.7819999999997</v>
      </c>
      <c r="J9" s="134">
        <f t="shared" si="10"/>
        <v>3.4869037647322939E-3</v>
      </c>
      <c r="K9" s="134">
        <f t="shared" si="11"/>
        <v>0.31385761562097536</v>
      </c>
      <c r="L9" s="134">
        <f t="shared" si="12"/>
        <v>0.23409675936457836</v>
      </c>
      <c r="M9" s="135">
        <f t="shared" si="13"/>
        <v>8.548</v>
      </c>
      <c r="N9" s="136">
        <f t="shared" si="14"/>
        <v>9.4393854582491277E-2</v>
      </c>
      <c r="O9" s="136">
        <f t="shared" si="15"/>
        <v>1.9822709462323167</v>
      </c>
      <c r="P9" s="216">
        <f t="shared" si="16"/>
        <v>0</v>
      </c>
      <c r="Q9" s="217">
        <f t="shared" si="17"/>
        <v>2</v>
      </c>
      <c r="R9" s="217">
        <f t="shared" si="18"/>
        <v>42</v>
      </c>
      <c r="T9">
        <v>528</v>
      </c>
      <c r="U9">
        <v>5029</v>
      </c>
      <c r="V9" t="s">
        <v>221</v>
      </c>
      <c r="W9">
        <v>2118.7820000000002</v>
      </c>
      <c r="X9">
        <v>763.16700000000003</v>
      </c>
      <c r="Y9">
        <v>2.7759999999999998</v>
      </c>
      <c r="Z9">
        <v>8.548</v>
      </c>
      <c r="AA9">
        <v>124.90078</v>
      </c>
      <c r="AB9">
        <v>0.43551699999999999</v>
      </c>
      <c r="AC9">
        <v>39.201061000000003</v>
      </c>
      <c r="AD9" s="1">
        <v>496</v>
      </c>
      <c r="AE9">
        <v>2</v>
      </c>
      <c r="AF9">
        <v>42</v>
      </c>
      <c r="AG9">
        <v>67</v>
      </c>
      <c r="AH9">
        <v>16.963721</v>
      </c>
      <c r="AI9">
        <v>42.1</v>
      </c>
      <c r="AJ9">
        <v>0</v>
      </c>
      <c r="AK9">
        <v>0</v>
      </c>
      <c r="AL9">
        <v>0</v>
      </c>
      <c r="AM9">
        <v>0.76955019453524609</v>
      </c>
      <c r="AN9" t="s">
        <v>68</v>
      </c>
      <c r="AO9">
        <v>1338.6369999999999</v>
      </c>
      <c r="AP9" t="s">
        <v>489</v>
      </c>
      <c r="AQ9" t="s">
        <v>115</v>
      </c>
      <c r="AR9" t="s">
        <v>116</v>
      </c>
      <c r="AS9" t="s">
        <v>115</v>
      </c>
      <c r="AT9" t="s">
        <v>116</v>
      </c>
      <c r="AU9" t="s">
        <v>183</v>
      </c>
      <c r="AV9" t="s">
        <v>221</v>
      </c>
      <c r="AW9" t="s">
        <v>68</v>
      </c>
      <c r="AX9">
        <v>5029</v>
      </c>
      <c r="AY9" t="s">
        <v>354</v>
      </c>
      <c r="AZ9">
        <v>5</v>
      </c>
      <c r="BA9" t="s">
        <v>273</v>
      </c>
      <c r="BB9">
        <v>5</v>
      </c>
      <c r="BC9">
        <v>1</v>
      </c>
      <c r="BE9" t="s">
        <v>68</v>
      </c>
      <c r="BF9">
        <v>0</v>
      </c>
      <c r="BG9" t="s">
        <v>280</v>
      </c>
      <c r="BI9" t="s">
        <v>115</v>
      </c>
      <c r="BJ9" t="s">
        <v>221</v>
      </c>
      <c r="BK9" t="s">
        <v>68</v>
      </c>
      <c r="BL9">
        <v>0.76955019453524609</v>
      </c>
      <c r="BM9">
        <v>5029</v>
      </c>
      <c r="BN9" t="s">
        <v>116</v>
      </c>
      <c r="BO9" t="s">
        <v>183</v>
      </c>
      <c r="BP9">
        <v>5</v>
      </c>
      <c r="BQ9">
        <v>2118.7819999999997</v>
      </c>
      <c r="BR9">
        <v>3.4869037647322939E-3</v>
      </c>
      <c r="BS9">
        <v>0.31385761562097536</v>
      </c>
      <c r="BT9">
        <v>0.2340967593645783</v>
      </c>
      <c r="BU9">
        <v>8.548</v>
      </c>
      <c r="BV9">
        <v>9.4393854582491277E-2</v>
      </c>
      <c r="BW9">
        <v>1.9822709462323167</v>
      </c>
      <c r="BX9">
        <v>0</v>
      </c>
      <c r="BY9">
        <v>2</v>
      </c>
      <c r="BZ9">
        <v>42</v>
      </c>
    </row>
    <row r="10" spans="1:78" ht="16.5" x14ac:dyDescent="0.25">
      <c r="A10" s="108" t="str">
        <f t="shared" si="1"/>
        <v>인천교통공사</v>
      </c>
      <c r="B10" s="109" t="str">
        <f t="shared" si="2"/>
        <v>권태우</v>
      </c>
      <c r="C10" s="110" t="str">
        <f t="shared" si="3"/>
        <v>F</v>
      </c>
      <c r="D10" s="111">
        <f t="shared" si="4"/>
        <v>0.79129692391287232</v>
      </c>
      <c r="E10" s="112">
        <f t="shared" si="5"/>
        <v>1617</v>
      </c>
      <c r="F10" s="113" t="str">
        <f t="shared" si="6"/>
        <v>순환42</v>
      </c>
      <c r="G10" s="114" t="str">
        <f t="shared" si="7"/>
        <v>70바4932</v>
      </c>
      <c r="H10" s="115">
        <f t="shared" si="8"/>
        <v>5</v>
      </c>
      <c r="I10" s="116">
        <f t="shared" si="9"/>
        <v>2350.1610000000001</v>
      </c>
      <c r="J10" s="117">
        <f t="shared" si="10"/>
        <v>9.3399128788955663E-3</v>
      </c>
      <c r="K10" s="117">
        <f t="shared" si="11"/>
        <v>0.24905878026103295</v>
      </c>
      <c r="L10" s="117">
        <f t="shared" si="12"/>
        <v>5.9144884116449893E-2</v>
      </c>
      <c r="M10" s="118">
        <f t="shared" si="13"/>
        <v>2.74</v>
      </c>
      <c r="N10" s="119">
        <f t="shared" si="14"/>
        <v>8.5100552685539413E-2</v>
      </c>
      <c r="O10" s="119">
        <f t="shared" si="15"/>
        <v>0.25530165805661825</v>
      </c>
      <c r="P10" s="218">
        <f t="shared" si="16"/>
        <v>0</v>
      </c>
      <c r="Q10" s="219">
        <f t="shared" si="17"/>
        <v>2</v>
      </c>
      <c r="R10" s="219">
        <f t="shared" si="18"/>
        <v>6</v>
      </c>
      <c r="T10">
        <v>528</v>
      </c>
      <c r="U10">
        <v>1617</v>
      </c>
      <c r="V10" t="s">
        <v>440</v>
      </c>
      <c r="W10">
        <v>2350.1610000000001</v>
      </c>
      <c r="X10">
        <v>826.71299999999997</v>
      </c>
      <c r="Y10">
        <v>2.843</v>
      </c>
      <c r="Z10">
        <v>2.74</v>
      </c>
      <c r="AA10">
        <v>158.60244299999999</v>
      </c>
      <c r="AB10">
        <v>1.481333</v>
      </c>
      <c r="AC10">
        <v>39.501331</v>
      </c>
      <c r="AD10" s="1">
        <v>139</v>
      </c>
      <c r="AE10">
        <v>2</v>
      </c>
      <c r="AF10">
        <v>6</v>
      </c>
      <c r="AG10">
        <v>61</v>
      </c>
      <c r="AH10">
        <v>14.817936</v>
      </c>
      <c r="AI10">
        <v>0</v>
      </c>
      <c r="AJ10">
        <v>0</v>
      </c>
      <c r="AK10">
        <v>0</v>
      </c>
      <c r="AL10">
        <v>0</v>
      </c>
      <c r="AM10">
        <v>0.79129692391287232</v>
      </c>
      <c r="AN10" t="s">
        <v>68</v>
      </c>
      <c r="AO10">
        <v>1760.828</v>
      </c>
      <c r="AP10" t="s">
        <v>490</v>
      </c>
      <c r="AQ10" t="s">
        <v>115</v>
      </c>
      <c r="AR10" t="s">
        <v>118</v>
      </c>
      <c r="AS10" t="s">
        <v>115</v>
      </c>
      <c r="AT10" t="s">
        <v>118</v>
      </c>
      <c r="AU10" t="s">
        <v>203</v>
      </c>
      <c r="AV10" t="s">
        <v>440</v>
      </c>
      <c r="AW10" t="s">
        <v>68</v>
      </c>
      <c r="AX10">
        <v>1617</v>
      </c>
      <c r="AY10" t="s">
        <v>368</v>
      </c>
      <c r="AZ10">
        <v>2</v>
      </c>
      <c r="BA10" t="s">
        <v>301</v>
      </c>
      <c r="BB10">
        <v>5</v>
      </c>
      <c r="BC10">
        <v>1</v>
      </c>
      <c r="BE10" t="s">
        <v>68</v>
      </c>
      <c r="BF10">
        <v>0</v>
      </c>
      <c r="BG10" t="s">
        <v>280</v>
      </c>
      <c r="BI10" t="s">
        <v>115</v>
      </c>
      <c r="BJ10" t="s">
        <v>440</v>
      </c>
      <c r="BK10" t="s">
        <v>68</v>
      </c>
      <c r="BL10">
        <v>0.79129692391287232</v>
      </c>
      <c r="BM10">
        <v>1617</v>
      </c>
      <c r="BN10" t="s">
        <v>118</v>
      </c>
      <c r="BO10" t="s">
        <v>203</v>
      </c>
      <c r="BP10">
        <v>5</v>
      </c>
      <c r="BQ10">
        <v>2350.1610000000001</v>
      </c>
      <c r="BR10">
        <v>9.3399128788955663E-3</v>
      </c>
      <c r="BS10">
        <v>0.24905878026103295</v>
      </c>
      <c r="BT10">
        <v>5.9144884116449893E-2</v>
      </c>
      <c r="BU10">
        <v>2.74</v>
      </c>
      <c r="BV10">
        <v>8.5100552685539413E-2</v>
      </c>
      <c r="BW10">
        <v>0.25530165805661825</v>
      </c>
      <c r="BX10">
        <v>0</v>
      </c>
      <c r="BY10">
        <v>2</v>
      </c>
      <c r="BZ10">
        <v>6</v>
      </c>
    </row>
    <row r="11" spans="1:78" ht="16.5" x14ac:dyDescent="0.25">
      <c r="A11" s="125" t="str">
        <f t="shared" si="1"/>
        <v>인천교통공사</v>
      </c>
      <c r="B11" s="126" t="str">
        <f t="shared" si="2"/>
        <v>기도현</v>
      </c>
      <c r="C11" s="127" t="str">
        <f t="shared" si="3"/>
        <v>D</v>
      </c>
      <c r="D11" s="128">
        <f t="shared" si="4"/>
        <v>0.82555356554205561</v>
      </c>
      <c r="E11" s="129">
        <f t="shared" si="5"/>
        <v>1766</v>
      </c>
      <c r="F11" s="130" t="str">
        <f t="shared" si="6"/>
        <v>63</v>
      </c>
      <c r="G11" s="131" t="str">
        <f t="shared" si="7"/>
        <v>70바4907</v>
      </c>
      <c r="H11" s="132">
        <f t="shared" si="8"/>
        <v>4</v>
      </c>
      <c r="I11" s="133">
        <f t="shared" si="9"/>
        <v>2219.915</v>
      </c>
      <c r="J11" s="134">
        <f t="shared" si="10"/>
        <v>1.8191868924986212E-3</v>
      </c>
      <c r="K11" s="134">
        <f t="shared" si="11"/>
        <v>0.3182163558089649</v>
      </c>
      <c r="L11" s="134">
        <f t="shared" si="12"/>
        <v>6.6218751618868296E-2</v>
      </c>
      <c r="M11" s="135">
        <f t="shared" si="13"/>
        <v>8.1129999999999995</v>
      </c>
      <c r="N11" s="136">
        <f t="shared" si="14"/>
        <v>0</v>
      </c>
      <c r="O11" s="136">
        <f t="shared" si="15"/>
        <v>3.7839286639353311</v>
      </c>
      <c r="P11" s="216">
        <f t="shared" si="16"/>
        <v>0</v>
      </c>
      <c r="Q11" s="217">
        <f t="shared" si="17"/>
        <v>0</v>
      </c>
      <c r="R11" s="217">
        <f t="shared" si="18"/>
        <v>84</v>
      </c>
      <c r="T11">
        <v>528</v>
      </c>
      <c r="U11">
        <v>1766</v>
      </c>
      <c r="V11" t="s">
        <v>307</v>
      </c>
      <c r="W11">
        <v>2219.915</v>
      </c>
      <c r="X11">
        <v>745.20799999999997</v>
      </c>
      <c r="Y11">
        <v>2.9790000000000001</v>
      </c>
      <c r="Z11">
        <v>8.1129999999999995</v>
      </c>
      <c r="AA11">
        <v>122.27770599999999</v>
      </c>
      <c r="AB11">
        <v>0.222446</v>
      </c>
      <c r="AC11">
        <v>38.910766000000002</v>
      </c>
      <c r="AD11" s="1">
        <v>147</v>
      </c>
      <c r="AE11">
        <v>0</v>
      </c>
      <c r="AF11">
        <v>84</v>
      </c>
      <c r="AG11">
        <v>72</v>
      </c>
      <c r="AH11">
        <v>18.154699000000001</v>
      </c>
      <c r="AI11">
        <v>417.9</v>
      </c>
      <c r="AJ11">
        <v>0</v>
      </c>
      <c r="AK11">
        <v>0</v>
      </c>
      <c r="AL11">
        <v>0</v>
      </c>
      <c r="AM11">
        <v>0.82555356554205561</v>
      </c>
      <c r="AN11" t="s">
        <v>66</v>
      </c>
      <c r="AO11">
        <v>1862.703</v>
      </c>
      <c r="AP11" t="s">
        <v>491</v>
      </c>
      <c r="AQ11" t="s">
        <v>115</v>
      </c>
      <c r="AR11" t="s">
        <v>116</v>
      </c>
      <c r="AS11" t="s">
        <v>115</v>
      </c>
      <c r="AT11" t="s">
        <v>116</v>
      </c>
      <c r="AU11" t="s">
        <v>321</v>
      </c>
      <c r="AV11" t="s">
        <v>307</v>
      </c>
      <c r="AW11" t="s">
        <v>66</v>
      </c>
      <c r="AX11">
        <v>1766</v>
      </c>
      <c r="AY11" t="s">
        <v>356</v>
      </c>
      <c r="AZ11">
        <v>4</v>
      </c>
      <c r="BA11" t="s">
        <v>390</v>
      </c>
      <c r="BB11">
        <v>4</v>
      </c>
      <c r="BC11">
        <v>1</v>
      </c>
      <c r="BE11" t="s">
        <v>66</v>
      </c>
      <c r="BF11">
        <v>0</v>
      </c>
      <c r="BG11" t="s">
        <v>280</v>
      </c>
      <c r="BI11" t="s">
        <v>115</v>
      </c>
      <c r="BJ11" t="s">
        <v>307</v>
      </c>
      <c r="BK11" t="s">
        <v>66</v>
      </c>
      <c r="BL11">
        <v>0.82555356554205561</v>
      </c>
      <c r="BM11">
        <v>1766</v>
      </c>
      <c r="BN11" t="s">
        <v>116</v>
      </c>
      <c r="BO11" t="s">
        <v>321</v>
      </c>
      <c r="BP11">
        <v>4</v>
      </c>
      <c r="BQ11">
        <v>2219.915</v>
      </c>
      <c r="BR11">
        <v>1.8191868924986212E-3</v>
      </c>
      <c r="BS11">
        <v>0.3182163558089649</v>
      </c>
      <c r="BT11">
        <v>6.6218751618868296E-2</v>
      </c>
      <c r="BU11">
        <v>8.1129999999999995</v>
      </c>
      <c r="BV11">
        <v>0</v>
      </c>
      <c r="BW11">
        <v>3.7839286639353311</v>
      </c>
      <c r="BX11">
        <v>0</v>
      </c>
      <c r="BY11">
        <v>0</v>
      </c>
      <c r="BZ11">
        <v>84</v>
      </c>
    </row>
    <row r="12" spans="1:78" ht="16.5" x14ac:dyDescent="0.25">
      <c r="A12" s="108" t="str">
        <f t="shared" si="1"/>
        <v>인천교통공사</v>
      </c>
      <c r="B12" s="109" t="str">
        <f t="shared" si="2"/>
        <v>김경수</v>
      </c>
      <c r="C12" s="110" t="str">
        <f t="shared" si="3"/>
        <v>S</v>
      </c>
      <c r="D12" s="111">
        <f t="shared" si="4"/>
        <v>1.0181287912164714</v>
      </c>
      <c r="E12" s="112">
        <f t="shared" si="5"/>
        <v>3627</v>
      </c>
      <c r="F12" s="113" t="str">
        <f t="shared" si="6"/>
        <v>63</v>
      </c>
      <c r="G12" s="114" t="str">
        <f t="shared" si="7"/>
        <v>70바4916</v>
      </c>
      <c r="H12" s="115">
        <f t="shared" si="8"/>
        <v>7</v>
      </c>
      <c r="I12" s="116">
        <f t="shared" si="9"/>
        <v>2247.1869999999999</v>
      </c>
      <c r="J12" s="117">
        <f t="shared" si="10"/>
        <v>1.9132573125817207E-3</v>
      </c>
      <c r="K12" s="117">
        <f t="shared" si="11"/>
        <v>0.28581946388591095</v>
      </c>
      <c r="L12" s="117">
        <f t="shared" si="12"/>
        <v>0.30927555205686041</v>
      </c>
      <c r="M12" s="118">
        <f t="shared" si="13"/>
        <v>4.6369999999999996</v>
      </c>
      <c r="N12" s="119">
        <f t="shared" si="14"/>
        <v>0.13350023829792537</v>
      </c>
      <c r="O12" s="119">
        <f t="shared" si="15"/>
        <v>1.2905023035466119</v>
      </c>
      <c r="P12" s="218">
        <f t="shared" si="16"/>
        <v>0</v>
      </c>
      <c r="Q12" s="219">
        <f t="shared" si="17"/>
        <v>3</v>
      </c>
      <c r="R12" s="219">
        <f t="shared" si="18"/>
        <v>29</v>
      </c>
      <c r="T12">
        <v>528</v>
      </c>
      <c r="U12">
        <v>3627</v>
      </c>
      <c r="V12" t="s">
        <v>222</v>
      </c>
      <c r="W12">
        <v>2247.1869999999999</v>
      </c>
      <c r="X12">
        <v>611.29499999999996</v>
      </c>
      <c r="Y12">
        <v>3.6760000000000002</v>
      </c>
      <c r="Z12">
        <v>4.6369999999999996</v>
      </c>
      <c r="AA12">
        <v>129.48911699999999</v>
      </c>
      <c r="AB12">
        <v>0.24774599999999999</v>
      </c>
      <c r="AC12">
        <v>37.010509999999996</v>
      </c>
      <c r="AD12" s="1">
        <v>695</v>
      </c>
      <c r="AE12">
        <v>3</v>
      </c>
      <c r="AF12">
        <v>29</v>
      </c>
      <c r="AG12">
        <v>63</v>
      </c>
      <c r="AH12">
        <v>17.354253</v>
      </c>
      <c r="AI12">
        <v>0</v>
      </c>
      <c r="AJ12">
        <v>0</v>
      </c>
      <c r="AK12">
        <v>0</v>
      </c>
      <c r="AL12">
        <v>0</v>
      </c>
      <c r="AM12">
        <v>1.0181287912164714</v>
      </c>
      <c r="AN12" t="s">
        <v>364</v>
      </c>
      <c r="AO12">
        <v>1285.164</v>
      </c>
      <c r="AP12" t="s">
        <v>492</v>
      </c>
      <c r="AQ12" t="s">
        <v>115</v>
      </c>
      <c r="AR12" t="s">
        <v>116</v>
      </c>
      <c r="AS12" t="s">
        <v>115</v>
      </c>
      <c r="AT12" t="s">
        <v>116</v>
      </c>
      <c r="AU12" t="s">
        <v>188</v>
      </c>
      <c r="AV12" t="s">
        <v>222</v>
      </c>
      <c r="AW12" t="s">
        <v>364</v>
      </c>
      <c r="AX12">
        <v>3627</v>
      </c>
      <c r="AY12" t="s">
        <v>410</v>
      </c>
      <c r="AZ12">
        <v>1</v>
      </c>
      <c r="BA12" t="s">
        <v>411</v>
      </c>
      <c r="BB12">
        <v>7</v>
      </c>
      <c r="BC12">
        <v>1</v>
      </c>
      <c r="BE12" t="s">
        <v>364</v>
      </c>
      <c r="BF12">
        <v>0</v>
      </c>
      <c r="BG12" t="s">
        <v>280</v>
      </c>
      <c r="BI12" t="s">
        <v>115</v>
      </c>
      <c r="BJ12" t="s">
        <v>222</v>
      </c>
      <c r="BK12" t="s">
        <v>364</v>
      </c>
      <c r="BL12">
        <v>1.0181287912164714</v>
      </c>
      <c r="BM12">
        <v>3627</v>
      </c>
      <c r="BN12" t="s">
        <v>116</v>
      </c>
      <c r="BO12" t="s">
        <v>188</v>
      </c>
      <c r="BP12">
        <v>7</v>
      </c>
      <c r="BQ12">
        <v>2247.1869999999999</v>
      </c>
      <c r="BR12">
        <v>1.9132573125817207E-3</v>
      </c>
      <c r="BS12">
        <v>0.28581946388591095</v>
      </c>
      <c r="BT12">
        <v>0.30927555205686041</v>
      </c>
      <c r="BU12">
        <v>4.6369999999999996</v>
      </c>
      <c r="BV12">
        <v>0.13350023829792537</v>
      </c>
      <c r="BW12">
        <v>1.2905023035466119</v>
      </c>
      <c r="BX12">
        <v>0</v>
      </c>
      <c r="BY12">
        <v>3</v>
      </c>
      <c r="BZ12">
        <v>29</v>
      </c>
    </row>
    <row r="13" spans="1:78" ht="16.5" x14ac:dyDescent="0.25">
      <c r="A13" s="125" t="str">
        <f t="shared" si="1"/>
        <v>인천교통공사</v>
      </c>
      <c r="B13" s="126" t="str">
        <f t="shared" si="2"/>
        <v>김낙영</v>
      </c>
      <c r="C13" s="127" t="str">
        <f t="shared" si="3"/>
        <v>F</v>
      </c>
      <c r="D13" s="128">
        <f t="shared" si="4"/>
        <v>0.77180120709388256</v>
      </c>
      <c r="E13" s="129">
        <f t="shared" si="5"/>
        <v>2265</v>
      </c>
      <c r="F13" s="130" t="str">
        <f t="shared" si="6"/>
        <v>순환43</v>
      </c>
      <c r="G13" s="131" t="str">
        <f t="shared" si="7"/>
        <v>70바4939</v>
      </c>
      <c r="H13" s="132">
        <f t="shared" si="8"/>
        <v>4</v>
      </c>
      <c r="I13" s="133">
        <f t="shared" si="9"/>
        <v>4380.8989999999994</v>
      </c>
      <c r="J13" s="134">
        <f t="shared" si="10"/>
        <v>8.1027067063833887E-3</v>
      </c>
      <c r="K13" s="134">
        <f t="shared" si="11"/>
        <v>0.32782676770460251</v>
      </c>
      <c r="L13" s="134">
        <f t="shared" si="12"/>
        <v>5.9348549236127111E-2</v>
      </c>
      <c r="M13" s="135">
        <f t="shared" si="13"/>
        <v>6.0759999999999996</v>
      </c>
      <c r="N13" s="136">
        <f t="shared" si="14"/>
        <v>0.1141318254540906</v>
      </c>
      <c r="O13" s="136">
        <f t="shared" si="15"/>
        <v>19.470889422467856</v>
      </c>
      <c r="P13" s="216">
        <f t="shared" si="16"/>
        <v>2</v>
      </c>
      <c r="Q13" s="217">
        <f t="shared" si="17"/>
        <v>5</v>
      </c>
      <c r="R13" s="217">
        <f t="shared" si="18"/>
        <v>853</v>
      </c>
      <c r="T13">
        <v>528</v>
      </c>
      <c r="U13">
        <v>2265</v>
      </c>
      <c r="V13" t="s">
        <v>441</v>
      </c>
      <c r="W13">
        <v>4380.8990000000003</v>
      </c>
      <c r="X13">
        <v>1402.1510000000001</v>
      </c>
      <c r="Y13">
        <v>3.1240000000000001</v>
      </c>
      <c r="Z13">
        <v>6.0759999999999996</v>
      </c>
      <c r="AA13">
        <v>241.53990400000001</v>
      </c>
      <c r="AB13">
        <v>1.9571270000000001</v>
      </c>
      <c r="AC13">
        <v>79.183245999999997</v>
      </c>
      <c r="AD13" s="1">
        <v>260</v>
      </c>
      <c r="AE13">
        <v>5</v>
      </c>
      <c r="AF13">
        <v>853</v>
      </c>
      <c r="AG13">
        <v>73</v>
      </c>
      <c r="AH13">
        <v>18.137371000000002</v>
      </c>
      <c r="AI13">
        <v>586.20000000000005</v>
      </c>
      <c r="AJ13">
        <v>0</v>
      </c>
      <c r="AK13">
        <v>2</v>
      </c>
      <c r="AL13">
        <v>98</v>
      </c>
      <c r="AM13">
        <v>0.77180120709388256</v>
      </c>
      <c r="AN13" t="s">
        <v>68</v>
      </c>
      <c r="AO13">
        <v>3698.8969999999999</v>
      </c>
      <c r="AP13" t="s">
        <v>493</v>
      </c>
      <c r="AQ13" t="s">
        <v>115</v>
      </c>
      <c r="AR13" t="s">
        <v>119</v>
      </c>
      <c r="AS13" t="s">
        <v>115</v>
      </c>
      <c r="AT13" t="s">
        <v>119</v>
      </c>
      <c r="AU13" t="s">
        <v>210</v>
      </c>
      <c r="AV13" t="s">
        <v>441</v>
      </c>
      <c r="AW13" t="s">
        <v>68</v>
      </c>
      <c r="AX13">
        <v>2265</v>
      </c>
      <c r="AY13" t="s">
        <v>371</v>
      </c>
      <c r="AZ13">
        <v>2</v>
      </c>
      <c r="BA13" t="s">
        <v>303</v>
      </c>
      <c r="BB13">
        <v>4</v>
      </c>
      <c r="BC13">
        <v>1</v>
      </c>
      <c r="BE13" t="s">
        <v>66</v>
      </c>
      <c r="BF13">
        <v>-1</v>
      </c>
      <c r="BG13" t="s">
        <v>338</v>
      </c>
      <c r="BI13" t="s">
        <v>115</v>
      </c>
      <c r="BJ13" t="s">
        <v>441</v>
      </c>
      <c r="BK13" t="s">
        <v>68</v>
      </c>
      <c r="BL13">
        <v>0.77180120709388256</v>
      </c>
      <c r="BM13">
        <v>2265</v>
      </c>
      <c r="BN13" t="s">
        <v>119</v>
      </c>
      <c r="BO13" t="s">
        <v>210</v>
      </c>
      <c r="BP13">
        <v>4</v>
      </c>
      <c r="BQ13">
        <v>4380.8989999999994</v>
      </c>
      <c r="BR13">
        <v>8.1027067063833887E-3</v>
      </c>
      <c r="BS13">
        <v>0.32782676770460251</v>
      </c>
      <c r="BT13">
        <v>5.9348549236127097E-2</v>
      </c>
      <c r="BU13">
        <v>6.0759999999999996</v>
      </c>
      <c r="BV13">
        <v>0.1141318254540906</v>
      </c>
      <c r="BW13">
        <v>19.470889422467856</v>
      </c>
      <c r="BX13">
        <v>2</v>
      </c>
      <c r="BY13">
        <v>5</v>
      </c>
      <c r="BZ13">
        <v>853</v>
      </c>
    </row>
    <row r="14" spans="1:78" ht="16.5" x14ac:dyDescent="0.25">
      <c r="A14" s="108" t="str">
        <f t="shared" si="1"/>
        <v>인천교통공사</v>
      </c>
      <c r="B14" s="109" t="str">
        <f t="shared" si="2"/>
        <v>김동오</v>
      </c>
      <c r="C14" s="110" t="str">
        <f t="shared" si="3"/>
        <v>B</v>
      </c>
      <c r="D14" s="111">
        <f t="shared" si="4"/>
        <v>0.91536295303784665</v>
      </c>
      <c r="E14" s="112">
        <f t="shared" si="5"/>
        <v>9569</v>
      </c>
      <c r="F14" s="113" t="str">
        <f t="shared" si="6"/>
        <v>순환41</v>
      </c>
      <c r="G14" s="114" t="str">
        <f t="shared" si="7"/>
        <v>70바4927</v>
      </c>
      <c r="H14" s="115">
        <f t="shared" si="8"/>
        <v>4</v>
      </c>
      <c r="I14" s="116">
        <f t="shared" si="9"/>
        <v>1959.9449999999999</v>
      </c>
      <c r="J14" s="117">
        <f t="shared" si="10"/>
        <v>1.0088129391021834E-2</v>
      </c>
      <c r="K14" s="117">
        <f t="shared" si="11"/>
        <v>0.31325327092429822</v>
      </c>
      <c r="L14" s="117">
        <f t="shared" si="12"/>
        <v>0.13571809413019242</v>
      </c>
      <c r="M14" s="118">
        <f t="shared" si="13"/>
        <v>4.0599999999999996</v>
      </c>
      <c r="N14" s="119">
        <f t="shared" si="14"/>
        <v>0.10204367979713717</v>
      </c>
      <c r="O14" s="119">
        <f t="shared" si="15"/>
        <v>8.4696254231623858</v>
      </c>
      <c r="P14" s="218">
        <f t="shared" si="16"/>
        <v>1</v>
      </c>
      <c r="Q14" s="219">
        <f t="shared" si="17"/>
        <v>2</v>
      </c>
      <c r="R14" s="219">
        <f t="shared" si="18"/>
        <v>166</v>
      </c>
      <c r="T14">
        <v>528</v>
      </c>
      <c r="U14">
        <v>9569</v>
      </c>
      <c r="V14" t="s">
        <v>282</v>
      </c>
      <c r="W14">
        <v>1959.9449999999999</v>
      </c>
      <c r="X14">
        <v>644.80399999999997</v>
      </c>
      <c r="Y14">
        <v>3.04</v>
      </c>
      <c r="Z14">
        <v>4.0599999999999996</v>
      </c>
      <c r="AA14">
        <v>120.818831</v>
      </c>
      <c r="AB14">
        <v>1.218836</v>
      </c>
      <c r="AC14">
        <v>37.846893999999999</v>
      </c>
      <c r="AD14" s="1">
        <v>266</v>
      </c>
      <c r="AE14">
        <v>2</v>
      </c>
      <c r="AF14">
        <v>166</v>
      </c>
      <c r="AG14">
        <v>65</v>
      </c>
      <c r="AH14">
        <v>16.222180999999999</v>
      </c>
      <c r="AI14">
        <v>11.7</v>
      </c>
      <c r="AJ14">
        <v>0</v>
      </c>
      <c r="AK14">
        <v>1</v>
      </c>
      <c r="AL14">
        <v>142</v>
      </c>
      <c r="AM14">
        <v>0.91536295303784665</v>
      </c>
      <c r="AN14" t="s">
        <v>313</v>
      </c>
      <c r="AO14">
        <v>1612.9929999999999</v>
      </c>
      <c r="AP14" t="s">
        <v>494</v>
      </c>
      <c r="AQ14" t="s">
        <v>115</v>
      </c>
      <c r="AR14" t="s">
        <v>117</v>
      </c>
      <c r="AS14" t="s">
        <v>115</v>
      </c>
      <c r="AT14" t="s">
        <v>117</v>
      </c>
      <c r="AU14" t="s">
        <v>198</v>
      </c>
      <c r="AV14" t="s">
        <v>282</v>
      </c>
      <c r="AW14" t="s">
        <v>313</v>
      </c>
      <c r="AX14">
        <v>9569</v>
      </c>
      <c r="AY14" t="s">
        <v>379</v>
      </c>
      <c r="AZ14">
        <v>4</v>
      </c>
      <c r="BA14" t="s">
        <v>495</v>
      </c>
      <c r="BB14">
        <v>4</v>
      </c>
      <c r="BC14">
        <v>1</v>
      </c>
      <c r="BE14" t="s">
        <v>313</v>
      </c>
      <c r="BF14">
        <v>0</v>
      </c>
      <c r="BG14" t="s">
        <v>280</v>
      </c>
      <c r="BI14" t="s">
        <v>115</v>
      </c>
      <c r="BJ14" t="s">
        <v>282</v>
      </c>
      <c r="BK14" t="s">
        <v>313</v>
      </c>
      <c r="BL14">
        <v>0.91536295303784665</v>
      </c>
      <c r="BM14">
        <v>9569</v>
      </c>
      <c r="BN14" t="s">
        <v>117</v>
      </c>
      <c r="BO14" t="s">
        <v>198</v>
      </c>
      <c r="BP14">
        <v>4</v>
      </c>
      <c r="BQ14">
        <v>1959.9449999999999</v>
      </c>
      <c r="BR14">
        <v>1.0088129391021834E-2</v>
      </c>
      <c r="BS14">
        <v>0.31325327092429822</v>
      </c>
      <c r="BT14">
        <v>0.13571809413019242</v>
      </c>
      <c r="BU14">
        <v>4.0599999999999996</v>
      </c>
      <c r="BV14">
        <v>0.10204367979713717</v>
      </c>
      <c r="BW14">
        <v>8.4696254231623858</v>
      </c>
      <c r="BX14">
        <v>1</v>
      </c>
      <c r="BY14">
        <v>2</v>
      </c>
      <c r="BZ14">
        <v>166</v>
      </c>
    </row>
    <row r="15" spans="1:78" ht="16.5" x14ac:dyDescent="0.25">
      <c r="A15" s="125" t="str">
        <f t="shared" si="1"/>
        <v>인천교통공사</v>
      </c>
      <c r="B15" s="126" t="str">
        <f t="shared" si="2"/>
        <v>김동후</v>
      </c>
      <c r="C15" s="127" t="str">
        <f t="shared" si="3"/>
        <v>F</v>
      </c>
      <c r="D15" s="128">
        <f t="shared" si="4"/>
        <v>0.75158312627293999</v>
      </c>
      <c r="E15" s="129">
        <f t="shared" si="5"/>
        <v>4566</v>
      </c>
      <c r="F15" s="130" t="str">
        <f t="shared" si="6"/>
        <v>순환47</v>
      </c>
      <c r="G15" s="131" t="str">
        <f t="shared" si="7"/>
        <v>70바4943</v>
      </c>
      <c r="H15" s="132">
        <f t="shared" si="8"/>
        <v>2</v>
      </c>
      <c r="I15" s="133">
        <f t="shared" si="9"/>
        <v>1615.5520000000001</v>
      </c>
      <c r="J15" s="134">
        <f t="shared" si="10"/>
        <v>6.5494950188231494E-3</v>
      </c>
      <c r="K15" s="134">
        <f t="shared" si="11"/>
        <v>0.30266194621130965</v>
      </c>
      <c r="L15" s="134">
        <f t="shared" si="12"/>
        <v>0.14731806837539119</v>
      </c>
      <c r="M15" s="135">
        <f t="shared" si="13"/>
        <v>6.1059999999999999</v>
      </c>
      <c r="N15" s="136">
        <f t="shared" si="14"/>
        <v>0.30949174028443527</v>
      </c>
      <c r="O15" s="136">
        <f t="shared" si="15"/>
        <v>4.2709860159252067</v>
      </c>
      <c r="P15" s="216">
        <f t="shared" si="16"/>
        <v>1</v>
      </c>
      <c r="Q15" s="217">
        <f t="shared" si="17"/>
        <v>5</v>
      </c>
      <c r="R15" s="217">
        <f t="shared" si="18"/>
        <v>69</v>
      </c>
      <c r="T15">
        <v>528</v>
      </c>
      <c r="U15">
        <v>4566</v>
      </c>
      <c r="V15" t="s">
        <v>223</v>
      </c>
      <c r="W15">
        <v>1615.5519999999999</v>
      </c>
      <c r="X15">
        <v>566.803</v>
      </c>
      <c r="Y15">
        <v>2.85</v>
      </c>
      <c r="Z15">
        <v>6.1059999999999999</v>
      </c>
      <c r="AA15">
        <v>87.360781000000003</v>
      </c>
      <c r="AB15">
        <v>0.57216900000000004</v>
      </c>
      <c r="AC15">
        <v>26.440784000000001</v>
      </c>
      <c r="AD15" s="1">
        <v>238</v>
      </c>
      <c r="AE15">
        <v>5</v>
      </c>
      <c r="AF15">
        <v>69</v>
      </c>
      <c r="AG15">
        <v>65</v>
      </c>
      <c r="AH15">
        <v>18.492874</v>
      </c>
      <c r="AI15">
        <v>21</v>
      </c>
      <c r="AJ15">
        <v>0</v>
      </c>
      <c r="AK15">
        <v>1</v>
      </c>
      <c r="AL15">
        <v>330</v>
      </c>
      <c r="AM15">
        <v>0.75158312627293999</v>
      </c>
      <c r="AN15" t="s">
        <v>68</v>
      </c>
      <c r="AO15">
        <v>1501.9010000000001</v>
      </c>
      <c r="AP15" t="s">
        <v>496</v>
      </c>
      <c r="AQ15" t="s">
        <v>115</v>
      </c>
      <c r="AR15" t="s">
        <v>120</v>
      </c>
      <c r="AS15" t="s">
        <v>115</v>
      </c>
      <c r="AT15" t="s">
        <v>120</v>
      </c>
      <c r="AU15" t="s">
        <v>214</v>
      </c>
      <c r="AV15" t="s">
        <v>223</v>
      </c>
      <c r="AW15" t="s">
        <v>68</v>
      </c>
      <c r="AX15">
        <v>4566</v>
      </c>
      <c r="AY15" t="s">
        <v>357</v>
      </c>
      <c r="AZ15">
        <v>3</v>
      </c>
      <c r="BA15" t="s">
        <v>497</v>
      </c>
      <c r="BB15">
        <v>2</v>
      </c>
      <c r="BC15">
        <v>1</v>
      </c>
      <c r="BE15" t="s">
        <v>68</v>
      </c>
      <c r="BF15">
        <v>0</v>
      </c>
      <c r="BG15" t="s">
        <v>280</v>
      </c>
      <c r="BI15" t="s">
        <v>115</v>
      </c>
      <c r="BJ15" t="s">
        <v>223</v>
      </c>
      <c r="BK15" t="s">
        <v>68</v>
      </c>
      <c r="BL15">
        <v>0.75158312627293999</v>
      </c>
      <c r="BM15">
        <v>4566</v>
      </c>
      <c r="BN15" t="s">
        <v>120</v>
      </c>
      <c r="BO15" t="s">
        <v>214</v>
      </c>
      <c r="BP15">
        <v>2</v>
      </c>
      <c r="BQ15">
        <v>1615.5520000000001</v>
      </c>
      <c r="BR15">
        <v>6.5494950188231494E-3</v>
      </c>
      <c r="BS15">
        <v>0.30266194621130965</v>
      </c>
      <c r="BT15">
        <v>0.14731806837539121</v>
      </c>
      <c r="BU15">
        <v>6.1059999999999999</v>
      </c>
      <c r="BV15">
        <v>0.30949174028443527</v>
      </c>
      <c r="BW15">
        <v>4.2709860159252067</v>
      </c>
      <c r="BX15">
        <v>1</v>
      </c>
      <c r="BY15">
        <v>5</v>
      </c>
      <c r="BZ15">
        <v>69</v>
      </c>
    </row>
    <row r="16" spans="1:78" ht="16.5" x14ac:dyDescent="0.25">
      <c r="A16" s="108" t="str">
        <f t="shared" si="1"/>
        <v>인천교통공사</v>
      </c>
      <c r="B16" s="109" t="str">
        <f t="shared" si="2"/>
        <v>김명권</v>
      </c>
      <c r="C16" s="110" t="str">
        <f t="shared" si="3"/>
        <v>C</v>
      </c>
      <c r="D16" s="111">
        <f t="shared" si="4"/>
        <v>0.89553956963549608</v>
      </c>
      <c r="E16" s="112">
        <f t="shared" si="5"/>
        <v>6262</v>
      </c>
      <c r="F16" s="113" t="str">
        <f t="shared" si="6"/>
        <v>63</v>
      </c>
      <c r="G16" s="114" t="str">
        <f t="shared" si="7"/>
        <v>70바4917</v>
      </c>
      <c r="H16" s="115">
        <f t="shared" si="8"/>
        <v>3</v>
      </c>
      <c r="I16" s="116">
        <f t="shared" si="9"/>
        <v>1984.194</v>
      </c>
      <c r="J16" s="117">
        <f t="shared" si="10"/>
        <v>5.8861304349222699E-3</v>
      </c>
      <c r="K16" s="117">
        <f t="shared" si="11"/>
        <v>0.33654770075497598</v>
      </c>
      <c r="L16" s="117">
        <f t="shared" si="12"/>
        <v>0.25955123339754077</v>
      </c>
      <c r="M16" s="118">
        <f t="shared" si="13"/>
        <v>8.0649999999999995</v>
      </c>
      <c r="N16" s="119">
        <f t="shared" si="14"/>
        <v>0.15119489324128588</v>
      </c>
      <c r="O16" s="119">
        <f t="shared" si="15"/>
        <v>3.1750927580670036</v>
      </c>
      <c r="P16" s="218">
        <f t="shared" si="16"/>
        <v>0</v>
      </c>
      <c r="Q16" s="219">
        <f t="shared" si="17"/>
        <v>3</v>
      </c>
      <c r="R16" s="219">
        <f t="shared" si="18"/>
        <v>63</v>
      </c>
      <c r="T16">
        <v>528</v>
      </c>
      <c r="U16">
        <v>6262</v>
      </c>
      <c r="V16" t="s">
        <v>224</v>
      </c>
      <c r="W16">
        <v>1984.194</v>
      </c>
      <c r="X16">
        <v>615.73400000000004</v>
      </c>
      <c r="Y16">
        <v>3.222</v>
      </c>
      <c r="Z16">
        <v>8.0649999999999995</v>
      </c>
      <c r="AA16">
        <v>112.07244</v>
      </c>
      <c r="AB16">
        <v>0.65967299999999995</v>
      </c>
      <c r="AC16">
        <v>37.717722000000002</v>
      </c>
      <c r="AD16" s="1">
        <v>515</v>
      </c>
      <c r="AE16">
        <v>3</v>
      </c>
      <c r="AF16">
        <v>63</v>
      </c>
      <c r="AG16">
        <v>72</v>
      </c>
      <c r="AH16">
        <v>17.704566</v>
      </c>
      <c r="AI16">
        <v>71.8</v>
      </c>
      <c r="AJ16">
        <v>0</v>
      </c>
      <c r="AK16">
        <v>0</v>
      </c>
      <c r="AL16">
        <v>0</v>
      </c>
      <c r="AM16">
        <v>0.89553956963549608</v>
      </c>
      <c r="AN16" t="s">
        <v>67</v>
      </c>
      <c r="AO16">
        <v>1717.0029999999999</v>
      </c>
      <c r="AP16" t="s">
        <v>498</v>
      </c>
      <c r="AQ16" t="s">
        <v>115</v>
      </c>
      <c r="AR16" t="s">
        <v>116</v>
      </c>
      <c r="AS16" t="s">
        <v>115</v>
      </c>
      <c r="AT16" t="s">
        <v>116</v>
      </c>
      <c r="AU16" t="s">
        <v>189</v>
      </c>
      <c r="AV16" t="s">
        <v>224</v>
      </c>
      <c r="AW16" t="s">
        <v>67</v>
      </c>
      <c r="AX16">
        <v>6262</v>
      </c>
      <c r="AY16" t="s">
        <v>359</v>
      </c>
      <c r="AZ16">
        <v>1</v>
      </c>
      <c r="BA16" t="s">
        <v>312</v>
      </c>
      <c r="BB16">
        <v>3</v>
      </c>
      <c r="BC16">
        <v>1</v>
      </c>
      <c r="BE16" t="s">
        <v>67</v>
      </c>
      <c r="BF16">
        <v>0</v>
      </c>
      <c r="BG16" t="s">
        <v>280</v>
      </c>
      <c r="BI16" t="s">
        <v>115</v>
      </c>
      <c r="BJ16" t="s">
        <v>224</v>
      </c>
      <c r="BK16" t="s">
        <v>67</v>
      </c>
      <c r="BL16">
        <v>0.89553956963549608</v>
      </c>
      <c r="BM16">
        <v>6262</v>
      </c>
      <c r="BN16" t="s">
        <v>116</v>
      </c>
      <c r="BO16" t="s">
        <v>189</v>
      </c>
      <c r="BP16">
        <v>3</v>
      </c>
      <c r="BQ16">
        <v>1984.194</v>
      </c>
      <c r="BR16">
        <v>5.8861304349222699E-3</v>
      </c>
      <c r="BS16">
        <v>0.33654770075497598</v>
      </c>
      <c r="BT16">
        <v>0.25955123339754077</v>
      </c>
      <c r="BU16">
        <v>8.0649999999999995</v>
      </c>
      <c r="BV16">
        <v>0.15119489324128588</v>
      </c>
      <c r="BW16">
        <v>3.1750927580670036</v>
      </c>
      <c r="BX16">
        <v>0</v>
      </c>
      <c r="BY16">
        <v>3</v>
      </c>
      <c r="BZ16">
        <v>63</v>
      </c>
    </row>
    <row r="17" spans="1:78" ht="16.5" x14ac:dyDescent="0.25">
      <c r="A17" s="125" t="str">
        <f t="shared" si="1"/>
        <v>인천교통공사</v>
      </c>
      <c r="B17" s="126" t="str">
        <f t="shared" si="2"/>
        <v>김성근</v>
      </c>
      <c r="C17" s="127" t="str">
        <f t="shared" si="3"/>
        <v>F</v>
      </c>
      <c r="D17" s="128">
        <f t="shared" si="4"/>
        <v>0.78968383865792513</v>
      </c>
      <c r="E17" s="129">
        <f t="shared" si="5"/>
        <v>3161</v>
      </c>
      <c r="F17" s="130" t="str">
        <f t="shared" si="6"/>
        <v>순환42</v>
      </c>
      <c r="G17" s="131" t="str">
        <f t="shared" si="7"/>
        <v>70바4934</v>
      </c>
      <c r="H17" s="132">
        <f t="shared" si="8"/>
        <v>3</v>
      </c>
      <c r="I17" s="133">
        <f t="shared" si="9"/>
        <v>2067.4719999999998</v>
      </c>
      <c r="J17" s="134">
        <f t="shared" si="10"/>
        <v>2.063994410248297E-2</v>
      </c>
      <c r="K17" s="134">
        <f t="shared" si="11"/>
        <v>0.36748439203577038</v>
      </c>
      <c r="L17" s="134">
        <f t="shared" si="12"/>
        <v>0.14365369881671919</v>
      </c>
      <c r="M17" s="135">
        <f t="shared" si="13"/>
        <v>5.5819999999999999</v>
      </c>
      <c r="N17" s="136">
        <f t="shared" si="14"/>
        <v>0.14510474627951434</v>
      </c>
      <c r="O17" s="136">
        <f t="shared" si="15"/>
        <v>14.413738130431756</v>
      </c>
      <c r="P17" s="216">
        <f t="shared" si="16"/>
        <v>6</v>
      </c>
      <c r="Q17" s="217">
        <f t="shared" si="17"/>
        <v>3</v>
      </c>
      <c r="R17" s="217">
        <f t="shared" si="18"/>
        <v>298</v>
      </c>
      <c r="T17">
        <v>528</v>
      </c>
      <c r="U17">
        <v>3161</v>
      </c>
      <c r="V17" t="s">
        <v>168</v>
      </c>
      <c r="W17">
        <v>2067.4720000000002</v>
      </c>
      <c r="X17">
        <v>727.30899999999997</v>
      </c>
      <c r="Y17">
        <v>2.843</v>
      </c>
      <c r="Z17">
        <v>5.5819999999999999</v>
      </c>
      <c r="AA17">
        <v>133.04633899999999</v>
      </c>
      <c r="AB17">
        <v>2.7460689999999999</v>
      </c>
      <c r="AC17">
        <v>48.892453000000003</v>
      </c>
      <c r="AD17" s="1">
        <v>297</v>
      </c>
      <c r="AE17">
        <v>3</v>
      </c>
      <c r="AF17">
        <v>298</v>
      </c>
      <c r="AG17">
        <v>80</v>
      </c>
      <c r="AH17">
        <v>15.539488</v>
      </c>
      <c r="AI17">
        <v>243.9</v>
      </c>
      <c r="AJ17">
        <v>0</v>
      </c>
      <c r="AK17">
        <v>6</v>
      </c>
      <c r="AL17">
        <v>859</v>
      </c>
      <c r="AM17">
        <v>0.78968383865792513</v>
      </c>
      <c r="AN17" t="s">
        <v>68</v>
      </c>
      <c r="AO17">
        <v>1826.3409999999999</v>
      </c>
      <c r="AP17" t="s">
        <v>499</v>
      </c>
      <c r="AQ17" t="s">
        <v>115</v>
      </c>
      <c r="AR17" t="s">
        <v>118</v>
      </c>
      <c r="AS17" t="s">
        <v>115</v>
      </c>
      <c r="AT17" t="s">
        <v>118</v>
      </c>
      <c r="AU17" t="s">
        <v>205</v>
      </c>
      <c r="AV17" t="s">
        <v>168</v>
      </c>
      <c r="AW17" t="s">
        <v>68</v>
      </c>
      <c r="AX17">
        <v>3161</v>
      </c>
      <c r="AY17" t="s">
        <v>368</v>
      </c>
      <c r="AZ17">
        <v>3</v>
      </c>
      <c r="BA17" t="s">
        <v>299</v>
      </c>
      <c r="BB17">
        <v>3</v>
      </c>
      <c r="BC17">
        <v>1</v>
      </c>
      <c r="BE17" t="s">
        <v>68</v>
      </c>
      <c r="BF17">
        <v>0</v>
      </c>
      <c r="BG17" t="s">
        <v>280</v>
      </c>
      <c r="BI17" t="s">
        <v>115</v>
      </c>
      <c r="BJ17" t="s">
        <v>168</v>
      </c>
      <c r="BK17" t="s">
        <v>68</v>
      </c>
      <c r="BL17">
        <v>0.78968383865792513</v>
      </c>
      <c r="BM17">
        <v>3161</v>
      </c>
      <c r="BN17" t="s">
        <v>118</v>
      </c>
      <c r="BO17" t="s">
        <v>205</v>
      </c>
      <c r="BP17">
        <v>3</v>
      </c>
      <c r="BQ17">
        <v>2067.4719999999998</v>
      </c>
      <c r="BR17">
        <v>2.063994410248297E-2</v>
      </c>
      <c r="BS17">
        <v>0.36748439203577038</v>
      </c>
      <c r="BT17">
        <v>0.14365369881671916</v>
      </c>
      <c r="BU17">
        <v>5.5819999999999999</v>
      </c>
      <c r="BV17">
        <v>0.14510474627951434</v>
      </c>
      <c r="BW17">
        <v>14.413738130431756</v>
      </c>
      <c r="BX17">
        <v>6</v>
      </c>
      <c r="BY17">
        <v>3</v>
      </c>
      <c r="BZ17">
        <v>298</v>
      </c>
    </row>
    <row r="18" spans="1:78" ht="16.5" x14ac:dyDescent="0.25">
      <c r="A18" s="108" t="str">
        <f t="shared" si="1"/>
        <v>인천교통공사</v>
      </c>
      <c r="B18" s="109" t="str">
        <f t="shared" si="2"/>
        <v>김수영</v>
      </c>
      <c r="C18" s="110" t="str">
        <f t="shared" si="3"/>
        <v>F</v>
      </c>
      <c r="D18" s="111">
        <f t="shared" si="4"/>
        <v>0.76061696599957052</v>
      </c>
      <c r="E18" s="112">
        <f t="shared" si="5"/>
        <v>2056</v>
      </c>
      <c r="F18" s="113" t="str">
        <f t="shared" si="6"/>
        <v>순환42</v>
      </c>
      <c r="G18" s="114" t="str">
        <f t="shared" si="7"/>
        <v>70바4931</v>
      </c>
      <c r="H18" s="115">
        <f t="shared" si="8"/>
        <v>2</v>
      </c>
      <c r="I18" s="116">
        <f t="shared" si="9"/>
        <v>1809.134</v>
      </c>
      <c r="J18" s="117">
        <f t="shared" si="10"/>
        <v>4.3922200172550139E-3</v>
      </c>
      <c r="K18" s="117">
        <f t="shared" si="11"/>
        <v>0.35915375897889301</v>
      </c>
      <c r="L18" s="117">
        <f t="shared" si="12"/>
        <v>0.12381614628877684</v>
      </c>
      <c r="M18" s="118">
        <f t="shared" si="13"/>
        <v>4.6210000000000004</v>
      </c>
      <c r="N18" s="119">
        <f t="shared" si="14"/>
        <v>11.552488649265339</v>
      </c>
      <c r="O18" s="119">
        <f t="shared" si="15"/>
        <v>7.0199332940511869</v>
      </c>
      <c r="P18" s="218">
        <f t="shared" si="16"/>
        <v>0</v>
      </c>
      <c r="Q18" s="219">
        <f t="shared" si="17"/>
        <v>209</v>
      </c>
      <c r="R18" s="219">
        <f t="shared" si="18"/>
        <v>127</v>
      </c>
      <c r="T18">
        <v>528</v>
      </c>
      <c r="U18">
        <v>2056</v>
      </c>
      <c r="V18" t="s">
        <v>315</v>
      </c>
      <c r="W18">
        <v>1809.134</v>
      </c>
      <c r="X18">
        <v>661.62099999999998</v>
      </c>
      <c r="Y18">
        <v>2.734</v>
      </c>
      <c r="Z18">
        <v>4.6210000000000004</v>
      </c>
      <c r="AA18">
        <v>123.75996600000001</v>
      </c>
      <c r="AB18">
        <v>0.54358099999999998</v>
      </c>
      <c r="AC18">
        <v>44.448856999999997</v>
      </c>
      <c r="AD18" s="1">
        <v>224</v>
      </c>
      <c r="AE18">
        <v>209</v>
      </c>
      <c r="AF18">
        <v>127</v>
      </c>
      <c r="AG18">
        <v>88</v>
      </c>
      <c r="AH18">
        <v>14.618086999999999</v>
      </c>
      <c r="AI18">
        <v>0</v>
      </c>
      <c r="AJ18">
        <v>0</v>
      </c>
      <c r="AK18">
        <v>0</v>
      </c>
      <c r="AL18">
        <v>0</v>
      </c>
      <c r="AM18">
        <v>0.76061696599957052</v>
      </c>
      <c r="AN18" t="s">
        <v>68</v>
      </c>
      <c r="AO18">
        <v>1722.7270000000001</v>
      </c>
      <c r="AP18" t="s">
        <v>500</v>
      </c>
      <c r="AQ18" t="s">
        <v>115</v>
      </c>
      <c r="AR18" t="s">
        <v>118</v>
      </c>
      <c r="AS18" t="s">
        <v>115</v>
      </c>
      <c r="AT18" t="s">
        <v>118</v>
      </c>
      <c r="AU18" t="s">
        <v>202</v>
      </c>
      <c r="AV18" t="s">
        <v>315</v>
      </c>
      <c r="AW18" t="s">
        <v>68</v>
      </c>
      <c r="AX18">
        <v>2056</v>
      </c>
      <c r="AY18" t="s">
        <v>368</v>
      </c>
      <c r="AZ18">
        <v>5</v>
      </c>
      <c r="BA18" t="s">
        <v>298</v>
      </c>
      <c r="BB18">
        <v>2</v>
      </c>
      <c r="BC18">
        <v>1</v>
      </c>
      <c r="BE18" t="s">
        <v>66</v>
      </c>
      <c r="BF18">
        <v>-1</v>
      </c>
      <c r="BG18" t="s">
        <v>338</v>
      </c>
      <c r="BI18" t="s">
        <v>115</v>
      </c>
      <c r="BJ18" t="s">
        <v>315</v>
      </c>
      <c r="BK18" t="s">
        <v>68</v>
      </c>
      <c r="BL18">
        <v>0.76061696599957052</v>
      </c>
      <c r="BM18">
        <v>2056</v>
      </c>
      <c r="BN18" t="s">
        <v>118</v>
      </c>
      <c r="BO18" t="s">
        <v>202</v>
      </c>
      <c r="BP18">
        <v>2</v>
      </c>
      <c r="BQ18">
        <v>1809.134</v>
      </c>
      <c r="BR18">
        <v>4.3922200172550139E-3</v>
      </c>
      <c r="BS18">
        <v>0.35915375897889301</v>
      </c>
      <c r="BT18">
        <v>0.12381614628877684</v>
      </c>
      <c r="BU18">
        <v>4.6210000000000004</v>
      </c>
      <c r="BV18">
        <v>11.552488649265339</v>
      </c>
      <c r="BW18">
        <v>7.0199332940511869</v>
      </c>
      <c r="BX18">
        <v>0</v>
      </c>
      <c r="BY18">
        <v>209</v>
      </c>
      <c r="BZ18">
        <v>127</v>
      </c>
    </row>
    <row r="19" spans="1:78" ht="16.5" x14ac:dyDescent="0.25">
      <c r="A19" s="125" t="str">
        <f t="shared" si="1"/>
        <v>인천교통공사</v>
      </c>
      <c r="B19" s="126" t="str">
        <f t="shared" si="2"/>
        <v>김수환</v>
      </c>
      <c r="C19" s="127" t="str">
        <f t="shared" si="3"/>
        <v>D</v>
      </c>
      <c r="D19" s="128">
        <f t="shared" si="4"/>
        <v>0.81697352222609254</v>
      </c>
      <c r="E19" s="129">
        <f t="shared" si="5"/>
        <v>4120</v>
      </c>
      <c r="F19" s="130" t="str">
        <f t="shared" si="6"/>
        <v>순환41</v>
      </c>
      <c r="G19" s="131" t="str">
        <f t="shared" si="7"/>
        <v>70바4925</v>
      </c>
      <c r="H19" s="132">
        <f t="shared" si="8"/>
        <v>4</v>
      </c>
      <c r="I19" s="133">
        <f t="shared" si="9"/>
        <v>2308.8099999999995</v>
      </c>
      <c r="J19" s="134">
        <f t="shared" si="10"/>
        <v>4.0986619758610543E-3</v>
      </c>
      <c r="K19" s="134">
        <f t="shared" si="11"/>
        <v>0.38378520065010641</v>
      </c>
      <c r="L19" s="134">
        <f t="shared" si="12"/>
        <v>0.14379702097617392</v>
      </c>
      <c r="M19" s="135">
        <f t="shared" si="13"/>
        <v>5.6740000000000004</v>
      </c>
      <c r="N19" s="136">
        <f t="shared" si="14"/>
        <v>0.12993706714714509</v>
      </c>
      <c r="O19" s="136">
        <f t="shared" si="15"/>
        <v>17.195005219138867</v>
      </c>
      <c r="P19" s="216">
        <f t="shared" si="16"/>
        <v>0</v>
      </c>
      <c r="Q19" s="217">
        <f t="shared" si="17"/>
        <v>3</v>
      </c>
      <c r="R19" s="217">
        <f t="shared" si="18"/>
        <v>397</v>
      </c>
      <c r="T19">
        <v>528</v>
      </c>
      <c r="U19">
        <v>4120</v>
      </c>
      <c r="V19" t="s">
        <v>443</v>
      </c>
      <c r="W19">
        <v>2308.81</v>
      </c>
      <c r="X19">
        <v>867.75099999999998</v>
      </c>
      <c r="Y19">
        <v>2.661</v>
      </c>
      <c r="Z19">
        <v>5.6740000000000004</v>
      </c>
      <c r="AA19">
        <v>149.492445</v>
      </c>
      <c r="AB19">
        <v>0.61271900000000001</v>
      </c>
      <c r="AC19">
        <v>57.372987999999999</v>
      </c>
      <c r="AD19" s="1">
        <v>332</v>
      </c>
      <c r="AE19">
        <v>3</v>
      </c>
      <c r="AF19">
        <v>397</v>
      </c>
      <c r="AG19">
        <v>61</v>
      </c>
      <c r="AH19">
        <v>15.444324999999999</v>
      </c>
      <c r="AI19">
        <v>0</v>
      </c>
      <c r="AJ19">
        <v>0</v>
      </c>
      <c r="AK19">
        <v>0</v>
      </c>
      <c r="AL19">
        <v>0</v>
      </c>
      <c r="AM19">
        <v>0.81697352222609254</v>
      </c>
      <c r="AN19" t="s">
        <v>66</v>
      </c>
      <c r="AO19">
        <v>1947.5219999999999</v>
      </c>
      <c r="AP19" t="s">
        <v>501</v>
      </c>
      <c r="AQ19" t="s">
        <v>115</v>
      </c>
      <c r="AR19" t="s">
        <v>117</v>
      </c>
      <c r="AS19" t="s">
        <v>115</v>
      </c>
      <c r="AT19" t="s">
        <v>117</v>
      </c>
      <c r="AU19" t="s">
        <v>281</v>
      </c>
      <c r="AV19" t="s">
        <v>443</v>
      </c>
      <c r="AW19" t="s">
        <v>66</v>
      </c>
      <c r="AX19">
        <v>4120</v>
      </c>
      <c r="AY19" t="s">
        <v>373</v>
      </c>
      <c r="AZ19">
        <v>6</v>
      </c>
      <c r="BA19" t="s">
        <v>414</v>
      </c>
      <c r="BB19">
        <v>4</v>
      </c>
      <c r="BC19">
        <v>1</v>
      </c>
      <c r="BE19" t="s">
        <v>68</v>
      </c>
      <c r="BF19">
        <v>1</v>
      </c>
      <c r="BG19" t="s">
        <v>279</v>
      </c>
      <c r="BI19" t="s">
        <v>115</v>
      </c>
      <c r="BJ19" t="s">
        <v>443</v>
      </c>
      <c r="BK19" t="s">
        <v>66</v>
      </c>
      <c r="BL19">
        <v>0.81697352222609254</v>
      </c>
      <c r="BM19">
        <v>4120</v>
      </c>
      <c r="BN19" t="s">
        <v>117</v>
      </c>
      <c r="BO19" t="s">
        <v>281</v>
      </c>
      <c r="BP19">
        <v>4</v>
      </c>
      <c r="BQ19">
        <v>2308.8099999999995</v>
      </c>
      <c r="BR19">
        <v>4.0986619758610543E-3</v>
      </c>
      <c r="BS19">
        <v>0.38378520065010641</v>
      </c>
      <c r="BT19">
        <v>0.14379702097617389</v>
      </c>
      <c r="BU19">
        <v>5.6740000000000004</v>
      </c>
      <c r="BV19">
        <v>0.12993706714714509</v>
      </c>
      <c r="BW19">
        <v>17.195005219138867</v>
      </c>
      <c r="BX19">
        <v>0</v>
      </c>
      <c r="BY19">
        <v>3</v>
      </c>
      <c r="BZ19">
        <v>397</v>
      </c>
    </row>
    <row r="20" spans="1:78" ht="16.5" x14ac:dyDescent="0.25">
      <c r="A20" s="108" t="str">
        <f t="shared" si="1"/>
        <v>인천교통공사</v>
      </c>
      <c r="B20" s="109" t="str">
        <f t="shared" si="2"/>
        <v>김승원</v>
      </c>
      <c r="C20" s="110" t="str">
        <f t="shared" si="3"/>
        <v>F</v>
      </c>
      <c r="D20" s="111">
        <f t="shared" si="4"/>
        <v>0.7570811820068919</v>
      </c>
      <c r="E20" s="112">
        <f t="shared" si="5"/>
        <v>6137</v>
      </c>
      <c r="F20" s="113" t="str">
        <f t="shared" si="6"/>
        <v>63</v>
      </c>
      <c r="G20" s="114" t="str">
        <f t="shared" si="7"/>
        <v>70바4915</v>
      </c>
      <c r="H20" s="115">
        <f t="shared" si="8"/>
        <v>3</v>
      </c>
      <c r="I20" s="116">
        <f t="shared" si="9"/>
        <v>2471.8599999999997</v>
      </c>
      <c r="J20" s="117">
        <f t="shared" si="10"/>
        <v>1.4553243637611353E-2</v>
      </c>
      <c r="K20" s="117">
        <f t="shared" si="11"/>
        <v>0.38474883765707779</v>
      </c>
      <c r="L20" s="117">
        <f t="shared" si="12"/>
        <v>0.29168318594095138</v>
      </c>
      <c r="M20" s="118">
        <f t="shared" si="13"/>
        <v>11.491</v>
      </c>
      <c r="N20" s="119">
        <f t="shared" si="14"/>
        <v>8.0910731190277779E-2</v>
      </c>
      <c r="O20" s="119">
        <f t="shared" si="15"/>
        <v>12.136609678541667</v>
      </c>
      <c r="P20" s="218">
        <f t="shared" si="16"/>
        <v>1</v>
      </c>
      <c r="Q20" s="219">
        <f t="shared" si="17"/>
        <v>2</v>
      </c>
      <c r="R20" s="219">
        <f t="shared" si="18"/>
        <v>300</v>
      </c>
      <c r="T20">
        <v>528</v>
      </c>
      <c r="U20">
        <v>6137</v>
      </c>
      <c r="V20" t="s">
        <v>225</v>
      </c>
      <c r="W20">
        <v>2471.86</v>
      </c>
      <c r="X20">
        <v>907.61500000000001</v>
      </c>
      <c r="Y20">
        <v>2.7229999999999999</v>
      </c>
      <c r="Z20">
        <v>11.491</v>
      </c>
      <c r="AA20">
        <v>142.11855800000001</v>
      </c>
      <c r="AB20">
        <v>2.0682860000000001</v>
      </c>
      <c r="AC20">
        <v>54.679949999999998</v>
      </c>
      <c r="AD20" s="1">
        <v>721</v>
      </c>
      <c r="AE20">
        <v>2</v>
      </c>
      <c r="AF20">
        <v>300</v>
      </c>
      <c r="AG20">
        <v>62</v>
      </c>
      <c r="AH20">
        <v>17.392942999999999</v>
      </c>
      <c r="AI20">
        <v>5.9</v>
      </c>
      <c r="AJ20">
        <v>0</v>
      </c>
      <c r="AK20">
        <v>1</v>
      </c>
      <c r="AL20">
        <v>7</v>
      </c>
      <c r="AM20">
        <v>0.7570811820068919</v>
      </c>
      <c r="AN20" t="s">
        <v>68</v>
      </c>
      <c r="AO20">
        <v>2241.0709999999999</v>
      </c>
      <c r="AP20" t="s">
        <v>502</v>
      </c>
      <c r="AQ20" t="s">
        <v>115</v>
      </c>
      <c r="AR20" t="s">
        <v>116</v>
      </c>
      <c r="AS20" t="s">
        <v>115</v>
      </c>
      <c r="AT20" t="s">
        <v>116</v>
      </c>
      <c r="AU20" t="s">
        <v>187</v>
      </c>
      <c r="AV20" t="s">
        <v>225</v>
      </c>
      <c r="AW20" t="s">
        <v>68</v>
      </c>
      <c r="AX20">
        <v>6137</v>
      </c>
      <c r="AY20" t="s">
        <v>354</v>
      </c>
      <c r="AZ20">
        <v>10</v>
      </c>
      <c r="BA20" t="s">
        <v>380</v>
      </c>
      <c r="BB20">
        <v>3</v>
      </c>
      <c r="BC20">
        <v>1</v>
      </c>
      <c r="BE20" t="s">
        <v>68</v>
      </c>
      <c r="BF20">
        <v>0</v>
      </c>
      <c r="BG20" t="s">
        <v>280</v>
      </c>
      <c r="BI20" t="s">
        <v>115</v>
      </c>
      <c r="BJ20" t="s">
        <v>225</v>
      </c>
      <c r="BK20" t="s">
        <v>68</v>
      </c>
      <c r="BL20">
        <v>0.7570811820068919</v>
      </c>
      <c r="BM20">
        <v>6137</v>
      </c>
      <c r="BN20" t="s">
        <v>116</v>
      </c>
      <c r="BO20" t="s">
        <v>187</v>
      </c>
      <c r="BP20">
        <v>3</v>
      </c>
      <c r="BQ20">
        <v>2471.8599999999997</v>
      </c>
      <c r="BR20">
        <v>1.4553243637611353E-2</v>
      </c>
      <c r="BS20">
        <v>0.38474883765707779</v>
      </c>
      <c r="BT20">
        <v>0.29168318594095133</v>
      </c>
      <c r="BU20">
        <v>11.491</v>
      </c>
      <c r="BV20">
        <v>8.0910731190277779E-2</v>
      </c>
      <c r="BW20">
        <v>12.136609678541667</v>
      </c>
      <c r="BX20">
        <v>1</v>
      </c>
      <c r="BY20">
        <v>2</v>
      </c>
      <c r="BZ20">
        <v>300</v>
      </c>
    </row>
    <row r="21" spans="1:78" ht="16.5" x14ac:dyDescent="0.25">
      <c r="A21" s="125" t="str">
        <f t="shared" si="1"/>
        <v>인천교통공사</v>
      </c>
      <c r="B21" s="126" t="str">
        <f t="shared" si="2"/>
        <v>김승재</v>
      </c>
      <c r="C21" s="127" t="str">
        <f t="shared" si="3"/>
        <v>B</v>
      </c>
      <c r="D21" s="128">
        <f t="shared" si="4"/>
        <v>0.9397303672314492</v>
      </c>
      <c r="E21" s="129">
        <f t="shared" si="5"/>
        <v>2110</v>
      </c>
      <c r="F21" s="130" t="str">
        <f t="shared" si="6"/>
        <v>순환42</v>
      </c>
      <c r="G21" s="131" t="str">
        <f t="shared" si="7"/>
        <v>70바4932</v>
      </c>
      <c r="H21" s="132">
        <f t="shared" si="8"/>
        <v>8</v>
      </c>
      <c r="I21" s="133">
        <f t="shared" si="9"/>
        <v>2295.9459999999999</v>
      </c>
      <c r="J21" s="134">
        <f t="shared" si="10"/>
        <v>8.8784174598293339E-3</v>
      </c>
      <c r="K21" s="134">
        <f t="shared" si="11"/>
        <v>0.29213089575956647</v>
      </c>
      <c r="L21" s="134">
        <f t="shared" si="12"/>
        <v>5.4008238869729518E-2</v>
      </c>
      <c r="M21" s="135">
        <f t="shared" si="13"/>
        <v>2.3740000000000001</v>
      </c>
      <c r="N21" s="136">
        <f t="shared" si="14"/>
        <v>0.26133018807933639</v>
      </c>
      <c r="O21" s="136">
        <f t="shared" si="15"/>
        <v>11.977633620302917</v>
      </c>
      <c r="P21" s="216">
        <f t="shared" si="16"/>
        <v>0</v>
      </c>
      <c r="Q21" s="217">
        <f t="shared" si="17"/>
        <v>6</v>
      </c>
      <c r="R21" s="217">
        <f t="shared" si="18"/>
        <v>275</v>
      </c>
      <c r="T21">
        <v>528</v>
      </c>
      <c r="U21">
        <v>2110</v>
      </c>
      <c r="V21" t="s">
        <v>444</v>
      </c>
      <c r="W21">
        <v>2295.9459999999999</v>
      </c>
      <c r="X21">
        <v>673.47500000000002</v>
      </c>
      <c r="Y21">
        <v>3.4089999999999998</v>
      </c>
      <c r="Z21">
        <v>2.3740000000000001</v>
      </c>
      <c r="AA21">
        <v>145.16494700000001</v>
      </c>
      <c r="AB21">
        <v>1.288835</v>
      </c>
      <c r="AC21">
        <v>42.407165999999997</v>
      </c>
      <c r="AD21" s="1">
        <v>124</v>
      </c>
      <c r="AE21">
        <v>6</v>
      </c>
      <c r="AF21">
        <v>275</v>
      </c>
      <c r="AG21">
        <v>82</v>
      </c>
      <c r="AH21">
        <v>15.816117999999999</v>
      </c>
      <c r="AI21">
        <v>494.3</v>
      </c>
      <c r="AJ21">
        <v>4.4000000000000004</v>
      </c>
      <c r="AK21">
        <v>0</v>
      </c>
      <c r="AL21">
        <v>0</v>
      </c>
      <c r="AM21">
        <v>0.9397303672314492</v>
      </c>
      <c r="AN21" t="s">
        <v>313</v>
      </c>
      <c r="AO21">
        <v>542.41099999999994</v>
      </c>
      <c r="AP21" t="s">
        <v>503</v>
      </c>
      <c r="AQ21" t="s">
        <v>115</v>
      </c>
      <c r="AR21" t="s">
        <v>118</v>
      </c>
      <c r="AS21" t="s">
        <v>115</v>
      </c>
      <c r="AT21" t="s">
        <v>118</v>
      </c>
      <c r="AU21" t="s">
        <v>203</v>
      </c>
      <c r="AV21" t="s">
        <v>444</v>
      </c>
      <c r="AW21" t="s">
        <v>313</v>
      </c>
      <c r="AX21">
        <v>2110</v>
      </c>
      <c r="AY21" t="s">
        <v>382</v>
      </c>
      <c r="AZ21">
        <v>2</v>
      </c>
      <c r="BA21" t="s">
        <v>504</v>
      </c>
      <c r="BB21">
        <v>8</v>
      </c>
      <c r="BC21">
        <v>1</v>
      </c>
      <c r="BE21" t="s">
        <v>335</v>
      </c>
      <c r="BF21">
        <v>-1</v>
      </c>
      <c r="BG21" t="s">
        <v>338</v>
      </c>
      <c r="BI21" t="s">
        <v>115</v>
      </c>
      <c r="BJ21" t="s">
        <v>444</v>
      </c>
      <c r="BK21" t="s">
        <v>313</v>
      </c>
      <c r="BL21">
        <v>0.9397303672314492</v>
      </c>
      <c r="BM21">
        <v>2110</v>
      </c>
      <c r="BN21" t="s">
        <v>118</v>
      </c>
      <c r="BO21" t="s">
        <v>203</v>
      </c>
      <c r="BP21">
        <v>8</v>
      </c>
      <c r="BQ21">
        <v>2295.9459999999999</v>
      </c>
      <c r="BR21">
        <v>8.8784174598293339E-3</v>
      </c>
      <c r="BS21">
        <v>0.29213089575956647</v>
      </c>
      <c r="BT21">
        <v>5.4008238869729518E-2</v>
      </c>
      <c r="BU21">
        <v>2.3740000000000001</v>
      </c>
      <c r="BV21">
        <v>0.26133018807933639</v>
      </c>
      <c r="BW21">
        <v>11.977633620302917</v>
      </c>
      <c r="BX21">
        <v>0</v>
      </c>
      <c r="BY21">
        <v>6</v>
      </c>
      <c r="BZ21">
        <v>275</v>
      </c>
    </row>
    <row r="22" spans="1:78" ht="16.5" x14ac:dyDescent="0.25">
      <c r="A22" s="108" t="str">
        <f t="shared" si="1"/>
        <v>인천교통공사</v>
      </c>
      <c r="B22" s="109" t="str">
        <f t="shared" si="2"/>
        <v>김승회</v>
      </c>
      <c r="C22" s="110" t="str">
        <f t="shared" si="3"/>
        <v>C</v>
      </c>
      <c r="D22" s="111">
        <f t="shared" si="4"/>
        <v>0.85282128679566183</v>
      </c>
      <c r="E22" s="112">
        <f t="shared" si="5"/>
        <v>4442</v>
      </c>
      <c r="F22" s="113" t="str">
        <f t="shared" si="6"/>
        <v>순환41</v>
      </c>
      <c r="G22" s="114" t="str">
        <f t="shared" si="7"/>
        <v>70바4926</v>
      </c>
      <c r="H22" s="115">
        <f t="shared" si="8"/>
        <v>5</v>
      </c>
      <c r="I22" s="116">
        <f t="shared" si="9"/>
        <v>2009.3589999999999</v>
      </c>
      <c r="J22" s="117">
        <f t="shared" si="10"/>
        <v>2.8470302583605646E-2</v>
      </c>
      <c r="K22" s="117">
        <f t="shared" si="11"/>
        <v>0.32354555865033457</v>
      </c>
      <c r="L22" s="117">
        <f t="shared" si="12"/>
        <v>0.12342244467016596</v>
      </c>
      <c r="M22" s="118">
        <f t="shared" si="13"/>
        <v>5.1509999999999998</v>
      </c>
      <c r="N22" s="119">
        <f t="shared" si="14"/>
        <v>4.9767114786357244E-2</v>
      </c>
      <c r="O22" s="119">
        <f t="shared" si="15"/>
        <v>5.5739168560720112</v>
      </c>
      <c r="P22" s="218">
        <f t="shared" si="16"/>
        <v>5</v>
      </c>
      <c r="Q22" s="219">
        <f t="shared" si="17"/>
        <v>1</v>
      </c>
      <c r="R22" s="219">
        <f t="shared" si="18"/>
        <v>112</v>
      </c>
      <c r="T22">
        <v>528</v>
      </c>
      <c r="U22">
        <v>4442</v>
      </c>
      <c r="V22" t="s">
        <v>447</v>
      </c>
      <c r="W22">
        <v>2009.3589999999999</v>
      </c>
      <c r="X22">
        <v>722.048</v>
      </c>
      <c r="Y22">
        <v>2.7829999999999999</v>
      </c>
      <c r="Z22">
        <v>5.1509999999999998</v>
      </c>
      <c r="AA22">
        <v>135.48050599999999</v>
      </c>
      <c r="AB22">
        <v>3.8571710000000001</v>
      </c>
      <c r="AC22">
        <v>43.834116000000002</v>
      </c>
      <c r="AD22" s="1">
        <v>248</v>
      </c>
      <c r="AE22">
        <v>1</v>
      </c>
      <c r="AF22">
        <v>112</v>
      </c>
      <c r="AG22">
        <v>68</v>
      </c>
      <c r="AH22">
        <v>14.831351</v>
      </c>
      <c r="AI22">
        <v>8.8000000000000007</v>
      </c>
      <c r="AJ22">
        <v>0</v>
      </c>
      <c r="AK22">
        <v>5</v>
      </c>
      <c r="AL22">
        <v>2873</v>
      </c>
      <c r="AM22">
        <v>0.85282128679566183</v>
      </c>
      <c r="AN22" t="s">
        <v>67</v>
      </c>
      <c r="AO22">
        <v>1580.3630000000001</v>
      </c>
      <c r="AP22" t="s">
        <v>505</v>
      </c>
      <c r="AQ22" t="s">
        <v>115</v>
      </c>
      <c r="AR22" t="s">
        <v>117</v>
      </c>
      <c r="AS22" t="s">
        <v>115</v>
      </c>
      <c r="AT22" t="s">
        <v>117</v>
      </c>
      <c r="AU22" t="s">
        <v>197</v>
      </c>
      <c r="AV22" t="s">
        <v>447</v>
      </c>
      <c r="AW22" t="s">
        <v>67</v>
      </c>
      <c r="AX22">
        <v>4442</v>
      </c>
      <c r="AY22" t="s">
        <v>365</v>
      </c>
      <c r="AZ22">
        <v>5</v>
      </c>
      <c r="BA22" t="s">
        <v>399</v>
      </c>
      <c r="BB22">
        <v>5</v>
      </c>
      <c r="BC22">
        <v>1</v>
      </c>
      <c r="BE22" t="s">
        <v>67</v>
      </c>
      <c r="BF22">
        <v>0</v>
      </c>
      <c r="BG22" t="s">
        <v>280</v>
      </c>
      <c r="BI22" t="s">
        <v>115</v>
      </c>
      <c r="BJ22" t="s">
        <v>447</v>
      </c>
      <c r="BK22" t="s">
        <v>67</v>
      </c>
      <c r="BL22">
        <v>0.85282128679566183</v>
      </c>
      <c r="BM22">
        <v>4442</v>
      </c>
      <c r="BN22" t="s">
        <v>117</v>
      </c>
      <c r="BO22" t="s">
        <v>197</v>
      </c>
      <c r="BP22">
        <v>5</v>
      </c>
      <c r="BQ22">
        <v>2009.3589999999999</v>
      </c>
      <c r="BR22">
        <v>2.8470302583605646E-2</v>
      </c>
      <c r="BS22">
        <v>0.32354555865033457</v>
      </c>
      <c r="BT22">
        <v>0.12342244467016596</v>
      </c>
      <c r="BU22">
        <v>5.1509999999999998</v>
      </c>
      <c r="BV22">
        <v>4.9767114786357244E-2</v>
      </c>
      <c r="BW22">
        <v>5.5739168560720112</v>
      </c>
      <c r="BX22">
        <v>5</v>
      </c>
      <c r="BY22">
        <v>1</v>
      </c>
      <c r="BZ22">
        <v>112</v>
      </c>
    </row>
    <row r="23" spans="1:78" ht="16.5" x14ac:dyDescent="0.25">
      <c r="A23" s="125" t="str">
        <f t="shared" si="1"/>
        <v>인천교통공사</v>
      </c>
      <c r="B23" s="126" t="str">
        <f t="shared" si="2"/>
        <v>김영열</v>
      </c>
      <c r="C23" s="127" t="str">
        <f t="shared" si="3"/>
        <v>C</v>
      </c>
      <c r="D23" s="128">
        <f t="shared" si="4"/>
        <v>0.89352709072270642</v>
      </c>
      <c r="E23" s="129">
        <f t="shared" si="5"/>
        <v>6995</v>
      </c>
      <c r="F23" s="130" t="str">
        <f t="shared" si="6"/>
        <v>순환47</v>
      </c>
      <c r="G23" s="131" t="str">
        <f t="shared" si="7"/>
        <v>70바4944</v>
      </c>
      <c r="H23" s="132">
        <f t="shared" si="8"/>
        <v>5</v>
      </c>
      <c r="I23" s="133">
        <f t="shared" si="9"/>
        <v>2422.7139999999999</v>
      </c>
      <c r="J23" s="134">
        <f t="shared" si="10"/>
        <v>2.7662294606722753E-3</v>
      </c>
      <c r="K23" s="134">
        <f t="shared" si="11"/>
        <v>0.2475054452813974</v>
      </c>
      <c r="L23" s="134">
        <f t="shared" si="12"/>
        <v>7.1407520656585968E-2</v>
      </c>
      <c r="M23" s="135">
        <f t="shared" si="13"/>
        <v>3.286</v>
      </c>
      <c r="N23" s="136">
        <f t="shared" si="14"/>
        <v>4.1276023500916741E-2</v>
      </c>
      <c r="O23" s="136">
        <f t="shared" si="15"/>
        <v>9.6998655227154345</v>
      </c>
      <c r="P23" s="216">
        <f t="shared" si="16"/>
        <v>0</v>
      </c>
      <c r="Q23" s="217">
        <f t="shared" si="17"/>
        <v>1</v>
      </c>
      <c r="R23" s="217">
        <f t="shared" si="18"/>
        <v>248</v>
      </c>
      <c r="T23">
        <v>528</v>
      </c>
      <c r="U23">
        <v>6995</v>
      </c>
      <c r="V23" t="s">
        <v>448</v>
      </c>
      <c r="W23">
        <v>2464.8580000000002</v>
      </c>
      <c r="X23">
        <v>723.245</v>
      </c>
      <c r="Y23">
        <v>3.4079999999999999</v>
      </c>
      <c r="Z23">
        <v>3.286</v>
      </c>
      <c r="AA23">
        <v>139.56578999999999</v>
      </c>
      <c r="AB23">
        <v>0.386071</v>
      </c>
      <c r="AC23">
        <v>34.543292999999998</v>
      </c>
      <c r="AD23" s="1">
        <v>173</v>
      </c>
      <c r="AE23">
        <v>1</v>
      </c>
      <c r="AF23">
        <v>248</v>
      </c>
      <c r="AG23">
        <v>64</v>
      </c>
      <c r="AH23">
        <v>17.660903000000001</v>
      </c>
      <c r="AI23">
        <v>54.1</v>
      </c>
      <c r="AJ23">
        <v>0</v>
      </c>
      <c r="AK23">
        <v>0</v>
      </c>
      <c r="AL23">
        <v>0</v>
      </c>
      <c r="AM23">
        <v>0.89352709072270642</v>
      </c>
      <c r="AN23" t="s">
        <v>67</v>
      </c>
      <c r="AO23">
        <v>1943.8510000000001</v>
      </c>
      <c r="AP23" t="s">
        <v>506</v>
      </c>
      <c r="AQ23" t="s">
        <v>115</v>
      </c>
      <c r="AR23" t="s">
        <v>120</v>
      </c>
      <c r="AS23" t="s">
        <v>115</v>
      </c>
      <c r="AT23" t="s">
        <v>120</v>
      </c>
      <c r="AU23" t="s">
        <v>215</v>
      </c>
      <c r="AV23" t="s">
        <v>448</v>
      </c>
      <c r="AW23" t="s">
        <v>67</v>
      </c>
      <c r="AX23">
        <v>6995</v>
      </c>
      <c r="AY23" t="s">
        <v>366</v>
      </c>
      <c r="AZ23">
        <v>1</v>
      </c>
      <c r="BA23" t="s">
        <v>332</v>
      </c>
      <c r="BB23">
        <v>5</v>
      </c>
      <c r="BC23">
        <v>1</v>
      </c>
      <c r="BE23" t="s">
        <v>313</v>
      </c>
      <c r="BF23">
        <v>-1</v>
      </c>
      <c r="BG23" t="s">
        <v>338</v>
      </c>
      <c r="BI23" t="s">
        <v>115</v>
      </c>
      <c r="BJ23" t="s">
        <v>448</v>
      </c>
      <c r="BK23" t="s">
        <v>67</v>
      </c>
      <c r="BL23">
        <v>0.89352709072270642</v>
      </c>
      <c r="BM23">
        <v>6995</v>
      </c>
      <c r="BN23" t="s">
        <v>120</v>
      </c>
      <c r="BO23" t="s">
        <v>215</v>
      </c>
      <c r="BP23">
        <v>5</v>
      </c>
      <c r="BQ23">
        <v>2422.7139999999999</v>
      </c>
      <c r="BR23">
        <v>2.7662294606722753E-3</v>
      </c>
      <c r="BS23">
        <v>0.2475054452813974</v>
      </c>
      <c r="BT23">
        <v>7.0186598984606816E-2</v>
      </c>
      <c r="BU23">
        <v>3.286</v>
      </c>
      <c r="BV23">
        <v>4.1276023500916741E-2</v>
      </c>
      <c r="BW23">
        <v>9.6998655227154345</v>
      </c>
      <c r="BX23">
        <v>0</v>
      </c>
      <c r="BY23">
        <v>1</v>
      </c>
      <c r="BZ23">
        <v>248</v>
      </c>
    </row>
    <row r="24" spans="1:78" ht="16.5" x14ac:dyDescent="0.25">
      <c r="A24" s="108" t="str">
        <f t="shared" si="1"/>
        <v>인천교통공사</v>
      </c>
      <c r="B24" s="109" t="str">
        <f t="shared" si="2"/>
        <v>김영우</v>
      </c>
      <c r="C24" s="110" t="str">
        <f t="shared" si="3"/>
        <v>B</v>
      </c>
      <c r="D24" s="111">
        <f t="shared" si="4"/>
        <v>0.94729315242410872</v>
      </c>
      <c r="E24" s="112">
        <f t="shared" si="5"/>
        <v>4987</v>
      </c>
      <c r="F24" s="113" t="str">
        <f t="shared" si="6"/>
        <v>순환41</v>
      </c>
      <c r="G24" s="114" t="str">
        <f t="shared" si="7"/>
        <v>70바4919</v>
      </c>
      <c r="H24" s="115">
        <f t="shared" si="8"/>
        <v>2</v>
      </c>
      <c r="I24" s="116">
        <f t="shared" si="9"/>
        <v>1976.075</v>
      </c>
      <c r="J24" s="117">
        <f t="shared" si="10"/>
        <v>2.9064757554159589E-3</v>
      </c>
      <c r="K24" s="117">
        <f t="shared" si="11"/>
        <v>0.33731880146411058</v>
      </c>
      <c r="L24" s="117">
        <f t="shared" si="12"/>
        <v>4.5544830029224596E-2</v>
      </c>
      <c r="M24" s="118">
        <f t="shared" si="13"/>
        <v>4.91</v>
      </c>
      <c r="N24" s="119">
        <f t="shared" si="14"/>
        <v>0.10121073339827688</v>
      </c>
      <c r="O24" s="119">
        <f t="shared" si="15"/>
        <v>0.30363220019483067</v>
      </c>
      <c r="P24" s="218">
        <f t="shared" si="16"/>
        <v>0</v>
      </c>
      <c r="Q24" s="219">
        <f t="shared" si="17"/>
        <v>2</v>
      </c>
      <c r="R24" s="219">
        <f t="shared" si="18"/>
        <v>6</v>
      </c>
      <c r="T24">
        <v>528</v>
      </c>
      <c r="U24">
        <v>4987</v>
      </c>
      <c r="V24" t="s">
        <v>308</v>
      </c>
      <c r="W24">
        <v>1976.075</v>
      </c>
      <c r="X24">
        <v>613.827</v>
      </c>
      <c r="Y24">
        <v>3.2189999999999999</v>
      </c>
      <c r="Z24">
        <v>4.91</v>
      </c>
      <c r="AA24">
        <v>135.41244900000001</v>
      </c>
      <c r="AB24">
        <v>0.39357300000000001</v>
      </c>
      <c r="AC24">
        <v>45.677165000000002</v>
      </c>
      <c r="AD24" s="1">
        <v>90</v>
      </c>
      <c r="AE24">
        <v>2</v>
      </c>
      <c r="AF24">
        <v>6</v>
      </c>
      <c r="AG24">
        <v>58</v>
      </c>
      <c r="AH24">
        <v>14.593007999999999</v>
      </c>
      <c r="AI24">
        <v>0</v>
      </c>
      <c r="AJ24">
        <v>0</v>
      </c>
      <c r="AK24">
        <v>0</v>
      </c>
      <c r="AL24">
        <v>0</v>
      </c>
      <c r="AM24">
        <v>0.94729315242410872</v>
      </c>
      <c r="AN24" t="s">
        <v>313</v>
      </c>
      <c r="AO24">
        <v>1776.4590000000001</v>
      </c>
      <c r="AP24" t="s">
        <v>507</v>
      </c>
      <c r="AQ24" t="s">
        <v>115</v>
      </c>
      <c r="AR24" t="s">
        <v>117</v>
      </c>
      <c r="AS24" t="s">
        <v>115</v>
      </c>
      <c r="AT24" t="s">
        <v>117</v>
      </c>
      <c r="AU24" t="s">
        <v>190</v>
      </c>
      <c r="AV24" t="s">
        <v>308</v>
      </c>
      <c r="AW24" t="s">
        <v>313</v>
      </c>
      <c r="AX24">
        <v>4987</v>
      </c>
      <c r="AY24" t="s">
        <v>379</v>
      </c>
      <c r="AZ24">
        <v>1</v>
      </c>
      <c r="BA24" t="s">
        <v>325</v>
      </c>
      <c r="BB24">
        <v>2</v>
      </c>
      <c r="BC24">
        <v>1</v>
      </c>
      <c r="BE24" t="s">
        <v>313</v>
      </c>
      <c r="BF24">
        <v>0</v>
      </c>
      <c r="BG24" t="s">
        <v>280</v>
      </c>
      <c r="BI24" t="s">
        <v>115</v>
      </c>
      <c r="BJ24" t="s">
        <v>308</v>
      </c>
      <c r="BK24" t="s">
        <v>313</v>
      </c>
      <c r="BL24">
        <v>0.94729315242410872</v>
      </c>
      <c r="BM24">
        <v>4987</v>
      </c>
      <c r="BN24" t="s">
        <v>117</v>
      </c>
      <c r="BO24" t="s">
        <v>190</v>
      </c>
      <c r="BP24">
        <v>2</v>
      </c>
      <c r="BQ24">
        <v>1976.075</v>
      </c>
      <c r="BR24">
        <v>2.9064757554159589E-3</v>
      </c>
      <c r="BS24">
        <v>0.33731880146411058</v>
      </c>
      <c r="BT24">
        <v>4.5544830029224596E-2</v>
      </c>
      <c r="BU24">
        <v>4.91</v>
      </c>
      <c r="BV24">
        <v>0.10121073339827688</v>
      </c>
      <c r="BW24">
        <v>0.30363220019483067</v>
      </c>
      <c r="BX24">
        <v>0</v>
      </c>
      <c r="BY24">
        <v>2</v>
      </c>
      <c r="BZ24">
        <v>6</v>
      </c>
    </row>
    <row r="25" spans="1:78" ht="16.5" x14ac:dyDescent="0.25">
      <c r="A25" s="125" t="str">
        <f t="shared" si="1"/>
        <v>인천교통공사</v>
      </c>
      <c r="B25" s="126" t="str">
        <f t="shared" si="2"/>
        <v>김영준</v>
      </c>
      <c r="C25" s="127" t="str">
        <f t="shared" si="3"/>
        <v>C</v>
      </c>
      <c r="D25" s="128">
        <f t="shared" si="4"/>
        <v>0.85983851770272801</v>
      </c>
      <c r="E25" s="129">
        <f t="shared" si="5"/>
        <v>2184</v>
      </c>
      <c r="F25" s="130" t="str">
        <f t="shared" si="6"/>
        <v>63</v>
      </c>
      <c r="G25" s="131" t="str">
        <f t="shared" si="7"/>
        <v>70바4909</v>
      </c>
      <c r="H25" s="132">
        <f t="shared" si="8"/>
        <v>3</v>
      </c>
      <c r="I25" s="133">
        <f t="shared" si="9"/>
        <v>2236.174</v>
      </c>
      <c r="J25" s="134">
        <f t="shared" si="10"/>
        <v>8.6792758620148937E-3</v>
      </c>
      <c r="K25" s="134">
        <f t="shared" si="11"/>
        <v>0.33573588389032105</v>
      </c>
      <c r="L25" s="134">
        <f t="shared" si="12"/>
        <v>0.18066572637013043</v>
      </c>
      <c r="M25" s="135">
        <f t="shared" si="13"/>
        <v>7.56</v>
      </c>
      <c r="N25" s="136">
        <f t="shared" si="14"/>
        <v>0.17887695680210933</v>
      </c>
      <c r="O25" s="136">
        <f t="shared" si="15"/>
        <v>2.1465234816253118</v>
      </c>
      <c r="P25" s="216">
        <f t="shared" si="16"/>
        <v>0</v>
      </c>
      <c r="Q25" s="217">
        <f t="shared" si="17"/>
        <v>4</v>
      </c>
      <c r="R25" s="217">
        <f t="shared" si="18"/>
        <v>48</v>
      </c>
      <c r="T25">
        <v>528</v>
      </c>
      <c r="U25">
        <v>2184</v>
      </c>
      <c r="V25" t="s">
        <v>226</v>
      </c>
      <c r="W25">
        <v>2236.174</v>
      </c>
      <c r="X25">
        <v>712.80799999999999</v>
      </c>
      <c r="Y25">
        <v>3.137</v>
      </c>
      <c r="Z25">
        <v>7.56</v>
      </c>
      <c r="AA25">
        <v>130.092996</v>
      </c>
      <c r="AB25">
        <v>1.129113</v>
      </c>
      <c r="AC25">
        <v>43.676887000000001</v>
      </c>
      <c r="AD25" s="1">
        <v>404</v>
      </c>
      <c r="AE25">
        <v>4</v>
      </c>
      <c r="AF25">
        <v>48</v>
      </c>
      <c r="AG25">
        <v>66</v>
      </c>
      <c r="AH25">
        <v>17.189042000000001</v>
      </c>
      <c r="AI25">
        <v>31.3</v>
      </c>
      <c r="AJ25">
        <v>0</v>
      </c>
      <c r="AK25">
        <v>0</v>
      </c>
      <c r="AL25">
        <v>0</v>
      </c>
      <c r="AM25">
        <v>0.85983851770272801</v>
      </c>
      <c r="AN25" t="s">
        <v>67</v>
      </c>
      <c r="AO25">
        <v>1549.7080000000001</v>
      </c>
      <c r="AP25" t="s">
        <v>508</v>
      </c>
      <c r="AQ25" t="s">
        <v>115</v>
      </c>
      <c r="AR25" t="s">
        <v>116</v>
      </c>
      <c r="AS25" t="s">
        <v>115</v>
      </c>
      <c r="AT25" t="s">
        <v>116</v>
      </c>
      <c r="AU25" t="s">
        <v>179</v>
      </c>
      <c r="AV25" t="s">
        <v>226</v>
      </c>
      <c r="AW25" t="s">
        <v>67</v>
      </c>
      <c r="AX25">
        <v>2184</v>
      </c>
      <c r="AY25" t="s">
        <v>359</v>
      </c>
      <c r="AZ25">
        <v>7</v>
      </c>
      <c r="BA25" t="s">
        <v>442</v>
      </c>
      <c r="BB25">
        <v>3</v>
      </c>
      <c r="BC25">
        <v>1</v>
      </c>
      <c r="BE25" t="s">
        <v>67</v>
      </c>
      <c r="BF25">
        <v>0</v>
      </c>
      <c r="BG25" t="s">
        <v>280</v>
      </c>
      <c r="BI25" t="s">
        <v>115</v>
      </c>
      <c r="BJ25" t="s">
        <v>226</v>
      </c>
      <c r="BK25" t="s">
        <v>67</v>
      </c>
      <c r="BL25">
        <v>0.85983851770272801</v>
      </c>
      <c r="BM25">
        <v>2184</v>
      </c>
      <c r="BN25" t="s">
        <v>116</v>
      </c>
      <c r="BO25" t="s">
        <v>179</v>
      </c>
      <c r="BP25">
        <v>3</v>
      </c>
      <c r="BQ25">
        <v>2236.174</v>
      </c>
      <c r="BR25">
        <v>8.6792758620148937E-3</v>
      </c>
      <c r="BS25">
        <v>0.33573588389032105</v>
      </c>
      <c r="BT25">
        <v>0.18066572637013043</v>
      </c>
      <c r="BU25">
        <v>7.56</v>
      </c>
      <c r="BV25">
        <v>0.17887695680210933</v>
      </c>
      <c r="BW25">
        <v>2.1465234816253118</v>
      </c>
      <c r="BX25">
        <v>0</v>
      </c>
      <c r="BY25">
        <v>4</v>
      </c>
      <c r="BZ25">
        <v>48</v>
      </c>
    </row>
    <row r="26" spans="1:78" ht="16.5" x14ac:dyDescent="0.25">
      <c r="A26" s="108" t="str">
        <f t="shared" si="1"/>
        <v>인천교통공사</v>
      </c>
      <c r="B26" s="109" t="str">
        <f t="shared" si="2"/>
        <v>김유식</v>
      </c>
      <c r="C26" s="110" t="str">
        <f t="shared" si="3"/>
        <v>B</v>
      </c>
      <c r="D26" s="111">
        <f t="shared" si="4"/>
        <v>0.91831164813012245</v>
      </c>
      <c r="E26" s="112">
        <f t="shared" si="5"/>
        <v>8559</v>
      </c>
      <c r="F26" s="113" t="str">
        <f t="shared" si="6"/>
        <v>순환41</v>
      </c>
      <c r="G26" s="114" t="str">
        <f t="shared" si="7"/>
        <v>70바4922</v>
      </c>
      <c r="H26" s="115">
        <f t="shared" si="8"/>
        <v>3</v>
      </c>
      <c r="I26" s="116">
        <f t="shared" si="9"/>
        <v>1994.4800000000002</v>
      </c>
      <c r="J26" s="117">
        <f t="shared" si="10"/>
        <v>3.3322375147171201E-3</v>
      </c>
      <c r="K26" s="117">
        <f t="shared" si="11"/>
        <v>0.27567838511743076</v>
      </c>
      <c r="L26" s="117">
        <f t="shared" si="12"/>
        <v>0.16094420600858367</v>
      </c>
      <c r="M26" s="118">
        <f t="shared" si="13"/>
        <v>5.72</v>
      </c>
      <c r="N26" s="119">
        <f t="shared" si="14"/>
        <v>0.20055352773655286</v>
      </c>
      <c r="O26" s="119">
        <f t="shared" si="15"/>
        <v>2.8578877702458785</v>
      </c>
      <c r="P26" s="218">
        <f t="shared" si="16"/>
        <v>0</v>
      </c>
      <c r="Q26" s="219">
        <f t="shared" si="17"/>
        <v>4</v>
      </c>
      <c r="R26" s="219">
        <f t="shared" si="18"/>
        <v>57</v>
      </c>
      <c r="T26">
        <v>528</v>
      </c>
      <c r="U26">
        <v>8559</v>
      </c>
      <c r="V26" t="s">
        <v>227</v>
      </c>
      <c r="W26">
        <v>1994.48</v>
      </c>
      <c r="X26">
        <v>641.00400000000002</v>
      </c>
      <c r="Y26">
        <v>3.1110000000000002</v>
      </c>
      <c r="Z26">
        <v>5.72</v>
      </c>
      <c r="AA26">
        <v>122.10354100000001</v>
      </c>
      <c r="AB26">
        <v>0.40687800000000002</v>
      </c>
      <c r="AC26">
        <v>33.661307000000001</v>
      </c>
      <c r="AD26" s="1">
        <v>321</v>
      </c>
      <c r="AE26">
        <v>4</v>
      </c>
      <c r="AF26">
        <v>57</v>
      </c>
      <c r="AG26">
        <v>68</v>
      </c>
      <c r="AH26">
        <v>16.334333000000001</v>
      </c>
      <c r="AI26">
        <v>9.8000000000000007</v>
      </c>
      <c r="AJ26">
        <v>0</v>
      </c>
      <c r="AK26">
        <v>0</v>
      </c>
      <c r="AL26">
        <v>0</v>
      </c>
      <c r="AM26">
        <v>0.91831164813012245</v>
      </c>
      <c r="AN26" t="s">
        <v>313</v>
      </c>
      <c r="AO26">
        <v>1778.2650000000001</v>
      </c>
      <c r="AP26" t="s">
        <v>509</v>
      </c>
      <c r="AQ26" t="s">
        <v>115</v>
      </c>
      <c r="AR26" t="s">
        <v>117</v>
      </c>
      <c r="AS26" t="s">
        <v>115</v>
      </c>
      <c r="AT26" t="s">
        <v>117</v>
      </c>
      <c r="AU26" t="s">
        <v>193</v>
      </c>
      <c r="AV26" t="s">
        <v>227</v>
      </c>
      <c r="AW26" t="s">
        <v>313</v>
      </c>
      <c r="AX26">
        <v>8559</v>
      </c>
      <c r="AY26" t="s">
        <v>379</v>
      </c>
      <c r="AZ26">
        <v>3</v>
      </c>
      <c r="BA26" t="s">
        <v>462</v>
      </c>
      <c r="BB26">
        <v>3</v>
      </c>
      <c r="BC26">
        <v>1</v>
      </c>
      <c r="BE26" t="s">
        <v>67</v>
      </c>
      <c r="BF26">
        <v>1</v>
      </c>
      <c r="BG26" t="s">
        <v>279</v>
      </c>
      <c r="BI26" t="s">
        <v>115</v>
      </c>
      <c r="BJ26" t="s">
        <v>227</v>
      </c>
      <c r="BK26" t="s">
        <v>313</v>
      </c>
      <c r="BL26">
        <v>0.91831164813012245</v>
      </c>
      <c r="BM26">
        <v>8559</v>
      </c>
      <c r="BN26" t="s">
        <v>117</v>
      </c>
      <c r="BO26" t="s">
        <v>193</v>
      </c>
      <c r="BP26">
        <v>3</v>
      </c>
      <c r="BQ26">
        <v>1994.4800000000002</v>
      </c>
      <c r="BR26">
        <v>3.3322375147171201E-3</v>
      </c>
      <c r="BS26">
        <v>0.27567838511743076</v>
      </c>
      <c r="BT26">
        <v>0.1609442060085837</v>
      </c>
      <c r="BU26">
        <v>5.72</v>
      </c>
      <c r="BV26">
        <v>0.20055352773655286</v>
      </c>
      <c r="BW26">
        <v>2.8578877702458785</v>
      </c>
      <c r="BX26">
        <v>0</v>
      </c>
      <c r="BY26">
        <v>4</v>
      </c>
      <c r="BZ26">
        <v>57</v>
      </c>
    </row>
    <row r="27" spans="1:78" ht="16.5" x14ac:dyDescent="0.25">
      <c r="A27" s="125" t="str">
        <f t="shared" si="1"/>
        <v>인천교통공사</v>
      </c>
      <c r="B27" s="126" t="str">
        <f t="shared" si="2"/>
        <v>김윤수</v>
      </c>
      <c r="C27" s="127" t="str">
        <f t="shared" si="3"/>
        <v>F</v>
      </c>
      <c r="D27" s="128">
        <f t="shared" si="4"/>
        <v>0.66462044140906795</v>
      </c>
      <c r="E27" s="129">
        <f t="shared" si="5"/>
        <v>6808</v>
      </c>
      <c r="F27" s="130" t="str">
        <f t="shared" si="6"/>
        <v>순환42</v>
      </c>
      <c r="G27" s="131" t="str">
        <f t="shared" si="7"/>
        <v>70바4931</v>
      </c>
      <c r="H27" s="132">
        <f t="shared" si="8"/>
        <v>2</v>
      </c>
      <c r="I27" s="133">
        <f t="shared" si="9"/>
        <v>2136.29</v>
      </c>
      <c r="J27" s="134">
        <f t="shared" si="10"/>
        <v>1.1272740206963264E-2</v>
      </c>
      <c r="K27" s="134">
        <f t="shared" si="11"/>
        <v>0.37625348394144953</v>
      </c>
      <c r="L27" s="134">
        <f t="shared" si="12"/>
        <v>0.1497923970996447</v>
      </c>
      <c r="M27" s="135">
        <f t="shared" si="13"/>
        <v>7.8159999999999998</v>
      </c>
      <c r="N27" s="136">
        <f t="shared" si="14"/>
        <v>10.110986804226018</v>
      </c>
      <c r="O27" s="136">
        <f t="shared" si="15"/>
        <v>12.404682884814328</v>
      </c>
      <c r="P27" s="216">
        <f t="shared" si="16"/>
        <v>1</v>
      </c>
      <c r="Q27" s="217">
        <f t="shared" si="17"/>
        <v>216</v>
      </c>
      <c r="R27" s="217">
        <f t="shared" si="18"/>
        <v>265</v>
      </c>
      <c r="T27">
        <v>528</v>
      </c>
      <c r="U27">
        <v>6808</v>
      </c>
      <c r="V27" t="s">
        <v>333</v>
      </c>
      <c r="W27">
        <v>2136.29</v>
      </c>
      <c r="X27">
        <v>893.04600000000005</v>
      </c>
      <c r="Y27">
        <v>2.3919999999999999</v>
      </c>
      <c r="Z27">
        <v>7.8159999999999998</v>
      </c>
      <c r="AA27">
        <v>135.81994900000001</v>
      </c>
      <c r="AB27">
        <v>1.5310630000000001</v>
      </c>
      <c r="AC27">
        <v>51.102728999999997</v>
      </c>
      <c r="AD27" s="1">
        <v>320</v>
      </c>
      <c r="AE27">
        <v>216</v>
      </c>
      <c r="AF27">
        <v>265</v>
      </c>
      <c r="AG27">
        <v>114</v>
      </c>
      <c r="AH27">
        <v>15.728838</v>
      </c>
      <c r="AI27">
        <v>0</v>
      </c>
      <c r="AJ27">
        <v>0</v>
      </c>
      <c r="AK27">
        <v>1</v>
      </c>
      <c r="AL27">
        <v>3</v>
      </c>
      <c r="AM27">
        <v>0.66462044140906795</v>
      </c>
      <c r="AN27" t="s">
        <v>68</v>
      </c>
      <c r="AO27">
        <v>2025.046</v>
      </c>
      <c r="AP27" t="s">
        <v>510</v>
      </c>
      <c r="AQ27" t="s">
        <v>115</v>
      </c>
      <c r="AR27" t="s">
        <v>118</v>
      </c>
      <c r="AS27" t="s">
        <v>115</v>
      </c>
      <c r="AT27" t="s">
        <v>118</v>
      </c>
      <c r="AU27" t="s">
        <v>202</v>
      </c>
      <c r="AV27" t="s">
        <v>333</v>
      </c>
      <c r="AW27" t="s">
        <v>68</v>
      </c>
      <c r="AX27">
        <v>6808</v>
      </c>
      <c r="AY27" t="s">
        <v>368</v>
      </c>
      <c r="AZ27">
        <v>14</v>
      </c>
      <c r="BA27" t="s">
        <v>511</v>
      </c>
      <c r="BB27">
        <v>2</v>
      </c>
      <c r="BC27">
        <v>1</v>
      </c>
      <c r="BE27" t="s">
        <v>68</v>
      </c>
      <c r="BF27">
        <v>0</v>
      </c>
      <c r="BG27" t="s">
        <v>280</v>
      </c>
      <c r="BI27" t="s">
        <v>115</v>
      </c>
      <c r="BJ27" t="s">
        <v>333</v>
      </c>
      <c r="BK27" t="s">
        <v>68</v>
      </c>
      <c r="BL27">
        <v>0.66462044140906795</v>
      </c>
      <c r="BM27">
        <v>6808</v>
      </c>
      <c r="BN27" t="s">
        <v>118</v>
      </c>
      <c r="BO27" t="s">
        <v>202</v>
      </c>
      <c r="BP27">
        <v>2</v>
      </c>
      <c r="BQ27">
        <v>2136.29</v>
      </c>
      <c r="BR27">
        <v>1.1272740206963264E-2</v>
      </c>
      <c r="BS27">
        <v>0.37625348394144953</v>
      </c>
      <c r="BT27">
        <v>0.1497923970996447</v>
      </c>
      <c r="BU27">
        <v>7.8159999999999998</v>
      </c>
      <c r="BV27">
        <v>10.110986804226018</v>
      </c>
      <c r="BW27">
        <v>12.404682884814328</v>
      </c>
      <c r="BX27">
        <v>1</v>
      </c>
      <c r="BY27">
        <v>216</v>
      </c>
      <c r="BZ27">
        <v>265</v>
      </c>
    </row>
    <row r="28" spans="1:78" ht="16.5" x14ac:dyDescent="0.25">
      <c r="A28" s="108" t="str">
        <f t="shared" si="1"/>
        <v>인천교통공사</v>
      </c>
      <c r="B28" s="109" t="str">
        <f t="shared" si="2"/>
        <v>김정구</v>
      </c>
      <c r="C28" s="110" t="str">
        <f t="shared" si="3"/>
        <v>F</v>
      </c>
      <c r="D28" s="111">
        <f t="shared" si="4"/>
        <v>0.72309270451589813</v>
      </c>
      <c r="E28" s="112">
        <f t="shared" si="5"/>
        <v>8315</v>
      </c>
      <c r="F28" s="113" t="str">
        <f t="shared" si="6"/>
        <v>순환41</v>
      </c>
      <c r="G28" s="114" t="str">
        <f t="shared" si="7"/>
        <v>70바4927</v>
      </c>
      <c r="H28" s="115">
        <f t="shared" si="8"/>
        <v>4</v>
      </c>
      <c r="I28" s="116">
        <f t="shared" si="9"/>
        <v>1265.0630000000001</v>
      </c>
      <c r="J28" s="117">
        <f t="shared" si="10"/>
        <v>8.180861588260032E-3</v>
      </c>
      <c r="K28" s="117">
        <f t="shared" si="11"/>
        <v>0.34577760481248904</v>
      </c>
      <c r="L28" s="117">
        <f t="shared" si="12"/>
        <v>0.18576149962491986</v>
      </c>
      <c r="M28" s="118">
        <f t="shared" si="13"/>
        <v>8.0280000000000005</v>
      </c>
      <c r="N28" s="119">
        <f t="shared" si="14"/>
        <v>7.9047446648902064E-2</v>
      </c>
      <c r="O28" s="119">
        <f t="shared" si="15"/>
        <v>33.832307165730086</v>
      </c>
      <c r="P28" s="218">
        <f t="shared" si="16"/>
        <v>2</v>
      </c>
      <c r="Q28" s="219">
        <f t="shared" si="17"/>
        <v>1</v>
      </c>
      <c r="R28" s="219">
        <f t="shared" si="18"/>
        <v>428</v>
      </c>
      <c r="T28">
        <v>528</v>
      </c>
      <c r="U28">
        <v>8315</v>
      </c>
      <c r="V28" t="s">
        <v>450</v>
      </c>
      <c r="W28">
        <v>1265.0630000000001</v>
      </c>
      <c r="X28">
        <v>541.50800000000004</v>
      </c>
      <c r="Y28">
        <v>2.3359999999999999</v>
      </c>
      <c r="Z28">
        <v>8.0280000000000005</v>
      </c>
      <c r="AA28">
        <v>80.468297000000007</v>
      </c>
      <c r="AB28">
        <v>0.6583</v>
      </c>
      <c r="AC28">
        <v>27.824134999999998</v>
      </c>
      <c r="AD28" s="1">
        <v>235</v>
      </c>
      <c r="AE28">
        <v>1</v>
      </c>
      <c r="AF28">
        <v>428</v>
      </c>
      <c r="AG28">
        <v>72</v>
      </c>
      <c r="AH28">
        <v>15.721259</v>
      </c>
      <c r="AI28">
        <v>59</v>
      </c>
      <c r="AJ28">
        <v>0</v>
      </c>
      <c r="AK28">
        <v>2</v>
      </c>
      <c r="AL28">
        <v>198</v>
      </c>
      <c r="AM28">
        <v>0.72309270451589813</v>
      </c>
      <c r="AN28" t="s">
        <v>68</v>
      </c>
      <c r="AO28">
        <v>813.18100000000004</v>
      </c>
      <c r="AP28" t="s">
        <v>512</v>
      </c>
      <c r="AQ28" t="s">
        <v>115</v>
      </c>
      <c r="AR28" t="s">
        <v>117</v>
      </c>
      <c r="AS28" t="s">
        <v>115</v>
      </c>
      <c r="AT28" t="s">
        <v>117</v>
      </c>
      <c r="AU28" t="s">
        <v>198</v>
      </c>
      <c r="AV28" t="s">
        <v>450</v>
      </c>
      <c r="AW28" t="s">
        <v>68</v>
      </c>
      <c r="AX28">
        <v>8315</v>
      </c>
      <c r="AY28" t="s">
        <v>375</v>
      </c>
      <c r="AZ28">
        <v>2</v>
      </c>
      <c r="BA28" t="s">
        <v>293</v>
      </c>
      <c r="BB28">
        <v>4</v>
      </c>
      <c r="BC28">
        <v>1</v>
      </c>
      <c r="BE28" t="s">
        <v>68</v>
      </c>
      <c r="BF28">
        <v>0</v>
      </c>
      <c r="BG28" t="s">
        <v>280</v>
      </c>
      <c r="BI28" t="s">
        <v>115</v>
      </c>
      <c r="BJ28" t="s">
        <v>450</v>
      </c>
      <c r="BK28" t="s">
        <v>68</v>
      </c>
      <c r="BL28">
        <v>0.72309270451589813</v>
      </c>
      <c r="BM28">
        <v>8315</v>
      </c>
      <c r="BN28" t="s">
        <v>117</v>
      </c>
      <c r="BO28" t="s">
        <v>198</v>
      </c>
      <c r="BP28">
        <v>4</v>
      </c>
      <c r="BQ28">
        <v>1265.0630000000001</v>
      </c>
      <c r="BR28">
        <v>8.180861588260032E-3</v>
      </c>
      <c r="BS28">
        <v>0.34577760481248904</v>
      </c>
      <c r="BT28">
        <v>0.18576149962491986</v>
      </c>
      <c r="BU28">
        <v>8.0280000000000005</v>
      </c>
      <c r="BV28">
        <v>7.9047446648902064E-2</v>
      </c>
      <c r="BW28">
        <v>33.832307165730086</v>
      </c>
      <c r="BX28">
        <v>2</v>
      </c>
      <c r="BY28">
        <v>1</v>
      </c>
      <c r="BZ28">
        <v>428</v>
      </c>
    </row>
    <row r="29" spans="1:78" ht="16.5" x14ac:dyDescent="0.25">
      <c r="A29" s="125" t="str">
        <f t="shared" si="1"/>
        <v>인천교통공사</v>
      </c>
      <c r="B29" s="126" t="str">
        <f t="shared" si="2"/>
        <v>김정원</v>
      </c>
      <c r="C29" s="127" t="str">
        <f t="shared" si="3"/>
        <v>F</v>
      </c>
      <c r="D29" s="128">
        <f t="shared" si="4"/>
        <v>0.72750000000000004</v>
      </c>
      <c r="E29" s="129">
        <f t="shared" si="5"/>
        <v>1536</v>
      </c>
      <c r="F29" s="130" t="str">
        <f t="shared" si="6"/>
        <v>순환42</v>
      </c>
      <c r="G29" s="131" t="str">
        <f t="shared" si="7"/>
        <v>70바4935</v>
      </c>
      <c r="H29" s="132">
        <f t="shared" si="8"/>
        <v>2</v>
      </c>
      <c r="I29" s="133">
        <f t="shared" si="9"/>
        <v>1994.2430000000002</v>
      </c>
      <c r="J29" s="134">
        <f t="shared" si="10"/>
        <v>1.6975442729563514E-2</v>
      </c>
      <c r="K29" s="134">
        <f t="shared" si="11"/>
        <v>0.34985858420667282</v>
      </c>
      <c r="L29" s="134">
        <f t="shared" si="12"/>
        <v>0.12185074737632273</v>
      </c>
      <c r="M29" s="135">
        <f t="shared" si="13"/>
        <v>5.6470000000000002</v>
      </c>
      <c r="N29" s="136">
        <f t="shared" si="14"/>
        <v>0</v>
      </c>
      <c r="O29" s="136">
        <f t="shared" si="15"/>
        <v>12.903844239539589</v>
      </c>
      <c r="P29" s="216">
        <f t="shared" si="16"/>
        <v>0</v>
      </c>
      <c r="Q29" s="217">
        <f t="shared" si="17"/>
        <v>164</v>
      </c>
      <c r="R29" s="217">
        <f t="shared" si="18"/>
        <v>308</v>
      </c>
      <c r="T29">
        <v>528</v>
      </c>
      <c r="U29">
        <v>1536</v>
      </c>
      <c r="V29" t="s">
        <v>228</v>
      </c>
      <c r="W29">
        <v>1994.2429999999999</v>
      </c>
      <c r="X29">
        <v>769.97199999999998</v>
      </c>
      <c r="Y29">
        <v>2.59</v>
      </c>
      <c r="Z29">
        <v>5.6470000000000002</v>
      </c>
      <c r="AA29">
        <v>133.03217100000001</v>
      </c>
      <c r="AB29">
        <v>2.2582800000000001</v>
      </c>
      <c r="AC29">
        <v>46.542447000000003</v>
      </c>
      <c r="AD29" s="1">
        <v>243</v>
      </c>
      <c r="AE29">
        <v>164</v>
      </c>
      <c r="AF29">
        <v>308</v>
      </c>
      <c r="AG29">
        <v>68</v>
      </c>
      <c r="AH29">
        <v>14.990682</v>
      </c>
      <c r="AI29">
        <v>10</v>
      </c>
      <c r="AJ29">
        <v>0</v>
      </c>
      <c r="AK29">
        <v>0</v>
      </c>
      <c r="AL29">
        <v>0</v>
      </c>
      <c r="AM29">
        <v>0.72750000000000004</v>
      </c>
      <c r="AN29" t="s">
        <v>68</v>
      </c>
      <c r="AO29">
        <v>1898.6590000000001</v>
      </c>
      <c r="AP29" t="s">
        <v>513</v>
      </c>
      <c r="AQ29" t="s">
        <v>115</v>
      </c>
      <c r="AR29" t="s">
        <v>118</v>
      </c>
      <c r="AS29" t="s">
        <v>115</v>
      </c>
      <c r="AT29" t="s">
        <v>118</v>
      </c>
      <c r="AU29" t="s">
        <v>206</v>
      </c>
      <c r="AV29" t="s">
        <v>228</v>
      </c>
      <c r="AW29" t="s">
        <v>68</v>
      </c>
      <c r="AX29">
        <v>1536</v>
      </c>
      <c r="AY29" t="s">
        <v>368</v>
      </c>
      <c r="AZ29">
        <v>10</v>
      </c>
      <c r="BA29" t="s">
        <v>464</v>
      </c>
      <c r="BB29">
        <v>2</v>
      </c>
      <c r="BC29">
        <v>1</v>
      </c>
      <c r="BE29" t="s">
        <v>68</v>
      </c>
      <c r="BF29">
        <v>0</v>
      </c>
      <c r="BG29" t="s">
        <v>280</v>
      </c>
      <c r="BI29" t="s">
        <v>115</v>
      </c>
      <c r="BJ29" t="s">
        <v>228</v>
      </c>
      <c r="BK29" t="s">
        <v>68</v>
      </c>
      <c r="BL29">
        <v>0.72750000000000004</v>
      </c>
      <c r="BM29">
        <v>1536</v>
      </c>
      <c r="BN29" t="s">
        <v>118</v>
      </c>
      <c r="BO29" t="s">
        <v>206</v>
      </c>
      <c r="BP29">
        <v>2</v>
      </c>
      <c r="BQ29">
        <v>1994.2430000000002</v>
      </c>
      <c r="BR29">
        <v>1.6975442729563514E-2</v>
      </c>
      <c r="BS29">
        <v>0.34985858420667282</v>
      </c>
      <c r="BT29">
        <v>0.12185074737632275</v>
      </c>
      <c r="BU29">
        <v>5.6470000000000002</v>
      </c>
      <c r="BV29">
        <v>0</v>
      </c>
      <c r="BW29">
        <v>12.903844239539589</v>
      </c>
      <c r="BX29">
        <v>0</v>
      </c>
      <c r="BY29">
        <v>164</v>
      </c>
      <c r="BZ29">
        <v>308</v>
      </c>
    </row>
    <row r="30" spans="1:78" ht="16.5" x14ac:dyDescent="0.25">
      <c r="A30" s="108" t="str">
        <f t="shared" si="1"/>
        <v>인천교통공사</v>
      </c>
      <c r="B30" s="109" t="str">
        <f t="shared" si="2"/>
        <v>김종구</v>
      </c>
      <c r="C30" s="110" t="str">
        <f t="shared" si="3"/>
        <v>D</v>
      </c>
      <c r="D30" s="111">
        <f t="shared" si="4"/>
        <v>0.81171378622508916</v>
      </c>
      <c r="E30" s="112">
        <f t="shared" si="5"/>
        <v>5790</v>
      </c>
      <c r="F30" s="113" t="str">
        <f t="shared" si="6"/>
        <v>63</v>
      </c>
      <c r="G30" s="114" t="str">
        <f t="shared" si="7"/>
        <v>70바4912</v>
      </c>
      <c r="H30" s="115">
        <f t="shared" si="8"/>
        <v>10</v>
      </c>
      <c r="I30" s="116">
        <f t="shared" si="9"/>
        <v>2440.3820000000001</v>
      </c>
      <c r="J30" s="117">
        <f t="shared" si="10"/>
        <v>5.6718076734328573E-3</v>
      </c>
      <c r="K30" s="117">
        <f t="shared" si="11"/>
        <v>0.31231474157892392</v>
      </c>
      <c r="L30" s="117">
        <f t="shared" si="12"/>
        <v>0.17866055396245342</v>
      </c>
      <c r="M30" s="118">
        <f t="shared" si="13"/>
        <v>7.75</v>
      </c>
      <c r="N30" s="119">
        <f t="shared" si="14"/>
        <v>0.36879472148212861</v>
      </c>
      <c r="O30" s="119">
        <f t="shared" si="15"/>
        <v>3.5240384497181179</v>
      </c>
      <c r="P30" s="218">
        <f t="shared" si="16"/>
        <v>0</v>
      </c>
      <c r="Q30" s="219">
        <f t="shared" si="17"/>
        <v>9</v>
      </c>
      <c r="R30" s="219">
        <f t="shared" si="18"/>
        <v>86</v>
      </c>
      <c r="T30">
        <v>528</v>
      </c>
      <c r="U30">
        <v>5790</v>
      </c>
      <c r="V30" t="s">
        <v>345</v>
      </c>
      <c r="W30">
        <v>2440.3820000000001</v>
      </c>
      <c r="X30">
        <v>838.29399999999998</v>
      </c>
      <c r="Y30">
        <v>2.911</v>
      </c>
      <c r="Z30">
        <v>7.75</v>
      </c>
      <c r="AA30">
        <v>146.181614</v>
      </c>
      <c r="AB30">
        <v>0.82911400000000002</v>
      </c>
      <c r="AC30">
        <v>45.654673000000003</v>
      </c>
      <c r="AD30" s="1">
        <v>436</v>
      </c>
      <c r="AE30">
        <v>9</v>
      </c>
      <c r="AF30">
        <v>86</v>
      </c>
      <c r="AG30">
        <v>63</v>
      </c>
      <c r="AH30">
        <v>16.694178000000001</v>
      </c>
      <c r="AI30">
        <v>6.9</v>
      </c>
      <c r="AJ30">
        <v>0</v>
      </c>
      <c r="AK30">
        <v>0</v>
      </c>
      <c r="AL30">
        <v>0</v>
      </c>
      <c r="AM30">
        <v>0.81171378622508916</v>
      </c>
      <c r="AN30" t="s">
        <v>66</v>
      </c>
      <c r="AO30">
        <v>372.25700000000001</v>
      </c>
      <c r="AP30" t="s">
        <v>514</v>
      </c>
      <c r="AQ30" t="s">
        <v>115</v>
      </c>
      <c r="AR30" t="s">
        <v>116</v>
      </c>
      <c r="AS30" t="s">
        <v>115</v>
      </c>
      <c r="AT30" t="s">
        <v>116</v>
      </c>
      <c r="AU30" t="s">
        <v>182</v>
      </c>
      <c r="AV30" t="s">
        <v>345</v>
      </c>
      <c r="AW30" t="s">
        <v>66</v>
      </c>
      <c r="AX30">
        <v>5790</v>
      </c>
      <c r="AY30" t="s">
        <v>356</v>
      </c>
      <c r="AZ30">
        <v>8</v>
      </c>
      <c r="BA30" t="s">
        <v>515</v>
      </c>
      <c r="BB30">
        <v>10</v>
      </c>
      <c r="BC30">
        <v>1</v>
      </c>
      <c r="BE30" t="s">
        <v>67</v>
      </c>
      <c r="BF30">
        <v>-1</v>
      </c>
      <c r="BG30" t="s">
        <v>338</v>
      </c>
      <c r="BI30" t="s">
        <v>115</v>
      </c>
      <c r="BJ30" t="s">
        <v>345</v>
      </c>
      <c r="BK30" t="s">
        <v>66</v>
      </c>
      <c r="BL30">
        <v>0.81171378622508916</v>
      </c>
      <c r="BM30">
        <v>5790</v>
      </c>
      <c r="BN30" t="s">
        <v>116</v>
      </c>
      <c r="BO30" t="s">
        <v>182</v>
      </c>
      <c r="BP30">
        <v>10</v>
      </c>
      <c r="BQ30">
        <v>2440.3820000000001</v>
      </c>
      <c r="BR30">
        <v>5.6718076734328573E-3</v>
      </c>
      <c r="BS30">
        <v>0.31231474157892392</v>
      </c>
      <c r="BT30">
        <v>0.17866055396245342</v>
      </c>
      <c r="BU30">
        <v>7.75</v>
      </c>
      <c r="BV30">
        <v>0.36879472148212861</v>
      </c>
      <c r="BW30">
        <v>3.5240384497181179</v>
      </c>
      <c r="BX30">
        <v>0</v>
      </c>
      <c r="BY30">
        <v>9</v>
      </c>
      <c r="BZ30">
        <v>86</v>
      </c>
    </row>
    <row r="31" spans="1:78" ht="16.5" x14ac:dyDescent="0.25">
      <c r="A31" s="125" t="str">
        <f t="shared" si="1"/>
        <v>인천교통공사</v>
      </c>
      <c r="B31" s="126" t="str">
        <f t="shared" si="2"/>
        <v>김종민</v>
      </c>
      <c r="C31" s="127" t="str">
        <f t="shared" si="3"/>
        <v>F</v>
      </c>
      <c r="D31" s="128">
        <f t="shared" si="4"/>
        <v>0.73650399227233077</v>
      </c>
      <c r="E31" s="129">
        <f t="shared" si="5"/>
        <v>1406</v>
      </c>
      <c r="F31" s="130" t="str">
        <f t="shared" si="6"/>
        <v>63</v>
      </c>
      <c r="G31" s="131" t="str">
        <f t="shared" si="7"/>
        <v>70바4904</v>
      </c>
      <c r="H31" s="132">
        <f t="shared" si="8"/>
        <v>2</v>
      </c>
      <c r="I31" s="133">
        <f t="shared" si="9"/>
        <v>2180.0450000000001</v>
      </c>
      <c r="J31" s="134">
        <f t="shared" si="10"/>
        <v>2.16308325461535E-2</v>
      </c>
      <c r="K31" s="134">
        <f t="shared" si="11"/>
        <v>0.35629626322852814</v>
      </c>
      <c r="L31" s="134">
        <f t="shared" si="12"/>
        <v>0.12843771573522564</v>
      </c>
      <c r="M31" s="135">
        <f t="shared" si="13"/>
        <v>11.244</v>
      </c>
      <c r="N31" s="136">
        <f t="shared" si="14"/>
        <v>0.64218857867612822</v>
      </c>
      <c r="O31" s="136">
        <f t="shared" si="15"/>
        <v>1.4219889956399983</v>
      </c>
      <c r="P31" s="216">
        <f t="shared" si="16"/>
        <v>11</v>
      </c>
      <c r="Q31" s="217">
        <f t="shared" si="17"/>
        <v>14</v>
      </c>
      <c r="R31" s="217">
        <f t="shared" si="18"/>
        <v>31</v>
      </c>
      <c r="T31">
        <v>528</v>
      </c>
      <c r="U31">
        <v>1406</v>
      </c>
      <c r="V31" t="s">
        <v>316</v>
      </c>
      <c r="W31">
        <v>2180.0450000000001</v>
      </c>
      <c r="X31">
        <v>822.447</v>
      </c>
      <c r="Y31">
        <v>2.6509999999999998</v>
      </c>
      <c r="Z31">
        <v>11.244</v>
      </c>
      <c r="AA31">
        <v>124.010206</v>
      </c>
      <c r="AB31">
        <v>2.6824439999999998</v>
      </c>
      <c r="AC31">
        <v>44.184373000000001</v>
      </c>
      <c r="AD31" s="1">
        <v>280</v>
      </c>
      <c r="AE31">
        <v>14</v>
      </c>
      <c r="AF31">
        <v>31</v>
      </c>
      <c r="AG31">
        <v>79</v>
      </c>
      <c r="AH31">
        <v>17.579561000000002</v>
      </c>
      <c r="AI31">
        <v>539.70000000000005</v>
      </c>
      <c r="AJ31">
        <v>0</v>
      </c>
      <c r="AK31">
        <v>11</v>
      </c>
      <c r="AL31">
        <v>1116</v>
      </c>
      <c r="AM31">
        <v>0.73650399227233077</v>
      </c>
      <c r="AN31" t="s">
        <v>68</v>
      </c>
      <c r="AO31">
        <v>2068.8710000000001</v>
      </c>
      <c r="AP31" t="s">
        <v>516</v>
      </c>
      <c r="AQ31" t="s">
        <v>115</v>
      </c>
      <c r="AR31" t="s">
        <v>116</v>
      </c>
      <c r="AS31" t="s">
        <v>115</v>
      </c>
      <c r="AT31" t="s">
        <v>116</v>
      </c>
      <c r="AU31" t="s">
        <v>173</v>
      </c>
      <c r="AV31" t="s">
        <v>316</v>
      </c>
      <c r="AW31" t="s">
        <v>68</v>
      </c>
      <c r="AX31">
        <v>1406</v>
      </c>
      <c r="AY31" t="s">
        <v>354</v>
      </c>
      <c r="AZ31">
        <v>11</v>
      </c>
      <c r="BA31" t="s">
        <v>355</v>
      </c>
      <c r="BB31">
        <v>2</v>
      </c>
      <c r="BC31">
        <v>1</v>
      </c>
      <c r="BE31" t="s">
        <v>68</v>
      </c>
      <c r="BF31">
        <v>0</v>
      </c>
      <c r="BG31" t="s">
        <v>280</v>
      </c>
      <c r="BI31" t="s">
        <v>115</v>
      </c>
      <c r="BJ31" t="s">
        <v>316</v>
      </c>
      <c r="BK31" t="s">
        <v>68</v>
      </c>
      <c r="BL31">
        <v>0.73650399227233077</v>
      </c>
      <c r="BM31">
        <v>1406</v>
      </c>
      <c r="BN31" t="s">
        <v>116</v>
      </c>
      <c r="BO31" t="s">
        <v>173</v>
      </c>
      <c r="BP31">
        <v>2</v>
      </c>
      <c r="BQ31">
        <v>2180.0450000000001</v>
      </c>
      <c r="BR31">
        <v>2.16308325461535E-2</v>
      </c>
      <c r="BS31">
        <v>0.35629626322852814</v>
      </c>
      <c r="BT31">
        <v>0.12843771573522564</v>
      </c>
      <c r="BU31">
        <v>11.244</v>
      </c>
      <c r="BV31">
        <v>0.64218857867612822</v>
      </c>
      <c r="BW31">
        <v>1.4219889956399983</v>
      </c>
      <c r="BX31">
        <v>11</v>
      </c>
      <c r="BY31">
        <v>14</v>
      </c>
      <c r="BZ31">
        <v>31</v>
      </c>
    </row>
    <row r="32" spans="1:78" ht="16.5" x14ac:dyDescent="0.25">
      <c r="A32" s="108" t="str">
        <f t="shared" si="1"/>
        <v>인천교통공사</v>
      </c>
      <c r="B32" s="109" t="str">
        <f t="shared" si="2"/>
        <v>김종원</v>
      </c>
      <c r="C32" s="110" t="str">
        <f t="shared" si="3"/>
        <v>C</v>
      </c>
      <c r="D32" s="111">
        <f t="shared" si="4"/>
        <v>0.8761492272862732</v>
      </c>
      <c r="E32" s="112">
        <f t="shared" si="5"/>
        <v>658</v>
      </c>
      <c r="F32" s="113" t="str">
        <f t="shared" si="6"/>
        <v>63</v>
      </c>
      <c r="G32" s="114" t="str">
        <f t="shared" si="7"/>
        <v>70바4909</v>
      </c>
      <c r="H32" s="115">
        <f t="shared" si="8"/>
        <v>4</v>
      </c>
      <c r="I32" s="116">
        <f t="shared" si="9"/>
        <v>2341.1289999999999</v>
      </c>
      <c r="J32" s="117">
        <f t="shared" si="10"/>
        <v>3.3519948713114848E-3</v>
      </c>
      <c r="K32" s="117">
        <f t="shared" si="11"/>
        <v>0.3362188082376405</v>
      </c>
      <c r="L32" s="117">
        <f t="shared" si="12"/>
        <v>6.4498795239390908E-2</v>
      </c>
      <c r="M32" s="118">
        <f t="shared" si="13"/>
        <v>7.8049999999999997</v>
      </c>
      <c r="N32" s="119">
        <f t="shared" si="14"/>
        <v>0.21357216966685733</v>
      </c>
      <c r="O32" s="119">
        <f t="shared" si="15"/>
        <v>3.1181536771361169</v>
      </c>
      <c r="P32" s="218">
        <f t="shared" si="16"/>
        <v>0</v>
      </c>
      <c r="Q32" s="219">
        <f t="shared" si="17"/>
        <v>5</v>
      </c>
      <c r="R32" s="219">
        <f t="shared" si="18"/>
        <v>73</v>
      </c>
      <c r="T32">
        <v>528</v>
      </c>
      <c r="U32">
        <v>658</v>
      </c>
      <c r="V32" t="s">
        <v>229</v>
      </c>
      <c r="W32">
        <v>2341.1289999999999</v>
      </c>
      <c r="X32">
        <v>733.96600000000001</v>
      </c>
      <c r="Y32">
        <v>3.19</v>
      </c>
      <c r="Z32">
        <v>7.8049999999999997</v>
      </c>
      <c r="AA32">
        <v>130.75467499999999</v>
      </c>
      <c r="AB32">
        <v>0.43828899999999998</v>
      </c>
      <c r="AC32">
        <v>43.962181000000001</v>
      </c>
      <c r="AD32" s="1">
        <v>151</v>
      </c>
      <c r="AE32">
        <v>5</v>
      </c>
      <c r="AF32">
        <v>73</v>
      </c>
      <c r="AG32">
        <v>71</v>
      </c>
      <c r="AH32">
        <v>17.904744000000001</v>
      </c>
      <c r="AI32">
        <v>407.3</v>
      </c>
      <c r="AJ32">
        <v>0</v>
      </c>
      <c r="AK32">
        <v>0</v>
      </c>
      <c r="AL32">
        <v>0</v>
      </c>
      <c r="AM32">
        <v>0.8761492272862732</v>
      </c>
      <c r="AN32" t="s">
        <v>67</v>
      </c>
      <c r="AO32">
        <v>1548.7070000000001</v>
      </c>
      <c r="AP32" t="s">
        <v>517</v>
      </c>
      <c r="AQ32" t="s">
        <v>115</v>
      </c>
      <c r="AR32" t="s">
        <v>116</v>
      </c>
      <c r="AS32" t="s">
        <v>115</v>
      </c>
      <c r="AT32" t="s">
        <v>116</v>
      </c>
      <c r="AU32" t="s">
        <v>179</v>
      </c>
      <c r="AV32" t="s">
        <v>229</v>
      </c>
      <c r="AW32" t="s">
        <v>67</v>
      </c>
      <c r="AX32">
        <v>658</v>
      </c>
      <c r="AY32" t="s">
        <v>359</v>
      </c>
      <c r="AZ32">
        <v>5</v>
      </c>
      <c r="BA32" t="s">
        <v>367</v>
      </c>
      <c r="BB32">
        <v>4</v>
      </c>
      <c r="BC32">
        <v>1</v>
      </c>
      <c r="BE32" t="s">
        <v>67</v>
      </c>
      <c r="BF32">
        <v>0</v>
      </c>
      <c r="BG32" t="s">
        <v>280</v>
      </c>
      <c r="BI32" t="s">
        <v>115</v>
      </c>
      <c r="BJ32" t="s">
        <v>229</v>
      </c>
      <c r="BK32" t="s">
        <v>67</v>
      </c>
      <c r="BL32">
        <v>0.8761492272862732</v>
      </c>
      <c r="BM32">
        <v>658</v>
      </c>
      <c r="BN32" t="s">
        <v>116</v>
      </c>
      <c r="BO32" t="s">
        <v>179</v>
      </c>
      <c r="BP32">
        <v>4</v>
      </c>
      <c r="BQ32">
        <v>2341.1289999999999</v>
      </c>
      <c r="BR32">
        <v>3.3519948713114848E-3</v>
      </c>
      <c r="BS32">
        <v>0.3362188082376405</v>
      </c>
      <c r="BT32">
        <v>6.4498795239390908E-2</v>
      </c>
      <c r="BU32">
        <v>7.8049999999999997</v>
      </c>
      <c r="BV32">
        <v>0.21357216966685733</v>
      </c>
      <c r="BW32">
        <v>3.1181536771361169</v>
      </c>
      <c r="BX32">
        <v>0</v>
      </c>
      <c r="BY32">
        <v>5</v>
      </c>
      <c r="BZ32">
        <v>73</v>
      </c>
    </row>
    <row r="33" spans="1:78" ht="16.5" x14ac:dyDescent="0.25">
      <c r="A33" s="125" t="str">
        <f t="shared" si="1"/>
        <v>인천교통공사</v>
      </c>
      <c r="B33" s="126" t="str">
        <f t="shared" si="2"/>
        <v>김주영</v>
      </c>
      <c r="C33" s="127" t="str">
        <f t="shared" si="3"/>
        <v>A</v>
      </c>
      <c r="D33" s="128">
        <f t="shared" si="4"/>
        <v>0.96209607546962961</v>
      </c>
      <c r="E33" s="129">
        <f t="shared" si="5"/>
        <v>6969</v>
      </c>
      <c r="F33" s="130" t="str">
        <f t="shared" si="6"/>
        <v>순환41</v>
      </c>
      <c r="G33" s="131" t="str">
        <f t="shared" si="7"/>
        <v>70바4921</v>
      </c>
      <c r="H33" s="132">
        <f t="shared" si="8"/>
        <v>2</v>
      </c>
      <c r="I33" s="133">
        <f t="shared" si="9"/>
        <v>2114.4870000000001</v>
      </c>
      <c r="J33" s="134">
        <f t="shared" si="10"/>
        <v>7.9314959439927175E-3</v>
      </c>
      <c r="K33" s="134">
        <f t="shared" si="11"/>
        <v>0.23578126796124016</v>
      </c>
      <c r="L33" s="134">
        <f t="shared" si="12"/>
        <v>0.11823198723851222</v>
      </c>
      <c r="M33" s="135">
        <f t="shared" si="13"/>
        <v>3.71</v>
      </c>
      <c r="N33" s="136">
        <f t="shared" si="14"/>
        <v>9.4585589790809776E-2</v>
      </c>
      <c r="O33" s="136">
        <f t="shared" si="15"/>
        <v>0.99314869280350271</v>
      </c>
      <c r="P33" s="216">
        <f t="shared" si="16"/>
        <v>0</v>
      </c>
      <c r="Q33" s="217">
        <f t="shared" si="17"/>
        <v>2</v>
      </c>
      <c r="R33" s="217">
        <f t="shared" si="18"/>
        <v>21</v>
      </c>
      <c r="T33">
        <v>528</v>
      </c>
      <c r="U33">
        <v>6969</v>
      </c>
      <c r="V33" t="s">
        <v>230</v>
      </c>
      <c r="W33">
        <v>2114.4870000000001</v>
      </c>
      <c r="X33">
        <v>647.34900000000005</v>
      </c>
      <c r="Y33">
        <v>3.266</v>
      </c>
      <c r="Z33">
        <v>3.71</v>
      </c>
      <c r="AA33">
        <v>133.17739900000001</v>
      </c>
      <c r="AB33">
        <v>1.0562959999999999</v>
      </c>
      <c r="AC33">
        <v>31.400735999999998</v>
      </c>
      <c r="AD33" s="1">
        <v>250</v>
      </c>
      <c r="AE33">
        <v>2</v>
      </c>
      <c r="AF33">
        <v>21</v>
      </c>
      <c r="AG33">
        <v>64</v>
      </c>
      <c r="AH33">
        <v>15.877221</v>
      </c>
      <c r="AI33">
        <v>14.8</v>
      </c>
      <c r="AJ33">
        <v>0</v>
      </c>
      <c r="AK33">
        <v>0</v>
      </c>
      <c r="AL33">
        <v>0</v>
      </c>
      <c r="AM33">
        <v>0.96209607546962961</v>
      </c>
      <c r="AN33" t="s">
        <v>335</v>
      </c>
      <c r="AO33">
        <v>2017.788</v>
      </c>
      <c r="AP33" t="s">
        <v>518</v>
      </c>
      <c r="AQ33" t="s">
        <v>115</v>
      </c>
      <c r="AR33" t="s">
        <v>117</v>
      </c>
      <c r="AS33" t="s">
        <v>115</v>
      </c>
      <c r="AT33" t="s">
        <v>117</v>
      </c>
      <c r="AU33" t="s">
        <v>192</v>
      </c>
      <c r="AV33" t="s">
        <v>230</v>
      </c>
      <c r="AW33" t="s">
        <v>335</v>
      </c>
      <c r="AX33">
        <v>6969</v>
      </c>
      <c r="AY33" t="s">
        <v>415</v>
      </c>
      <c r="AZ33">
        <v>1</v>
      </c>
      <c r="BA33" t="s">
        <v>416</v>
      </c>
      <c r="BB33">
        <v>2</v>
      </c>
      <c r="BC33">
        <v>1</v>
      </c>
      <c r="BE33" t="s">
        <v>335</v>
      </c>
      <c r="BF33">
        <v>0</v>
      </c>
      <c r="BG33" t="s">
        <v>280</v>
      </c>
      <c r="BI33" t="s">
        <v>115</v>
      </c>
      <c r="BJ33" t="s">
        <v>230</v>
      </c>
      <c r="BK33" t="s">
        <v>335</v>
      </c>
      <c r="BL33">
        <v>0.96209607546962961</v>
      </c>
      <c r="BM33">
        <v>6969</v>
      </c>
      <c r="BN33" t="s">
        <v>117</v>
      </c>
      <c r="BO33" t="s">
        <v>192</v>
      </c>
      <c r="BP33">
        <v>2</v>
      </c>
      <c r="BQ33">
        <v>2114.4870000000001</v>
      </c>
      <c r="BR33">
        <v>7.9314959439927175E-3</v>
      </c>
      <c r="BS33">
        <v>0.23578126796124016</v>
      </c>
      <c r="BT33">
        <v>0.11823198723851222</v>
      </c>
      <c r="BU33">
        <v>3.71</v>
      </c>
      <c r="BV33">
        <v>9.4585589790809776E-2</v>
      </c>
      <c r="BW33">
        <v>0.99314869280350271</v>
      </c>
      <c r="BX33">
        <v>0</v>
      </c>
      <c r="BY33">
        <v>2</v>
      </c>
      <c r="BZ33">
        <v>21</v>
      </c>
    </row>
    <row r="34" spans="1:78" ht="16.5" x14ac:dyDescent="0.25">
      <c r="A34" s="108" t="str">
        <f t="shared" si="1"/>
        <v>인천교통공사</v>
      </c>
      <c r="B34" s="109" t="str">
        <f t="shared" si="2"/>
        <v>김창연</v>
      </c>
      <c r="C34" s="110" t="str">
        <f t="shared" si="3"/>
        <v>D</v>
      </c>
      <c r="D34" s="111">
        <f t="shared" si="4"/>
        <v>0.83161964164103008</v>
      </c>
      <c r="E34" s="112">
        <f t="shared" si="5"/>
        <v>4618</v>
      </c>
      <c r="F34" s="113" t="str">
        <f t="shared" si="6"/>
        <v>63</v>
      </c>
      <c r="G34" s="114" t="str">
        <f t="shared" si="7"/>
        <v>70바4908</v>
      </c>
      <c r="H34" s="115">
        <f t="shared" si="8"/>
        <v>3</v>
      </c>
      <c r="I34" s="116">
        <f t="shared" si="9"/>
        <v>2163.9009999999998</v>
      </c>
      <c r="J34" s="117">
        <f t="shared" si="10"/>
        <v>4.1387041383592884E-3</v>
      </c>
      <c r="K34" s="117">
        <f t="shared" si="11"/>
        <v>0.33849754960556061</v>
      </c>
      <c r="L34" s="117">
        <f t="shared" si="12"/>
        <v>0.29530001603585376</v>
      </c>
      <c r="M34" s="118">
        <f t="shared" si="13"/>
        <v>7.657</v>
      </c>
      <c r="N34" s="119">
        <f t="shared" si="14"/>
        <v>0.18485134024153602</v>
      </c>
      <c r="O34" s="119">
        <f t="shared" si="15"/>
        <v>4.4826450008572483</v>
      </c>
      <c r="P34" s="218">
        <f t="shared" si="16"/>
        <v>0</v>
      </c>
      <c r="Q34" s="219">
        <f t="shared" si="17"/>
        <v>4</v>
      </c>
      <c r="R34" s="219">
        <f t="shared" si="18"/>
        <v>97</v>
      </c>
      <c r="T34">
        <v>528</v>
      </c>
      <c r="U34">
        <v>4618</v>
      </c>
      <c r="V34" t="s">
        <v>231</v>
      </c>
      <c r="W34">
        <v>2163.9009999999998</v>
      </c>
      <c r="X34">
        <v>723.04600000000005</v>
      </c>
      <c r="Y34">
        <v>2.9929999999999999</v>
      </c>
      <c r="Z34">
        <v>7.657</v>
      </c>
      <c r="AA34">
        <v>124.69217</v>
      </c>
      <c r="AB34">
        <v>0.51606399999999997</v>
      </c>
      <c r="AC34">
        <v>42.207993999999999</v>
      </c>
      <c r="AD34" s="1">
        <v>639</v>
      </c>
      <c r="AE34">
        <v>4</v>
      </c>
      <c r="AF34">
        <v>97</v>
      </c>
      <c r="AG34">
        <v>69</v>
      </c>
      <c r="AH34">
        <v>17.353943999999998</v>
      </c>
      <c r="AI34">
        <v>74.2</v>
      </c>
      <c r="AJ34">
        <v>0</v>
      </c>
      <c r="AK34">
        <v>0</v>
      </c>
      <c r="AL34">
        <v>0</v>
      </c>
      <c r="AM34">
        <v>0.83161964164103008</v>
      </c>
      <c r="AN34" t="s">
        <v>66</v>
      </c>
      <c r="AO34">
        <v>1895.354</v>
      </c>
      <c r="AP34" t="s">
        <v>519</v>
      </c>
      <c r="AQ34" t="s">
        <v>115</v>
      </c>
      <c r="AR34" t="s">
        <v>116</v>
      </c>
      <c r="AS34" t="s">
        <v>115</v>
      </c>
      <c r="AT34" t="s">
        <v>116</v>
      </c>
      <c r="AU34" t="s">
        <v>178</v>
      </c>
      <c r="AV34" t="s">
        <v>231</v>
      </c>
      <c r="AW34" t="s">
        <v>66</v>
      </c>
      <c r="AX34">
        <v>4618</v>
      </c>
      <c r="AY34" t="s">
        <v>356</v>
      </c>
      <c r="AZ34">
        <v>3</v>
      </c>
      <c r="BA34" t="s">
        <v>311</v>
      </c>
      <c r="BB34">
        <v>3</v>
      </c>
      <c r="BC34">
        <v>1</v>
      </c>
      <c r="BE34" t="s">
        <v>66</v>
      </c>
      <c r="BF34">
        <v>0</v>
      </c>
      <c r="BG34" t="s">
        <v>280</v>
      </c>
      <c r="BI34" t="s">
        <v>115</v>
      </c>
      <c r="BJ34" t="s">
        <v>231</v>
      </c>
      <c r="BK34" t="s">
        <v>66</v>
      </c>
      <c r="BL34">
        <v>0.83161964164103008</v>
      </c>
      <c r="BM34">
        <v>4618</v>
      </c>
      <c r="BN34" t="s">
        <v>116</v>
      </c>
      <c r="BO34" t="s">
        <v>178</v>
      </c>
      <c r="BP34">
        <v>3</v>
      </c>
      <c r="BQ34">
        <v>2163.9009999999998</v>
      </c>
      <c r="BR34">
        <v>4.1387041383592884E-3</v>
      </c>
      <c r="BS34">
        <v>0.33849754960556061</v>
      </c>
      <c r="BT34">
        <v>0.29530001603585376</v>
      </c>
      <c r="BU34">
        <v>7.657</v>
      </c>
      <c r="BV34">
        <v>0.18485134024153602</v>
      </c>
      <c r="BW34">
        <v>4.4826450008572483</v>
      </c>
      <c r="BX34">
        <v>0</v>
      </c>
      <c r="BY34">
        <v>4</v>
      </c>
      <c r="BZ34">
        <v>97</v>
      </c>
    </row>
    <row r="35" spans="1:78" ht="16.5" x14ac:dyDescent="0.25">
      <c r="A35" s="125" t="str">
        <f t="shared" si="1"/>
        <v>인천교통공사</v>
      </c>
      <c r="B35" s="126" t="str">
        <f t="shared" si="2"/>
        <v>김창현</v>
      </c>
      <c r="C35" s="127" t="str">
        <f t="shared" si="3"/>
        <v>C</v>
      </c>
      <c r="D35" s="128">
        <f t="shared" si="4"/>
        <v>0.86554260980701714</v>
      </c>
      <c r="E35" s="129">
        <f t="shared" si="5"/>
        <v>6504</v>
      </c>
      <c r="F35" s="130" t="str">
        <f t="shared" si="6"/>
        <v>순환41</v>
      </c>
      <c r="G35" s="131" t="str">
        <f t="shared" si="7"/>
        <v>70바4924</v>
      </c>
      <c r="H35" s="132">
        <f t="shared" si="8"/>
        <v>2</v>
      </c>
      <c r="I35" s="133">
        <f t="shared" si="9"/>
        <v>2151.8690000000001</v>
      </c>
      <c r="J35" s="134">
        <f t="shared" si="10"/>
        <v>1.2957056766817004E-2</v>
      </c>
      <c r="K35" s="134">
        <f t="shared" si="11"/>
        <v>0.34110564407730909</v>
      </c>
      <c r="L35" s="134">
        <f t="shared" si="12"/>
        <v>1.2547232196755471E-2</v>
      </c>
      <c r="M35" s="135">
        <f t="shared" si="13"/>
        <v>4.9390000000000001</v>
      </c>
      <c r="N35" s="136">
        <f t="shared" si="14"/>
        <v>9.2942460716707198E-2</v>
      </c>
      <c r="O35" s="136">
        <f t="shared" si="15"/>
        <v>3.6247559679515806</v>
      </c>
      <c r="P35" s="216">
        <f t="shared" si="16"/>
        <v>0</v>
      </c>
      <c r="Q35" s="217">
        <f t="shared" si="17"/>
        <v>2</v>
      </c>
      <c r="R35" s="217">
        <f t="shared" si="18"/>
        <v>78</v>
      </c>
      <c r="T35">
        <v>528</v>
      </c>
      <c r="U35">
        <v>6504</v>
      </c>
      <c r="V35" t="s">
        <v>451</v>
      </c>
      <c r="W35">
        <v>2151.8690000000001</v>
      </c>
      <c r="X35">
        <v>752.89</v>
      </c>
      <c r="Y35">
        <v>2.8580000000000001</v>
      </c>
      <c r="Z35">
        <v>4.9390000000000001</v>
      </c>
      <c r="AA35">
        <v>136.25771900000001</v>
      </c>
      <c r="AB35">
        <v>1.7654989999999999</v>
      </c>
      <c r="AC35">
        <v>46.478276999999999</v>
      </c>
      <c r="AD35" s="1">
        <v>27</v>
      </c>
      <c r="AE35">
        <v>2</v>
      </c>
      <c r="AF35">
        <v>78</v>
      </c>
      <c r="AG35">
        <v>65</v>
      </c>
      <c r="AH35">
        <v>15.792638999999999</v>
      </c>
      <c r="AI35">
        <v>3.8</v>
      </c>
      <c r="AJ35">
        <v>0</v>
      </c>
      <c r="AK35">
        <v>0</v>
      </c>
      <c r="AL35">
        <v>0</v>
      </c>
      <c r="AM35">
        <v>0.86554260980701714</v>
      </c>
      <c r="AN35" t="s">
        <v>67</v>
      </c>
      <c r="AO35">
        <v>2044.6759999999999</v>
      </c>
      <c r="AP35" t="s">
        <v>520</v>
      </c>
      <c r="AQ35" t="s">
        <v>115</v>
      </c>
      <c r="AR35" t="s">
        <v>117</v>
      </c>
      <c r="AS35" t="s">
        <v>115</v>
      </c>
      <c r="AT35" t="s">
        <v>117</v>
      </c>
      <c r="AU35" t="s">
        <v>195</v>
      </c>
      <c r="AV35" t="s">
        <v>451</v>
      </c>
      <c r="AW35" t="s">
        <v>67</v>
      </c>
      <c r="AX35">
        <v>6504</v>
      </c>
      <c r="AY35" t="s">
        <v>365</v>
      </c>
      <c r="AZ35">
        <v>2</v>
      </c>
      <c r="BA35" t="s">
        <v>327</v>
      </c>
      <c r="BB35">
        <v>2</v>
      </c>
      <c r="BC35">
        <v>1</v>
      </c>
      <c r="BE35" t="s">
        <v>66</v>
      </c>
      <c r="BF35">
        <v>1</v>
      </c>
      <c r="BG35" t="s">
        <v>279</v>
      </c>
      <c r="BI35" t="s">
        <v>115</v>
      </c>
      <c r="BJ35" t="s">
        <v>451</v>
      </c>
      <c r="BK35" t="s">
        <v>67</v>
      </c>
      <c r="BL35">
        <v>0.86554260980701714</v>
      </c>
      <c r="BM35">
        <v>6504</v>
      </c>
      <c r="BN35" t="s">
        <v>117</v>
      </c>
      <c r="BO35" t="s">
        <v>195</v>
      </c>
      <c r="BP35">
        <v>2</v>
      </c>
      <c r="BQ35">
        <v>2151.8690000000001</v>
      </c>
      <c r="BR35">
        <v>1.2957056766817004E-2</v>
      </c>
      <c r="BS35">
        <v>0.34110564407730909</v>
      </c>
      <c r="BT35">
        <v>1.2547232196755471E-2</v>
      </c>
      <c r="BU35">
        <v>4.9390000000000001</v>
      </c>
      <c r="BV35">
        <v>9.2942460716707198E-2</v>
      </c>
      <c r="BW35">
        <v>3.6247559679515806</v>
      </c>
      <c r="BX35">
        <v>0</v>
      </c>
      <c r="BY35">
        <v>2</v>
      </c>
      <c r="BZ35">
        <v>78</v>
      </c>
    </row>
    <row r="36" spans="1:78" ht="16.5" x14ac:dyDescent="0.25">
      <c r="A36" s="108" t="str">
        <f t="shared" si="1"/>
        <v>인천교통공사</v>
      </c>
      <c r="B36" s="109" t="str">
        <f t="shared" si="2"/>
        <v>김헌식</v>
      </c>
      <c r="C36" s="110" t="str">
        <f t="shared" si="3"/>
        <v>D</v>
      </c>
      <c r="D36" s="111">
        <f t="shared" si="4"/>
        <v>0.82026101415198049</v>
      </c>
      <c r="E36" s="112">
        <f t="shared" si="5"/>
        <v>1679</v>
      </c>
      <c r="F36" s="113" t="str">
        <f t="shared" si="6"/>
        <v>63</v>
      </c>
      <c r="G36" s="114" t="str">
        <f t="shared" si="7"/>
        <v>70바4914</v>
      </c>
      <c r="H36" s="115">
        <f t="shared" si="8"/>
        <v>2</v>
      </c>
      <c r="I36" s="116">
        <f t="shared" si="9"/>
        <v>1738.3039999999999</v>
      </c>
      <c r="J36" s="117">
        <f t="shared" si="10"/>
        <v>5.0640779292971186E-3</v>
      </c>
      <c r="K36" s="117">
        <f t="shared" si="11"/>
        <v>0.33877580512104283</v>
      </c>
      <c r="L36" s="117">
        <f t="shared" si="12"/>
        <v>0.11217830713154892</v>
      </c>
      <c r="M36" s="118">
        <f t="shared" si="13"/>
        <v>9.4380000000000006</v>
      </c>
      <c r="N36" s="119">
        <f t="shared" si="14"/>
        <v>0.34516402194322743</v>
      </c>
      <c r="O36" s="119">
        <f t="shared" si="15"/>
        <v>13.74903354073856</v>
      </c>
      <c r="P36" s="218">
        <f t="shared" si="16"/>
        <v>3</v>
      </c>
      <c r="Q36" s="219">
        <f t="shared" si="17"/>
        <v>6</v>
      </c>
      <c r="R36" s="219">
        <f t="shared" si="18"/>
        <v>239</v>
      </c>
      <c r="T36">
        <v>528</v>
      </c>
      <c r="U36">
        <v>1679</v>
      </c>
      <c r="V36" t="s">
        <v>283</v>
      </c>
      <c r="W36">
        <v>1738.3040000000001</v>
      </c>
      <c r="X36">
        <v>589.83299999999997</v>
      </c>
      <c r="Y36">
        <v>2.9470000000000001</v>
      </c>
      <c r="Z36">
        <v>9.4380000000000006</v>
      </c>
      <c r="AA36">
        <v>101.086912</v>
      </c>
      <c r="AB36">
        <v>0.51191200000000003</v>
      </c>
      <c r="AC36">
        <v>34.245800000000003</v>
      </c>
      <c r="AD36" s="1">
        <v>195</v>
      </c>
      <c r="AE36">
        <v>6</v>
      </c>
      <c r="AF36">
        <v>239</v>
      </c>
      <c r="AG36">
        <v>73</v>
      </c>
      <c r="AH36">
        <v>17.196133</v>
      </c>
      <c r="AI36">
        <v>255.5</v>
      </c>
      <c r="AJ36">
        <v>0</v>
      </c>
      <c r="AK36">
        <v>3</v>
      </c>
      <c r="AL36">
        <v>123</v>
      </c>
      <c r="AM36">
        <v>0.82026101415198049</v>
      </c>
      <c r="AN36" t="s">
        <v>66</v>
      </c>
      <c r="AO36">
        <v>1584.829</v>
      </c>
      <c r="AP36" t="s">
        <v>521</v>
      </c>
      <c r="AQ36" t="s">
        <v>115</v>
      </c>
      <c r="AR36" t="s">
        <v>116</v>
      </c>
      <c r="AS36" t="s">
        <v>115</v>
      </c>
      <c r="AT36" t="s">
        <v>116</v>
      </c>
      <c r="AU36" t="s">
        <v>185</v>
      </c>
      <c r="AV36" t="s">
        <v>283</v>
      </c>
      <c r="AW36" t="s">
        <v>66</v>
      </c>
      <c r="AX36">
        <v>1679</v>
      </c>
      <c r="AY36" t="s">
        <v>356</v>
      </c>
      <c r="AZ36">
        <v>6</v>
      </c>
      <c r="BA36" t="s">
        <v>417</v>
      </c>
      <c r="BB36">
        <v>2</v>
      </c>
      <c r="BC36">
        <v>1</v>
      </c>
      <c r="BE36" t="s">
        <v>66</v>
      </c>
      <c r="BF36">
        <v>0</v>
      </c>
      <c r="BG36" t="s">
        <v>280</v>
      </c>
      <c r="BI36" t="s">
        <v>115</v>
      </c>
      <c r="BJ36" t="s">
        <v>283</v>
      </c>
      <c r="BK36" t="s">
        <v>66</v>
      </c>
      <c r="BL36">
        <v>0.82026101415198049</v>
      </c>
      <c r="BM36">
        <v>1679</v>
      </c>
      <c r="BN36" t="s">
        <v>116</v>
      </c>
      <c r="BO36" t="s">
        <v>185</v>
      </c>
      <c r="BP36">
        <v>2</v>
      </c>
      <c r="BQ36">
        <v>1738.3039999999999</v>
      </c>
      <c r="BR36">
        <v>5.0640779292971186E-3</v>
      </c>
      <c r="BS36">
        <v>0.33877580512104283</v>
      </c>
      <c r="BT36">
        <v>0.1121783071315489</v>
      </c>
      <c r="BU36">
        <v>9.4380000000000006</v>
      </c>
      <c r="BV36">
        <v>0.34516402194322743</v>
      </c>
      <c r="BW36">
        <v>13.74903354073856</v>
      </c>
      <c r="BX36">
        <v>3</v>
      </c>
      <c r="BY36">
        <v>6</v>
      </c>
      <c r="BZ36">
        <v>239</v>
      </c>
    </row>
    <row r="37" spans="1:78" ht="16.5" x14ac:dyDescent="0.25">
      <c r="A37" s="125" t="str">
        <f t="shared" si="1"/>
        <v>인천교통공사</v>
      </c>
      <c r="B37" s="126" t="str">
        <f t="shared" si="2"/>
        <v>김형근</v>
      </c>
      <c r="C37" s="127" t="str">
        <f t="shared" si="3"/>
        <v>F</v>
      </c>
      <c r="D37" s="128">
        <f t="shared" si="4"/>
        <v>0.67638888888888893</v>
      </c>
      <c r="E37" s="129">
        <f t="shared" si="5"/>
        <v>3134</v>
      </c>
      <c r="F37" s="130" t="str">
        <f t="shared" si="6"/>
        <v>순환42</v>
      </c>
      <c r="G37" s="131" t="str">
        <f t="shared" si="7"/>
        <v>70바4929</v>
      </c>
      <c r="H37" s="132">
        <f t="shared" si="8"/>
        <v>1</v>
      </c>
      <c r="I37" s="133">
        <f t="shared" si="9"/>
        <v>2039.6310000000001</v>
      </c>
      <c r="J37" s="134">
        <f t="shared" si="10"/>
        <v>1.5293069890663225E-2</v>
      </c>
      <c r="K37" s="134">
        <f t="shared" si="11"/>
        <v>0.4104531406178209</v>
      </c>
      <c r="L37" s="134">
        <f t="shared" si="12"/>
        <v>0.10197923055689975</v>
      </c>
      <c r="M37" s="135">
        <f t="shared" si="13"/>
        <v>6.593</v>
      </c>
      <c r="N37" s="136" t="str">
        <f t="shared" si="14"/>
        <v>-</v>
      </c>
      <c r="O37" s="136" t="str">
        <f t="shared" si="15"/>
        <v>-</v>
      </c>
      <c r="P37" s="216">
        <f t="shared" si="16"/>
        <v>0</v>
      </c>
      <c r="Q37" s="217">
        <f t="shared" si="17"/>
        <v>2097</v>
      </c>
      <c r="R37" s="217">
        <f t="shared" si="18"/>
        <v>557</v>
      </c>
      <c r="T37">
        <v>528</v>
      </c>
      <c r="U37">
        <v>3134</v>
      </c>
      <c r="V37" t="s">
        <v>232</v>
      </c>
      <c r="W37">
        <v>2039.6310000000001</v>
      </c>
      <c r="X37">
        <v>837.66700000000003</v>
      </c>
      <c r="Y37">
        <v>2.4350000000000001</v>
      </c>
      <c r="Z37">
        <v>6.593</v>
      </c>
      <c r="AA37">
        <v>154.53300200000001</v>
      </c>
      <c r="AB37">
        <v>2.3632840000000002</v>
      </c>
      <c r="AC37">
        <v>63.428556</v>
      </c>
      <c r="AD37" s="1">
        <v>208</v>
      </c>
      <c r="AE37">
        <v>2097</v>
      </c>
      <c r="AF37">
        <v>557</v>
      </c>
      <c r="AG37">
        <v>106</v>
      </c>
      <c r="AH37">
        <v>13.198675</v>
      </c>
      <c r="AI37">
        <v>15.5</v>
      </c>
      <c r="AJ37">
        <v>0</v>
      </c>
      <c r="AK37">
        <v>0</v>
      </c>
      <c r="AL37">
        <v>0</v>
      </c>
      <c r="AM37">
        <v>0.67638888888888893</v>
      </c>
      <c r="AN37" t="s">
        <v>68</v>
      </c>
      <c r="AO37">
        <v>2039.6310000000001</v>
      </c>
      <c r="AP37" t="s">
        <v>522</v>
      </c>
      <c r="AQ37" t="s">
        <v>115</v>
      </c>
      <c r="AR37" t="s">
        <v>118</v>
      </c>
      <c r="AS37" t="s">
        <v>115</v>
      </c>
      <c r="AT37" t="s">
        <v>118</v>
      </c>
      <c r="AU37" t="s">
        <v>200</v>
      </c>
      <c r="AV37" t="s">
        <v>232</v>
      </c>
      <c r="AW37" t="s">
        <v>68</v>
      </c>
      <c r="AX37">
        <v>3134</v>
      </c>
      <c r="AY37" t="s">
        <v>368</v>
      </c>
      <c r="AZ37">
        <v>13</v>
      </c>
      <c r="BA37" t="s">
        <v>452</v>
      </c>
      <c r="BB37">
        <v>1</v>
      </c>
      <c r="BC37">
        <v>1</v>
      </c>
      <c r="BE37" t="s">
        <v>68</v>
      </c>
      <c r="BF37">
        <v>0</v>
      </c>
      <c r="BG37" t="s">
        <v>280</v>
      </c>
      <c r="BI37" t="s">
        <v>115</v>
      </c>
      <c r="BJ37" t="s">
        <v>232</v>
      </c>
      <c r="BK37" t="s">
        <v>68</v>
      </c>
      <c r="BL37">
        <v>0.67638888888888893</v>
      </c>
      <c r="BM37">
        <v>3134</v>
      </c>
      <c r="BN37" t="s">
        <v>118</v>
      </c>
      <c r="BO37" t="s">
        <v>200</v>
      </c>
      <c r="BP37">
        <v>1</v>
      </c>
      <c r="BQ37">
        <v>2039.6310000000001</v>
      </c>
      <c r="BR37">
        <v>1.5293069890663225E-2</v>
      </c>
      <c r="BS37">
        <v>0.4104531406178209</v>
      </c>
      <c r="BT37">
        <v>0.10197923055689975</v>
      </c>
      <c r="BU37">
        <v>6.593</v>
      </c>
      <c r="BV37" t="s">
        <v>476</v>
      </c>
      <c r="BW37" t="s">
        <v>476</v>
      </c>
      <c r="BX37">
        <v>0</v>
      </c>
      <c r="BY37">
        <v>2097</v>
      </c>
      <c r="BZ37">
        <v>557</v>
      </c>
    </row>
    <row r="38" spans="1:78" ht="16.5" x14ac:dyDescent="0.25">
      <c r="A38" s="108" t="str">
        <f t="shared" si="1"/>
        <v>인천교통공사</v>
      </c>
      <c r="B38" s="109" t="str">
        <f t="shared" si="2"/>
        <v>김환</v>
      </c>
      <c r="C38" s="110" t="str">
        <f t="shared" si="3"/>
        <v>F</v>
      </c>
      <c r="D38" s="111">
        <f t="shared" si="4"/>
        <v>0.76732200807319795</v>
      </c>
      <c r="E38" s="112">
        <f t="shared" si="5"/>
        <v>8297</v>
      </c>
      <c r="F38" s="113" t="str">
        <f t="shared" si="6"/>
        <v>63</v>
      </c>
      <c r="G38" s="114" t="str">
        <f t="shared" si="7"/>
        <v>70바4911</v>
      </c>
      <c r="H38" s="115">
        <f t="shared" si="8"/>
        <v>12</v>
      </c>
      <c r="I38" s="116">
        <f t="shared" si="9"/>
        <v>2784.799</v>
      </c>
      <c r="J38" s="117">
        <f t="shared" si="10"/>
        <v>1.1126333433642027E-2</v>
      </c>
      <c r="K38" s="117">
        <f t="shared" si="11"/>
        <v>0.36240723575649086</v>
      </c>
      <c r="L38" s="117">
        <f t="shared" si="12"/>
        <v>0.22479180723635708</v>
      </c>
      <c r="M38" s="118">
        <f t="shared" si="13"/>
        <v>10.144</v>
      </c>
      <c r="N38" s="119">
        <f t="shared" si="14"/>
        <v>0.14363693753121859</v>
      </c>
      <c r="O38" s="119">
        <f t="shared" si="15"/>
        <v>8.1873054392794593</v>
      </c>
      <c r="P38" s="218">
        <f t="shared" si="16"/>
        <v>1</v>
      </c>
      <c r="Q38" s="219">
        <f t="shared" si="17"/>
        <v>4</v>
      </c>
      <c r="R38" s="219">
        <f t="shared" si="18"/>
        <v>228</v>
      </c>
      <c r="T38">
        <v>528</v>
      </c>
      <c r="U38">
        <v>8297</v>
      </c>
      <c r="V38" t="s">
        <v>309</v>
      </c>
      <c r="W38">
        <v>2784.799</v>
      </c>
      <c r="X38">
        <v>1006.164</v>
      </c>
      <c r="Y38">
        <v>2.7679999999999998</v>
      </c>
      <c r="Z38">
        <v>10.144</v>
      </c>
      <c r="AA38">
        <v>160.99966900000001</v>
      </c>
      <c r="AB38">
        <v>1.791336</v>
      </c>
      <c r="AC38">
        <v>58.347445</v>
      </c>
      <c r="AD38" s="1">
        <v>626</v>
      </c>
      <c r="AE38">
        <v>4</v>
      </c>
      <c r="AF38">
        <v>228</v>
      </c>
      <c r="AG38">
        <v>66</v>
      </c>
      <c r="AH38">
        <v>17.296923</v>
      </c>
      <c r="AI38">
        <v>69.099999999999994</v>
      </c>
      <c r="AJ38">
        <v>0</v>
      </c>
      <c r="AK38">
        <v>1</v>
      </c>
      <c r="AL38">
        <v>155</v>
      </c>
      <c r="AM38">
        <v>0.76732200807319795</v>
      </c>
      <c r="AN38" t="s">
        <v>68</v>
      </c>
      <c r="AO38">
        <v>375.00400000000002</v>
      </c>
      <c r="AP38" t="s">
        <v>523</v>
      </c>
      <c r="AQ38" t="s">
        <v>115</v>
      </c>
      <c r="AR38" t="s">
        <v>116</v>
      </c>
      <c r="AS38" t="s">
        <v>115</v>
      </c>
      <c r="AT38" t="s">
        <v>116</v>
      </c>
      <c r="AU38" t="s">
        <v>181</v>
      </c>
      <c r="AV38" t="s">
        <v>309</v>
      </c>
      <c r="AW38" t="s">
        <v>68</v>
      </c>
      <c r="AX38">
        <v>8297</v>
      </c>
      <c r="AY38" t="s">
        <v>354</v>
      </c>
      <c r="AZ38">
        <v>7</v>
      </c>
      <c r="BA38" t="s">
        <v>339</v>
      </c>
      <c r="BB38">
        <v>12</v>
      </c>
      <c r="BC38">
        <v>1</v>
      </c>
      <c r="BE38" t="s">
        <v>68</v>
      </c>
      <c r="BF38">
        <v>0</v>
      </c>
      <c r="BG38" t="s">
        <v>280</v>
      </c>
      <c r="BI38" t="s">
        <v>115</v>
      </c>
      <c r="BJ38" t="s">
        <v>309</v>
      </c>
      <c r="BK38" t="s">
        <v>68</v>
      </c>
      <c r="BL38">
        <v>0.76732200807319795</v>
      </c>
      <c r="BM38">
        <v>8297</v>
      </c>
      <c r="BN38" t="s">
        <v>116</v>
      </c>
      <c r="BO38" t="s">
        <v>181</v>
      </c>
      <c r="BP38">
        <v>12</v>
      </c>
      <c r="BQ38">
        <v>2784.799</v>
      </c>
      <c r="BR38">
        <v>1.1126333433642027E-2</v>
      </c>
      <c r="BS38">
        <v>0.36240723575649086</v>
      </c>
      <c r="BT38">
        <v>0.22479180723635708</v>
      </c>
      <c r="BU38">
        <v>10.144</v>
      </c>
      <c r="BV38">
        <v>0.14363693753121859</v>
      </c>
      <c r="BW38">
        <v>8.1873054392794593</v>
      </c>
      <c r="BX38">
        <v>1</v>
      </c>
      <c r="BY38">
        <v>4</v>
      </c>
      <c r="BZ38">
        <v>228</v>
      </c>
    </row>
    <row r="39" spans="1:78" ht="16.5" x14ac:dyDescent="0.25">
      <c r="A39" s="125" t="str">
        <f t="shared" si="1"/>
        <v>인천교통공사</v>
      </c>
      <c r="B39" s="126" t="str">
        <f t="shared" si="2"/>
        <v>김환영</v>
      </c>
      <c r="C39" s="127" t="str">
        <f t="shared" si="3"/>
        <v>C</v>
      </c>
      <c r="D39" s="128">
        <f t="shared" si="4"/>
        <v>0.85129005739032027</v>
      </c>
      <c r="E39" s="129">
        <f t="shared" si="5"/>
        <v>5430</v>
      </c>
      <c r="F39" s="130" t="str">
        <f t="shared" si="6"/>
        <v>순환43</v>
      </c>
      <c r="G39" s="131" t="str">
        <f t="shared" si="7"/>
        <v>70바4938</v>
      </c>
      <c r="H39" s="132">
        <f t="shared" si="8"/>
        <v>2</v>
      </c>
      <c r="I39" s="133">
        <f t="shared" si="9"/>
        <v>2546.8440000000001</v>
      </c>
      <c r="J39" s="134">
        <f t="shared" si="10"/>
        <v>4.6428628376953386E-3</v>
      </c>
      <c r="K39" s="134">
        <f t="shared" si="11"/>
        <v>0.26995836644065829</v>
      </c>
      <c r="L39" s="134">
        <f t="shared" si="12"/>
        <v>7.8135920378319207E-2</v>
      </c>
      <c r="M39" s="135">
        <f t="shared" si="13"/>
        <v>3.923</v>
      </c>
      <c r="N39" s="136">
        <f t="shared" si="14"/>
        <v>0.35337853437430794</v>
      </c>
      <c r="O39" s="136">
        <f t="shared" si="15"/>
        <v>1.0601356031229239</v>
      </c>
      <c r="P39" s="216">
        <f t="shared" si="16"/>
        <v>0</v>
      </c>
      <c r="Q39" s="217">
        <f t="shared" si="17"/>
        <v>9</v>
      </c>
      <c r="R39" s="217">
        <f t="shared" si="18"/>
        <v>27</v>
      </c>
      <c r="T39">
        <v>528</v>
      </c>
      <c r="U39">
        <v>5430</v>
      </c>
      <c r="V39" t="s">
        <v>233</v>
      </c>
      <c r="W39">
        <v>2546.8440000000001</v>
      </c>
      <c r="X39">
        <v>733.20899999999995</v>
      </c>
      <c r="Y39">
        <v>3.4740000000000002</v>
      </c>
      <c r="Z39">
        <v>3.923</v>
      </c>
      <c r="AA39">
        <v>140.289951</v>
      </c>
      <c r="AB39">
        <v>0.65134700000000001</v>
      </c>
      <c r="AC39">
        <v>37.872445999999997</v>
      </c>
      <c r="AD39" s="1">
        <v>199</v>
      </c>
      <c r="AE39">
        <v>9</v>
      </c>
      <c r="AF39">
        <v>27</v>
      </c>
      <c r="AG39">
        <v>64</v>
      </c>
      <c r="AH39">
        <v>18.154143999999999</v>
      </c>
      <c r="AI39">
        <v>3.7</v>
      </c>
      <c r="AJ39">
        <v>0</v>
      </c>
      <c r="AK39">
        <v>0</v>
      </c>
      <c r="AL39">
        <v>0</v>
      </c>
      <c r="AM39">
        <v>0.85129005739032027</v>
      </c>
      <c r="AN39" t="s">
        <v>67</v>
      </c>
      <c r="AO39">
        <v>2463.5039999999999</v>
      </c>
      <c r="AP39" t="s">
        <v>524</v>
      </c>
      <c r="AQ39" t="s">
        <v>115</v>
      </c>
      <c r="AR39" t="s">
        <v>119</v>
      </c>
      <c r="AS39" t="s">
        <v>115</v>
      </c>
      <c r="AT39" t="s">
        <v>119</v>
      </c>
      <c r="AU39" t="s">
        <v>209</v>
      </c>
      <c r="AV39" t="s">
        <v>233</v>
      </c>
      <c r="AW39" t="s">
        <v>67</v>
      </c>
      <c r="AX39">
        <v>5430</v>
      </c>
      <c r="AY39" t="s">
        <v>377</v>
      </c>
      <c r="AZ39">
        <v>2</v>
      </c>
      <c r="BA39" t="s">
        <v>412</v>
      </c>
      <c r="BB39">
        <v>2</v>
      </c>
      <c r="BC39">
        <v>1</v>
      </c>
      <c r="BE39" t="s">
        <v>66</v>
      </c>
      <c r="BF39">
        <v>1</v>
      </c>
      <c r="BG39" t="s">
        <v>279</v>
      </c>
      <c r="BI39" t="s">
        <v>115</v>
      </c>
      <c r="BJ39" t="s">
        <v>233</v>
      </c>
      <c r="BK39" t="s">
        <v>67</v>
      </c>
      <c r="BL39">
        <v>0.85129005739032027</v>
      </c>
      <c r="BM39">
        <v>5430</v>
      </c>
      <c r="BN39" t="s">
        <v>119</v>
      </c>
      <c r="BO39" t="s">
        <v>209</v>
      </c>
      <c r="BP39">
        <v>2</v>
      </c>
      <c r="BQ39">
        <v>2546.8440000000001</v>
      </c>
      <c r="BR39">
        <v>4.6428628376953386E-3</v>
      </c>
      <c r="BS39">
        <v>0.26995836644065829</v>
      </c>
      <c r="BT39">
        <v>7.8135920378319207E-2</v>
      </c>
      <c r="BU39">
        <v>3.923</v>
      </c>
      <c r="BV39">
        <v>0.35337853437430794</v>
      </c>
      <c r="BW39">
        <v>1.0601356031229239</v>
      </c>
      <c r="BX39">
        <v>0</v>
      </c>
      <c r="BY39">
        <v>9</v>
      </c>
      <c r="BZ39">
        <v>27</v>
      </c>
    </row>
    <row r="40" spans="1:78" ht="16.5" x14ac:dyDescent="0.25">
      <c r="A40" s="108" t="str">
        <f t="shared" si="1"/>
        <v>인천교통공사</v>
      </c>
      <c r="B40" s="109" t="str">
        <f t="shared" si="2"/>
        <v>노진석</v>
      </c>
      <c r="C40" s="110" t="str">
        <f t="shared" si="3"/>
        <v>D</v>
      </c>
      <c r="D40" s="111">
        <f t="shared" si="4"/>
        <v>0.83746817411507679</v>
      </c>
      <c r="E40" s="112">
        <f t="shared" si="5"/>
        <v>9577</v>
      </c>
      <c r="F40" s="113" t="str">
        <f t="shared" si="6"/>
        <v>63</v>
      </c>
      <c r="G40" s="114" t="str">
        <f t="shared" si="7"/>
        <v>70바4914</v>
      </c>
      <c r="H40" s="115">
        <f t="shared" si="8"/>
        <v>9</v>
      </c>
      <c r="I40" s="116">
        <f t="shared" si="9"/>
        <v>2367.1419999999998</v>
      </c>
      <c r="J40" s="117">
        <f t="shared" si="10"/>
        <v>2.5466087997274385E-3</v>
      </c>
      <c r="K40" s="117">
        <f t="shared" si="11"/>
        <v>0.33699435385847637</v>
      </c>
      <c r="L40" s="117">
        <f t="shared" si="12"/>
        <v>0.16644544349261683</v>
      </c>
      <c r="M40" s="118">
        <f t="shared" si="13"/>
        <v>7.9690000000000003</v>
      </c>
      <c r="N40" s="119">
        <f t="shared" si="14"/>
        <v>0.1267351092583377</v>
      </c>
      <c r="O40" s="119">
        <f t="shared" si="15"/>
        <v>4.9426692610751699</v>
      </c>
      <c r="P40" s="218">
        <f t="shared" si="16"/>
        <v>0</v>
      </c>
      <c r="Q40" s="219">
        <f t="shared" si="17"/>
        <v>3</v>
      </c>
      <c r="R40" s="219">
        <f t="shared" si="18"/>
        <v>117</v>
      </c>
      <c r="T40">
        <v>528</v>
      </c>
      <c r="U40">
        <v>9577</v>
      </c>
      <c r="V40" t="s">
        <v>234</v>
      </c>
      <c r="W40">
        <v>2367.1419999999998</v>
      </c>
      <c r="X40">
        <v>786.17399999999998</v>
      </c>
      <c r="Y40">
        <v>3.0110000000000001</v>
      </c>
      <c r="Z40">
        <v>7.9690000000000003</v>
      </c>
      <c r="AA40">
        <v>139.92883399999999</v>
      </c>
      <c r="AB40">
        <v>0.35634399999999999</v>
      </c>
      <c r="AC40">
        <v>47.155226999999996</v>
      </c>
      <c r="AD40" s="1">
        <v>394</v>
      </c>
      <c r="AE40">
        <v>3</v>
      </c>
      <c r="AF40">
        <v>117</v>
      </c>
      <c r="AG40">
        <v>67</v>
      </c>
      <c r="AH40">
        <v>16.916755999999999</v>
      </c>
      <c r="AI40">
        <v>23.8</v>
      </c>
      <c r="AJ40">
        <v>0</v>
      </c>
      <c r="AK40">
        <v>0</v>
      </c>
      <c r="AL40">
        <v>0</v>
      </c>
      <c r="AM40">
        <v>0.83746817411507679</v>
      </c>
      <c r="AN40" t="s">
        <v>66</v>
      </c>
      <c r="AO40">
        <v>446.62799999999999</v>
      </c>
      <c r="AP40" t="s">
        <v>525</v>
      </c>
      <c r="AQ40" t="s">
        <v>115</v>
      </c>
      <c r="AR40" t="s">
        <v>116</v>
      </c>
      <c r="AS40" t="s">
        <v>115</v>
      </c>
      <c r="AT40" t="s">
        <v>116</v>
      </c>
      <c r="AU40" t="s">
        <v>185</v>
      </c>
      <c r="AV40" t="s">
        <v>234</v>
      </c>
      <c r="AW40" t="s">
        <v>66</v>
      </c>
      <c r="AX40">
        <v>9577</v>
      </c>
      <c r="AY40" t="s">
        <v>356</v>
      </c>
      <c r="AZ40">
        <v>2</v>
      </c>
      <c r="BA40" t="s">
        <v>274</v>
      </c>
      <c r="BB40">
        <v>9</v>
      </c>
      <c r="BC40">
        <v>1</v>
      </c>
      <c r="BE40" t="s">
        <v>67</v>
      </c>
      <c r="BF40">
        <v>-1</v>
      </c>
      <c r="BG40" t="s">
        <v>338</v>
      </c>
      <c r="BI40" t="s">
        <v>115</v>
      </c>
      <c r="BJ40" t="s">
        <v>234</v>
      </c>
      <c r="BK40" t="s">
        <v>66</v>
      </c>
      <c r="BL40">
        <v>0.83746817411507679</v>
      </c>
      <c r="BM40">
        <v>9577</v>
      </c>
      <c r="BN40" t="s">
        <v>116</v>
      </c>
      <c r="BO40" t="s">
        <v>185</v>
      </c>
      <c r="BP40">
        <v>9</v>
      </c>
      <c r="BQ40">
        <v>2367.1419999999998</v>
      </c>
      <c r="BR40">
        <v>2.5466087997274385E-3</v>
      </c>
      <c r="BS40">
        <v>0.33699435385847637</v>
      </c>
      <c r="BT40">
        <v>0.16644544349261683</v>
      </c>
      <c r="BU40">
        <v>7.9690000000000003</v>
      </c>
      <c r="BV40">
        <v>0.1267351092583377</v>
      </c>
      <c r="BW40">
        <v>4.9426692610751699</v>
      </c>
      <c r="BX40">
        <v>0</v>
      </c>
      <c r="BY40">
        <v>3</v>
      </c>
      <c r="BZ40">
        <v>117</v>
      </c>
    </row>
    <row r="41" spans="1:78" ht="16.5" x14ac:dyDescent="0.25">
      <c r="A41" s="125" t="str">
        <f t="shared" si="1"/>
        <v>인천교통공사</v>
      </c>
      <c r="B41" s="126" t="str">
        <f t="shared" si="2"/>
        <v>노희환</v>
      </c>
      <c r="C41" s="127" t="str">
        <f t="shared" si="3"/>
        <v>F</v>
      </c>
      <c r="D41" s="128">
        <f t="shared" si="4"/>
        <v>0.77193339775755399</v>
      </c>
      <c r="E41" s="129">
        <f t="shared" si="5"/>
        <v>8385</v>
      </c>
      <c r="F41" s="130" t="str">
        <f t="shared" si="6"/>
        <v>순환41</v>
      </c>
      <c r="G41" s="131" t="str">
        <f t="shared" si="7"/>
        <v>70바4919</v>
      </c>
      <c r="H41" s="132">
        <f t="shared" si="8"/>
        <v>5</v>
      </c>
      <c r="I41" s="133">
        <f t="shared" si="9"/>
        <v>1895.7120000000002</v>
      </c>
      <c r="J41" s="134">
        <f t="shared" si="10"/>
        <v>1.4212745773655744E-2</v>
      </c>
      <c r="K41" s="134">
        <f t="shared" si="11"/>
        <v>0.36173459647463291</v>
      </c>
      <c r="L41" s="134">
        <f t="shared" si="12"/>
        <v>0.16141692408973513</v>
      </c>
      <c r="M41" s="135">
        <f t="shared" si="13"/>
        <v>8.36</v>
      </c>
      <c r="N41" s="136">
        <f t="shared" si="14"/>
        <v>5.2750628787495139E-2</v>
      </c>
      <c r="O41" s="136">
        <f t="shared" si="15"/>
        <v>30.331611552809704</v>
      </c>
      <c r="P41" s="216">
        <f t="shared" si="16"/>
        <v>1</v>
      </c>
      <c r="Q41" s="217">
        <f t="shared" si="17"/>
        <v>1</v>
      </c>
      <c r="R41" s="217">
        <f t="shared" si="18"/>
        <v>575</v>
      </c>
      <c r="T41">
        <v>528</v>
      </c>
      <c r="U41">
        <v>8385</v>
      </c>
      <c r="V41" t="s">
        <v>235</v>
      </c>
      <c r="W41">
        <v>1895.712</v>
      </c>
      <c r="X41">
        <v>729.48199999999997</v>
      </c>
      <c r="Y41">
        <v>2.5990000000000002</v>
      </c>
      <c r="Z41">
        <v>8.36</v>
      </c>
      <c r="AA41">
        <v>123.849116</v>
      </c>
      <c r="AB41">
        <v>1.7602359999999999</v>
      </c>
      <c r="AC41">
        <v>44.800510000000003</v>
      </c>
      <c r="AD41" s="1">
        <v>306</v>
      </c>
      <c r="AE41">
        <v>1</v>
      </c>
      <c r="AF41">
        <v>575</v>
      </c>
      <c r="AG41">
        <v>64</v>
      </c>
      <c r="AH41">
        <v>15.306625</v>
      </c>
      <c r="AI41">
        <v>16.600000000000001</v>
      </c>
      <c r="AJ41">
        <v>0</v>
      </c>
      <c r="AK41">
        <v>1</v>
      </c>
      <c r="AL41">
        <v>14</v>
      </c>
      <c r="AM41">
        <v>0.77193339775755399</v>
      </c>
      <c r="AN41" t="s">
        <v>68</v>
      </c>
      <c r="AO41">
        <v>1301.748</v>
      </c>
      <c r="AP41" t="s">
        <v>526</v>
      </c>
      <c r="AQ41" t="s">
        <v>115</v>
      </c>
      <c r="AR41" t="s">
        <v>117</v>
      </c>
      <c r="AS41" t="s">
        <v>115</v>
      </c>
      <c r="AT41" t="s">
        <v>117</v>
      </c>
      <c r="AU41" t="s">
        <v>190</v>
      </c>
      <c r="AV41" t="s">
        <v>235</v>
      </c>
      <c r="AW41" t="s">
        <v>68</v>
      </c>
      <c r="AX41">
        <v>8385</v>
      </c>
      <c r="AY41" t="s">
        <v>375</v>
      </c>
      <c r="AZ41">
        <v>1</v>
      </c>
      <c r="BA41" t="s">
        <v>295</v>
      </c>
      <c r="BB41">
        <v>5</v>
      </c>
      <c r="BC41">
        <v>1</v>
      </c>
      <c r="BE41" t="s">
        <v>68</v>
      </c>
      <c r="BF41">
        <v>0</v>
      </c>
      <c r="BG41" t="s">
        <v>280</v>
      </c>
      <c r="BI41" t="s">
        <v>115</v>
      </c>
      <c r="BJ41" t="s">
        <v>235</v>
      </c>
      <c r="BK41" t="s">
        <v>68</v>
      </c>
      <c r="BL41">
        <v>0.77193339775755399</v>
      </c>
      <c r="BM41">
        <v>8385</v>
      </c>
      <c r="BN41" t="s">
        <v>117</v>
      </c>
      <c r="BO41" t="s">
        <v>190</v>
      </c>
      <c r="BP41">
        <v>5</v>
      </c>
      <c r="BQ41">
        <v>1895.7120000000002</v>
      </c>
      <c r="BR41">
        <v>1.4212745773655744E-2</v>
      </c>
      <c r="BS41">
        <v>0.36173459647463291</v>
      </c>
      <c r="BT41">
        <v>0.16141692408973515</v>
      </c>
      <c r="BU41">
        <v>8.36</v>
      </c>
      <c r="BV41">
        <v>5.2750628787495139E-2</v>
      </c>
      <c r="BW41">
        <v>30.331611552809704</v>
      </c>
      <c r="BX41">
        <v>1</v>
      </c>
      <c r="BY41">
        <v>1</v>
      </c>
      <c r="BZ41">
        <v>575</v>
      </c>
    </row>
    <row r="42" spans="1:78" ht="16.5" x14ac:dyDescent="0.25">
      <c r="A42" s="108" t="str">
        <f t="shared" si="1"/>
        <v>인천교통공사</v>
      </c>
      <c r="B42" s="109" t="str">
        <f t="shared" si="2"/>
        <v>류은영</v>
      </c>
      <c r="C42" s="110" t="str">
        <f t="shared" si="3"/>
        <v>C</v>
      </c>
      <c r="D42" s="111">
        <f t="shared" si="4"/>
        <v>0.85282661262767245</v>
      </c>
      <c r="E42" s="112">
        <f t="shared" si="5"/>
        <v>7959</v>
      </c>
      <c r="F42" s="113" t="str">
        <f t="shared" si="6"/>
        <v>63</v>
      </c>
      <c r="G42" s="114" t="str">
        <f t="shared" si="7"/>
        <v>70바4913</v>
      </c>
      <c r="H42" s="115">
        <f t="shared" si="8"/>
        <v>11</v>
      </c>
      <c r="I42" s="116">
        <f t="shared" si="9"/>
        <v>2325.0699999999997</v>
      </c>
      <c r="J42" s="117">
        <f t="shared" si="10"/>
        <v>5.1975369237369038E-3</v>
      </c>
      <c r="K42" s="117">
        <f t="shared" si="11"/>
        <v>0.35992778131049691</v>
      </c>
      <c r="L42" s="117">
        <f t="shared" si="12"/>
        <v>0.29848563699157449</v>
      </c>
      <c r="M42" s="118">
        <f t="shared" si="13"/>
        <v>8.3780000000000001</v>
      </c>
      <c r="N42" s="119">
        <f t="shared" si="14"/>
        <v>0.17203783111906309</v>
      </c>
      <c r="O42" s="119">
        <f t="shared" si="15"/>
        <v>4.6450214402147036</v>
      </c>
      <c r="P42" s="218">
        <f t="shared" si="16"/>
        <v>0</v>
      </c>
      <c r="Q42" s="219">
        <f t="shared" si="17"/>
        <v>4</v>
      </c>
      <c r="R42" s="219">
        <f t="shared" si="18"/>
        <v>108</v>
      </c>
      <c r="T42">
        <v>528</v>
      </c>
      <c r="U42">
        <v>7959</v>
      </c>
      <c r="V42" t="s">
        <v>413</v>
      </c>
      <c r="W42">
        <v>2325.0700000000002</v>
      </c>
      <c r="X42">
        <v>758.71600000000001</v>
      </c>
      <c r="Y42">
        <v>3.0640000000000001</v>
      </c>
      <c r="Z42">
        <v>8.3780000000000001</v>
      </c>
      <c r="AA42">
        <v>136.00634500000001</v>
      </c>
      <c r="AB42">
        <v>0.70689800000000003</v>
      </c>
      <c r="AC42">
        <v>48.952461999999997</v>
      </c>
      <c r="AD42" s="1">
        <v>694</v>
      </c>
      <c r="AE42">
        <v>4</v>
      </c>
      <c r="AF42">
        <v>108</v>
      </c>
      <c r="AG42">
        <v>70</v>
      </c>
      <c r="AH42">
        <v>17.095305</v>
      </c>
      <c r="AI42">
        <v>26.8</v>
      </c>
      <c r="AJ42">
        <v>0</v>
      </c>
      <c r="AK42">
        <v>0</v>
      </c>
      <c r="AL42">
        <v>0</v>
      </c>
      <c r="AM42">
        <v>0.85282661262767245</v>
      </c>
      <c r="AN42" t="s">
        <v>67</v>
      </c>
      <c r="AO42">
        <v>417.98599999999999</v>
      </c>
      <c r="AP42" t="s">
        <v>527</v>
      </c>
      <c r="AQ42" t="s">
        <v>115</v>
      </c>
      <c r="AR42" t="s">
        <v>116</v>
      </c>
      <c r="AS42" t="s">
        <v>115</v>
      </c>
      <c r="AT42" t="s">
        <v>116</v>
      </c>
      <c r="AU42" t="s">
        <v>183</v>
      </c>
      <c r="AV42" t="s">
        <v>413</v>
      </c>
      <c r="AW42" t="s">
        <v>67</v>
      </c>
      <c r="AX42">
        <v>7959</v>
      </c>
      <c r="AY42" t="s">
        <v>359</v>
      </c>
      <c r="AZ42">
        <v>8</v>
      </c>
      <c r="BA42" t="s">
        <v>465</v>
      </c>
      <c r="BB42">
        <v>11</v>
      </c>
      <c r="BC42">
        <v>1</v>
      </c>
      <c r="BE42" t="s">
        <v>67</v>
      </c>
      <c r="BF42">
        <v>0</v>
      </c>
      <c r="BG42" t="s">
        <v>280</v>
      </c>
      <c r="BI42" t="s">
        <v>115</v>
      </c>
      <c r="BJ42" t="s">
        <v>413</v>
      </c>
      <c r="BK42" t="s">
        <v>67</v>
      </c>
      <c r="BL42">
        <v>0.85282661262767245</v>
      </c>
      <c r="BM42">
        <v>7959</v>
      </c>
      <c r="BN42" t="s">
        <v>116</v>
      </c>
      <c r="BO42" t="s">
        <v>183</v>
      </c>
      <c r="BP42">
        <v>11</v>
      </c>
      <c r="BQ42">
        <v>2325.0699999999997</v>
      </c>
      <c r="BR42">
        <v>5.1975369237369038E-3</v>
      </c>
      <c r="BS42">
        <v>0.35992778131049691</v>
      </c>
      <c r="BT42">
        <v>0.29848563699157443</v>
      </c>
      <c r="BU42">
        <v>8.3780000000000001</v>
      </c>
      <c r="BV42">
        <v>0.17203783111906309</v>
      </c>
      <c r="BW42">
        <v>4.6450214402147036</v>
      </c>
      <c r="BX42">
        <v>0</v>
      </c>
      <c r="BY42">
        <v>4</v>
      </c>
      <c r="BZ42">
        <v>108</v>
      </c>
    </row>
    <row r="43" spans="1:78" ht="16.5" x14ac:dyDescent="0.25">
      <c r="A43" s="125" t="str">
        <f t="shared" si="1"/>
        <v>인천교통공사</v>
      </c>
      <c r="B43" s="126" t="str">
        <f t="shared" si="2"/>
        <v>문종식</v>
      </c>
      <c r="C43" s="127" t="str">
        <f t="shared" si="3"/>
        <v>D</v>
      </c>
      <c r="D43" s="128">
        <f t="shared" si="4"/>
        <v>0.82445224174978582</v>
      </c>
      <c r="E43" s="129">
        <f t="shared" si="5"/>
        <v>1646</v>
      </c>
      <c r="F43" s="130" t="str">
        <f t="shared" si="6"/>
        <v>순환41</v>
      </c>
      <c r="G43" s="131" t="str">
        <f t="shared" si="7"/>
        <v>70바4923</v>
      </c>
      <c r="H43" s="132">
        <f t="shared" si="8"/>
        <v>9</v>
      </c>
      <c r="I43" s="133">
        <f t="shared" si="9"/>
        <v>2008.6779999999999</v>
      </c>
      <c r="J43" s="134">
        <f t="shared" si="10"/>
        <v>1.6036007528170325E-2</v>
      </c>
      <c r="K43" s="134">
        <f t="shared" si="11"/>
        <v>0.32472521787534603</v>
      </c>
      <c r="L43" s="134">
        <f t="shared" si="12"/>
        <v>0.10504421315910266</v>
      </c>
      <c r="M43" s="135">
        <f t="shared" si="13"/>
        <v>5.6150000000000002</v>
      </c>
      <c r="N43" s="136">
        <f t="shared" si="14"/>
        <v>0.19913594911678228</v>
      </c>
      <c r="O43" s="136">
        <f t="shared" si="15"/>
        <v>2.7381193003557565</v>
      </c>
      <c r="P43" s="216">
        <f t="shared" si="16"/>
        <v>0</v>
      </c>
      <c r="Q43" s="217">
        <f t="shared" si="17"/>
        <v>4</v>
      </c>
      <c r="R43" s="217">
        <f t="shared" si="18"/>
        <v>55</v>
      </c>
      <c r="T43">
        <v>528</v>
      </c>
      <c r="U43">
        <v>1646</v>
      </c>
      <c r="V43" t="s">
        <v>453</v>
      </c>
      <c r="W43">
        <v>2008.6780000000001</v>
      </c>
      <c r="X43">
        <v>727.40899999999999</v>
      </c>
      <c r="Y43">
        <v>2.7610000000000001</v>
      </c>
      <c r="Z43">
        <v>5.6150000000000002</v>
      </c>
      <c r="AA43">
        <v>139.97717299999999</v>
      </c>
      <c r="AB43">
        <v>2.244675</v>
      </c>
      <c r="AC43">
        <v>45.454118000000001</v>
      </c>
      <c r="AD43" s="1">
        <v>211</v>
      </c>
      <c r="AE43">
        <v>4</v>
      </c>
      <c r="AF43">
        <v>55</v>
      </c>
      <c r="AG43">
        <v>59</v>
      </c>
      <c r="AH43">
        <v>14.350039000000001</v>
      </c>
      <c r="AI43">
        <v>0</v>
      </c>
      <c r="AJ43">
        <v>0</v>
      </c>
      <c r="AK43">
        <v>0</v>
      </c>
      <c r="AL43">
        <v>0</v>
      </c>
      <c r="AM43">
        <v>0.82445224174978582</v>
      </c>
      <c r="AN43" t="s">
        <v>66</v>
      </c>
      <c r="AO43">
        <v>434.96600000000001</v>
      </c>
      <c r="AP43" t="s">
        <v>528</v>
      </c>
      <c r="AQ43" t="s">
        <v>115</v>
      </c>
      <c r="AR43" t="s">
        <v>117</v>
      </c>
      <c r="AS43" t="s">
        <v>115</v>
      </c>
      <c r="AT43" t="s">
        <v>117</v>
      </c>
      <c r="AU43" t="s">
        <v>194</v>
      </c>
      <c r="AV43" t="s">
        <v>453</v>
      </c>
      <c r="AW43" t="s">
        <v>66</v>
      </c>
      <c r="AX43">
        <v>1646</v>
      </c>
      <c r="AY43" t="s">
        <v>373</v>
      </c>
      <c r="AZ43">
        <v>5</v>
      </c>
      <c r="BA43" t="s">
        <v>405</v>
      </c>
      <c r="BB43">
        <v>9</v>
      </c>
      <c r="BC43">
        <v>1</v>
      </c>
      <c r="BE43" t="s">
        <v>68</v>
      </c>
      <c r="BF43">
        <v>1</v>
      </c>
      <c r="BG43" t="s">
        <v>279</v>
      </c>
      <c r="BI43" t="s">
        <v>115</v>
      </c>
      <c r="BJ43" t="s">
        <v>453</v>
      </c>
      <c r="BK43" t="s">
        <v>66</v>
      </c>
      <c r="BL43">
        <v>0.82445224174978582</v>
      </c>
      <c r="BM43">
        <v>1646</v>
      </c>
      <c r="BN43" t="s">
        <v>117</v>
      </c>
      <c r="BO43" t="s">
        <v>194</v>
      </c>
      <c r="BP43">
        <v>9</v>
      </c>
      <c r="BQ43">
        <v>2008.6779999999999</v>
      </c>
      <c r="BR43">
        <v>1.6036007528170325E-2</v>
      </c>
      <c r="BS43">
        <v>0.32472521787534603</v>
      </c>
      <c r="BT43">
        <v>0.10504421315910265</v>
      </c>
      <c r="BU43">
        <v>5.6150000000000002</v>
      </c>
      <c r="BV43">
        <v>0.19913594911678228</v>
      </c>
      <c r="BW43">
        <v>2.7381193003557565</v>
      </c>
      <c r="BX43">
        <v>0</v>
      </c>
      <c r="BY43">
        <v>4</v>
      </c>
      <c r="BZ43">
        <v>55</v>
      </c>
    </row>
    <row r="44" spans="1:78" ht="16.5" x14ac:dyDescent="0.25">
      <c r="A44" s="108" t="str">
        <f t="shared" si="1"/>
        <v>인천교통공사</v>
      </c>
      <c r="B44" s="109" t="str">
        <f t="shared" si="2"/>
        <v>문준훈</v>
      </c>
      <c r="C44" s="110" t="str">
        <f t="shared" si="3"/>
        <v>D</v>
      </c>
      <c r="D44" s="111">
        <f t="shared" si="4"/>
        <v>0.84211943489918983</v>
      </c>
      <c r="E44" s="112">
        <f t="shared" si="5"/>
        <v>6176</v>
      </c>
      <c r="F44" s="113" t="str">
        <f t="shared" si="6"/>
        <v>순환41</v>
      </c>
      <c r="G44" s="114" t="str">
        <f t="shared" si="7"/>
        <v>70바4923</v>
      </c>
      <c r="H44" s="115">
        <f t="shared" si="8"/>
        <v>8</v>
      </c>
      <c r="I44" s="116">
        <f t="shared" si="9"/>
        <v>2157.837</v>
      </c>
      <c r="J44" s="117">
        <f t="shared" si="10"/>
        <v>6.3066993995484462E-3</v>
      </c>
      <c r="K44" s="117">
        <f t="shared" si="11"/>
        <v>0.35268637425749005</v>
      </c>
      <c r="L44" s="117">
        <f t="shared" si="12"/>
        <v>0.19602963523194755</v>
      </c>
      <c r="M44" s="118">
        <f t="shared" si="13"/>
        <v>6.6760000000000002</v>
      </c>
      <c r="N44" s="119">
        <f t="shared" si="14"/>
        <v>0</v>
      </c>
      <c r="O44" s="119">
        <f t="shared" si="15"/>
        <v>7.3221471315952043</v>
      </c>
      <c r="P44" s="218">
        <f t="shared" si="16"/>
        <v>2</v>
      </c>
      <c r="Q44" s="219">
        <f t="shared" si="17"/>
        <v>0</v>
      </c>
      <c r="R44" s="219">
        <f t="shared" si="18"/>
        <v>158</v>
      </c>
      <c r="T44">
        <v>528</v>
      </c>
      <c r="U44">
        <v>6176</v>
      </c>
      <c r="V44" t="s">
        <v>454</v>
      </c>
      <c r="W44">
        <v>2173.319</v>
      </c>
      <c r="X44">
        <v>766.14099999999996</v>
      </c>
      <c r="Y44">
        <v>2.8370000000000002</v>
      </c>
      <c r="Z44">
        <v>6.6760000000000002</v>
      </c>
      <c r="AA44">
        <v>144.01828</v>
      </c>
      <c r="AB44">
        <v>0.90827999999999998</v>
      </c>
      <c r="AC44">
        <v>50.793284999999997</v>
      </c>
      <c r="AD44" s="1">
        <v>423</v>
      </c>
      <c r="AE44">
        <v>0</v>
      </c>
      <c r="AF44">
        <v>158</v>
      </c>
      <c r="AG44">
        <v>74</v>
      </c>
      <c r="AH44">
        <v>15.090577</v>
      </c>
      <c r="AI44">
        <v>50.3</v>
      </c>
      <c r="AJ44">
        <v>0</v>
      </c>
      <c r="AK44">
        <v>2</v>
      </c>
      <c r="AL44">
        <v>194</v>
      </c>
      <c r="AM44">
        <v>0.84211943489918983</v>
      </c>
      <c r="AN44" t="s">
        <v>66</v>
      </c>
      <c r="AO44">
        <v>436.43400000000003</v>
      </c>
      <c r="AP44" t="s">
        <v>529</v>
      </c>
      <c r="AQ44" t="s">
        <v>115</v>
      </c>
      <c r="AR44" t="s">
        <v>117</v>
      </c>
      <c r="AS44" t="s">
        <v>115</v>
      </c>
      <c r="AT44" t="s">
        <v>117</v>
      </c>
      <c r="AU44" t="s">
        <v>194</v>
      </c>
      <c r="AV44" t="s">
        <v>454</v>
      </c>
      <c r="AW44" t="s">
        <v>66</v>
      </c>
      <c r="AX44">
        <v>6176</v>
      </c>
      <c r="AY44" t="s">
        <v>373</v>
      </c>
      <c r="AZ44">
        <v>2</v>
      </c>
      <c r="BA44" t="s">
        <v>323</v>
      </c>
      <c r="BB44">
        <v>8</v>
      </c>
      <c r="BC44">
        <v>1</v>
      </c>
      <c r="BE44" t="s">
        <v>66</v>
      </c>
      <c r="BF44">
        <v>0</v>
      </c>
      <c r="BG44" t="s">
        <v>280</v>
      </c>
      <c r="BI44" t="s">
        <v>115</v>
      </c>
      <c r="BJ44" t="s">
        <v>454</v>
      </c>
      <c r="BK44" t="s">
        <v>66</v>
      </c>
      <c r="BL44">
        <v>0.84211943489918983</v>
      </c>
      <c r="BM44">
        <v>6176</v>
      </c>
      <c r="BN44" t="s">
        <v>117</v>
      </c>
      <c r="BO44" t="s">
        <v>194</v>
      </c>
      <c r="BP44">
        <v>8</v>
      </c>
      <c r="BQ44">
        <v>2157.837</v>
      </c>
      <c r="BR44">
        <v>6.3066993995484462E-3</v>
      </c>
      <c r="BS44">
        <v>0.35268637425749005</v>
      </c>
      <c r="BT44">
        <v>0.19463318546425998</v>
      </c>
      <c r="BU44">
        <v>6.6760000000000002</v>
      </c>
      <c r="BV44">
        <v>0</v>
      </c>
      <c r="BW44">
        <v>7.3221471315952043</v>
      </c>
      <c r="BX44">
        <v>2</v>
      </c>
      <c r="BY44">
        <v>0</v>
      </c>
      <c r="BZ44">
        <v>158</v>
      </c>
    </row>
    <row r="45" spans="1:78" ht="16.5" x14ac:dyDescent="0.25">
      <c r="A45" s="125" t="str">
        <f t="shared" si="1"/>
        <v>인천교통공사</v>
      </c>
      <c r="B45" s="126" t="str">
        <f t="shared" si="2"/>
        <v>박상준</v>
      </c>
      <c r="C45" s="127" t="str">
        <f t="shared" si="3"/>
        <v>S</v>
      </c>
      <c r="D45" s="128">
        <f t="shared" si="4"/>
        <v>1.0237949747438522</v>
      </c>
      <c r="E45" s="129">
        <f t="shared" si="5"/>
        <v>2128</v>
      </c>
      <c r="F45" s="130" t="str">
        <f t="shared" si="6"/>
        <v>순환41</v>
      </c>
      <c r="G45" s="131" t="str">
        <f t="shared" si="7"/>
        <v>70바4926</v>
      </c>
      <c r="H45" s="132">
        <f t="shared" si="8"/>
        <v>3</v>
      </c>
      <c r="I45" s="133">
        <f t="shared" si="9"/>
        <v>2154.8150000000001</v>
      </c>
      <c r="J45" s="134">
        <f t="shared" si="10"/>
        <v>4.2911044934908129E-3</v>
      </c>
      <c r="K45" s="134">
        <f t="shared" si="11"/>
        <v>0.32903262547970841</v>
      </c>
      <c r="L45" s="134">
        <f t="shared" si="12"/>
        <v>0.10070470086759188</v>
      </c>
      <c r="M45" s="135">
        <f t="shared" si="13"/>
        <v>3.032</v>
      </c>
      <c r="N45" s="136">
        <f t="shared" si="14"/>
        <v>0.23203848126173243</v>
      </c>
      <c r="O45" s="136">
        <f t="shared" si="15"/>
        <v>9.1423161617122588</v>
      </c>
      <c r="P45" s="216">
        <f t="shared" si="16"/>
        <v>3</v>
      </c>
      <c r="Q45" s="217">
        <f t="shared" si="17"/>
        <v>5</v>
      </c>
      <c r="R45" s="217">
        <f t="shared" si="18"/>
        <v>203</v>
      </c>
      <c r="T45">
        <v>528</v>
      </c>
      <c r="U45">
        <v>2128</v>
      </c>
      <c r="V45" t="s">
        <v>346</v>
      </c>
      <c r="W45">
        <v>2191.085</v>
      </c>
      <c r="X45">
        <v>650.76499999999999</v>
      </c>
      <c r="Y45">
        <v>3.367</v>
      </c>
      <c r="Z45">
        <v>3.032</v>
      </c>
      <c r="AA45">
        <v>144.60216500000001</v>
      </c>
      <c r="AB45">
        <v>0.62050300000000003</v>
      </c>
      <c r="AC45">
        <v>47.578830000000004</v>
      </c>
      <c r="AD45" s="1">
        <v>217</v>
      </c>
      <c r="AE45">
        <v>5</v>
      </c>
      <c r="AF45">
        <v>203</v>
      </c>
      <c r="AG45">
        <v>62</v>
      </c>
      <c r="AH45">
        <v>15.152504</v>
      </c>
      <c r="AI45">
        <v>1.8</v>
      </c>
      <c r="AJ45">
        <v>0</v>
      </c>
      <c r="AK45">
        <v>3</v>
      </c>
      <c r="AL45">
        <v>201</v>
      </c>
      <c r="AM45">
        <v>1.0237949747438522</v>
      </c>
      <c r="AN45" t="s">
        <v>364</v>
      </c>
      <c r="AO45">
        <v>1767.2940000000001</v>
      </c>
      <c r="AP45" t="s">
        <v>530</v>
      </c>
      <c r="AQ45" t="s">
        <v>115</v>
      </c>
      <c r="AR45" t="s">
        <v>117</v>
      </c>
      <c r="AS45" t="s">
        <v>115</v>
      </c>
      <c r="AT45" t="s">
        <v>117</v>
      </c>
      <c r="AU45" t="s">
        <v>197</v>
      </c>
      <c r="AV45" t="s">
        <v>346</v>
      </c>
      <c r="AW45" t="s">
        <v>364</v>
      </c>
      <c r="AX45">
        <v>2128</v>
      </c>
      <c r="AY45" t="s">
        <v>531</v>
      </c>
      <c r="AZ45">
        <v>2</v>
      </c>
      <c r="BA45" t="s">
        <v>532</v>
      </c>
      <c r="BB45">
        <v>3</v>
      </c>
      <c r="BC45">
        <v>1</v>
      </c>
      <c r="BE45" t="s">
        <v>335</v>
      </c>
      <c r="BF45">
        <v>1</v>
      </c>
      <c r="BG45" t="s">
        <v>279</v>
      </c>
      <c r="BI45" t="s">
        <v>115</v>
      </c>
      <c r="BJ45" t="s">
        <v>346</v>
      </c>
      <c r="BK45" t="s">
        <v>364</v>
      </c>
      <c r="BL45">
        <v>1.0237949747438522</v>
      </c>
      <c r="BM45">
        <v>2128</v>
      </c>
      <c r="BN45" t="s">
        <v>117</v>
      </c>
      <c r="BO45" t="s">
        <v>197</v>
      </c>
      <c r="BP45">
        <v>3</v>
      </c>
      <c r="BQ45">
        <v>2154.8150000000001</v>
      </c>
      <c r="BR45">
        <v>4.2911044934908129E-3</v>
      </c>
      <c r="BS45">
        <v>0.32903262547970841</v>
      </c>
      <c r="BT45">
        <v>9.9037691372082778E-2</v>
      </c>
      <c r="BU45">
        <v>3.032</v>
      </c>
      <c r="BV45">
        <v>0.23203848126173243</v>
      </c>
      <c r="BW45">
        <v>9.1423161617122588</v>
      </c>
      <c r="BX45">
        <v>3</v>
      </c>
      <c r="BY45">
        <v>5</v>
      </c>
      <c r="BZ45">
        <v>203</v>
      </c>
    </row>
    <row r="46" spans="1:78" ht="16.5" x14ac:dyDescent="0.25">
      <c r="A46" s="108" t="str">
        <f t="shared" si="1"/>
        <v>인천교통공사</v>
      </c>
      <c r="B46" s="109" t="str">
        <f t="shared" si="2"/>
        <v>박상태</v>
      </c>
      <c r="C46" s="110" t="str">
        <f t="shared" si="3"/>
        <v>C</v>
      </c>
      <c r="D46" s="111">
        <f t="shared" si="4"/>
        <v>0.89322227221126904</v>
      </c>
      <c r="E46" s="112">
        <f t="shared" si="5"/>
        <v>7028</v>
      </c>
      <c r="F46" s="113" t="str">
        <f t="shared" si="6"/>
        <v>63</v>
      </c>
      <c r="G46" s="114" t="str">
        <f t="shared" si="7"/>
        <v>70바4911</v>
      </c>
      <c r="H46" s="115">
        <f t="shared" si="8"/>
        <v>2</v>
      </c>
      <c r="I46" s="116">
        <f t="shared" si="9"/>
        <v>2162.5790000000002</v>
      </c>
      <c r="J46" s="117">
        <f t="shared" si="10"/>
        <v>1.7579828477923908E-2</v>
      </c>
      <c r="K46" s="117">
        <f t="shared" si="11"/>
        <v>0.30933673180871918</v>
      </c>
      <c r="L46" s="117">
        <f t="shared" si="12"/>
        <v>0.10450485277069646</v>
      </c>
      <c r="M46" s="118">
        <f t="shared" si="13"/>
        <v>7.05</v>
      </c>
      <c r="N46" s="119">
        <f t="shared" si="14"/>
        <v>9.2482170593536694E-2</v>
      </c>
      <c r="O46" s="119">
        <f t="shared" si="15"/>
        <v>2.4970186060254909</v>
      </c>
      <c r="P46" s="218">
        <f t="shared" si="16"/>
        <v>0</v>
      </c>
      <c r="Q46" s="219">
        <f t="shared" si="17"/>
        <v>2</v>
      </c>
      <c r="R46" s="219">
        <f t="shared" si="18"/>
        <v>54</v>
      </c>
      <c r="T46">
        <v>528</v>
      </c>
      <c r="U46">
        <v>7028</v>
      </c>
      <c r="V46" t="s">
        <v>171</v>
      </c>
      <c r="W46">
        <v>2162.5790000000002</v>
      </c>
      <c r="X46">
        <v>668.76300000000003</v>
      </c>
      <c r="Y46">
        <v>3.234</v>
      </c>
      <c r="Z46">
        <v>7.05</v>
      </c>
      <c r="AA46">
        <v>128.04800700000001</v>
      </c>
      <c r="AB46">
        <v>2.2510620000000001</v>
      </c>
      <c r="AC46">
        <v>39.609952</v>
      </c>
      <c r="AD46" s="1">
        <v>226</v>
      </c>
      <c r="AE46">
        <v>2</v>
      </c>
      <c r="AF46">
        <v>54</v>
      </c>
      <c r="AG46">
        <v>65</v>
      </c>
      <c r="AH46">
        <v>16.888814</v>
      </c>
      <c r="AI46">
        <v>5.6</v>
      </c>
      <c r="AJ46">
        <v>0</v>
      </c>
      <c r="AK46">
        <v>0</v>
      </c>
      <c r="AL46">
        <v>0</v>
      </c>
      <c r="AM46">
        <v>0.89322227221126904</v>
      </c>
      <c r="AN46" t="s">
        <v>67</v>
      </c>
      <c r="AO46">
        <v>1897.7260000000001</v>
      </c>
      <c r="AP46" t="s">
        <v>533</v>
      </c>
      <c r="AQ46" t="s">
        <v>115</v>
      </c>
      <c r="AR46" t="s">
        <v>116</v>
      </c>
      <c r="AS46" t="s">
        <v>115</v>
      </c>
      <c r="AT46" t="s">
        <v>116</v>
      </c>
      <c r="AU46" t="s">
        <v>181</v>
      </c>
      <c r="AV46" t="s">
        <v>171</v>
      </c>
      <c r="AW46" t="s">
        <v>67</v>
      </c>
      <c r="AX46">
        <v>7028</v>
      </c>
      <c r="AY46" t="s">
        <v>359</v>
      </c>
      <c r="AZ46">
        <v>3</v>
      </c>
      <c r="BA46" t="s">
        <v>340</v>
      </c>
      <c r="BB46">
        <v>2</v>
      </c>
      <c r="BC46">
        <v>1</v>
      </c>
      <c r="BE46" t="s">
        <v>68</v>
      </c>
      <c r="BF46">
        <v>2</v>
      </c>
      <c r="BG46" t="s">
        <v>279</v>
      </c>
      <c r="BI46" t="s">
        <v>115</v>
      </c>
      <c r="BJ46" t="s">
        <v>171</v>
      </c>
      <c r="BK46" t="s">
        <v>67</v>
      </c>
      <c r="BL46">
        <v>0.89322227221126904</v>
      </c>
      <c r="BM46">
        <v>7028</v>
      </c>
      <c r="BN46" t="s">
        <v>116</v>
      </c>
      <c r="BO46" t="s">
        <v>181</v>
      </c>
      <c r="BP46">
        <v>2</v>
      </c>
      <c r="BQ46">
        <v>2162.5790000000002</v>
      </c>
      <c r="BR46">
        <v>1.7579828477923908E-2</v>
      </c>
      <c r="BS46">
        <v>0.30933673180871918</v>
      </c>
      <c r="BT46">
        <v>0.10450485277069646</v>
      </c>
      <c r="BU46">
        <v>7.05</v>
      </c>
      <c r="BV46">
        <v>9.2482170593536694E-2</v>
      </c>
      <c r="BW46">
        <v>2.4970186060254909</v>
      </c>
      <c r="BX46">
        <v>0</v>
      </c>
      <c r="BY46">
        <v>2</v>
      </c>
      <c r="BZ46">
        <v>54</v>
      </c>
    </row>
    <row r="47" spans="1:78" ht="16.5" x14ac:dyDescent="0.25">
      <c r="A47" s="125" t="str">
        <f t="shared" si="1"/>
        <v>인천교통공사</v>
      </c>
      <c r="B47" s="126" t="str">
        <f t="shared" si="2"/>
        <v>박인학</v>
      </c>
      <c r="C47" s="127" t="str">
        <f t="shared" si="3"/>
        <v>F</v>
      </c>
      <c r="D47" s="128">
        <f t="shared" si="4"/>
        <v>0.76833333333333331</v>
      </c>
      <c r="E47" s="129">
        <f t="shared" si="5"/>
        <v>2491</v>
      </c>
      <c r="F47" s="130" t="str">
        <f t="shared" si="6"/>
        <v>63</v>
      </c>
      <c r="G47" s="131" t="str">
        <f t="shared" si="7"/>
        <v>70바4904</v>
      </c>
      <c r="H47" s="132">
        <f t="shared" si="8"/>
        <v>1</v>
      </c>
      <c r="I47" s="133">
        <f t="shared" si="9"/>
        <v>2153.6570000000002</v>
      </c>
      <c r="J47" s="134">
        <f t="shared" si="10"/>
        <v>7.0205283145275358E-3</v>
      </c>
      <c r="K47" s="134">
        <f t="shared" si="11"/>
        <v>0.33179140488534026</v>
      </c>
      <c r="L47" s="134">
        <f t="shared" si="12"/>
        <v>0.21080422741411467</v>
      </c>
      <c r="M47" s="135">
        <f t="shared" si="13"/>
        <v>9.3369999999999997</v>
      </c>
      <c r="N47" s="136">
        <f t="shared" si="14"/>
        <v>0.27859589526094453</v>
      </c>
      <c r="O47" s="136">
        <f t="shared" si="15"/>
        <v>4.2718037273344827</v>
      </c>
      <c r="P47" s="216">
        <f t="shared" si="16"/>
        <v>0</v>
      </c>
      <c r="Q47" s="217">
        <f t="shared" si="17"/>
        <v>6</v>
      </c>
      <c r="R47" s="217">
        <f t="shared" si="18"/>
        <v>92</v>
      </c>
      <c r="T47">
        <v>528</v>
      </c>
      <c r="U47">
        <v>2491</v>
      </c>
      <c r="V47" t="s">
        <v>236</v>
      </c>
      <c r="W47">
        <v>2153.6570000000002</v>
      </c>
      <c r="X47">
        <v>778.53300000000002</v>
      </c>
      <c r="Y47">
        <v>2.766</v>
      </c>
      <c r="Z47">
        <v>9.3369999999999997</v>
      </c>
      <c r="AA47">
        <v>123.243289</v>
      </c>
      <c r="AB47">
        <v>0.86523300000000003</v>
      </c>
      <c r="AC47">
        <v>40.891064</v>
      </c>
      <c r="AD47" s="1">
        <v>454</v>
      </c>
      <c r="AE47">
        <v>6</v>
      </c>
      <c r="AF47">
        <v>92</v>
      </c>
      <c r="AG47">
        <v>75</v>
      </c>
      <c r="AH47">
        <v>17.474841000000001</v>
      </c>
      <c r="AI47">
        <v>280.10000000000002</v>
      </c>
      <c r="AJ47">
        <v>0</v>
      </c>
      <c r="AK47">
        <v>0</v>
      </c>
      <c r="AL47">
        <v>0</v>
      </c>
      <c r="AM47">
        <v>0.76833333333333331</v>
      </c>
      <c r="AN47" t="s">
        <v>68</v>
      </c>
      <c r="AO47">
        <v>2153.6570000000002</v>
      </c>
      <c r="AP47" t="s">
        <v>534</v>
      </c>
      <c r="AQ47" t="s">
        <v>115</v>
      </c>
      <c r="AR47" t="s">
        <v>116</v>
      </c>
      <c r="AS47" t="s">
        <v>115</v>
      </c>
      <c r="AT47" t="s">
        <v>116</v>
      </c>
      <c r="AU47" t="s">
        <v>173</v>
      </c>
      <c r="AV47" t="s">
        <v>236</v>
      </c>
      <c r="AW47" t="s">
        <v>68</v>
      </c>
      <c r="AX47">
        <v>2491</v>
      </c>
      <c r="AY47" t="s">
        <v>354</v>
      </c>
      <c r="AZ47">
        <v>6</v>
      </c>
      <c r="BA47" t="s">
        <v>272</v>
      </c>
      <c r="BB47">
        <v>1</v>
      </c>
      <c r="BC47">
        <v>1</v>
      </c>
      <c r="BE47" t="s">
        <v>68</v>
      </c>
      <c r="BF47">
        <v>0</v>
      </c>
      <c r="BG47" t="s">
        <v>280</v>
      </c>
      <c r="BI47" t="s">
        <v>115</v>
      </c>
      <c r="BJ47" t="s">
        <v>236</v>
      </c>
      <c r="BK47" t="s">
        <v>68</v>
      </c>
      <c r="BL47">
        <v>0.76833333333333331</v>
      </c>
      <c r="BM47">
        <v>2491</v>
      </c>
      <c r="BN47" t="s">
        <v>116</v>
      </c>
      <c r="BO47" t="s">
        <v>173</v>
      </c>
      <c r="BP47">
        <v>1</v>
      </c>
      <c r="BQ47">
        <v>2153.6570000000002</v>
      </c>
      <c r="BR47">
        <v>7.0205283145275358E-3</v>
      </c>
      <c r="BS47">
        <v>0.33179140488534026</v>
      </c>
      <c r="BT47">
        <v>0.21080422741411467</v>
      </c>
      <c r="BU47">
        <v>9.3369999999999997</v>
      </c>
      <c r="BV47">
        <v>0.27859589526094453</v>
      </c>
      <c r="BW47">
        <v>4.2718037273344827</v>
      </c>
      <c r="BX47">
        <v>0</v>
      </c>
      <c r="BY47">
        <v>6</v>
      </c>
      <c r="BZ47">
        <v>92</v>
      </c>
    </row>
    <row r="48" spans="1:78" ht="16.5" x14ac:dyDescent="0.25">
      <c r="A48" s="108" t="str">
        <f t="shared" si="1"/>
        <v>인천교통공사</v>
      </c>
      <c r="B48" s="109" t="str">
        <f t="shared" si="2"/>
        <v>박종순</v>
      </c>
      <c r="C48" s="110" t="str">
        <f t="shared" si="3"/>
        <v>D</v>
      </c>
      <c r="D48" s="111">
        <f t="shared" si="4"/>
        <v>0.82532324736864993</v>
      </c>
      <c r="E48" s="112">
        <f t="shared" si="5"/>
        <v>3074</v>
      </c>
      <c r="F48" s="113" t="str">
        <f t="shared" si="6"/>
        <v>순환41</v>
      </c>
      <c r="G48" s="114" t="str">
        <f t="shared" si="7"/>
        <v>70바4924</v>
      </c>
      <c r="H48" s="115">
        <f t="shared" si="8"/>
        <v>8</v>
      </c>
      <c r="I48" s="116">
        <f t="shared" si="9"/>
        <v>1844.6029999999998</v>
      </c>
      <c r="J48" s="117">
        <f t="shared" si="10"/>
        <v>2.3993315546165742E-2</v>
      </c>
      <c r="K48" s="117">
        <f t="shared" si="11"/>
        <v>0.33656470517294185</v>
      </c>
      <c r="L48" s="117">
        <f t="shared" si="12"/>
        <v>0.17944240576427559</v>
      </c>
      <c r="M48" s="118">
        <f t="shared" si="13"/>
        <v>5.9219999999999997</v>
      </c>
      <c r="N48" s="119">
        <f t="shared" si="14"/>
        <v>0.1084244143590789</v>
      </c>
      <c r="O48" s="119">
        <f t="shared" si="15"/>
        <v>1.7347906297452624</v>
      </c>
      <c r="P48" s="218">
        <f t="shared" si="16"/>
        <v>0</v>
      </c>
      <c r="Q48" s="219">
        <f t="shared" si="17"/>
        <v>2</v>
      </c>
      <c r="R48" s="219">
        <f t="shared" si="18"/>
        <v>32</v>
      </c>
      <c r="T48">
        <v>528</v>
      </c>
      <c r="U48">
        <v>3074</v>
      </c>
      <c r="V48" t="s">
        <v>455</v>
      </c>
      <c r="W48">
        <v>1844.6030000000001</v>
      </c>
      <c r="X48">
        <v>667.30100000000004</v>
      </c>
      <c r="Y48">
        <v>2.7639999999999998</v>
      </c>
      <c r="Z48">
        <v>5.9219999999999997</v>
      </c>
      <c r="AA48">
        <v>126.699955</v>
      </c>
      <c r="AB48">
        <v>3.039952</v>
      </c>
      <c r="AC48">
        <v>42.642733</v>
      </c>
      <c r="AD48" s="1">
        <v>331</v>
      </c>
      <c r="AE48">
        <v>2</v>
      </c>
      <c r="AF48">
        <v>32</v>
      </c>
      <c r="AG48">
        <v>61</v>
      </c>
      <c r="AH48">
        <v>14.558828999999999</v>
      </c>
      <c r="AI48">
        <v>0</v>
      </c>
      <c r="AJ48">
        <v>0</v>
      </c>
      <c r="AK48">
        <v>0</v>
      </c>
      <c r="AL48">
        <v>0</v>
      </c>
      <c r="AM48">
        <v>0.82532324736864993</v>
      </c>
      <c r="AN48" t="s">
        <v>66</v>
      </c>
      <c r="AO48">
        <v>494.63799999999998</v>
      </c>
      <c r="AP48" t="s">
        <v>535</v>
      </c>
      <c r="AQ48" t="s">
        <v>115</v>
      </c>
      <c r="AR48" t="s">
        <v>117</v>
      </c>
      <c r="AS48" t="s">
        <v>115</v>
      </c>
      <c r="AT48" t="s">
        <v>117</v>
      </c>
      <c r="AU48" t="s">
        <v>195</v>
      </c>
      <c r="AV48" t="s">
        <v>455</v>
      </c>
      <c r="AW48" t="s">
        <v>66</v>
      </c>
      <c r="AX48">
        <v>3074</v>
      </c>
      <c r="AY48" t="s">
        <v>373</v>
      </c>
      <c r="AZ48">
        <v>4</v>
      </c>
      <c r="BA48" t="s">
        <v>381</v>
      </c>
      <c r="BB48">
        <v>8</v>
      </c>
      <c r="BC48">
        <v>1</v>
      </c>
      <c r="BE48" t="s">
        <v>68</v>
      </c>
      <c r="BF48">
        <v>1</v>
      </c>
      <c r="BG48" t="s">
        <v>279</v>
      </c>
      <c r="BI48" t="s">
        <v>115</v>
      </c>
      <c r="BJ48" t="s">
        <v>455</v>
      </c>
      <c r="BK48" t="s">
        <v>66</v>
      </c>
      <c r="BL48">
        <v>0.82532324736864993</v>
      </c>
      <c r="BM48">
        <v>3074</v>
      </c>
      <c r="BN48" t="s">
        <v>117</v>
      </c>
      <c r="BO48" t="s">
        <v>195</v>
      </c>
      <c r="BP48">
        <v>8</v>
      </c>
      <c r="BQ48">
        <v>1844.6029999999998</v>
      </c>
      <c r="BR48">
        <v>2.3993315546165742E-2</v>
      </c>
      <c r="BS48">
        <v>0.33656470517294185</v>
      </c>
      <c r="BT48">
        <v>0.17944240576427556</v>
      </c>
      <c r="BU48">
        <v>5.9219999999999997</v>
      </c>
      <c r="BV48">
        <v>0.1084244143590789</v>
      </c>
      <c r="BW48">
        <v>1.7347906297452624</v>
      </c>
      <c r="BX48">
        <v>0</v>
      </c>
      <c r="BY48">
        <v>2</v>
      </c>
      <c r="BZ48">
        <v>32</v>
      </c>
    </row>
    <row r="49" spans="1:78" ht="16.5" x14ac:dyDescent="0.25">
      <c r="A49" s="125" t="str">
        <f t="shared" si="1"/>
        <v>인천교통공사</v>
      </c>
      <c r="B49" s="126" t="str">
        <f t="shared" si="2"/>
        <v>박창웅</v>
      </c>
      <c r="C49" s="127" t="str">
        <f t="shared" si="3"/>
        <v>D</v>
      </c>
      <c r="D49" s="128">
        <f t="shared" si="4"/>
        <v>0.84748242625338299</v>
      </c>
      <c r="E49" s="129">
        <f t="shared" si="5"/>
        <v>9912</v>
      </c>
      <c r="F49" s="130" t="str">
        <f t="shared" si="6"/>
        <v>순환41</v>
      </c>
      <c r="G49" s="131" t="str">
        <f t="shared" si="7"/>
        <v>70바4925</v>
      </c>
      <c r="H49" s="132">
        <f t="shared" si="8"/>
        <v>3</v>
      </c>
      <c r="I49" s="133">
        <f t="shared" si="9"/>
        <v>1892.057</v>
      </c>
      <c r="J49" s="134">
        <f t="shared" si="10"/>
        <v>7.461792256993594E-3</v>
      </c>
      <c r="K49" s="134">
        <f t="shared" si="11"/>
        <v>0.37320160955962117</v>
      </c>
      <c r="L49" s="134">
        <f t="shared" si="12"/>
        <v>0.14005920540448835</v>
      </c>
      <c r="M49" s="135">
        <f t="shared" si="13"/>
        <v>5.1120000000000001</v>
      </c>
      <c r="N49" s="136">
        <f t="shared" si="14"/>
        <v>0.26426265170658175</v>
      </c>
      <c r="O49" s="136">
        <f t="shared" si="15"/>
        <v>1.5855759102394906</v>
      </c>
      <c r="P49" s="216">
        <f t="shared" si="16"/>
        <v>1</v>
      </c>
      <c r="Q49" s="217">
        <f t="shared" si="17"/>
        <v>5</v>
      </c>
      <c r="R49" s="217">
        <f t="shared" si="18"/>
        <v>30</v>
      </c>
      <c r="T49">
        <v>528</v>
      </c>
      <c r="U49">
        <v>9912</v>
      </c>
      <c r="V49" t="s">
        <v>334</v>
      </c>
      <c r="W49">
        <v>1892.057</v>
      </c>
      <c r="X49">
        <v>676.61900000000003</v>
      </c>
      <c r="Y49">
        <v>2.7959999999999998</v>
      </c>
      <c r="Z49">
        <v>5.1120000000000001</v>
      </c>
      <c r="AA49">
        <v>120.01245400000001</v>
      </c>
      <c r="AB49">
        <v>0.89550799999999997</v>
      </c>
      <c r="AC49">
        <v>44.788840999999998</v>
      </c>
      <c r="AD49" s="1">
        <v>265</v>
      </c>
      <c r="AE49">
        <v>5</v>
      </c>
      <c r="AF49">
        <v>30</v>
      </c>
      <c r="AG49">
        <v>60</v>
      </c>
      <c r="AH49">
        <v>15.765504999999999</v>
      </c>
      <c r="AI49">
        <v>0</v>
      </c>
      <c r="AJ49">
        <v>0</v>
      </c>
      <c r="AK49">
        <v>1</v>
      </c>
      <c r="AL49">
        <v>33</v>
      </c>
      <c r="AM49">
        <v>0.84748242625338299</v>
      </c>
      <c r="AN49" t="s">
        <v>66</v>
      </c>
      <c r="AO49">
        <v>1686.924</v>
      </c>
      <c r="AP49" t="s">
        <v>536</v>
      </c>
      <c r="AQ49" t="s">
        <v>115</v>
      </c>
      <c r="AR49" t="s">
        <v>117</v>
      </c>
      <c r="AS49" t="s">
        <v>115</v>
      </c>
      <c r="AT49" t="s">
        <v>117</v>
      </c>
      <c r="AU49" t="s">
        <v>281</v>
      </c>
      <c r="AV49" t="s">
        <v>334</v>
      </c>
      <c r="AW49" t="s">
        <v>66</v>
      </c>
      <c r="AX49">
        <v>9912</v>
      </c>
      <c r="AY49" t="s">
        <v>373</v>
      </c>
      <c r="AZ49">
        <v>1</v>
      </c>
      <c r="BA49" t="s">
        <v>294</v>
      </c>
      <c r="BB49">
        <v>3</v>
      </c>
      <c r="BC49">
        <v>1</v>
      </c>
      <c r="BE49" t="s">
        <v>66</v>
      </c>
      <c r="BF49">
        <v>0</v>
      </c>
      <c r="BG49" t="s">
        <v>280</v>
      </c>
      <c r="BI49" t="s">
        <v>115</v>
      </c>
      <c r="BJ49" t="s">
        <v>334</v>
      </c>
      <c r="BK49" t="s">
        <v>66</v>
      </c>
      <c r="BL49">
        <v>0.84748242625338299</v>
      </c>
      <c r="BM49">
        <v>9912</v>
      </c>
      <c r="BN49" t="s">
        <v>117</v>
      </c>
      <c r="BO49" t="s">
        <v>281</v>
      </c>
      <c r="BP49">
        <v>3</v>
      </c>
      <c r="BQ49">
        <v>1892.057</v>
      </c>
      <c r="BR49">
        <v>7.461792256993594E-3</v>
      </c>
      <c r="BS49">
        <v>0.37320160955962117</v>
      </c>
      <c r="BT49">
        <v>0.14005920540448835</v>
      </c>
      <c r="BU49">
        <v>5.1120000000000001</v>
      </c>
      <c r="BV49">
        <v>0.26426265170658175</v>
      </c>
      <c r="BW49">
        <v>1.5855759102394906</v>
      </c>
      <c r="BX49">
        <v>1</v>
      </c>
      <c r="BY49">
        <v>5</v>
      </c>
      <c r="BZ49">
        <v>30</v>
      </c>
    </row>
    <row r="50" spans="1:78" ht="16.5" x14ac:dyDescent="0.25">
      <c r="A50" s="108" t="str">
        <f t="shared" si="1"/>
        <v>인천교통공사</v>
      </c>
      <c r="B50" s="109" t="str">
        <f t="shared" si="2"/>
        <v>방수남</v>
      </c>
      <c r="C50" s="110" t="str">
        <f t="shared" si="3"/>
        <v>F</v>
      </c>
      <c r="D50" s="111">
        <f t="shared" si="4"/>
        <v>0.78321779640357436</v>
      </c>
      <c r="E50" s="112">
        <f t="shared" si="5"/>
        <v>1335</v>
      </c>
      <c r="F50" s="113" t="str">
        <f t="shared" si="6"/>
        <v>63</v>
      </c>
      <c r="G50" s="114" t="str">
        <f t="shared" si="7"/>
        <v>70바4913</v>
      </c>
      <c r="H50" s="115">
        <f t="shared" si="8"/>
        <v>10</v>
      </c>
      <c r="I50" s="116">
        <f t="shared" si="9"/>
        <v>2247.9870000000001</v>
      </c>
      <c r="J50" s="117">
        <f t="shared" si="10"/>
        <v>1.4973780719969923E-2</v>
      </c>
      <c r="K50" s="117">
        <f t="shared" si="11"/>
        <v>0.34450175985706771</v>
      </c>
      <c r="L50" s="117">
        <f t="shared" si="12"/>
        <v>0.27090903995441251</v>
      </c>
      <c r="M50" s="118">
        <f t="shared" si="13"/>
        <v>9.3369999999999997</v>
      </c>
      <c r="N50" s="119">
        <f t="shared" si="14"/>
        <v>0.17793697205544337</v>
      </c>
      <c r="O50" s="119">
        <f t="shared" si="15"/>
        <v>3.9590976282336152</v>
      </c>
      <c r="P50" s="218">
        <f t="shared" si="16"/>
        <v>0</v>
      </c>
      <c r="Q50" s="219">
        <f t="shared" si="17"/>
        <v>4</v>
      </c>
      <c r="R50" s="219">
        <f t="shared" si="18"/>
        <v>89</v>
      </c>
      <c r="T50">
        <v>528</v>
      </c>
      <c r="U50">
        <v>1335</v>
      </c>
      <c r="V50" t="s">
        <v>284</v>
      </c>
      <c r="W50">
        <v>2247.9870000000001</v>
      </c>
      <c r="X50">
        <v>802.47900000000004</v>
      </c>
      <c r="Y50">
        <v>2.8010000000000002</v>
      </c>
      <c r="Z50">
        <v>9.3369999999999997</v>
      </c>
      <c r="AA50">
        <v>130.85466099999999</v>
      </c>
      <c r="AB50">
        <v>1.959389</v>
      </c>
      <c r="AC50">
        <v>45.079661000000002</v>
      </c>
      <c r="AD50" s="1">
        <v>609</v>
      </c>
      <c r="AE50">
        <v>4</v>
      </c>
      <c r="AF50">
        <v>89</v>
      </c>
      <c r="AG50">
        <v>77</v>
      </c>
      <c r="AH50">
        <v>17.179265000000001</v>
      </c>
      <c r="AI50">
        <v>369.4</v>
      </c>
      <c r="AJ50">
        <v>0</v>
      </c>
      <c r="AK50">
        <v>0</v>
      </c>
      <c r="AL50">
        <v>0</v>
      </c>
      <c r="AM50">
        <v>0.78321779640357436</v>
      </c>
      <c r="AN50" t="s">
        <v>68</v>
      </c>
      <c r="AO50">
        <v>504.72199999999998</v>
      </c>
      <c r="AP50" t="s">
        <v>537</v>
      </c>
      <c r="AQ50" t="s">
        <v>115</v>
      </c>
      <c r="AR50" t="s">
        <v>116</v>
      </c>
      <c r="AS50" t="s">
        <v>115</v>
      </c>
      <c r="AT50" t="s">
        <v>116</v>
      </c>
      <c r="AU50" t="s">
        <v>183</v>
      </c>
      <c r="AV50" t="s">
        <v>284</v>
      </c>
      <c r="AW50" t="s">
        <v>68</v>
      </c>
      <c r="AX50">
        <v>1335</v>
      </c>
      <c r="AY50" t="s">
        <v>354</v>
      </c>
      <c r="AZ50">
        <v>4</v>
      </c>
      <c r="BA50" t="s">
        <v>271</v>
      </c>
      <c r="BB50">
        <v>10</v>
      </c>
      <c r="BC50">
        <v>1</v>
      </c>
      <c r="BE50" t="s">
        <v>68</v>
      </c>
      <c r="BF50">
        <v>0</v>
      </c>
      <c r="BG50" t="s">
        <v>280</v>
      </c>
      <c r="BI50" t="s">
        <v>115</v>
      </c>
      <c r="BJ50" t="s">
        <v>284</v>
      </c>
      <c r="BK50" t="s">
        <v>68</v>
      </c>
      <c r="BL50">
        <v>0.78321779640357436</v>
      </c>
      <c r="BM50">
        <v>1335</v>
      </c>
      <c r="BN50" t="s">
        <v>116</v>
      </c>
      <c r="BO50" t="s">
        <v>183</v>
      </c>
      <c r="BP50">
        <v>10</v>
      </c>
      <c r="BQ50">
        <v>2247.9870000000001</v>
      </c>
      <c r="BR50">
        <v>1.4973780719969923E-2</v>
      </c>
      <c r="BS50">
        <v>0.34450175985706771</v>
      </c>
      <c r="BT50">
        <v>0.27090903995441251</v>
      </c>
      <c r="BU50">
        <v>9.3369999999999997</v>
      </c>
      <c r="BV50">
        <v>0.17793697205544337</v>
      </c>
      <c r="BW50">
        <v>3.9590976282336152</v>
      </c>
      <c r="BX50">
        <v>0</v>
      </c>
      <c r="BY50">
        <v>4</v>
      </c>
      <c r="BZ50">
        <v>89</v>
      </c>
    </row>
    <row r="51" spans="1:78" ht="16.5" x14ac:dyDescent="0.25">
      <c r="A51" s="125" t="str">
        <f t="shared" si="1"/>
        <v>인천교통공사</v>
      </c>
      <c r="B51" s="126" t="str">
        <f t="shared" si="2"/>
        <v>배재훈</v>
      </c>
      <c r="C51" s="127" t="str">
        <f t="shared" si="3"/>
        <v>C</v>
      </c>
      <c r="D51" s="128">
        <f t="shared" si="4"/>
        <v>0.86435483868172203</v>
      </c>
      <c r="E51" s="129">
        <f t="shared" si="5"/>
        <v>3001</v>
      </c>
      <c r="F51" s="130" t="str">
        <f t="shared" si="6"/>
        <v>순환41</v>
      </c>
      <c r="G51" s="131" t="str">
        <f t="shared" si="7"/>
        <v>70바4921</v>
      </c>
      <c r="H51" s="132">
        <f t="shared" si="8"/>
        <v>4</v>
      </c>
      <c r="I51" s="133">
        <f t="shared" si="9"/>
        <v>2159.7370000000001</v>
      </c>
      <c r="J51" s="134">
        <f t="shared" si="10"/>
        <v>2.2300850718951102E-3</v>
      </c>
      <c r="K51" s="134">
        <f t="shared" si="11"/>
        <v>0.30414069072595623</v>
      </c>
      <c r="L51" s="134">
        <f t="shared" si="12"/>
        <v>0.25373459824043387</v>
      </c>
      <c r="M51" s="135">
        <f t="shared" si="13"/>
        <v>5.7549999999999999</v>
      </c>
      <c r="N51" s="136">
        <f t="shared" si="14"/>
        <v>0.13890580195644192</v>
      </c>
      <c r="O51" s="136">
        <f t="shared" si="15"/>
        <v>7.1304978337640179</v>
      </c>
      <c r="P51" s="216">
        <f t="shared" si="16"/>
        <v>0</v>
      </c>
      <c r="Q51" s="217">
        <f t="shared" si="17"/>
        <v>3</v>
      </c>
      <c r="R51" s="217">
        <f t="shared" si="18"/>
        <v>154</v>
      </c>
      <c r="T51">
        <v>528</v>
      </c>
      <c r="U51">
        <v>3001</v>
      </c>
      <c r="V51" t="s">
        <v>456</v>
      </c>
      <c r="W51">
        <v>2159.7370000000001</v>
      </c>
      <c r="X51">
        <v>736.505</v>
      </c>
      <c r="Y51">
        <v>2.9319999999999999</v>
      </c>
      <c r="Z51">
        <v>5.7549999999999999</v>
      </c>
      <c r="AA51">
        <v>139.48660699999999</v>
      </c>
      <c r="AB51">
        <v>0.31106699999999998</v>
      </c>
      <c r="AC51">
        <v>42.423552999999998</v>
      </c>
      <c r="AD51" s="1">
        <v>548</v>
      </c>
      <c r="AE51">
        <v>3</v>
      </c>
      <c r="AF51">
        <v>154</v>
      </c>
      <c r="AG51">
        <v>78</v>
      </c>
      <c r="AH51">
        <v>15.483472000000001</v>
      </c>
      <c r="AI51">
        <v>66</v>
      </c>
      <c r="AJ51">
        <v>0</v>
      </c>
      <c r="AK51">
        <v>0</v>
      </c>
      <c r="AL51">
        <v>0</v>
      </c>
      <c r="AM51">
        <v>0.86435483868172203</v>
      </c>
      <c r="AN51" t="s">
        <v>67</v>
      </c>
      <c r="AO51">
        <v>1591.0129999999999</v>
      </c>
      <c r="AP51" t="s">
        <v>538</v>
      </c>
      <c r="AQ51" t="s">
        <v>115</v>
      </c>
      <c r="AR51" t="s">
        <v>117</v>
      </c>
      <c r="AS51" t="s">
        <v>115</v>
      </c>
      <c r="AT51" t="s">
        <v>117</v>
      </c>
      <c r="AU51" t="s">
        <v>192</v>
      </c>
      <c r="AV51" t="s">
        <v>456</v>
      </c>
      <c r="AW51" t="s">
        <v>67</v>
      </c>
      <c r="AX51">
        <v>3001</v>
      </c>
      <c r="AY51" t="s">
        <v>365</v>
      </c>
      <c r="AZ51">
        <v>3</v>
      </c>
      <c r="BA51" t="s">
        <v>369</v>
      </c>
      <c r="BB51">
        <v>4</v>
      </c>
      <c r="BC51">
        <v>1</v>
      </c>
      <c r="BE51" t="s">
        <v>67</v>
      </c>
      <c r="BF51">
        <v>0</v>
      </c>
      <c r="BG51" t="s">
        <v>280</v>
      </c>
      <c r="BI51" t="s">
        <v>115</v>
      </c>
      <c r="BJ51" t="s">
        <v>456</v>
      </c>
      <c r="BK51" t="s">
        <v>67</v>
      </c>
      <c r="BL51">
        <v>0.86435483868172203</v>
      </c>
      <c r="BM51">
        <v>3001</v>
      </c>
      <c r="BN51" t="s">
        <v>117</v>
      </c>
      <c r="BO51" t="s">
        <v>192</v>
      </c>
      <c r="BP51">
        <v>4</v>
      </c>
      <c r="BQ51">
        <v>2159.7370000000001</v>
      </c>
      <c r="BR51">
        <v>2.2300850718951102E-3</v>
      </c>
      <c r="BS51">
        <v>0.30414069072595623</v>
      </c>
      <c r="BT51">
        <v>0.25373459824043387</v>
      </c>
      <c r="BU51">
        <v>5.7549999999999999</v>
      </c>
      <c r="BV51">
        <v>0.13890580195644192</v>
      </c>
      <c r="BW51">
        <v>7.1304978337640179</v>
      </c>
      <c r="BX51">
        <v>0</v>
      </c>
      <c r="BY51">
        <v>3</v>
      </c>
      <c r="BZ51">
        <v>154</v>
      </c>
    </row>
    <row r="52" spans="1:78" ht="16.5" x14ac:dyDescent="0.25">
      <c r="A52" s="108" t="str">
        <f t="shared" si="1"/>
        <v>인천교통공사</v>
      </c>
      <c r="B52" s="109" t="str">
        <f t="shared" si="2"/>
        <v>서충일</v>
      </c>
      <c r="C52" s="110" t="str">
        <f t="shared" si="3"/>
        <v>F</v>
      </c>
      <c r="D52" s="111">
        <f t="shared" si="4"/>
        <v>0.69453636432279553</v>
      </c>
      <c r="E52" s="112">
        <f t="shared" si="5"/>
        <v>6886</v>
      </c>
      <c r="F52" s="113" t="str">
        <f t="shared" si="6"/>
        <v>순환43</v>
      </c>
      <c r="G52" s="114" t="str">
        <f t="shared" si="7"/>
        <v>70바4937</v>
      </c>
      <c r="H52" s="115">
        <f t="shared" si="8"/>
        <v>3</v>
      </c>
      <c r="I52" s="116">
        <f t="shared" si="9"/>
        <v>1713.4639999999999</v>
      </c>
      <c r="J52" s="117">
        <f t="shared" si="10"/>
        <v>1.4367124142005114E-2</v>
      </c>
      <c r="K52" s="117">
        <f t="shared" si="11"/>
        <v>0.37231959302334389</v>
      </c>
      <c r="L52" s="117">
        <f t="shared" si="12"/>
        <v>4.2020141654566426E-2</v>
      </c>
      <c r="M52" s="118">
        <f t="shared" si="13"/>
        <v>4.9130000000000003</v>
      </c>
      <c r="N52" s="119">
        <f t="shared" si="14"/>
        <v>0.12376566950729506</v>
      </c>
      <c r="O52" s="119">
        <f t="shared" si="15"/>
        <v>4.8268611107845079</v>
      </c>
      <c r="P52" s="218">
        <f t="shared" si="16"/>
        <v>15</v>
      </c>
      <c r="Q52" s="219">
        <f t="shared" si="17"/>
        <v>60</v>
      </c>
      <c r="R52" s="219">
        <f t="shared" si="18"/>
        <v>96</v>
      </c>
      <c r="T52">
        <v>528</v>
      </c>
      <c r="U52">
        <v>6886</v>
      </c>
      <c r="V52" t="s">
        <v>317</v>
      </c>
      <c r="W52">
        <v>1713.4639999999999</v>
      </c>
      <c r="X52">
        <v>611.95600000000002</v>
      </c>
      <c r="Y52">
        <v>2.8</v>
      </c>
      <c r="Z52">
        <v>4.9130000000000003</v>
      </c>
      <c r="AA52">
        <v>117.550526</v>
      </c>
      <c r="AB52">
        <v>1.688863</v>
      </c>
      <c r="AC52">
        <v>43.766364000000003</v>
      </c>
      <c r="AD52" s="1">
        <v>72</v>
      </c>
      <c r="AE52">
        <v>60</v>
      </c>
      <c r="AF52">
        <v>96</v>
      </c>
      <c r="AG52">
        <v>80</v>
      </c>
      <c r="AH52">
        <v>14.576404</v>
      </c>
      <c r="AI52">
        <v>397.3</v>
      </c>
      <c r="AJ52">
        <v>0</v>
      </c>
      <c r="AK52">
        <v>15</v>
      </c>
      <c r="AL52">
        <v>4904</v>
      </c>
      <c r="AM52">
        <v>0.69453636432279553</v>
      </c>
      <c r="AN52" t="s">
        <v>68</v>
      </c>
      <c r="AO52">
        <v>1503.61</v>
      </c>
      <c r="AP52" t="s">
        <v>539</v>
      </c>
      <c r="AQ52" t="s">
        <v>115</v>
      </c>
      <c r="AR52" t="s">
        <v>119</v>
      </c>
      <c r="AS52" t="s">
        <v>115</v>
      </c>
      <c r="AT52" t="s">
        <v>119</v>
      </c>
      <c r="AU52" t="s">
        <v>208</v>
      </c>
      <c r="AV52" t="s">
        <v>317</v>
      </c>
      <c r="AW52" t="s">
        <v>68</v>
      </c>
      <c r="AX52">
        <v>6886</v>
      </c>
      <c r="AY52" t="s">
        <v>371</v>
      </c>
      <c r="AZ52">
        <v>7</v>
      </c>
      <c r="BA52" t="s">
        <v>397</v>
      </c>
      <c r="BB52">
        <v>3</v>
      </c>
      <c r="BC52">
        <v>1</v>
      </c>
      <c r="BE52" t="s">
        <v>68</v>
      </c>
      <c r="BF52">
        <v>0</v>
      </c>
      <c r="BG52" t="s">
        <v>280</v>
      </c>
      <c r="BI52" t="s">
        <v>115</v>
      </c>
      <c r="BJ52" t="s">
        <v>317</v>
      </c>
      <c r="BK52" t="s">
        <v>68</v>
      </c>
      <c r="BL52">
        <v>0.69453636432279553</v>
      </c>
      <c r="BM52">
        <v>6886</v>
      </c>
      <c r="BN52" t="s">
        <v>119</v>
      </c>
      <c r="BO52" t="s">
        <v>208</v>
      </c>
      <c r="BP52">
        <v>3</v>
      </c>
      <c r="BQ52">
        <v>1713.4639999999999</v>
      </c>
      <c r="BR52">
        <v>1.4367124142005114E-2</v>
      </c>
      <c r="BS52">
        <v>0.37231959302334389</v>
      </c>
      <c r="BT52">
        <v>4.2020141654566426E-2</v>
      </c>
      <c r="BU52">
        <v>4.9130000000000003</v>
      </c>
      <c r="BV52">
        <v>0.12376566950729506</v>
      </c>
      <c r="BW52">
        <v>4.8268611107845079</v>
      </c>
      <c r="BX52">
        <v>15</v>
      </c>
      <c r="BY52">
        <v>60</v>
      </c>
      <c r="BZ52">
        <v>96</v>
      </c>
    </row>
    <row r="53" spans="1:78" ht="16.5" x14ac:dyDescent="0.25">
      <c r="A53" s="125" t="str">
        <f t="shared" si="1"/>
        <v>인천교통공사</v>
      </c>
      <c r="B53" s="126" t="str">
        <f t="shared" si="2"/>
        <v>서한호</v>
      </c>
      <c r="C53" s="127" t="str">
        <f t="shared" si="3"/>
        <v>C</v>
      </c>
      <c r="D53" s="128">
        <f t="shared" si="4"/>
        <v>0.85575913100320877</v>
      </c>
      <c r="E53" s="129">
        <f t="shared" si="5"/>
        <v>1612</v>
      </c>
      <c r="F53" s="130" t="str">
        <f t="shared" si="6"/>
        <v>순환41</v>
      </c>
      <c r="G53" s="131" t="str">
        <f t="shared" si="7"/>
        <v>70바4923</v>
      </c>
      <c r="H53" s="132">
        <f t="shared" si="8"/>
        <v>3</v>
      </c>
      <c r="I53" s="133">
        <f t="shared" si="9"/>
        <v>1967.3490000000002</v>
      </c>
      <c r="J53" s="134">
        <f t="shared" si="10"/>
        <v>4.2048502955379296E-3</v>
      </c>
      <c r="K53" s="134">
        <f t="shared" si="11"/>
        <v>0.33630052643506481</v>
      </c>
      <c r="L53" s="134">
        <f t="shared" si="12"/>
        <v>0.18197076370283055</v>
      </c>
      <c r="M53" s="135">
        <f t="shared" si="13"/>
        <v>6.8710000000000004</v>
      </c>
      <c r="N53" s="136">
        <f t="shared" si="14"/>
        <v>0.15248946679008146</v>
      </c>
      <c r="O53" s="136">
        <f t="shared" si="15"/>
        <v>4.1172156033321992</v>
      </c>
      <c r="P53" s="216">
        <f t="shared" si="16"/>
        <v>2</v>
      </c>
      <c r="Q53" s="217">
        <f t="shared" si="17"/>
        <v>3</v>
      </c>
      <c r="R53" s="217">
        <f t="shared" si="18"/>
        <v>81</v>
      </c>
      <c r="T53">
        <v>528</v>
      </c>
      <c r="U53">
        <v>1612</v>
      </c>
      <c r="V53" t="s">
        <v>237</v>
      </c>
      <c r="W53">
        <v>1967.3489999999999</v>
      </c>
      <c r="X53">
        <v>674.42600000000004</v>
      </c>
      <c r="Y53">
        <v>2.9169999999999998</v>
      </c>
      <c r="Z53">
        <v>6.8710000000000004</v>
      </c>
      <c r="AA53">
        <v>128.80411000000001</v>
      </c>
      <c r="AB53">
        <v>0.54160200000000003</v>
      </c>
      <c r="AC53">
        <v>43.316890000000001</v>
      </c>
      <c r="AD53" s="1">
        <v>358</v>
      </c>
      <c r="AE53">
        <v>3</v>
      </c>
      <c r="AF53">
        <v>81</v>
      </c>
      <c r="AG53">
        <v>77</v>
      </c>
      <c r="AH53">
        <v>15.273961</v>
      </c>
      <c r="AI53">
        <v>8.6</v>
      </c>
      <c r="AJ53">
        <v>0</v>
      </c>
      <c r="AK53">
        <v>2</v>
      </c>
      <c r="AL53">
        <v>642</v>
      </c>
      <c r="AM53">
        <v>0.85575913100320877</v>
      </c>
      <c r="AN53" t="s">
        <v>67</v>
      </c>
      <c r="AO53">
        <v>1788.3040000000001</v>
      </c>
      <c r="AP53" t="s">
        <v>540</v>
      </c>
      <c r="AQ53" t="s">
        <v>115</v>
      </c>
      <c r="AR53" t="s">
        <v>117</v>
      </c>
      <c r="AS53" t="s">
        <v>115</v>
      </c>
      <c r="AT53" t="s">
        <v>117</v>
      </c>
      <c r="AU53" t="s">
        <v>194</v>
      </c>
      <c r="AV53" t="s">
        <v>237</v>
      </c>
      <c r="AW53" t="s">
        <v>67</v>
      </c>
      <c r="AX53">
        <v>1612</v>
      </c>
      <c r="AY53" t="s">
        <v>365</v>
      </c>
      <c r="AZ53">
        <v>4</v>
      </c>
      <c r="BA53" t="s">
        <v>384</v>
      </c>
      <c r="BB53">
        <v>3</v>
      </c>
      <c r="BC53">
        <v>1</v>
      </c>
      <c r="BE53" t="s">
        <v>67</v>
      </c>
      <c r="BF53">
        <v>0</v>
      </c>
      <c r="BG53" t="s">
        <v>280</v>
      </c>
      <c r="BI53" t="s">
        <v>115</v>
      </c>
      <c r="BJ53" t="s">
        <v>237</v>
      </c>
      <c r="BK53" t="s">
        <v>67</v>
      </c>
      <c r="BL53">
        <v>0.85575913100320877</v>
      </c>
      <c r="BM53">
        <v>1612</v>
      </c>
      <c r="BN53" t="s">
        <v>117</v>
      </c>
      <c r="BO53" t="s">
        <v>194</v>
      </c>
      <c r="BP53">
        <v>3</v>
      </c>
      <c r="BQ53">
        <v>1967.3490000000002</v>
      </c>
      <c r="BR53">
        <v>4.2048502955379296E-3</v>
      </c>
      <c r="BS53">
        <v>0.33630052643506481</v>
      </c>
      <c r="BT53">
        <v>0.18197076370283058</v>
      </c>
      <c r="BU53">
        <v>6.8710000000000004</v>
      </c>
      <c r="BV53">
        <v>0.15248946679008146</v>
      </c>
      <c r="BW53">
        <v>4.1172156033321992</v>
      </c>
      <c r="BX53">
        <v>2</v>
      </c>
      <c r="BY53">
        <v>3</v>
      </c>
      <c r="BZ53">
        <v>81</v>
      </c>
    </row>
    <row r="54" spans="1:78" ht="16.5" x14ac:dyDescent="0.25">
      <c r="A54" s="108" t="str">
        <f t="shared" si="1"/>
        <v>인천교통공사</v>
      </c>
      <c r="B54" s="109" t="str">
        <f t="shared" si="2"/>
        <v>성하람</v>
      </c>
      <c r="C54" s="110" t="str">
        <f t="shared" si="3"/>
        <v>F</v>
      </c>
      <c r="D54" s="111">
        <f t="shared" si="4"/>
        <v>0.79436006882104415</v>
      </c>
      <c r="E54" s="112">
        <f t="shared" si="5"/>
        <v>9107</v>
      </c>
      <c r="F54" s="113" t="str">
        <f t="shared" si="6"/>
        <v>순환47</v>
      </c>
      <c r="G54" s="114" t="str">
        <f t="shared" si="7"/>
        <v>70바4943</v>
      </c>
      <c r="H54" s="115">
        <f t="shared" si="8"/>
        <v>3</v>
      </c>
      <c r="I54" s="116">
        <f t="shared" si="9"/>
        <v>664.798</v>
      </c>
      <c r="J54" s="117">
        <f t="shared" si="10"/>
        <v>8.5940185630800966E-3</v>
      </c>
      <c r="K54" s="117">
        <f t="shared" si="11"/>
        <v>0.31985665844372735</v>
      </c>
      <c r="L54" s="117">
        <f t="shared" si="12"/>
        <v>3.9109624276848005E-2</v>
      </c>
      <c r="M54" s="118">
        <f t="shared" si="13"/>
        <v>5.9640000000000004</v>
      </c>
      <c r="N54" s="119">
        <f t="shared" si="14"/>
        <v>0.15042163183403079</v>
      </c>
      <c r="O54" s="119">
        <f t="shared" si="15"/>
        <v>16.395957869909356</v>
      </c>
      <c r="P54" s="218">
        <f t="shared" si="16"/>
        <v>0</v>
      </c>
      <c r="Q54" s="219">
        <f t="shared" si="17"/>
        <v>1</v>
      </c>
      <c r="R54" s="219">
        <f t="shared" si="18"/>
        <v>109</v>
      </c>
      <c r="T54">
        <v>528</v>
      </c>
      <c r="U54">
        <v>9107</v>
      </c>
      <c r="V54" t="s">
        <v>457</v>
      </c>
      <c r="W54">
        <v>664.798</v>
      </c>
      <c r="X54">
        <v>214.41200000000001</v>
      </c>
      <c r="Y54">
        <v>3.101</v>
      </c>
      <c r="Z54">
        <v>5.9640000000000004</v>
      </c>
      <c r="AA54">
        <v>36.263593999999998</v>
      </c>
      <c r="AB54">
        <v>0.31164999999999998</v>
      </c>
      <c r="AC54">
        <v>11.599152</v>
      </c>
      <c r="AD54" s="1">
        <v>26</v>
      </c>
      <c r="AE54">
        <v>1</v>
      </c>
      <c r="AF54">
        <v>109</v>
      </c>
      <c r="AG54">
        <v>67</v>
      </c>
      <c r="AH54">
        <v>18.332380000000001</v>
      </c>
      <c r="AI54">
        <v>34.299999999999997</v>
      </c>
      <c r="AJ54">
        <v>0</v>
      </c>
      <c r="AK54">
        <v>0</v>
      </c>
      <c r="AL54">
        <v>0</v>
      </c>
      <c r="AM54">
        <v>0.79436006882104415</v>
      </c>
      <c r="AN54" t="s">
        <v>68</v>
      </c>
      <c r="AO54">
        <v>263.58100000000002</v>
      </c>
      <c r="AP54" t="s">
        <v>541</v>
      </c>
      <c r="AQ54" t="s">
        <v>115</v>
      </c>
      <c r="AR54" t="s">
        <v>120</v>
      </c>
      <c r="AS54" t="s">
        <v>115</v>
      </c>
      <c r="AT54" t="s">
        <v>120</v>
      </c>
      <c r="AU54" t="s">
        <v>214</v>
      </c>
      <c r="AV54" t="s">
        <v>457</v>
      </c>
      <c r="AW54" t="s">
        <v>68</v>
      </c>
      <c r="AX54">
        <v>9107</v>
      </c>
      <c r="AY54" t="s">
        <v>357</v>
      </c>
      <c r="AZ54">
        <v>1</v>
      </c>
      <c r="BA54" t="s">
        <v>358</v>
      </c>
      <c r="BB54">
        <v>3</v>
      </c>
      <c r="BC54">
        <v>1</v>
      </c>
      <c r="BE54" t="s">
        <v>67</v>
      </c>
      <c r="BF54">
        <v>-2</v>
      </c>
      <c r="BG54" t="s">
        <v>338</v>
      </c>
      <c r="BI54" t="s">
        <v>115</v>
      </c>
      <c r="BJ54" t="s">
        <v>457</v>
      </c>
      <c r="BK54" t="s">
        <v>68</v>
      </c>
      <c r="BL54">
        <v>0.79436006882104415</v>
      </c>
      <c r="BM54">
        <v>9107</v>
      </c>
      <c r="BN54" t="s">
        <v>120</v>
      </c>
      <c r="BO54" t="s">
        <v>214</v>
      </c>
      <c r="BP54">
        <v>3</v>
      </c>
      <c r="BQ54">
        <v>664.798</v>
      </c>
      <c r="BR54">
        <v>8.5940185630800966E-3</v>
      </c>
      <c r="BS54">
        <v>0.31985665844372735</v>
      </c>
      <c r="BT54">
        <v>3.9109624276848005E-2</v>
      </c>
      <c r="BU54">
        <v>5.9640000000000004</v>
      </c>
      <c r="BV54">
        <v>0.15042163183403079</v>
      </c>
      <c r="BW54">
        <v>16.395957869909356</v>
      </c>
      <c r="BX54">
        <v>0</v>
      </c>
      <c r="BY54">
        <v>1</v>
      </c>
      <c r="BZ54">
        <v>109</v>
      </c>
    </row>
    <row r="55" spans="1:78" ht="16.5" x14ac:dyDescent="0.25">
      <c r="A55" s="125" t="str">
        <f t="shared" si="1"/>
        <v>인천교통공사</v>
      </c>
      <c r="B55" s="126" t="str">
        <f t="shared" si="2"/>
        <v>송대건</v>
      </c>
      <c r="C55" s="127" t="str">
        <f t="shared" si="3"/>
        <v>B</v>
      </c>
      <c r="D55" s="128">
        <f t="shared" si="4"/>
        <v>0.94294091136682479</v>
      </c>
      <c r="E55" s="129">
        <f t="shared" si="5"/>
        <v>742</v>
      </c>
      <c r="F55" s="130" t="str">
        <f t="shared" si="6"/>
        <v>순환42</v>
      </c>
      <c r="G55" s="131" t="str">
        <f t="shared" si="7"/>
        <v>70바4936</v>
      </c>
      <c r="H55" s="132">
        <f t="shared" si="8"/>
        <v>2</v>
      </c>
      <c r="I55" s="133">
        <f t="shared" si="9"/>
        <v>2218.8870000000002</v>
      </c>
      <c r="J55" s="134">
        <f t="shared" si="10"/>
        <v>1.7835563733550773E-3</v>
      </c>
      <c r="K55" s="134">
        <f t="shared" si="11"/>
        <v>0.28176216613083799</v>
      </c>
      <c r="L55" s="134">
        <f t="shared" si="12"/>
        <v>8.6079191955246021E-2</v>
      </c>
      <c r="M55" s="135">
        <f t="shared" si="13"/>
        <v>2.1429999999999998</v>
      </c>
      <c r="N55" s="136">
        <f t="shared" si="14"/>
        <v>4.5067639767144514E-2</v>
      </c>
      <c r="O55" s="136">
        <f t="shared" si="15"/>
        <v>0.90135279534289026</v>
      </c>
      <c r="P55" s="216">
        <f t="shared" si="16"/>
        <v>0</v>
      </c>
      <c r="Q55" s="217">
        <f t="shared" si="17"/>
        <v>1</v>
      </c>
      <c r="R55" s="217">
        <f t="shared" si="18"/>
        <v>20</v>
      </c>
      <c r="T55">
        <v>528</v>
      </c>
      <c r="U55">
        <v>742</v>
      </c>
      <c r="V55" t="s">
        <v>238</v>
      </c>
      <c r="W55">
        <v>2218.8870000000002</v>
      </c>
      <c r="X55">
        <v>654.00400000000002</v>
      </c>
      <c r="Y55">
        <v>3.3929999999999998</v>
      </c>
      <c r="Z55">
        <v>2.1429999999999998</v>
      </c>
      <c r="AA55">
        <v>146.37328199999999</v>
      </c>
      <c r="AB55">
        <v>0.26106499999999999</v>
      </c>
      <c r="AC55">
        <v>41.242452999999998</v>
      </c>
      <c r="AD55" s="1">
        <v>191</v>
      </c>
      <c r="AE55">
        <v>1</v>
      </c>
      <c r="AF55">
        <v>20</v>
      </c>
      <c r="AG55">
        <v>56</v>
      </c>
      <c r="AH55">
        <v>15.159098</v>
      </c>
      <c r="AI55">
        <v>0</v>
      </c>
      <c r="AJ55">
        <v>0</v>
      </c>
      <c r="AK55">
        <v>0</v>
      </c>
      <c r="AL55">
        <v>0</v>
      </c>
      <c r="AM55">
        <v>0.94294091136682479</v>
      </c>
      <c r="AN55" t="s">
        <v>313</v>
      </c>
      <c r="AO55">
        <v>2133.366</v>
      </c>
      <c r="AP55" t="s">
        <v>542</v>
      </c>
      <c r="AQ55" t="s">
        <v>115</v>
      </c>
      <c r="AR55" t="s">
        <v>118</v>
      </c>
      <c r="AS55" t="s">
        <v>115</v>
      </c>
      <c r="AT55" t="s">
        <v>118</v>
      </c>
      <c r="AU55" t="s">
        <v>207</v>
      </c>
      <c r="AV55" t="s">
        <v>238</v>
      </c>
      <c r="AW55" t="s">
        <v>313</v>
      </c>
      <c r="AX55">
        <v>742</v>
      </c>
      <c r="AY55" t="s">
        <v>382</v>
      </c>
      <c r="AZ55">
        <v>1</v>
      </c>
      <c r="BA55" t="s">
        <v>342</v>
      </c>
      <c r="BB55">
        <v>2</v>
      </c>
      <c r="BC55">
        <v>1</v>
      </c>
      <c r="BE55" t="s">
        <v>313</v>
      </c>
      <c r="BF55">
        <v>0</v>
      </c>
      <c r="BG55" t="s">
        <v>280</v>
      </c>
      <c r="BI55" t="s">
        <v>115</v>
      </c>
      <c r="BJ55" t="s">
        <v>238</v>
      </c>
      <c r="BK55" t="s">
        <v>313</v>
      </c>
      <c r="BL55">
        <v>0.94294091136682479</v>
      </c>
      <c r="BM55">
        <v>742</v>
      </c>
      <c r="BN55" t="s">
        <v>118</v>
      </c>
      <c r="BO55" t="s">
        <v>207</v>
      </c>
      <c r="BP55">
        <v>2</v>
      </c>
      <c r="BQ55">
        <v>2218.8870000000002</v>
      </c>
      <c r="BR55">
        <v>1.7835563733550773E-3</v>
      </c>
      <c r="BS55">
        <v>0.28176216613083799</v>
      </c>
      <c r="BT55">
        <v>8.6079191955246021E-2</v>
      </c>
      <c r="BU55">
        <v>2.1429999999999998</v>
      </c>
      <c r="BV55">
        <v>4.5067639767144514E-2</v>
      </c>
      <c r="BW55">
        <v>0.90135279534289026</v>
      </c>
      <c r="BX55">
        <v>0</v>
      </c>
      <c r="BY55">
        <v>1</v>
      </c>
      <c r="BZ55">
        <v>20</v>
      </c>
    </row>
    <row r="56" spans="1:78" ht="16.5" x14ac:dyDescent="0.25">
      <c r="A56" s="108" t="str">
        <f t="shared" si="1"/>
        <v>인천교통공사</v>
      </c>
      <c r="B56" s="109" t="str">
        <f t="shared" si="2"/>
        <v>송생근</v>
      </c>
      <c r="C56" s="110" t="str">
        <f t="shared" si="3"/>
        <v>B</v>
      </c>
      <c r="D56" s="111">
        <f t="shared" si="4"/>
        <v>0.91108722145791465</v>
      </c>
      <c r="E56" s="112">
        <f t="shared" si="5"/>
        <v>3718</v>
      </c>
      <c r="F56" s="113" t="str">
        <f t="shared" si="6"/>
        <v>순환41</v>
      </c>
      <c r="G56" s="114" t="str">
        <f t="shared" si="7"/>
        <v>70바4920</v>
      </c>
      <c r="H56" s="115">
        <f t="shared" si="8"/>
        <v>3</v>
      </c>
      <c r="I56" s="116">
        <f t="shared" si="9"/>
        <v>1917.335</v>
      </c>
      <c r="J56" s="117">
        <f t="shared" si="10"/>
        <v>5.5515786429508321E-3</v>
      </c>
      <c r="K56" s="117">
        <f t="shared" si="11"/>
        <v>0.33290159728423124</v>
      </c>
      <c r="L56" s="117">
        <f t="shared" si="12"/>
        <v>0.28789961065750114</v>
      </c>
      <c r="M56" s="118">
        <f t="shared" si="13"/>
        <v>5.0430000000000001</v>
      </c>
      <c r="N56" s="119">
        <f t="shared" si="14"/>
        <v>0.15646717970516366</v>
      </c>
      <c r="O56" s="119">
        <f t="shared" si="15"/>
        <v>0.31293435941032732</v>
      </c>
      <c r="P56" s="218">
        <f t="shared" si="16"/>
        <v>0</v>
      </c>
      <c r="Q56" s="219">
        <f t="shared" si="17"/>
        <v>3</v>
      </c>
      <c r="R56" s="219">
        <f t="shared" si="18"/>
        <v>6</v>
      </c>
      <c r="T56">
        <v>528</v>
      </c>
      <c r="U56">
        <v>3718</v>
      </c>
      <c r="V56" t="s">
        <v>285</v>
      </c>
      <c r="W56">
        <v>1917.335</v>
      </c>
      <c r="X56">
        <v>622.16700000000003</v>
      </c>
      <c r="Y56">
        <v>3.0819999999999999</v>
      </c>
      <c r="Z56">
        <v>5.0430000000000001</v>
      </c>
      <c r="AA56">
        <v>129.83550199999999</v>
      </c>
      <c r="AB56">
        <v>0.72079199999999999</v>
      </c>
      <c r="AC56">
        <v>43.222445999999998</v>
      </c>
      <c r="AD56" s="1">
        <v>552</v>
      </c>
      <c r="AE56">
        <v>3</v>
      </c>
      <c r="AF56">
        <v>6</v>
      </c>
      <c r="AG56">
        <v>57</v>
      </c>
      <c r="AH56">
        <v>14.767417</v>
      </c>
      <c r="AI56">
        <v>0</v>
      </c>
      <c r="AJ56">
        <v>0</v>
      </c>
      <c r="AK56">
        <v>0</v>
      </c>
      <c r="AL56">
        <v>0</v>
      </c>
      <c r="AM56">
        <v>0.91108722145791465</v>
      </c>
      <c r="AN56" t="s">
        <v>313</v>
      </c>
      <c r="AO56">
        <v>1619.5540000000001</v>
      </c>
      <c r="AP56" t="s">
        <v>543</v>
      </c>
      <c r="AQ56" t="s">
        <v>115</v>
      </c>
      <c r="AR56" t="s">
        <v>117</v>
      </c>
      <c r="AS56" t="s">
        <v>115</v>
      </c>
      <c r="AT56" t="s">
        <v>117</v>
      </c>
      <c r="AU56" t="s">
        <v>191</v>
      </c>
      <c r="AV56" t="s">
        <v>285</v>
      </c>
      <c r="AW56" t="s">
        <v>313</v>
      </c>
      <c r="AX56">
        <v>3718</v>
      </c>
      <c r="AY56" t="s">
        <v>379</v>
      </c>
      <c r="AZ56">
        <v>5</v>
      </c>
      <c r="BA56" t="s">
        <v>544</v>
      </c>
      <c r="BB56">
        <v>3</v>
      </c>
      <c r="BC56">
        <v>1</v>
      </c>
      <c r="BE56" t="s">
        <v>66</v>
      </c>
      <c r="BF56">
        <v>2</v>
      </c>
      <c r="BG56" t="s">
        <v>279</v>
      </c>
      <c r="BI56" t="s">
        <v>115</v>
      </c>
      <c r="BJ56" t="s">
        <v>285</v>
      </c>
      <c r="BK56" t="s">
        <v>313</v>
      </c>
      <c r="BL56">
        <v>0.91108722145791465</v>
      </c>
      <c r="BM56">
        <v>3718</v>
      </c>
      <c r="BN56" t="s">
        <v>117</v>
      </c>
      <c r="BO56" t="s">
        <v>191</v>
      </c>
      <c r="BP56">
        <v>3</v>
      </c>
      <c r="BQ56">
        <v>1917.335</v>
      </c>
      <c r="BR56">
        <v>5.5515786429508321E-3</v>
      </c>
      <c r="BS56">
        <v>0.33290159728423124</v>
      </c>
      <c r="BT56">
        <v>0.28789961065750114</v>
      </c>
      <c r="BU56">
        <v>5.0430000000000001</v>
      </c>
      <c r="BV56">
        <v>0.15646717970516366</v>
      </c>
      <c r="BW56">
        <v>0.31293435941032732</v>
      </c>
      <c r="BX56">
        <v>0</v>
      </c>
      <c r="BY56">
        <v>3</v>
      </c>
      <c r="BZ56">
        <v>6</v>
      </c>
    </row>
    <row r="57" spans="1:78" ht="16.5" x14ac:dyDescent="0.25">
      <c r="A57" s="125" t="str">
        <f t="shared" si="1"/>
        <v>인천교통공사</v>
      </c>
      <c r="B57" s="126" t="str">
        <f t="shared" si="2"/>
        <v>송윤호</v>
      </c>
      <c r="C57" s="127" t="str">
        <f t="shared" si="3"/>
        <v>B</v>
      </c>
      <c r="D57" s="128">
        <f t="shared" si="4"/>
        <v>0.90284371842328515</v>
      </c>
      <c r="E57" s="129">
        <f t="shared" si="5"/>
        <v>7552</v>
      </c>
      <c r="F57" s="130" t="str">
        <f t="shared" si="6"/>
        <v>순환47</v>
      </c>
      <c r="G57" s="131" t="str">
        <f t="shared" si="7"/>
        <v>70바4943</v>
      </c>
      <c r="H57" s="132">
        <f t="shared" si="8"/>
        <v>2</v>
      </c>
      <c r="I57" s="133">
        <f t="shared" si="9"/>
        <v>2017.164</v>
      </c>
      <c r="J57" s="134">
        <f t="shared" si="10"/>
        <v>3.1083924249836353E-3</v>
      </c>
      <c r="K57" s="134">
        <f t="shared" si="11"/>
        <v>0.19066950182996301</v>
      </c>
      <c r="L57" s="134">
        <f t="shared" si="12"/>
        <v>7.9319281922540757E-2</v>
      </c>
      <c r="M57" s="135">
        <f t="shared" si="13"/>
        <v>3.3650000000000002</v>
      </c>
      <c r="N57" s="136">
        <f t="shared" si="14"/>
        <v>3.8668149937238621</v>
      </c>
      <c r="O57" s="136">
        <f t="shared" si="15"/>
        <v>2.7761748672889266</v>
      </c>
      <c r="P57" s="216">
        <f t="shared" si="16"/>
        <v>0</v>
      </c>
      <c r="Q57" s="217">
        <f t="shared" si="17"/>
        <v>78</v>
      </c>
      <c r="R57" s="217">
        <f t="shared" si="18"/>
        <v>56</v>
      </c>
      <c r="T57">
        <v>528</v>
      </c>
      <c r="U57">
        <v>7552</v>
      </c>
      <c r="V57" t="s">
        <v>239</v>
      </c>
      <c r="W57">
        <v>2017.164</v>
      </c>
      <c r="X57">
        <v>590.54200000000003</v>
      </c>
      <c r="Y57">
        <v>3.4159999999999999</v>
      </c>
      <c r="Z57">
        <v>3.3650000000000002</v>
      </c>
      <c r="AA57">
        <v>97.201690999999997</v>
      </c>
      <c r="AB57">
        <v>0.30214099999999999</v>
      </c>
      <c r="AC57">
        <v>18.533397999999998</v>
      </c>
      <c r="AD57" s="1">
        <v>160</v>
      </c>
      <c r="AE57">
        <v>78</v>
      </c>
      <c r="AF57">
        <v>56</v>
      </c>
      <c r="AG57">
        <v>69</v>
      </c>
      <c r="AH57">
        <v>20.752355000000001</v>
      </c>
      <c r="AI57">
        <v>0</v>
      </c>
      <c r="AJ57">
        <v>0</v>
      </c>
      <c r="AK57">
        <v>0</v>
      </c>
      <c r="AL57">
        <v>0</v>
      </c>
      <c r="AM57">
        <v>0.90284371842328515</v>
      </c>
      <c r="AN57" t="s">
        <v>313</v>
      </c>
      <c r="AO57">
        <v>1700.759</v>
      </c>
      <c r="AP57" t="s">
        <v>545</v>
      </c>
      <c r="AQ57" t="s">
        <v>115</v>
      </c>
      <c r="AR57" t="s">
        <v>120</v>
      </c>
      <c r="AS57" t="s">
        <v>115</v>
      </c>
      <c r="AT57" t="s">
        <v>120</v>
      </c>
      <c r="AU57" t="s">
        <v>214</v>
      </c>
      <c r="AV57" t="s">
        <v>239</v>
      </c>
      <c r="AW57" t="s">
        <v>313</v>
      </c>
      <c r="AX57">
        <v>7552</v>
      </c>
      <c r="AY57" t="s">
        <v>385</v>
      </c>
      <c r="AZ57">
        <v>2</v>
      </c>
      <c r="BA57" t="s">
        <v>391</v>
      </c>
      <c r="BB57">
        <v>2</v>
      </c>
      <c r="BC57">
        <v>1</v>
      </c>
      <c r="BE57" t="s">
        <v>67</v>
      </c>
      <c r="BF57">
        <v>1</v>
      </c>
      <c r="BG57" t="s">
        <v>279</v>
      </c>
      <c r="BI57" t="s">
        <v>115</v>
      </c>
      <c r="BJ57" t="s">
        <v>239</v>
      </c>
      <c r="BK57" t="s">
        <v>313</v>
      </c>
      <c r="BL57">
        <v>0.90284371842328515</v>
      </c>
      <c r="BM57">
        <v>7552</v>
      </c>
      <c r="BN57" t="s">
        <v>120</v>
      </c>
      <c r="BO57" t="s">
        <v>214</v>
      </c>
      <c r="BP57">
        <v>2</v>
      </c>
      <c r="BQ57">
        <v>2017.164</v>
      </c>
      <c r="BR57">
        <v>3.1083924249836353E-3</v>
      </c>
      <c r="BS57">
        <v>0.19066950182996301</v>
      </c>
      <c r="BT57">
        <v>7.9319281922540757E-2</v>
      </c>
      <c r="BU57">
        <v>3.3650000000000002</v>
      </c>
      <c r="BV57">
        <v>3.8668149937238621</v>
      </c>
      <c r="BW57">
        <v>2.7761748672889266</v>
      </c>
      <c r="BX57">
        <v>0</v>
      </c>
      <c r="BY57">
        <v>78</v>
      </c>
      <c r="BZ57">
        <v>56</v>
      </c>
    </row>
    <row r="58" spans="1:78" ht="16.5" x14ac:dyDescent="0.25">
      <c r="A58" s="108" t="str">
        <f t="shared" si="1"/>
        <v>인천교통공사</v>
      </c>
      <c r="B58" s="109" t="str">
        <f t="shared" si="2"/>
        <v>신동민</v>
      </c>
      <c r="C58" s="110" t="str">
        <f t="shared" si="3"/>
        <v>F</v>
      </c>
      <c r="D58" s="111">
        <f t="shared" si="4"/>
        <v>0.76317073170731708</v>
      </c>
      <c r="E58" s="112">
        <f t="shared" si="5"/>
        <v>2709</v>
      </c>
      <c r="F58" s="113" t="str">
        <f t="shared" si="6"/>
        <v>순환43</v>
      </c>
      <c r="G58" s="114" t="str">
        <f t="shared" si="7"/>
        <v>70바4938</v>
      </c>
      <c r="H58" s="115">
        <f t="shared" si="8"/>
        <v>1</v>
      </c>
      <c r="I58" s="116">
        <f t="shared" si="9"/>
        <v>2303.489</v>
      </c>
      <c r="J58" s="117">
        <f t="shared" si="10"/>
        <v>1.3275256921324204E-2</v>
      </c>
      <c r="K58" s="117">
        <f t="shared" si="11"/>
        <v>0.32082609015274671</v>
      </c>
      <c r="L58" s="117">
        <f t="shared" si="12"/>
        <v>0.11547700032429067</v>
      </c>
      <c r="M58" s="118">
        <f t="shared" si="13"/>
        <v>4.8559999999999999</v>
      </c>
      <c r="N58" s="119">
        <f t="shared" si="14"/>
        <v>8.6824812273902763E-2</v>
      </c>
      <c r="O58" s="119">
        <f t="shared" si="15"/>
        <v>4.0807661768734294</v>
      </c>
      <c r="P58" s="218">
        <f t="shared" si="16"/>
        <v>0</v>
      </c>
      <c r="Q58" s="219">
        <f t="shared" si="17"/>
        <v>2</v>
      </c>
      <c r="R58" s="219">
        <f t="shared" si="18"/>
        <v>94</v>
      </c>
      <c r="T58">
        <v>528</v>
      </c>
      <c r="U58">
        <v>2709</v>
      </c>
      <c r="V58" t="s">
        <v>240</v>
      </c>
      <c r="W58">
        <v>2303.489</v>
      </c>
      <c r="X58">
        <v>736.24400000000003</v>
      </c>
      <c r="Y58">
        <v>3.129</v>
      </c>
      <c r="Z58">
        <v>4.8559999999999999</v>
      </c>
      <c r="AA58">
        <v>142.68190899999999</v>
      </c>
      <c r="AB58">
        <v>1.894139</v>
      </c>
      <c r="AC58">
        <v>45.776079000000003</v>
      </c>
      <c r="AD58" s="1">
        <v>266</v>
      </c>
      <c r="AE58">
        <v>2</v>
      </c>
      <c r="AF58">
        <v>94</v>
      </c>
      <c r="AG58">
        <v>61</v>
      </c>
      <c r="AH58">
        <v>16.144226</v>
      </c>
      <c r="AI58">
        <v>0</v>
      </c>
      <c r="AJ58">
        <v>0</v>
      </c>
      <c r="AK58">
        <v>0</v>
      </c>
      <c r="AL58">
        <v>0</v>
      </c>
      <c r="AM58">
        <v>0.76317073170731708</v>
      </c>
      <c r="AN58" t="s">
        <v>68</v>
      </c>
      <c r="AO58">
        <v>2303.489</v>
      </c>
      <c r="AP58" t="s">
        <v>546</v>
      </c>
      <c r="AQ58" t="s">
        <v>115</v>
      </c>
      <c r="AR58" t="s">
        <v>119</v>
      </c>
      <c r="AS58" t="s">
        <v>115</v>
      </c>
      <c r="AT58" t="s">
        <v>119</v>
      </c>
      <c r="AU58" t="s">
        <v>209</v>
      </c>
      <c r="AV58" t="s">
        <v>240</v>
      </c>
      <c r="AW58" t="s">
        <v>68</v>
      </c>
      <c r="AX58">
        <v>2709</v>
      </c>
      <c r="AY58" t="s">
        <v>371</v>
      </c>
      <c r="AZ58">
        <v>4</v>
      </c>
      <c r="BA58" t="s">
        <v>372</v>
      </c>
      <c r="BB58">
        <v>1</v>
      </c>
      <c r="BC58">
        <v>1</v>
      </c>
      <c r="BE58" t="s">
        <v>68</v>
      </c>
      <c r="BF58">
        <v>0</v>
      </c>
      <c r="BG58" t="s">
        <v>280</v>
      </c>
      <c r="BI58" t="s">
        <v>115</v>
      </c>
      <c r="BJ58" t="s">
        <v>240</v>
      </c>
      <c r="BK58" t="s">
        <v>68</v>
      </c>
      <c r="BL58">
        <v>0.76317073170731708</v>
      </c>
      <c r="BM58">
        <v>2709</v>
      </c>
      <c r="BN58" t="s">
        <v>119</v>
      </c>
      <c r="BO58" t="s">
        <v>209</v>
      </c>
      <c r="BP58">
        <v>1</v>
      </c>
      <c r="BQ58">
        <v>2303.489</v>
      </c>
      <c r="BR58">
        <v>1.3275256921324204E-2</v>
      </c>
      <c r="BS58">
        <v>0.32082609015274671</v>
      </c>
      <c r="BT58">
        <v>0.11547700032429067</v>
      </c>
      <c r="BU58">
        <v>4.8559999999999999</v>
      </c>
      <c r="BV58">
        <v>8.6824812273902763E-2</v>
      </c>
      <c r="BW58">
        <v>4.0807661768734294</v>
      </c>
      <c r="BX58">
        <v>0</v>
      </c>
      <c r="BY58">
        <v>2</v>
      </c>
      <c r="BZ58">
        <v>94</v>
      </c>
    </row>
    <row r="59" spans="1:78" ht="16.5" x14ac:dyDescent="0.25">
      <c r="A59" s="125" t="str">
        <f t="shared" si="1"/>
        <v>인천교통공사</v>
      </c>
      <c r="B59" s="126" t="str">
        <f t="shared" si="2"/>
        <v>신숙현</v>
      </c>
      <c r="C59" s="127" t="str">
        <f t="shared" si="3"/>
        <v>D</v>
      </c>
      <c r="D59" s="128">
        <f t="shared" si="4"/>
        <v>0.8147052811314488</v>
      </c>
      <c r="E59" s="129">
        <f t="shared" si="5"/>
        <v>1839</v>
      </c>
      <c r="F59" s="130" t="str">
        <f t="shared" si="6"/>
        <v>순환42</v>
      </c>
      <c r="G59" s="131" t="str">
        <f t="shared" si="7"/>
        <v>70바4929</v>
      </c>
      <c r="H59" s="132">
        <f t="shared" si="8"/>
        <v>2</v>
      </c>
      <c r="I59" s="133">
        <f t="shared" si="9"/>
        <v>1968.3239999999998</v>
      </c>
      <c r="J59" s="134">
        <f t="shared" si="10"/>
        <v>7.2887608917918453E-3</v>
      </c>
      <c r="K59" s="134">
        <f t="shared" si="11"/>
        <v>0.37029671719356189</v>
      </c>
      <c r="L59" s="134">
        <f t="shared" si="12"/>
        <v>6.7062130015180438E-2</v>
      </c>
      <c r="M59" s="135">
        <f t="shared" si="13"/>
        <v>2.8530000000000002</v>
      </c>
      <c r="N59" s="136">
        <f t="shared" si="14"/>
        <v>0</v>
      </c>
      <c r="O59" s="136">
        <f t="shared" si="15"/>
        <v>0</v>
      </c>
      <c r="P59" s="216">
        <f t="shared" si="16"/>
        <v>0</v>
      </c>
      <c r="Q59" s="217">
        <f t="shared" si="17"/>
        <v>1317</v>
      </c>
      <c r="R59" s="217">
        <f t="shared" si="18"/>
        <v>319</v>
      </c>
      <c r="T59">
        <v>528</v>
      </c>
      <c r="U59">
        <v>1839</v>
      </c>
      <c r="V59" t="s">
        <v>241</v>
      </c>
      <c r="W59">
        <v>1968.3240000000001</v>
      </c>
      <c r="X59">
        <v>672.10199999999998</v>
      </c>
      <c r="Y59">
        <v>2.9289999999999998</v>
      </c>
      <c r="Z59">
        <v>2.8530000000000002</v>
      </c>
      <c r="AA59">
        <v>157.50496100000001</v>
      </c>
      <c r="AB59">
        <v>1.1480159999999999</v>
      </c>
      <c r="AC59">
        <v>58.323569999999997</v>
      </c>
      <c r="AD59" s="1">
        <v>132</v>
      </c>
      <c r="AE59">
        <v>1317</v>
      </c>
      <c r="AF59">
        <v>319</v>
      </c>
      <c r="AG59">
        <v>84</v>
      </c>
      <c r="AH59">
        <v>12.496900999999999</v>
      </c>
      <c r="AI59">
        <v>0</v>
      </c>
      <c r="AJ59">
        <v>0</v>
      </c>
      <c r="AK59">
        <v>0</v>
      </c>
      <c r="AL59">
        <v>0</v>
      </c>
      <c r="AM59">
        <v>0.8147052811314488</v>
      </c>
      <c r="AN59" t="s">
        <v>66</v>
      </c>
      <c r="AO59">
        <v>1858.36</v>
      </c>
      <c r="AP59" t="s">
        <v>547</v>
      </c>
      <c r="AQ59" t="s">
        <v>115</v>
      </c>
      <c r="AR59" t="s">
        <v>118</v>
      </c>
      <c r="AS59" t="s">
        <v>115</v>
      </c>
      <c r="AT59" t="s">
        <v>118</v>
      </c>
      <c r="AU59" t="s">
        <v>200</v>
      </c>
      <c r="AV59" t="s">
        <v>241</v>
      </c>
      <c r="AW59" t="s">
        <v>66</v>
      </c>
      <c r="AX59">
        <v>1839</v>
      </c>
      <c r="AY59" t="s">
        <v>388</v>
      </c>
      <c r="AZ59">
        <v>2</v>
      </c>
      <c r="BA59" t="s">
        <v>328</v>
      </c>
      <c r="BB59">
        <v>2</v>
      </c>
      <c r="BC59">
        <v>1</v>
      </c>
      <c r="BE59" t="s">
        <v>66</v>
      </c>
      <c r="BF59">
        <v>0</v>
      </c>
      <c r="BG59" t="s">
        <v>280</v>
      </c>
      <c r="BI59" t="s">
        <v>115</v>
      </c>
      <c r="BJ59" t="s">
        <v>241</v>
      </c>
      <c r="BK59" t="s">
        <v>66</v>
      </c>
      <c r="BL59">
        <v>0.8147052811314488</v>
      </c>
      <c r="BM59">
        <v>1839</v>
      </c>
      <c r="BN59" t="s">
        <v>118</v>
      </c>
      <c r="BO59" t="s">
        <v>200</v>
      </c>
      <c r="BP59">
        <v>2</v>
      </c>
      <c r="BQ59">
        <v>1968.3239999999998</v>
      </c>
      <c r="BR59">
        <v>7.2887608917918453E-3</v>
      </c>
      <c r="BS59">
        <v>0.37029671719356189</v>
      </c>
      <c r="BT59">
        <v>6.7062130015180424E-2</v>
      </c>
      <c r="BU59">
        <v>2.8530000000000002</v>
      </c>
      <c r="BV59">
        <v>0</v>
      </c>
      <c r="BW59">
        <v>0</v>
      </c>
      <c r="BX59">
        <v>0</v>
      </c>
      <c r="BY59">
        <v>1317</v>
      </c>
      <c r="BZ59">
        <v>319</v>
      </c>
    </row>
    <row r="60" spans="1:78" ht="16.5" x14ac:dyDescent="0.25">
      <c r="A60" s="108" t="str">
        <f t="shared" si="1"/>
        <v>인천교통공사</v>
      </c>
      <c r="B60" s="109" t="str">
        <f t="shared" si="2"/>
        <v>신정호</v>
      </c>
      <c r="C60" s="110" t="str">
        <f t="shared" si="3"/>
        <v>F</v>
      </c>
      <c r="D60" s="111">
        <f t="shared" si="4"/>
        <v>0.78650050656407489</v>
      </c>
      <c r="E60" s="112">
        <f t="shared" si="5"/>
        <v>5990</v>
      </c>
      <c r="F60" s="113" t="str">
        <f t="shared" si="6"/>
        <v>순환42</v>
      </c>
      <c r="G60" s="114" t="str">
        <f t="shared" si="7"/>
        <v>70바4936</v>
      </c>
      <c r="H60" s="115">
        <f t="shared" si="8"/>
        <v>5</v>
      </c>
      <c r="I60" s="116">
        <f t="shared" si="9"/>
        <v>2128.2669999999998</v>
      </c>
      <c r="J60" s="117">
        <f t="shared" si="10"/>
        <v>6.0494739587547142E-3</v>
      </c>
      <c r="K60" s="117">
        <f t="shared" si="11"/>
        <v>0.37096220786445661</v>
      </c>
      <c r="L60" s="117">
        <f t="shared" si="12"/>
        <v>0.19922312379038909</v>
      </c>
      <c r="M60" s="118">
        <f t="shared" si="13"/>
        <v>5.5730000000000004</v>
      </c>
      <c r="N60" s="119">
        <f t="shared" si="14"/>
        <v>0.14095975739886021</v>
      </c>
      <c r="O60" s="119">
        <f t="shared" si="15"/>
        <v>24.292064858403577</v>
      </c>
      <c r="P60" s="218">
        <f t="shared" si="16"/>
        <v>1</v>
      </c>
      <c r="Q60" s="219">
        <f t="shared" si="17"/>
        <v>3</v>
      </c>
      <c r="R60" s="219">
        <f t="shared" si="18"/>
        <v>517</v>
      </c>
      <c r="T60">
        <v>528</v>
      </c>
      <c r="U60">
        <v>5990</v>
      </c>
      <c r="V60" t="s">
        <v>286</v>
      </c>
      <c r="W60">
        <v>2128.2669999999998</v>
      </c>
      <c r="X60">
        <v>751.53800000000001</v>
      </c>
      <c r="Y60">
        <v>2.8319999999999999</v>
      </c>
      <c r="Z60">
        <v>5.5730000000000004</v>
      </c>
      <c r="AA60">
        <v>138.11217400000001</v>
      </c>
      <c r="AB60">
        <v>0.83550599999999997</v>
      </c>
      <c r="AC60">
        <v>51.234397000000001</v>
      </c>
      <c r="AD60" s="1">
        <v>424</v>
      </c>
      <c r="AE60">
        <v>3</v>
      </c>
      <c r="AF60">
        <v>517</v>
      </c>
      <c r="AG60">
        <v>71</v>
      </c>
      <c r="AH60">
        <v>15.409698000000001</v>
      </c>
      <c r="AI60">
        <v>262</v>
      </c>
      <c r="AJ60">
        <v>0</v>
      </c>
      <c r="AK60">
        <v>1</v>
      </c>
      <c r="AL60">
        <v>66</v>
      </c>
      <c r="AM60">
        <v>0.78650050656407489</v>
      </c>
      <c r="AN60" t="s">
        <v>68</v>
      </c>
      <c r="AO60">
        <v>1561.5519999999999</v>
      </c>
      <c r="AP60" t="s">
        <v>548</v>
      </c>
      <c r="AQ60" t="s">
        <v>115</v>
      </c>
      <c r="AR60" t="s">
        <v>118</v>
      </c>
      <c r="AS60" t="s">
        <v>115</v>
      </c>
      <c r="AT60" t="s">
        <v>118</v>
      </c>
      <c r="AU60" t="s">
        <v>207</v>
      </c>
      <c r="AV60" t="s">
        <v>286</v>
      </c>
      <c r="AW60" t="s">
        <v>68</v>
      </c>
      <c r="AX60">
        <v>5990</v>
      </c>
      <c r="AY60" t="s">
        <v>368</v>
      </c>
      <c r="AZ60">
        <v>4</v>
      </c>
      <c r="BA60" t="s">
        <v>297</v>
      </c>
      <c r="BB60">
        <v>5</v>
      </c>
      <c r="BC60">
        <v>1</v>
      </c>
      <c r="BE60" t="s">
        <v>68</v>
      </c>
      <c r="BF60">
        <v>0</v>
      </c>
      <c r="BG60" t="s">
        <v>280</v>
      </c>
      <c r="BI60" t="s">
        <v>115</v>
      </c>
      <c r="BJ60" t="s">
        <v>286</v>
      </c>
      <c r="BK60" t="s">
        <v>68</v>
      </c>
      <c r="BL60">
        <v>0.78650050656407489</v>
      </c>
      <c r="BM60">
        <v>5990</v>
      </c>
      <c r="BN60" t="s">
        <v>118</v>
      </c>
      <c r="BO60" t="s">
        <v>207</v>
      </c>
      <c r="BP60">
        <v>5</v>
      </c>
      <c r="BQ60">
        <v>2128.2669999999998</v>
      </c>
      <c r="BR60">
        <v>6.0494739587547142E-3</v>
      </c>
      <c r="BS60">
        <v>0.37096220786445661</v>
      </c>
      <c r="BT60">
        <v>0.19922312379038909</v>
      </c>
      <c r="BU60">
        <v>5.5730000000000004</v>
      </c>
      <c r="BV60">
        <v>0.14095975739886021</v>
      </c>
      <c r="BW60">
        <v>24.292064858403577</v>
      </c>
      <c r="BX60">
        <v>1</v>
      </c>
      <c r="BY60">
        <v>3</v>
      </c>
      <c r="BZ60">
        <v>517</v>
      </c>
    </row>
    <row r="61" spans="1:78" ht="16.5" x14ac:dyDescent="0.25">
      <c r="A61" s="125" t="str">
        <f t="shared" si="1"/>
        <v>인천교통공사</v>
      </c>
      <c r="B61" s="126" t="str">
        <f t="shared" si="2"/>
        <v>심순기</v>
      </c>
      <c r="C61" s="127" t="str">
        <f t="shared" si="3"/>
        <v>C</v>
      </c>
      <c r="D61" s="128">
        <f t="shared" si="4"/>
        <v>0.86</v>
      </c>
      <c r="E61" s="129">
        <f t="shared" si="5"/>
        <v>8552</v>
      </c>
      <c r="F61" s="130" t="str">
        <f t="shared" si="6"/>
        <v>63</v>
      </c>
      <c r="G61" s="131" t="str">
        <f t="shared" si="7"/>
        <v>70바4905</v>
      </c>
      <c r="H61" s="132">
        <f t="shared" si="8"/>
        <v>1</v>
      </c>
      <c r="I61" s="133">
        <f t="shared" si="9"/>
        <v>2349.8270000000002</v>
      </c>
      <c r="J61" s="134">
        <f t="shared" si="10"/>
        <v>4.445110708882055E-3</v>
      </c>
      <c r="K61" s="134">
        <f t="shared" si="11"/>
        <v>0.31334097007058714</v>
      </c>
      <c r="L61" s="134">
        <f t="shared" si="12"/>
        <v>0.15362833093670297</v>
      </c>
      <c r="M61" s="135">
        <f t="shared" si="13"/>
        <v>5.327</v>
      </c>
      <c r="N61" s="136">
        <f t="shared" si="14"/>
        <v>0.2978942705143825</v>
      </c>
      <c r="O61" s="136">
        <f t="shared" si="15"/>
        <v>0.93623913590234509</v>
      </c>
      <c r="P61" s="216">
        <f t="shared" si="16"/>
        <v>0</v>
      </c>
      <c r="Q61" s="217">
        <f t="shared" si="17"/>
        <v>7</v>
      </c>
      <c r="R61" s="217">
        <f t="shared" si="18"/>
        <v>22</v>
      </c>
      <c r="T61">
        <v>528</v>
      </c>
      <c r="U61">
        <v>8552</v>
      </c>
      <c r="V61" t="s">
        <v>242</v>
      </c>
      <c r="W61">
        <v>2349.8270000000002</v>
      </c>
      <c r="X61">
        <v>758.89200000000005</v>
      </c>
      <c r="Y61">
        <v>3.0960000000000001</v>
      </c>
      <c r="Z61">
        <v>5.327</v>
      </c>
      <c r="AA61">
        <v>140.77827099999999</v>
      </c>
      <c r="AB61">
        <v>0.62577499999999997</v>
      </c>
      <c r="AC61">
        <v>44.111600000000003</v>
      </c>
      <c r="AD61" s="1">
        <v>361</v>
      </c>
      <c r="AE61">
        <v>7</v>
      </c>
      <c r="AF61">
        <v>22</v>
      </c>
      <c r="AG61">
        <v>71</v>
      </c>
      <c r="AH61">
        <v>16.691687999999999</v>
      </c>
      <c r="AI61">
        <v>47.4</v>
      </c>
      <c r="AJ61">
        <v>0</v>
      </c>
      <c r="AK61">
        <v>0</v>
      </c>
      <c r="AL61">
        <v>0</v>
      </c>
      <c r="AM61">
        <v>0.86</v>
      </c>
      <c r="AN61" t="s">
        <v>67</v>
      </c>
      <c r="AO61">
        <v>2349.8270000000002</v>
      </c>
      <c r="AP61" t="s">
        <v>549</v>
      </c>
      <c r="AQ61" t="s">
        <v>115</v>
      </c>
      <c r="AR61" t="s">
        <v>116</v>
      </c>
      <c r="AS61" t="s">
        <v>115</v>
      </c>
      <c r="AT61" t="s">
        <v>116</v>
      </c>
      <c r="AU61" t="s">
        <v>175</v>
      </c>
      <c r="AV61" t="s">
        <v>242</v>
      </c>
      <c r="AW61" t="s">
        <v>67</v>
      </c>
      <c r="AX61">
        <v>8552</v>
      </c>
      <c r="AY61" t="s">
        <v>359</v>
      </c>
      <c r="AZ61">
        <v>6</v>
      </c>
      <c r="BA61" t="s">
        <v>370</v>
      </c>
      <c r="BB61">
        <v>1</v>
      </c>
      <c r="BC61">
        <v>1</v>
      </c>
      <c r="BE61" t="s">
        <v>67</v>
      </c>
      <c r="BF61">
        <v>0</v>
      </c>
      <c r="BG61" t="s">
        <v>280</v>
      </c>
      <c r="BI61" t="s">
        <v>115</v>
      </c>
      <c r="BJ61" t="s">
        <v>242</v>
      </c>
      <c r="BK61" t="s">
        <v>67</v>
      </c>
      <c r="BL61">
        <v>0.86</v>
      </c>
      <c r="BM61">
        <v>8552</v>
      </c>
      <c r="BN61" t="s">
        <v>116</v>
      </c>
      <c r="BO61" t="s">
        <v>175</v>
      </c>
      <c r="BP61">
        <v>1</v>
      </c>
      <c r="BQ61">
        <v>2349.8270000000002</v>
      </c>
      <c r="BR61">
        <v>4.445110708882055E-3</v>
      </c>
      <c r="BS61">
        <v>0.31334097007058714</v>
      </c>
      <c r="BT61">
        <v>0.15362833093670297</v>
      </c>
      <c r="BU61">
        <v>5.327</v>
      </c>
      <c r="BV61">
        <v>0.2978942705143825</v>
      </c>
      <c r="BW61">
        <v>0.93623913590234509</v>
      </c>
      <c r="BX61">
        <v>0</v>
      </c>
      <c r="BY61">
        <v>7</v>
      </c>
      <c r="BZ61">
        <v>22</v>
      </c>
    </row>
    <row r="62" spans="1:78" ht="16.5" x14ac:dyDescent="0.25">
      <c r="A62" s="108" t="str">
        <f t="shared" si="1"/>
        <v>인천교통공사</v>
      </c>
      <c r="B62" s="109" t="str">
        <f t="shared" si="2"/>
        <v>안길도</v>
      </c>
      <c r="C62" s="110" t="str">
        <f t="shared" si="3"/>
        <v>C</v>
      </c>
      <c r="D62" s="111">
        <f t="shared" si="4"/>
        <v>0.88898846529402697</v>
      </c>
      <c r="E62" s="112">
        <f t="shared" si="5"/>
        <v>7731</v>
      </c>
      <c r="F62" s="113" t="str">
        <f t="shared" si="6"/>
        <v>순환47</v>
      </c>
      <c r="G62" s="114" t="str">
        <f t="shared" si="7"/>
        <v>70바4942</v>
      </c>
      <c r="H62" s="115">
        <f t="shared" si="8"/>
        <v>2</v>
      </c>
      <c r="I62" s="116">
        <f t="shared" si="9"/>
        <v>2705.5359999999996</v>
      </c>
      <c r="J62" s="117">
        <f t="shared" si="10"/>
        <v>2.6953682069474796E-3</v>
      </c>
      <c r="K62" s="117">
        <f t="shared" si="11"/>
        <v>0.29214698331587541</v>
      </c>
      <c r="L62" s="117">
        <f t="shared" si="12"/>
        <v>0.10496995789374085</v>
      </c>
      <c r="M62" s="118">
        <f t="shared" si="13"/>
        <v>3.3450000000000002</v>
      </c>
      <c r="N62" s="119">
        <f t="shared" si="14"/>
        <v>7.3922505558972423E-2</v>
      </c>
      <c r="O62" s="119">
        <f t="shared" si="15"/>
        <v>0.96099257226664159</v>
      </c>
      <c r="P62" s="218">
        <f t="shared" si="16"/>
        <v>0</v>
      </c>
      <c r="Q62" s="219">
        <f t="shared" si="17"/>
        <v>2</v>
      </c>
      <c r="R62" s="219">
        <f t="shared" si="18"/>
        <v>26</v>
      </c>
      <c r="T62">
        <v>528</v>
      </c>
      <c r="U62">
        <v>7731</v>
      </c>
      <c r="V62" t="s">
        <v>243</v>
      </c>
      <c r="W62">
        <v>2705.5360000000001</v>
      </c>
      <c r="X62">
        <v>798.16399999999999</v>
      </c>
      <c r="Y62">
        <v>3.39</v>
      </c>
      <c r="Z62">
        <v>3.3450000000000002</v>
      </c>
      <c r="AA62">
        <v>154.87717000000001</v>
      </c>
      <c r="AB62">
        <v>0.41745100000000002</v>
      </c>
      <c r="AC62">
        <v>45.246898000000002</v>
      </c>
      <c r="AD62" s="1">
        <v>284</v>
      </c>
      <c r="AE62">
        <v>2</v>
      </c>
      <c r="AF62">
        <v>26</v>
      </c>
      <c r="AG62">
        <v>59</v>
      </c>
      <c r="AH62">
        <v>17.468914000000002</v>
      </c>
      <c r="AI62">
        <v>0</v>
      </c>
      <c r="AJ62">
        <v>0</v>
      </c>
      <c r="AK62">
        <v>0</v>
      </c>
      <c r="AL62">
        <v>0</v>
      </c>
      <c r="AM62">
        <v>0.88898846529402697</v>
      </c>
      <c r="AN62" t="s">
        <v>67</v>
      </c>
      <c r="AO62">
        <v>2578.4789999999998</v>
      </c>
      <c r="AP62" t="s">
        <v>550</v>
      </c>
      <c r="AQ62" t="s">
        <v>115</v>
      </c>
      <c r="AR62" t="s">
        <v>120</v>
      </c>
      <c r="AS62" t="s">
        <v>115</v>
      </c>
      <c r="AT62" t="s">
        <v>120</v>
      </c>
      <c r="AU62" t="s">
        <v>213</v>
      </c>
      <c r="AV62" t="s">
        <v>243</v>
      </c>
      <c r="AW62" t="s">
        <v>67</v>
      </c>
      <c r="AX62">
        <v>7731</v>
      </c>
      <c r="AY62" t="s">
        <v>366</v>
      </c>
      <c r="AZ62">
        <v>2</v>
      </c>
      <c r="BA62" t="s">
        <v>331</v>
      </c>
      <c r="BB62">
        <v>2</v>
      </c>
      <c r="BC62">
        <v>1</v>
      </c>
      <c r="BE62" t="s">
        <v>313</v>
      </c>
      <c r="BF62">
        <v>-1</v>
      </c>
      <c r="BG62" t="s">
        <v>338</v>
      </c>
      <c r="BI62" t="s">
        <v>115</v>
      </c>
      <c r="BJ62" t="s">
        <v>243</v>
      </c>
      <c r="BK62" t="s">
        <v>67</v>
      </c>
      <c r="BL62">
        <v>0.88898846529402697</v>
      </c>
      <c r="BM62">
        <v>7731</v>
      </c>
      <c r="BN62" t="s">
        <v>120</v>
      </c>
      <c r="BO62" t="s">
        <v>213</v>
      </c>
      <c r="BP62">
        <v>2</v>
      </c>
      <c r="BQ62">
        <v>2705.5359999999996</v>
      </c>
      <c r="BR62">
        <v>2.6953682069474796E-3</v>
      </c>
      <c r="BS62">
        <v>0.29214698331587541</v>
      </c>
      <c r="BT62">
        <v>0.10496995789374083</v>
      </c>
      <c r="BU62">
        <v>3.3450000000000002</v>
      </c>
      <c r="BV62">
        <v>7.3922505558972423E-2</v>
      </c>
      <c r="BW62">
        <v>0.96099257226664159</v>
      </c>
      <c r="BX62">
        <v>0</v>
      </c>
      <c r="BY62">
        <v>2</v>
      </c>
      <c r="BZ62">
        <v>26</v>
      </c>
    </row>
    <row r="63" spans="1:78" ht="16.5" x14ac:dyDescent="0.25">
      <c r="A63" s="125" t="str">
        <f t="shared" si="1"/>
        <v>인천교통공사</v>
      </c>
      <c r="B63" s="126" t="str">
        <f t="shared" si="2"/>
        <v>안험</v>
      </c>
      <c r="C63" s="127" t="str">
        <f t="shared" si="3"/>
        <v>F</v>
      </c>
      <c r="D63" s="128">
        <f t="shared" si="4"/>
        <v>0.78559248055247455</v>
      </c>
      <c r="E63" s="129">
        <f t="shared" si="5"/>
        <v>1092</v>
      </c>
      <c r="F63" s="130" t="str">
        <f t="shared" si="6"/>
        <v>63</v>
      </c>
      <c r="G63" s="131" t="str">
        <f t="shared" si="7"/>
        <v>70바4913</v>
      </c>
      <c r="H63" s="132">
        <f t="shared" si="8"/>
        <v>4</v>
      </c>
      <c r="I63" s="133">
        <f t="shared" si="9"/>
        <v>2545.9500000000003</v>
      </c>
      <c r="J63" s="134">
        <f t="shared" si="10"/>
        <v>1.9852136370581471E-2</v>
      </c>
      <c r="K63" s="134">
        <f t="shared" si="11"/>
        <v>0.37099716371853114</v>
      </c>
      <c r="L63" s="134">
        <f t="shared" si="12"/>
        <v>0.27651760639446959</v>
      </c>
      <c r="M63" s="135">
        <f t="shared" si="13"/>
        <v>10.220000000000001</v>
      </c>
      <c r="N63" s="136">
        <f t="shared" si="14"/>
        <v>0.39278069090123524</v>
      </c>
      <c r="O63" s="136">
        <f t="shared" si="15"/>
        <v>10.212297963432116</v>
      </c>
      <c r="P63" s="216">
        <f t="shared" si="16"/>
        <v>2</v>
      </c>
      <c r="Q63" s="217">
        <f t="shared" si="17"/>
        <v>10</v>
      </c>
      <c r="R63" s="217">
        <f t="shared" si="18"/>
        <v>260</v>
      </c>
      <c r="T63">
        <v>528</v>
      </c>
      <c r="U63">
        <v>1092</v>
      </c>
      <c r="V63" t="s">
        <v>244</v>
      </c>
      <c r="W63">
        <v>2545.9499999999998</v>
      </c>
      <c r="X63">
        <v>898.68899999999996</v>
      </c>
      <c r="Y63">
        <v>2.8330000000000002</v>
      </c>
      <c r="Z63">
        <v>10.220000000000001</v>
      </c>
      <c r="AA63">
        <v>148.862165</v>
      </c>
      <c r="AB63">
        <v>2.9552320000000001</v>
      </c>
      <c r="AC63">
        <v>55.227440999999999</v>
      </c>
      <c r="AD63" s="1">
        <v>704</v>
      </c>
      <c r="AE63">
        <v>10</v>
      </c>
      <c r="AF63">
        <v>260</v>
      </c>
      <c r="AG63">
        <v>71</v>
      </c>
      <c r="AH63">
        <v>17.102733000000001</v>
      </c>
      <c r="AI63">
        <v>23.7</v>
      </c>
      <c r="AJ63">
        <v>0</v>
      </c>
      <c r="AK63">
        <v>2</v>
      </c>
      <c r="AL63">
        <v>141</v>
      </c>
      <c r="AM63">
        <v>0.78559248055247455</v>
      </c>
      <c r="AN63" t="s">
        <v>68</v>
      </c>
      <c r="AO63">
        <v>2206.4659999999999</v>
      </c>
      <c r="AP63" t="s">
        <v>551</v>
      </c>
      <c r="AQ63" t="s">
        <v>115</v>
      </c>
      <c r="AR63" t="s">
        <v>116</v>
      </c>
      <c r="AS63" t="s">
        <v>115</v>
      </c>
      <c r="AT63" t="s">
        <v>116</v>
      </c>
      <c r="AU63" t="s">
        <v>183</v>
      </c>
      <c r="AV63" t="s">
        <v>244</v>
      </c>
      <c r="AW63" t="s">
        <v>68</v>
      </c>
      <c r="AX63">
        <v>1092</v>
      </c>
      <c r="AY63" t="s">
        <v>354</v>
      </c>
      <c r="AZ63">
        <v>1</v>
      </c>
      <c r="BA63" t="s">
        <v>176</v>
      </c>
      <c r="BB63">
        <v>4</v>
      </c>
      <c r="BC63">
        <v>1</v>
      </c>
      <c r="BE63" t="s">
        <v>68</v>
      </c>
      <c r="BF63">
        <v>0</v>
      </c>
      <c r="BG63" t="s">
        <v>280</v>
      </c>
      <c r="BI63" t="s">
        <v>115</v>
      </c>
      <c r="BJ63" t="s">
        <v>244</v>
      </c>
      <c r="BK63" t="s">
        <v>68</v>
      </c>
      <c r="BL63">
        <v>0.78559248055247455</v>
      </c>
      <c r="BM63">
        <v>1092</v>
      </c>
      <c r="BN63" t="s">
        <v>116</v>
      </c>
      <c r="BO63" t="s">
        <v>183</v>
      </c>
      <c r="BP63">
        <v>4</v>
      </c>
      <c r="BQ63">
        <v>2545.9500000000003</v>
      </c>
      <c r="BR63">
        <v>1.9852136370581471E-2</v>
      </c>
      <c r="BS63">
        <v>0.37099716371853114</v>
      </c>
      <c r="BT63">
        <v>0.27651760639446965</v>
      </c>
      <c r="BU63">
        <v>10.220000000000001</v>
      </c>
      <c r="BV63">
        <v>0.39278069090123524</v>
      </c>
      <c r="BW63">
        <v>10.212297963432116</v>
      </c>
      <c r="BX63">
        <v>2</v>
      </c>
      <c r="BY63">
        <v>10</v>
      </c>
      <c r="BZ63">
        <v>260</v>
      </c>
    </row>
    <row r="64" spans="1:78" ht="16.5" x14ac:dyDescent="0.25">
      <c r="A64" s="108" t="str">
        <f t="shared" si="1"/>
        <v>인천교통공사</v>
      </c>
      <c r="B64" s="109" t="str">
        <f t="shared" si="2"/>
        <v>안희열</v>
      </c>
      <c r="C64" s="110" t="str">
        <f t="shared" si="3"/>
        <v>D</v>
      </c>
      <c r="D64" s="111">
        <f t="shared" si="4"/>
        <v>0.81481492654387322</v>
      </c>
      <c r="E64" s="112">
        <f t="shared" si="5"/>
        <v>8233</v>
      </c>
      <c r="F64" s="113" t="str">
        <f t="shared" si="6"/>
        <v>순환43</v>
      </c>
      <c r="G64" s="114" t="str">
        <f t="shared" si="7"/>
        <v>70바4939</v>
      </c>
      <c r="H64" s="115">
        <f t="shared" si="8"/>
        <v>8</v>
      </c>
      <c r="I64" s="116">
        <f t="shared" si="9"/>
        <v>2911.127</v>
      </c>
      <c r="J64" s="117">
        <f t="shared" si="10"/>
        <v>7.3086112338445891E-3</v>
      </c>
      <c r="K64" s="117">
        <f t="shared" si="11"/>
        <v>0.31038180947670185</v>
      </c>
      <c r="L64" s="117">
        <f t="shared" si="12"/>
        <v>7.7976673638766023E-2</v>
      </c>
      <c r="M64" s="118">
        <f t="shared" si="13"/>
        <v>4.53</v>
      </c>
      <c r="N64" s="119">
        <f t="shared" si="14"/>
        <v>0</v>
      </c>
      <c r="O64" s="119">
        <f t="shared" si="15"/>
        <v>10.408340137685508</v>
      </c>
      <c r="P64" s="218">
        <f t="shared" si="16"/>
        <v>1</v>
      </c>
      <c r="Q64" s="219">
        <f t="shared" si="17"/>
        <v>0</v>
      </c>
      <c r="R64" s="219">
        <f t="shared" si="18"/>
        <v>303</v>
      </c>
      <c r="T64">
        <v>528</v>
      </c>
      <c r="U64">
        <v>8233</v>
      </c>
      <c r="V64" t="s">
        <v>245</v>
      </c>
      <c r="W64">
        <v>2911.127</v>
      </c>
      <c r="X64">
        <v>909.11400000000003</v>
      </c>
      <c r="Y64">
        <v>3.202</v>
      </c>
      <c r="Z64">
        <v>4.53</v>
      </c>
      <c r="AA64">
        <v>168.97273100000001</v>
      </c>
      <c r="AB64">
        <v>1.2349559999999999</v>
      </c>
      <c r="AC64">
        <v>52.446061999999998</v>
      </c>
      <c r="AD64" s="1">
        <v>227</v>
      </c>
      <c r="AE64">
        <v>0</v>
      </c>
      <c r="AF64">
        <v>303</v>
      </c>
      <c r="AG64">
        <v>70</v>
      </c>
      <c r="AH64">
        <v>17.228383000000001</v>
      </c>
      <c r="AI64">
        <v>178.7</v>
      </c>
      <c r="AJ64">
        <v>0</v>
      </c>
      <c r="AK64">
        <v>1</v>
      </c>
      <c r="AL64">
        <v>18</v>
      </c>
      <c r="AM64">
        <v>0.81481492654387322</v>
      </c>
      <c r="AN64" t="s">
        <v>66</v>
      </c>
      <c r="AO64">
        <v>924.13499999999999</v>
      </c>
      <c r="AP64" t="s">
        <v>552</v>
      </c>
      <c r="AQ64" t="s">
        <v>115</v>
      </c>
      <c r="AR64" t="s">
        <v>119</v>
      </c>
      <c r="AS64" t="s">
        <v>115</v>
      </c>
      <c r="AT64" t="s">
        <v>119</v>
      </c>
      <c r="AU64" t="s">
        <v>210</v>
      </c>
      <c r="AV64" t="s">
        <v>245</v>
      </c>
      <c r="AW64" t="s">
        <v>66</v>
      </c>
      <c r="AX64">
        <v>8233</v>
      </c>
      <c r="AY64" t="s">
        <v>387</v>
      </c>
      <c r="AZ64">
        <v>1</v>
      </c>
      <c r="BA64" t="s">
        <v>343</v>
      </c>
      <c r="BB64">
        <v>8</v>
      </c>
      <c r="BC64">
        <v>1</v>
      </c>
      <c r="BE64" t="s">
        <v>67</v>
      </c>
      <c r="BF64">
        <v>-1</v>
      </c>
      <c r="BG64" t="s">
        <v>338</v>
      </c>
      <c r="BI64" t="s">
        <v>115</v>
      </c>
      <c r="BJ64" t="s">
        <v>245</v>
      </c>
      <c r="BK64" t="s">
        <v>66</v>
      </c>
      <c r="BL64">
        <v>0.81481492654387322</v>
      </c>
      <c r="BM64">
        <v>8233</v>
      </c>
      <c r="BN64" t="s">
        <v>119</v>
      </c>
      <c r="BO64" t="s">
        <v>210</v>
      </c>
      <c r="BP64">
        <v>8</v>
      </c>
      <c r="BQ64">
        <v>2911.127</v>
      </c>
      <c r="BR64">
        <v>7.3086112338445891E-3</v>
      </c>
      <c r="BS64">
        <v>0.31038180947670185</v>
      </c>
      <c r="BT64">
        <v>7.7976673638766023E-2</v>
      </c>
      <c r="BU64">
        <v>4.53</v>
      </c>
      <c r="BV64">
        <v>0</v>
      </c>
      <c r="BW64">
        <v>10.408340137685508</v>
      </c>
      <c r="BX64">
        <v>1</v>
      </c>
      <c r="BY64">
        <v>0</v>
      </c>
      <c r="BZ64">
        <v>303</v>
      </c>
    </row>
    <row r="65" spans="1:78" ht="16.5" x14ac:dyDescent="0.25">
      <c r="A65" s="125" t="str">
        <f t="shared" si="1"/>
        <v>인천교통공사</v>
      </c>
      <c r="B65" s="126" t="str">
        <f t="shared" si="2"/>
        <v>양광호</v>
      </c>
      <c r="C65" s="127" t="str">
        <f t="shared" si="3"/>
        <v>C</v>
      </c>
      <c r="D65" s="128">
        <f t="shared" si="4"/>
        <v>0.86909664149341104</v>
      </c>
      <c r="E65" s="129">
        <f t="shared" si="5"/>
        <v>1825</v>
      </c>
      <c r="F65" s="130" t="str">
        <f t="shared" si="6"/>
        <v>순환42</v>
      </c>
      <c r="G65" s="131" t="str">
        <f t="shared" si="7"/>
        <v>70바4934</v>
      </c>
      <c r="H65" s="132">
        <f t="shared" si="8"/>
        <v>10</v>
      </c>
      <c r="I65" s="133">
        <f t="shared" si="9"/>
        <v>2120.4140000000002</v>
      </c>
      <c r="J65" s="134">
        <f t="shared" si="10"/>
        <v>8.2316460881750788E-3</v>
      </c>
      <c r="K65" s="134">
        <f t="shared" si="11"/>
        <v>0.34518671155047281</v>
      </c>
      <c r="L65" s="134">
        <f t="shared" si="12"/>
        <v>8.5360688997525941E-2</v>
      </c>
      <c r="M65" s="135">
        <f t="shared" si="13"/>
        <v>3.4830000000000001</v>
      </c>
      <c r="N65" s="136">
        <f t="shared" si="14"/>
        <v>9.8835275693588909E-2</v>
      </c>
      <c r="O65" s="136">
        <f t="shared" si="15"/>
        <v>1.0377703947826835</v>
      </c>
      <c r="P65" s="216">
        <f t="shared" si="16"/>
        <v>0</v>
      </c>
      <c r="Q65" s="217">
        <f t="shared" si="17"/>
        <v>83</v>
      </c>
      <c r="R65" s="217">
        <f t="shared" si="18"/>
        <v>39</v>
      </c>
      <c r="T65">
        <v>528</v>
      </c>
      <c r="U65">
        <v>1825</v>
      </c>
      <c r="V65" t="s">
        <v>458</v>
      </c>
      <c r="W65">
        <v>2120.4140000000002</v>
      </c>
      <c r="X65">
        <v>671.83699999999999</v>
      </c>
      <c r="Y65">
        <v>3.1560000000000001</v>
      </c>
      <c r="Z65">
        <v>3.4830000000000001</v>
      </c>
      <c r="AA65">
        <v>140.307174</v>
      </c>
      <c r="AB65">
        <v>1.1549590000000001</v>
      </c>
      <c r="AC65">
        <v>48.432172000000001</v>
      </c>
      <c r="AD65" s="1">
        <v>181</v>
      </c>
      <c r="AE65">
        <v>83</v>
      </c>
      <c r="AF65">
        <v>39</v>
      </c>
      <c r="AG65">
        <v>62</v>
      </c>
      <c r="AH65">
        <v>15.112655</v>
      </c>
      <c r="AI65">
        <v>0</v>
      </c>
      <c r="AJ65">
        <v>0</v>
      </c>
      <c r="AK65">
        <v>0</v>
      </c>
      <c r="AL65">
        <v>0</v>
      </c>
      <c r="AM65">
        <v>0.86909664149341104</v>
      </c>
      <c r="AN65" t="s">
        <v>67</v>
      </c>
      <c r="AO65">
        <v>583.84400000000005</v>
      </c>
      <c r="AP65" t="s">
        <v>553</v>
      </c>
      <c r="AQ65" t="s">
        <v>115</v>
      </c>
      <c r="AR65" t="s">
        <v>118</v>
      </c>
      <c r="AS65" t="s">
        <v>115</v>
      </c>
      <c r="AT65" t="s">
        <v>118</v>
      </c>
      <c r="AU65" t="s">
        <v>205</v>
      </c>
      <c r="AV65" t="s">
        <v>458</v>
      </c>
      <c r="AW65" t="s">
        <v>67</v>
      </c>
      <c r="AX65">
        <v>1825</v>
      </c>
      <c r="AY65" t="s">
        <v>383</v>
      </c>
      <c r="AZ65">
        <v>1</v>
      </c>
      <c r="BA65" t="s">
        <v>329</v>
      </c>
      <c r="BB65">
        <v>10</v>
      </c>
      <c r="BC65">
        <v>1</v>
      </c>
      <c r="BE65" t="s">
        <v>66</v>
      </c>
      <c r="BF65">
        <v>1</v>
      </c>
      <c r="BG65" t="s">
        <v>279</v>
      </c>
      <c r="BI65" t="s">
        <v>115</v>
      </c>
      <c r="BJ65" t="s">
        <v>458</v>
      </c>
      <c r="BK65" t="s">
        <v>67</v>
      </c>
      <c r="BL65">
        <v>0.86909664149341104</v>
      </c>
      <c r="BM65">
        <v>1825</v>
      </c>
      <c r="BN65" t="s">
        <v>118</v>
      </c>
      <c r="BO65" t="s">
        <v>205</v>
      </c>
      <c r="BP65">
        <v>10</v>
      </c>
      <c r="BQ65">
        <v>2120.4140000000002</v>
      </c>
      <c r="BR65">
        <v>8.2316460881750788E-3</v>
      </c>
      <c r="BS65">
        <v>0.34518671155047281</v>
      </c>
      <c r="BT65">
        <v>8.5360688997525941E-2</v>
      </c>
      <c r="BU65">
        <v>3.4830000000000001</v>
      </c>
      <c r="BV65">
        <v>9.8835275693588909E-2</v>
      </c>
      <c r="BW65">
        <v>1.0377703947826835</v>
      </c>
      <c r="BX65">
        <v>0</v>
      </c>
      <c r="BY65">
        <v>83</v>
      </c>
      <c r="BZ65">
        <v>39</v>
      </c>
    </row>
    <row r="66" spans="1:78" ht="16.5" x14ac:dyDescent="0.25">
      <c r="A66" s="108" t="str">
        <f t="shared" si="1"/>
        <v>인천교통공사</v>
      </c>
      <c r="B66" s="109" t="str">
        <f t="shared" si="2"/>
        <v>오경택</v>
      </c>
      <c r="C66" s="110" t="str">
        <f t="shared" si="3"/>
        <v>F</v>
      </c>
      <c r="D66" s="111">
        <f t="shared" si="4"/>
        <v>0.76687907802106969</v>
      </c>
      <c r="E66" s="112">
        <f t="shared" si="5"/>
        <v>6899</v>
      </c>
      <c r="F66" s="113" t="str">
        <f t="shared" si="6"/>
        <v>63</v>
      </c>
      <c r="G66" s="114" t="str">
        <f t="shared" si="7"/>
        <v>70바4907</v>
      </c>
      <c r="H66" s="115">
        <f t="shared" si="8"/>
        <v>2</v>
      </c>
      <c r="I66" s="116">
        <f t="shared" si="9"/>
        <v>1970.633</v>
      </c>
      <c r="J66" s="117">
        <f t="shared" si="10"/>
        <v>4.3634442100748058E-3</v>
      </c>
      <c r="K66" s="117">
        <f t="shared" si="11"/>
        <v>0.33117174776268316</v>
      </c>
      <c r="L66" s="117">
        <f t="shared" si="12"/>
        <v>0.26742676084283579</v>
      </c>
      <c r="M66" s="118">
        <f t="shared" si="13"/>
        <v>8.7309999999999999</v>
      </c>
      <c r="N66" s="119">
        <f t="shared" si="14"/>
        <v>5.0745115909456504E-2</v>
      </c>
      <c r="O66" s="119">
        <f t="shared" si="15"/>
        <v>2.9432167227484771</v>
      </c>
      <c r="P66" s="218">
        <f t="shared" si="16"/>
        <v>0</v>
      </c>
      <c r="Q66" s="219">
        <f t="shared" si="17"/>
        <v>1</v>
      </c>
      <c r="R66" s="219">
        <f t="shared" si="18"/>
        <v>58</v>
      </c>
      <c r="T66">
        <v>528</v>
      </c>
      <c r="U66">
        <v>6899</v>
      </c>
      <c r="V66" t="s">
        <v>246</v>
      </c>
      <c r="W66">
        <v>1970.633</v>
      </c>
      <c r="X66">
        <v>711.68799999999999</v>
      </c>
      <c r="Y66">
        <v>2.7690000000000001</v>
      </c>
      <c r="Z66">
        <v>8.7309999999999999</v>
      </c>
      <c r="AA66">
        <v>114.38578699999999</v>
      </c>
      <c r="AB66">
        <v>0.499116</v>
      </c>
      <c r="AC66">
        <v>37.881340999999999</v>
      </c>
      <c r="AD66" s="1">
        <v>527</v>
      </c>
      <c r="AE66">
        <v>1</v>
      </c>
      <c r="AF66">
        <v>58</v>
      </c>
      <c r="AG66">
        <v>73</v>
      </c>
      <c r="AH66">
        <v>17.227952999999999</v>
      </c>
      <c r="AI66">
        <v>813.4</v>
      </c>
      <c r="AJ66">
        <v>0</v>
      </c>
      <c r="AK66">
        <v>0</v>
      </c>
      <c r="AL66">
        <v>0</v>
      </c>
      <c r="AM66">
        <v>0.76687907802106969</v>
      </c>
      <c r="AN66" t="s">
        <v>68</v>
      </c>
      <c r="AO66">
        <v>1854.2460000000001</v>
      </c>
      <c r="AP66" t="s">
        <v>554</v>
      </c>
      <c r="AQ66" t="s">
        <v>115</v>
      </c>
      <c r="AR66" t="s">
        <v>116</v>
      </c>
      <c r="AS66" t="s">
        <v>115</v>
      </c>
      <c r="AT66" t="s">
        <v>116</v>
      </c>
      <c r="AU66" t="s">
        <v>321</v>
      </c>
      <c r="AV66" t="s">
        <v>246</v>
      </c>
      <c r="AW66" t="s">
        <v>68</v>
      </c>
      <c r="AX66">
        <v>6899</v>
      </c>
      <c r="AY66" t="s">
        <v>354</v>
      </c>
      <c r="AZ66">
        <v>8</v>
      </c>
      <c r="BA66" t="s">
        <v>360</v>
      </c>
      <c r="BB66">
        <v>2</v>
      </c>
      <c r="BC66">
        <v>1</v>
      </c>
      <c r="BE66" t="s">
        <v>68</v>
      </c>
      <c r="BF66">
        <v>0</v>
      </c>
      <c r="BG66" t="s">
        <v>280</v>
      </c>
      <c r="BI66" t="s">
        <v>115</v>
      </c>
      <c r="BJ66" t="s">
        <v>246</v>
      </c>
      <c r="BK66" t="s">
        <v>68</v>
      </c>
      <c r="BL66">
        <v>0.76687907802106969</v>
      </c>
      <c r="BM66">
        <v>6899</v>
      </c>
      <c r="BN66" t="s">
        <v>116</v>
      </c>
      <c r="BO66" t="s">
        <v>321</v>
      </c>
      <c r="BP66">
        <v>2</v>
      </c>
      <c r="BQ66">
        <v>1970.633</v>
      </c>
      <c r="BR66">
        <v>4.3634442100748058E-3</v>
      </c>
      <c r="BS66">
        <v>0.33117174776268316</v>
      </c>
      <c r="BT66">
        <v>0.26742676084283579</v>
      </c>
      <c r="BU66">
        <v>8.7309999999999999</v>
      </c>
      <c r="BV66">
        <v>5.0745115909456504E-2</v>
      </c>
      <c r="BW66">
        <v>2.9432167227484771</v>
      </c>
      <c r="BX66">
        <v>0</v>
      </c>
      <c r="BY66">
        <v>1</v>
      </c>
      <c r="BZ66">
        <v>58</v>
      </c>
    </row>
    <row r="67" spans="1:78" ht="16.5" x14ac:dyDescent="0.25">
      <c r="A67" s="125" t="str">
        <f t="shared" si="1"/>
        <v>인천교통공사</v>
      </c>
      <c r="B67" s="126" t="str">
        <f t="shared" si="2"/>
        <v>유승간</v>
      </c>
      <c r="C67" s="127" t="str">
        <f t="shared" si="3"/>
        <v>F</v>
      </c>
      <c r="D67" s="128">
        <f t="shared" si="4"/>
        <v>0.76734118034095233</v>
      </c>
      <c r="E67" s="129">
        <f t="shared" si="5"/>
        <v>5516</v>
      </c>
      <c r="F67" s="130" t="str">
        <f t="shared" si="6"/>
        <v>순환43</v>
      </c>
      <c r="G67" s="131" t="str">
        <f t="shared" si="7"/>
        <v>70바4938</v>
      </c>
      <c r="H67" s="132">
        <f t="shared" si="8"/>
        <v>5</v>
      </c>
      <c r="I67" s="133">
        <f t="shared" si="9"/>
        <v>2060.3620000000001</v>
      </c>
      <c r="J67" s="134">
        <f t="shared" si="10"/>
        <v>1.4171416102704774E-2</v>
      </c>
      <c r="K67" s="134">
        <f t="shared" si="11"/>
        <v>0.33262528184913825</v>
      </c>
      <c r="L67" s="134">
        <f t="shared" si="12"/>
        <v>0.16793165472863505</v>
      </c>
      <c r="M67" s="135">
        <f t="shared" si="13"/>
        <v>6.1230000000000002</v>
      </c>
      <c r="N67" s="136">
        <f t="shared" si="14"/>
        <v>4.8535160326195106E-2</v>
      </c>
      <c r="O67" s="136">
        <f t="shared" si="15"/>
        <v>16.210743548949164</v>
      </c>
      <c r="P67" s="216">
        <f t="shared" si="16"/>
        <v>1</v>
      </c>
      <c r="Q67" s="217">
        <f t="shared" si="17"/>
        <v>1</v>
      </c>
      <c r="R67" s="217">
        <f t="shared" si="18"/>
        <v>334</v>
      </c>
      <c r="T67">
        <v>528</v>
      </c>
      <c r="U67">
        <v>5516</v>
      </c>
      <c r="V67" t="s">
        <v>459</v>
      </c>
      <c r="W67">
        <v>2060.3620000000001</v>
      </c>
      <c r="X67">
        <v>670.96400000000006</v>
      </c>
      <c r="Y67">
        <v>3.0710000000000002</v>
      </c>
      <c r="Z67">
        <v>6.1230000000000002</v>
      </c>
      <c r="AA67">
        <v>113.802459</v>
      </c>
      <c r="AB67">
        <v>1.6127419999999999</v>
      </c>
      <c r="AC67">
        <v>37.853574999999999</v>
      </c>
      <c r="AD67" s="1">
        <v>346</v>
      </c>
      <c r="AE67">
        <v>1</v>
      </c>
      <c r="AF67">
        <v>334</v>
      </c>
      <c r="AG67">
        <v>75</v>
      </c>
      <c r="AH67">
        <v>18.104723</v>
      </c>
      <c r="AI67">
        <v>933.1</v>
      </c>
      <c r="AJ67">
        <v>0</v>
      </c>
      <c r="AK67">
        <v>1</v>
      </c>
      <c r="AL67">
        <v>3</v>
      </c>
      <c r="AM67">
        <v>0.76734118034095233</v>
      </c>
      <c r="AN67" t="s">
        <v>68</v>
      </c>
      <c r="AO67">
        <v>731.77700000000004</v>
      </c>
      <c r="AP67" t="s">
        <v>555</v>
      </c>
      <c r="AQ67" t="s">
        <v>115</v>
      </c>
      <c r="AR67" t="s">
        <v>119</v>
      </c>
      <c r="AS67" t="s">
        <v>115</v>
      </c>
      <c r="AT67" t="s">
        <v>119</v>
      </c>
      <c r="AU67" t="s">
        <v>209</v>
      </c>
      <c r="AV67" t="s">
        <v>459</v>
      </c>
      <c r="AW67" t="s">
        <v>68</v>
      </c>
      <c r="AX67">
        <v>5516</v>
      </c>
      <c r="AY67" t="s">
        <v>371</v>
      </c>
      <c r="AZ67">
        <v>3</v>
      </c>
      <c r="BA67" t="s">
        <v>305</v>
      </c>
      <c r="BB67">
        <v>5</v>
      </c>
      <c r="BC67">
        <v>1</v>
      </c>
      <c r="BE67" t="s">
        <v>68</v>
      </c>
      <c r="BF67">
        <v>0</v>
      </c>
      <c r="BG67" t="s">
        <v>280</v>
      </c>
      <c r="BI67" t="s">
        <v>115</v>
      </c>
      <c r="BJ67" t="s">
        <v>459</v>
      </c>
      <c r="BK67" t="s">
        <v>68</v>
      </c>
      <c r="BL67">
        <v>0.76734118034095233</v>
      </c>
      <c r="BM67">
        <v>5516</v>
      </c>
      <c r="BN67" t="s">
        <v>119</v>
      </c>
      <c r="BO67" t="s">
        <v>209</v>
      </c>
      <c r="BP67">
        <v>5</v>
      </c>
      <c r="BQ67">
        <v>2060.3620000000001</v>
      </c>
      <c r="BR67">
        <v>1.4171416102704774E-2</v>
      </c>
      <c r="BS67">
        <v>0.33262528184913825</v>
      </c>
      <c r="BT67">
        <v>0.16793165472863505</v>
      </c>
      <c r="BU67">
        <v>6.1230000000000002</v>
      </c>
      <c r="BV67">
        <v>4.8535160326195106E-2</v>
      </c>
      <c r="BW67">
        <v>16.210743548949164</v>
      </c>
      <c r="BX67">
        <v>1</v>
      </c>
      <c r="BY67">
        <v>1</v>
      </c>
      <c r="BZ67">
        <v>334</v>
      </c>
    </row>
    <row r="68" spans="1:78" ht="16.5" x14ac:dyDescent="0.25">
      <c r="A68" s="108" t="str">
        <f t="shared" si="1"/>
        <v>인천교통공사</v>
      </c>
      <c r="B68" s="109" t="str">
        <f t="shared" si="2"/>
        <v>윤세경</v>
      </c>
      <c r="C68" s="110" t="str">
        <f t="shared" si="3"/>
        <v>A</v>
      </c>
      <c r="D68" s="111">
        <f t="shared" si="4"/>
        <v>0.97505032357752686</v>
      </c>
      <c r="E68" s="112">
        <f t="shared" si="5"/>
        <v>8809</v>
      </c>
      <c r="F68" s="113" t="str">
        <f t="shared" si="6"/>
        <v>순환42</v>
      </c>
      <c r="G68" s="114" t="str">
        <f t="shared" si="7"/>
        <v>70바4928</v>
      </c>
      <c r="H68" s="115">
        <f t="shared" si="8"/>
        <v>3</v>
      </c>
      <c r="I68" s="116">
        <f t="shared" si="9"/>
        <v>2145.1840000000002</v>
      </c>
      <c r="J68" s="117">
        <f t="shared" si="10"/>
        <v>8.2209746595467287E-3</v>
      </c>
      <c r="K68" s="117">
        <f t="shared" si="11"/>
        <v>0.2833087019257915</v>
      </c>
      <c r="L68" s="117">
        <f t="shared" si="12"/>
        <v>7.5051837045213829E-2</v>
      </c>
      <c r="M68" s="118">
        <f t="shared" si="13"/>
        <v>1.427</v>
      </c>
      <c r="N68" s="119">
        <f t="shared" si="14"/>
        <v>4.6616047854170083E-2</v>
      </c>
      <c r="O68" s="119">
        <f t="shared" si="15"/>
        <v>3.5894356847710962</v>
      </c>
      <c r="P68" s="218">
        <f t="shared" si="16"/>
        <v>0</v>
      </c>
      <c r="Q68" s="219">
        <f t="shared" si="17"/>
        <v>1</v>
      </c>
      <c r="R68" s="219">
        <f t="shared" si="18"/>
        <v>77</v>
      </c>
      <c r="T68">
        <v>528</v>
      </c>
      <c r="U68">
        <v>8809</v>
      </c>
      <c r="V68" t="s">
        <v>287</v>
      </c>
      <c r="W68">
        <v>2188.2820000000002</v>
      </c>
      <c r="X68">
        <v>621.24599999999998</v>
      </c>
      <c r="Y68">
        <v>3.5219999999999998</v>
      </c>
      <c r="Z68">
        <v>1.427</v>
      </c>
      <c r="AA68">
        <v>146.19884500000001</v>
      </c>
      <c r="AB68">
        <v>1.201897</v>
      </c>
      <c r="AC68">
        <v>41.419404999999998</v>
      </c>
      <c r="AD68" s="1">
        <v>161</v>
      </c>
      <c r="AE68">
        <v>1</v>
      </c>
      <c r="AF68">
        <v>77</v>
      </c>
      <c r="AG68">
        <v>63</v>
      </c>
      <c r="AH68">
        <v>14.967847000000001</v>
      </c>
      <c r="AI68">
        <v>0</v>
      </c>
      <c r="AJ68">
        <v>0</v>
      </c>
      <c r="AK68">
        <v>0</v>
      </c>
      <c r="AL68">
        <v>0</v>
      </c>
      <c r="AM68">
        <v>0.97505032357752686</v>
      </c>
      <c r="AN68" t="s">
        <v>335</v>
      </c>
      <c r="AO68">
        <v>1929.38</v>
      </c>
      <c r="AP68" t="s">
        <v>556</v>
      </c>
      <c r="AQ68" t="s">
        <v>115</v>
      </c>
      <c r="AR68" t="s">
        <v>118</v>
      </c>
      <c r="AS68" t="s">
        <v>115</v>
      </c>
      <c r="AT68" t="s">
        <v>118</v>
      </c>
      <c r="AU68" t="s">
        <v>199</v>
      </c>
      <c r="AV68" t="s">
        <v>287</v>
      </c>
      <c r="AW68" t="s">
        <v>335</v>
      </c>
      <c r="AX68">
        <v>8809</v>
      </c>
      <c r="AY68" t="s">
        <v>445</v>
      </c>
      <c r="AZ68">
        <v>1</v>
      </c>
      <c r="BA68" t="s">
        <v>446</v>
      </c>
      <c r="BB68">
        <v>3</v>
      </c>
      <c r="BC68">
        <v>1</v>
      </c>
      <c r="BE68" t="s">
        <v>335</v>
      </c>
      <c r="BF68">
        <v>0</v>
      </c>
      <c r="BG68" t="s">
        <v>280</v>
      </c>
      <c r="BI68" t="s">
        <v>115</v>
      </c>
      <c r="BJ68" t="s">
        <v>287</v>
      </c>
      <c r="BK68" t="s">
        <v>335</v>
      </c>
      <c r="BL68">
        <v>0.97505032357752686</v>
      </c>
      <c r="BM68">
        <v>8809</v>
      </c>
      <c r="BN68" t="s">
        <v>118</v>
      </c>
      <c r="BO68" t="s">
        <v>199</v>
      </c>
      <c r="BP68">
        <v>3</v>
      </c>
      <c r="BQ68">
        <v>2145.1840000000002</v>
      </c>
      <c r="BR68">
        <v>8.2209746595467287E-3</v>
      </c>
      <c r="BS68">
        <v>0.2833087019257915</v>
      </c>
      <c r="BT68">
        <v>7.3573698453855571E-2</v>
      </c>
      <c r="BU68">
        <v>1.427</v>
      </c>
      <c r="BV68">
        <v>4.6616047854170083E-2</v>
      </c>
      <c r="BW68">
        <v>3.5894356847710962</v>
      </c>
      <c r="BX68">
        <v>0</v>
      </c>
      <c r="BY68">
        <v>1</v>
      </c>
      <c r="BZ68">
        <v>77</v>
      </c>
    </row>
    <row r="69" spans="1:78" ht="16.5" x14ac:dyDescent="0.25">
      <c r="A69" s="125" t="str">
        <f t="shared" si="1"/>
        <v>인천교통공사</v>
      </c>
      <c r="B69" s="126" t="str">
        <f t="shared" si="2"/>
        <v>이대일</v>
      </c>
      <c r="C69" s="127" t="str">
        <f t="shared" si="3"/>
        <v>D</v>
      </c>
      <c r="D69" s="128">
        <f t="shared" si="4"/>
        <v>0.81451370817849744</v>
      </c>
      <c r="E69" s="129">
        <f t="shared" si="5"/>
        <v>1371</v>
      </c>
      <c r="F69" s="130" t="str">
        <f t="shared" si="6"/>
        <v>순환43</v>
      </c>
      <c r="G69" s="131" t="str">
        <f t="shared" si="7"/>
        <v>70바4940</v>
      </c>
      <c r="H69" s="132">
        <f t="shared" si="8"/>
        <v>2</v>
      </c>
      <c r="I69" s="133">
        <f t="shared" si="9"/>
        <v>2314.4879999999998</v>
      </c>
      <c r="J69" s="134">
        <f t="shared" si="10"/>
        <v>6.9481649475526619E-3</v>
      </c>
      <c r="K69" s="134">
        <f t="shared" si="11"/>
        <v>0.34080982837085089</v>
      </c>
      <c r="L69" s="134">
        <f t="shared" si="12"/>
        <v>0.13523509303137454</v>
      </c>
      <c r="M69" s="135">
        <f t="shared" si="13"/>
        <v>5.62</v>
      </c>
      <c r="N69" s="136">
        <f t="shared" si="14"/>
        <v>0.12961830003007146</v>
      </c>
      <c r="O69" s="136">
        <f t="shared" si="15"/>
        <v>0.64809150015035732</v>
      </c>
      <c r="P69" s="216">
        <f t="shared" si="16"/>
        <v>0</v>
      </c>
      <c r="Q69" s="217">
        <f t="shared" si="17"/>
        <v>3</v>
      </c>
      <c r="R69" s="217">
        <f t="shared" si="18"/>
        <v>15</v>
      </c>
      <c r="T69">
        <v>528</v>
      </c>
      <c r="U69">
        <v>1371</v>
      </c>
      <c r="V69" t="s">
        <v>247</v>
      </c>
      <c r="W69">
        <v>2314.4879999999998</v>
      </c>
      <c r="X69">
        <v>696.125</v>
      </c>
      <c r="Y69">
        <v>3.3250000000000002</v>
      </c>
      <c r="Z69">
        <v>5.62</v>
      </c>
      <c r="AA69">
        <v>128.844955</v>
      </c>
      <c r="AB69">
        <v>0.89523600000000003</v>
      </c>
      <c r="AC69">
        <v>43.911627000000003</v>
      </c>
      <c r="AD69" s="1">
        <v>313</v>
      </c>
      <c r="AE69">
        <v>3</v>
      </c>
      <c r="AF69">
        <v>15</v>
      </c>
      <c r="AG69">
        <v>63</v>
      </c>
      <c r="AH69">
        <v>17.963356999999998</v>
      </c>
      <c r="AI69">
        <v>25.6</v>
      </c>
      <c r="AJ69">
        <v>0</v>
      </c>
      <c r="AK69">
        <v>0</v>
      </c>
      <c r="AL69">
        <v>0</v>
      </c>
      <c r="AM69">
        <v>0.81451370817849744</v>
      </c>
      <c r="AN69" t="s">
        <v>66</v>
      </c>
      <c r="AO69">
        <v>2187.6439999999998</v>
      </c>
      <c r="AP69" t="s">
        <v>557</v>
      </c>
      <c r="AQ69" t="s">
        <v>115</v>
      </c>
      <c r="AR69" t="s">
        <v>119</v>
      </c>
      <c r="AS69" t="s">
        <v>115</v>
      </c>
      <c r="AT69" t="s">
        <v>119</v>
      </c>
      <c r="AU69" t="s">
        <v>211</v>
      </c>
      <c r="AV69" t="s">
        <v>247</v>
      </c>
      <c r="AW69" t="s">
        <v>66</v>
      </c>
      <c r="AX69">
        <v>1371</v>
      </c>
      <c r="AY69" t="s">
        <v>387</v>
      </c>
      <c r="AZ69">
        <v>2</v>
      </c>
      <c r="BA69" t="s">
        <v>344</v>
      </c>
      <c r="BB69">
        <v>2</v>
      </c>
      <c r="BC69">
        <v>1</v>
      </c>
      <c r="BE69" t="s">
        <v>68</v>
      </c>
      <c r="BF69">
        <v>1</v>
      </c>
      <c r="BG69" t="s">
        <v>279</v>
      </c>
      <c r="BI69" t="s">
        <v>115</v>
      </c>
      <c r="BJ69" t="s">
        <v>247</v>
      </c>
      <c r="BK69" t="s">
        <v>66</v>
      </c>
      <c r="BL69">
        <v>0.81451370817849744</v>
      </c>
      <c r="BM69">
        <v>1371</v>
      </c>
      <c r="BN69" t="s">
        <v>119</v>
      </c>
      <c r="BO69" t="s">
        <v>211</v>
      </c>
      <c r="BP69">
        <v>2</v>
      </c>
      <c r="BQ69">
        <v>2314.4879999999998</v>
      </c>
      <c r="BR69">
        <v>6.9481649475526619E-3</v>
      </c>
      <c r="BS69">
        <v>0.34080982837085089</v>
      </c>
      <c r="BT69">
        <v>0.13523509303137454</v>
      </c>
      <c r="BU69">
        <v>5.62</v>
      </c>
      <c r="BV69">
        <v>0.12961830003007146</v>
      </c>
      <c r="BW69">
        <v>0.64809150015035732</v>
      </c>
      <c r="BX69">
        <v>0</v>
      </c>
      <c r="BY69">
        <v>3</v>
      </c>
      <c r="BZ69">
        <v>15</v>
      </c>
    </row>
    <row r="70" spans="1:78" ht="16.5" x14ac:dyDescent="0.25">
      <c r="A70" s="108" t="str">
        <f t="shared" si="1"/>
        <v>인천교통공사</v>
      </c>
      <c r="B70" s="109" t="str">
        <f t="shared" si="2"/>
        <v>이명덕</v>
      </c>
      <c r="C70" s="110" t="str">
        <f t="shared" si="3"/>
        <v>B</v>
      </c>
      <c r="D70" s="111">
        <f t="shared" si="4"/>
        <v>0.92</v>
      </c>
      <c r="E70" s="112">
        <f t="shared" si="5"/>
        <v>1768</v>
      </c>
      <c r="F70" s="113" t="str">
        <f t="shared" si="6"/>
        <v>순환47</v>
      </c>
      <c r="G70" s="114" t="str">
        <f t="shared" si="7"/>
        <v>70바4942</v>
      </c>
      <c r="H70" s="115">
        <f t="shared" si="8"/>
        <v>1</v>
      </c>
      <c r="I70" s="116">
        <f t="shared" si="9"/>
        <v>2584.92</v>
      </c>
      <c r="J70" s="117">
        <f t="shared" si="10"/>
        <v>2.9369020563416227E-3</v>
      </c>
      <c r="K70" s="117">
        <f t="shared" si="11"/>
        <v>0.29091522716179768</v>
      </c>
      <c r="L70" s="117">
        <f t="shared" si="12"/>
        <v>4.1007071785587171E-2</v>
      </c>
      <c r="M70" s="118">
        <f t="shared" si="13"/>
        <v>2.758</v>
      </c>
      <c r="N70" s="119">
        <f t="shared" si="14"/>
        <v>0.11605775033656747</v>
      </c>
      <c r="O70" s="119">
        <f t="shared" si="15"/>
        <v>0.19342958389427911</v>
      </c>
      <c r="P70" s="218">
        <f t="shared" si="16"/>
        <v>0</v>
      </c>
      <c r="Q70" s="219">
        <f t="shared" si="17"/>
        <v>3</v>
      </c>
      <c r="R70" s="219">
        <f t="shared" si="18"/>
        <v>5</v>
      </c>
      <c r="T70">
        <v>528</v>
      </c>
      <c r="U70">
        <v>1768</v>
      </c>
      <c r="V70" t="s">
        <v>248</v>
      </c>
      <c r="W70">
        <v>2584.92</v>
      </c>
      <c r="X70">
        <v>739.47699999999998</v>
      </c>
      <c r="Y70">
        <v>3.496</v>
      </c>
      <c r="Z70">
        <v>2.758</v>
      </c>
      <c r="AA70">
        <v>151.31829099999999</v>
      </c>
      <c r="AB70">
        <v>0.444407</v>
      </c>
      <c r="AC70">
        <v>44.020795</v>
      </c>
      <c r="AD70" s="1">
        <v>106</v>
      </c>
      <c r="AE70">
        <v>3</v>
      </c>
      <c r="AF70">
        <v>5</v>
      </c>
      <c r="AG70">
        <v>57</v>
      </c>
      <c r="AH70">
        <v>17.082667000000001</v>
      </c>
      <c r="AI70">
        <v>0</v>
      </c>
      <c r="AJ70">
        <v>0</v>
      </c>
      <c r="AK70">
        <v>0</v>
      </c>
      <c r="AL70">
        <v>0</v>
      </c>
      <c r="AM70">
        <v>0.92</v>
      </c>
      <c r="AN70" t="s">
        <v>313</v>
      </c>
      <c r="AO70">
        <v>2584.92</v>
      </c>
      <c r="AP70" t="s">
        <v>558</v>
      </c>
      <c r="AQ70" t="s">
        <v>115</v>
      </c>
      <c r="AR70" t="s">
        <v>120</v>
      </c>
      <c r="AS70" t="s">
        <v>115</v>
      </c>
      <c r="AT70" t="s">
        <v>120</v>
      </c>
      <c r="AU70" t="s">
        <v>213</v>
      </c>
      <c r="AV70" t="s">
        <v>248</v>
      </c>
      <c r="AW70" t="s">
        <v>313</v>
      </c>
      <c r="AX70">
        <v>1768</v>
      </c>
      <c r="AY70" t="s">
        <v>385</v>
      </c>
      <c r="AZ70">
        <v>1</v>
      </c>
      <c r="BA70" t="s">
        <v>386</v>
      </c>
      <c r="BB70">
        <v>1</v>
      </c>
      <c r="BC70">
        <v>1</v>
      </c>
      <c r="BE70" t="s">
        <v>313</v>
      </c>
      <c r="BF70">
        <v>0</v>
      </c>
      <c r="BG70" t="s">
        <v>280</v>
      </c>
      <c r="BI70" t="s">
        <v>115</v>
      </c>
      <c r="BJ70" t="s">
        <v>248</v>
      </c>
      <c r="BK70" t="s">
        <v>313</v>
      </c>
      <c r="BL70">
        <v>0.92</v>
      </c>
      <c r="BM70">
        <v>1768</v>
      </c>
      <c r="BN70" t="s">
        <v>120</v>
      </c>
      <c r="BO70" t="s">
        <v>213</v>
      </c>
      <c r="BP70">
        <v>1</v>
      </c>
      <c r="BQ70">
        <v>2584.92</v>
      </c>
      <c r="BR70">
        <v>2.9369020563416227E-3</v>
      </c>
      <c r="BS70">
        <v>0.29091522716179768</v>
      </c>
      <c r="BT70">
        <v>4.1007071785587171E-2</v>
      </c>
      <c r="BU70">
        <v>2.758</v>
      </c>
      <c r="BV70">
        <v>0.11605775033656747</v>
      </c>
      <c r="BW70">
        <v>0.19342958389427911</v>
      </c>
      <c r="BX70">
        <v>0</v>
      </c>
      <c r="BY70">
        <v>3</v>
      </c>
      <c r="BZ70">
        <v>5</v>
      </c>
    </row>
    <row r="71" spans="1:78" ht="16.5" x14ac:dyDescent="0.25">
      <c r="A71" s="125" t="str">
        <f t="shared" ref="A71:A96" si="19">BI71</f>
        <v>인천교통공사</v>
      </c>
      <c r="B71" s="126" t="str">
        <f t="shared" ref="B71:B96" si="20">IF(BJ71="NULL", E71, BJ71)</f>
        <v>이병범</v>
      </c>
      <c r="C71" s="127" t="str">
        <f t="shared" ref="C71:C96" si="21">BK71</f>
        <v>F</v>
      </c>
      <c r="D71" s="128">
        <f t="shared" ref="D71:D96" si="22">BL71</f>
        <v>0.75805555555555559</v>
      </c>
      <c r="E71" s="129">
        <f t="shared" ref="E71:E96" si="23">U71</f>
        <v>1733</v>
      </c>
      <c r="F71" s="130" t="str">
        <f t="shared" ref="F71:F96" si="24">BN71</f>
        <v>순환42</v>
      </c>
      <c r="G71" s="131" t="str">
        <f t="shared" ref="G71:G96" si="25">BO71</f>
        <v>70바4928</v>
      </c>
      <c r="H71" s="132">
        <f t="shared" ref="H71:H96" si="26">BP71</f>
        <v>2</v>
      </c>
      <c r="I71" s="133">
        <f t="shared" ref="I71:I96" si="27">BQ71</f>
        <v>2235.5050000000001</v>
      </c>
      <c r="J71" s="134">
        <f t="shared" ref="J71:J96" si="28">AB71/AA71</f>
        <v>6.0364328091291608E-3</v>
      </c>
      <c r="K71" s="134">
        <f t="shared" ref="K71:K96" si="29">AC71/AA71</f>
        <v>0.37265178977864233</v>
      </c>
      <c r="L71" s="134">
        <f t="shared" ref="L71:L96" si="30">AD71/I71</f>
        <v>0.11675214325174849</v>
      </c>
      <c r="M71" s="135">
        <f t="shared" ref="M71:M96" si="31">Z71</f>
        <v>5.7519999999999998</v>
      </c>
      <c r="N71" s="136">
        <f t="shared" ref="N71:N96" si="32">BV71</f>
        <v>8.9465243871071631E-2</v>
      </c>
      <c r="O71" s="136">
        <f t="shared" ref="O71:O96" si="33">BW71</f>
        <v>26.07911858841738</v>
      </c>
      <c r="P71" s="216">
        <f t="shared" ref="P71:P96" si="34">AK71</f>
        <v>0</v>
      </c>
      <c r="Q71" s="217">
        <f t="shared" ref="Q71:Q96" si="35">AE71</f>
        <v>2</v>
      </c>
      <c r="R71" s="217">
        <f t="shared" ref="R71:R96" si="36">AF71</f>
        <v>583</v>
      </c>
      <c r="T71">
        <v>528</v>
      </c>
      <c r="U71">
        <v>1733</v>
      </c>
      <c r="V71" t="s">
        <v>288</v>
      </c>
      <c r="W71">
        <v>2235.5050000000001</v>
      </c>
      <c r="X71">
        <v>819.87199999999996</v>
      </c>
      <c r="Y71">
        <v>2.7269999999999999</v>
      </c>
      <c r="Z71">
        <v>5.7519999999999998</v>
      </c>
      <c r="AA71">
        <v>145.91134</v>
      </c>
      <c r="AB71">
        <v>0.88078400000000001</v>
      </c>
      <c r="AC71">
        <v>54.374122</v>
      </c>
      <c r="AD71" s="1">
        <v>261</v>
      </c>
      <c r="AE71">
        <v>2</v>
      </c>
      <c r="AF71">
        <v>583</v>
      </c>
      <c r="AG71">
        <v>63</v>
      </c>
      <c r="AH71">
        <v>15.320981</v>
      </c>
      <c r="AI71">
        <v>4.5</v>
      </c>
      <c r="AJ71">
        <v>0</v>
      </c>
      <c r="AK71">
        <v>0</v>
      </c>
      <c r="AL71">
        <v>0</v>
      </c>
      <c r="AM71">
        <v>0.75805555555555559</v>
      </c>
      <c r="AN71" t="s">
        <v>68</v>
      </c>
      <c r="AO71">
        <v>2163.9340000000002</v>
      </c>
      <c r="AP71" t="s">
        <v>559</v>
      </c>
      <c r="AQ71" t="s">
        <v>115</v>
      </c>
      <c r="AR71" t="s">
        <v>118</v>
      </c>
      <c r="AS71" t="s">
        <v>115</v>
      </c>
      <c r="AT71" t="s">
        <v>118</v>
      </c>
      <c r="AU71" t="s">
        <v>199</v>
      </c>
      <c r="AV71" t="s">
        <v>288</v>
      </c>
      <c r="AW71" t="s">
        <v>68</v>
      </c>
      <c r="AX71">
        <v>1733</v>
      </c>
      <c r="AY71" t="s">
        <v>368</v>
      </c>
      <c r="AZ71">
        <v>6</v>
      </c>
      <c r="BA71" t="s">
        <v>404</v>
      </c>
      <c r="BB71">
        <v>2</v>
      </c>
      <c r="BC71">
        <v>1</v>
      </c>
      <c r="BE71" t="s">
        <v>68</v>
      </c>
      <c r="BF71">
        <v>0</v>
      </c>
      <c r="BG71" t="s">
        <v>280</v>
      </c>
      <c r="BI71" t="s">
        <v>115</v>
      </c>
      <c r="BJ71" t="s">
        <v>288</v>
      </c>
      <c r="BK71" t="s">
        <v>68</v>
      </c>
      <c r="BL71">
        <v>0.75805555555555559</v>
      </c>
      <c r="BM71">
        <v>1733</v>
      </c>
      <c r="BN71" t="s">
        <v>118</v>
      </c>
      <c r="BO71" t="s">
        <v>199</v>
      </c>
      <c r="BP71">
        <v>2</v>
      </c>
      <c r="BQ71">
        <v>2235.5050000000001</v>
      </c>
      <c r="BR71">
        <v>6.0364328091291608E-3</v>
      </c>
      <c r="BS71">
        <v>0.37265178977864233</v>
      </c>
      <c r="BT71">
        <v>0.11675214325174849</v>
      </c>
      <c r="BU71">
        <v>5.7519999999999998</v>
      </c>
      <c r="BV71">
        <v>8.9465243871071631E-2</v>
      </c>
      <c r="BW71">
        <v>26.07911858841738</v>
      </c>
      <c r="BX71">
        <v>0</v>
      </c>
      <c r="BY71">
        <v>2</v>
      </c>
      <c r="BZ71">
        <v>583</v>
      </c>
    </row>
    <row r="72" spans="1:78" ht="16.5" x14ac:dyDescent="0.25">
      <c r="A72" s="108" t="str">
        <f t="shared" si="19"/>
        <v>인천교통공사</v>
      </c>
      <c r="B72" s="109" t="str">
        <f t="shared" si="20"/>
        <v>이봉춘</v>
      </c>
      <c r="C72" s="110" t="str">
        <f t="shared" si="21"/>
        <v>F</v>
      </c>
      <c r="D72" s="111">
        <f t="shared" si="22"/>
        <v>0.78430114716383081</v>
      </c>
      <c r="E72" s="112">
        <f t="shared" si="23"/>
        <v>3637</v>
      </c>
      <c r="F72" s="113" t="str">
        <f t="shared" si="24"/>
        <v>63</v>
      </c>
      <c r="G72" s="114" t="str">
        <f t="shared" si="25"/>
        <v>70바4910</v>
      </c>
      <c r="H72" s="115">
        <f t="shared" si="26"/>
        <v>2</v>
      </c>
      <c r="I72" s="116">
        <f t="shared" si="27"/>
        <v>2370.9349999999999</v>
      </c>
      <c r="J72" s="117">
        <f t="shared" si="28"/>
        <v>7.5311620333377623E-3</v>
      </c>
      <c r="K72" s="117">
        <f t="shared" si="29"/>
        <v>0.33472432907218147</v>
      </c>
      <c r="L72" s="117">
        <f t="shared" si="30"/>
        <v>0.18051949969105016</v>
      </c>
      <c r="M72" s="118">
        <f t="shared" si="31"/>
        <v>7.726</v>
      </c>
      <c r="N72" s="119">
        <f t="shared" si="32"/>
        <v>0.25306471919306095</v>
      </c>
      <c r="O72" s="119">
        <f t="shared" si="33"/>
        <v>3.4163737091063231</v>
      </c>
      <c r="P72" s="218">
        <f t="shared" si="34"/>
        <v>0</v>
      </c>
      <c r="Q72" s="219">
        <f t="shared" si="35"/>
        <v>6</v>
      </c>
      <c r="R72" s="219">
        <f t="shared" si="36"/>
        <v>82</v>
      </c>
      <c r="T72">
        <v>528</v>
      </c>
      <c r="U72">
        <v>3637</v>
      </c>
      <c r="V72" t="s">
        <v>275</v>
      </c>
      <c r="W72">
        <v>2402.576</v>
      </c>
      <c r="X72">
        <v>840.98500000000001</v>
      </c>
      <c r="Y72">
        <v>2.8570000000000002</v>
      </c>
      <c r="Z72">
        <v>7.726</v>
      </c>
      <c r="AA72">
        <v>139.893551</v>
      </c>
      <c r="AB72">
        <v>1.053561</v>
      </c>
      <c r="AC72">
        <v>46.825775</v>
      </c>
      <c r="AD72" s="1">
        <v>428</v>
      </c>
      <c r="AE72">
        <v>6</v>
      </c>
      <c r="AF72">
        <v>82</v>
      </c>
      <c r="AG72">
        <v>67</v>
      </c>
      <c r="AH72">
        <v>17.174315</v>
      </c>
      <c r="AI72">
        <v>57.3</v>
      </c>
      <c r="AJ72">
        <v>0</v>
      </c>
      <c r="AK72">
        <v>0</v>
      </c>
      <c r="AL72">
        <v>0</v>
      </c>
      <c r="AM72">
        <v>0.78430114716383081</v>
      </c>
      <c r="AN72" t="s">
        <v>68</v>
      </c>
      <c r="AO72">
        <v>1857.3440000000001</v>
      </c>
      <c r="AP72" t="s">
        <v>560</v>
      </c>
      <c r="AQ72" t="s">
        <v>115</v>
      </c>
      <c r="AR72" t="s">
        <v>116</v>
      </c>
      <c r="AS72" t="s">
        <v>115</v>
      </c>
      <c r="AT72" t="s">
        <v>116</v>
      </c>
      <c r="AU72" t="s">
        <v>180</v>
      </c>
      <c r="AV72" t="s">
        <v>275</v>
      </c>
      <c r="AW72" t="s">
        <v>68</v>
      </c>
      <c r="AX72">
        <v>3637</v>
      </c>
      <c r="AY72" t="s">
        <v>354</v>
      </c>
      <c r="AZ72">
        <v>3</v>
      </c>
      <c r="BA72" t="s">
        <v>177</v>
      </c>
      <c r="BB72">
        <v>2</v>
      </c>
      <c r="BC72">
        <v>1</v>
      </c>
      <c r="BE72" t="s">
        <v>66</v>
      </c>
      <c r="BF72">
        <v>-1</v>
      </c>
      <c r="BG72" t="s">
        <v>338</v>
      </c>
      <c r="BI72" t="s">
        <v>115</v>
      </c>
      <c r="BJ72" t="s">
        <v>275</v>
      </c>
      <c r="BK72" t="s">
        <v>68</v>
      </c>
      <c r="BL72">
        <v>0.78430114716383081</v>
      </c>
      <c r="BM72">
        <v>3637</v>
      </c>
      <c r="BN72" t="s">
        <v>116</v>
      </c>
      <c r="BO72" t="s">
        <v>180</v>
      </c>
      <c r="BP72">
        <v>2</v>
      </c>
      <c r="BQ72">
        <v>2370.9349999999999</v>
      </c>
      <c r="BR72">
        <v>7.5311620333377623E-3</v>
      </c>
      <c r="BS72">
        <v>0.33472432907218147</v>
      </c>
      <c r="BT72">
        <v>0.17814212744987046</v>
      </c>
      <c r="BU72">
        <v>7.726</v>
      </c>
      <c r="BV72">
        <v>0.25306471919306095</v>
      </c>
      <c r="BW72">
        <v>3.4163737091063231</v>
      </c>
      <c r="BX72">
        <v>0</v>
      </c>
      <c r="BY72">
        <v>6</v>
      </c>
      <c r="BZ72">
        <v>82</v>
      </c>
    </row>
    <row r="73" spans="1:78" ht="16.5" x14ac:dyDescent="0.25">
      <c r="A73" s="125" t="str">
        <f t="shared" si="19"/>
        <v>인천교통공사</v>
      </c>
      <c r="B73" s="126" t="str">
        <f t="shared" si="20"/>
        <v>이상훈</v>
      </c>
      <c r="C73" s="127" t="str">
        <f t="shared" si="21"/>
        <v>F</v>
      </c>
      <c r="D73" s="128">
        <f t="shared" si="22"/>
        <v>0.76440986293398239</v>
      </c>
      <c r="E73" s="129">
        <f t="shared" si="23"/>
        <v>7958</v>
      </c>
      <c r="F73" s="130" t="str">
        <f t="shared" si="24"/>
        <v>63</v>
      </c>
      <c r="G73" s="131" t="str">
        <f t="shared" si="25"/>
        <v>70바4910</v>
      </c>
      <c r="H73" s="132">
        <f t="shared" si="26"/>
        <v>2</v>
      </c>
      <c r="I73" s="133">
        <f t="shared" si="27"/>
        <v>2301.5430000000001</v>
      </c>
      <c r="J73" s="134">
        <f t="shared" si="28"/>
        <v>7.2309519461961165E-3</v>
      </c>
      <c r="K73" s="134">
        <f t="shared" si="29"/>
        <v>0.35937652464581049</v>
      </c>
      <c r="L73" s="134">
        <f t="shared" si="30"/>
        <v>0.30848869649622013</v>
      </c>
      <c r="M73" s="135">
        <f t="shared" si="31"/>
        <v>9.08</v>
      </c>
      <c r="N73" s="136">
        <f t="shared" si="32"/>
        <v>0.13034733654769864</v>
      </c>
      <c r="O73" s="136">
        <f t="shared" si="33"/>
        <v>10.123643138537927</v>
      </c>
      <c r="P73" s="216">
        <f t="shared" si="34"/>
        <v>1</v>
      </c>
      <c r="Q73" s="217">
        <f t="shared" si="35"/>
        <v>3</v>
      </c>
      <c r="R73" s="217">
        <f t="shared" si="36"/>
        <v>233</v>
      </c>
      <c r="T73">
        <v>528</v>
      </c>
      <c r="U73">
        <v>7958</v>
      </c>
      <c r="V73" t="s">
        <v>249</v>
      </c>
      <c r="W73">
        <v>2301.5430000000001</v>
      </c>
      <c r="X73">
        <v>823.60299999999995</v>
      </c>
      <c r="Y73">
        <v>2.794</v>
      </c>
      <c r="Z73">
        <v>9.08</v>
      </c>
      <c r="AA73">
        <v>130.60410400000001</v>
      </c>
      <c r="AB73">
        <v>0.94439200000000001</v>
      </c>
      <c r="AC73">
        <v>46.936048999999997</v>
      </c>
      <c r="AD73" s="1">
        <v>710</v>
      </c>
      <c r="AE73">
        <v>3</v>
      </c>
      <c r="AF73">
        <v>233</v>
      </c>
      <c r="AG73">
        <v>68</v>
      </c>
      <c r="AH73">
        <v>17.622285999999999</v>
      </c>
      <c r="AI73">
        <v>92.2</v>
      </c>
      <c r="AJ73">
        <v>0</v>
      </c>
      <c r="AK73">
        <v>1</v>
      </c>
      <c r="AL73">
        <v>91</v>
      </c>
      <c r="AM73">
        <v>0.76440986293398239</v>
      </c>
      <c r="AN73" t="s">
        <v>68</v>
      </c>
      <c r="AO73">
        <v>1629.8710000000001</v>
      </c>
      <c r="AP73" t="s">
        <v>561</v>
      </c>
      <c r="AQ73" t="s">
        <v>115</v>
      </c>
      <c r="AR73" t="s">
        <v>116</v>
      </c>
      <c r="AS73" t="s">
        <v>115</v>
      </c>
      <c r="AT73" t="s">
        <v>116</v>
      </c>
      <c r="AU73" t="s">
        <v>180</v>
      </c>
      <c r="AV73" t="s">
        <v>249</v>
      </c>
      <c r="AW73" t="s">
        <v>68</v>
      </c>
      <c r="AX73">
        <v>7958</v>
      </c>
      <c r="AY73" t="s">
        <v>354</v>
      </c>
      <c r="AZ73">
        <v>9</v>
      </c>
      <c r="BA73" t="s">
        <v>394</v>
      </c>
      <c r="BB73">
        <v>2</v>
      </c>
      <c r="BC73">
        <v>1</v>
      </c>
      <c r="BE73" t="s">
        <v>68</v>
      </c>
      <c r="BF73">
        <v>0</v>
      </c>
      <c r="BG73" t="s">
        <v>280</v>
      </c>
      <c r="BI73" t="s">
        <v>115</v>
      </c>
      <c r="BJ73" t="s">
        <v>249</v>
      </c>
      <c r="BK73" t="s">
        <v>68</v>
      </c>
      <c r="BL73">
        <v>0.76440986293398239</v>
      </c>
      <c r="BM73">
        <v>7958</v>
      </c>
      <c r="BN73" t="s">
        <v>116</v>
      </c>
      <c r="BO73" t="s">
        <v>180</v>
      </c>
      <c r="BP73">
        <v>2</v>
      </c>
      <c r="BQ73">
        <v>2301.5430000000001</v>
      </c>
      <c r="BR73">
        <v>7.2309519461961165E-3</v>
      </c>
      <c r="BS73">
        <v>0.35937652464581049</v>
      </c>
      <c r="BT73">
        <v>0.30848869649622013</v>
      </c>
      <c r="BU73">
        <v>9.08</v>
      </c>
      <c r="BV73">
        <v>0.13034733654769864</v>
      </c>
      <c r="BW73">
        <v>10.123643138537927</v>
      </c>
      <c r="BX73">
        <v>1</v>
      </c>
      <c r="BY73">
        <v>3</v>
      </c>
      <c r="BZ73">
        <v>233</v>
      </c>
    </row>
    <row r="74" spans="1:78" ht="16.5" x14ac:dyDescent="0.25">
      <c r="A74" s="108" t="str">
        <f t="shared" si="19"/>
        <v>인천교통공사</v>
      </c>
      <c r="B74" s="109" t="str">
        <f t="shared" si="20"/>
        <v>이숙향</v>
      </c>
      <c r="C74" s="110" t="str">
        <f t="shared" si="21"/>
        <v>F</v>
      </c>
      <c r="D74" s="111">
        <f t="shared" si="22"/>
        <v>0.75402594020438274</v>
      </c>
      <c r="E74" s="112">
        <f t="shared" si="23"/>
        <v>292</v>
      </c>
      <c r="F74" s="113" t="str">
        <f t="shared" si="24"/>
        <v>순환42</v>
      </c>
      <c r="G74" s="114" t="str">
        <f t="shared" si="25"/>
        <v>70바4934</v>
      </c>
      <c r="H74" s="115">
        <f t="shared" si="26"/>
        <v>2</v>
      </c>
      <c r="I74" s="116">
        <f t="shared" si="27"/>
        <v>1892.5169999999998</v>
      </c>
      <c r="J74" s="117">
        <f t="shared" si="28"/>
        <v>9.3345952753041452E-3</v>
      </c>
      <c r="K74" s="117">
        <f t="shared" si="29"/>
        <v>0.34879155003413903</v>
      </c>
      <c r="L74" s="117">
        <f t="shared" si="30"/>
        <v>0.13051401916072616</v>
      </c>
      <c r="M74" s="118">
        <f t="shared" si="31"/>
        <v>5.8739999999999997</v>
      </c>
      <c r="N74" s="119">
        <f t="shared" si="32"/>
        <v>0.31703810322443604</v>
      </c>
      <c r="O74" s="119">
        <f t="shared" si="33"/>
        <v>48.3483107417265</v>
      </c>
      <c r="P74" s="218">
        <f t="shared" si="34"/>
        <v>0</v>
      </c>
      <c r="Q74" s="219">
        <f t="shared" si="35"/>
        <v>6</v>
      </c>
      <c r="R74" s="219">
        <f t="shared" si="36"/>
        <v>915</v>
      </c>
      <c r="T74">
        <v>528</v>
      </c>
      <c r="U74">
        <v>292</v>
      </c>
      <c r="V74" t="s">
        <v>250</v>
      </c>
      <c r="W74">
        <v>1892.5170000000001</v>
      </c>
      <c r="X74">
        <v>697.17399999999998</v>
      </c>
      <c r="Y74">
        <v>2.7149999999999999</v>
      </c>
      <c r="Z74">
        <v>5.8739999999999997</v>
      </c>
      <c r="AA74">
        <v>118.78940299999999</v>
      </c>
      <c r="AB74">
        <v>1.108851</v>
      </c>
      <c r="AC74">
        <v>41.432740000000003</v>
      </c>
      <c r="AD74" s="1">
        <v>247</v>
      </c>
      <c r="AE74">
        <v>6</v>
      </c>
      <c r="AF74">
        <v>915</v>
      </c>
      <c r="AG74">
        <v>69</v>
      </c>
      <c r="AH74">
        <v>15.931698000000001</v>
      </c>
      <c r="AI74">
        <v>66.2</v>
      </c>
      <c r="AJ74">
        <v>0</v>
      </c>
      <c r="AK74">
        <v>0</v>
      </c>
      <c r="AL74">
        <v>0</v>
      </c>
      <c r="AM74">
        <v>0.75402594020438274</v>
      </c>
      <c r="AN74" t="s">
        <v>68</v>
      </c>
      <c r="AO74">
        <v>1763.9259999999999</v>
      </c>
      <c r="AP74" t="s">
        <v>562</v>
      </c>
      <c r="AQ74" t="s">
        <v>115</v>
      </c>
      <c r="AR74" t="s">
        <v>118</v>
      </c>
      <c r="AS74" t="s">
        <v>115</v>
      </c>
      <c r="AT74" t="s">
        <v>118</v>
      </c>
      <c r="AU74" t="s">
        <v>205</v>
      </c>
      <c r="AV74" t="s">
        <v>250</v>
      </c>
      <c r="AW74" t="s">
        <v>68</v>
      </c>
      <c r="AX74">
        <v>292</v>
      </c>
      <c r="AY74" t="s">
        <v>368</v>
      </c>
      <c r="AZ74">
        <v>7</v>
      </c>
      <c r="BA74" t="s">
        <v>392</v>
      </c>
      <c r="BB74">
        <v>2</v>
      </c>
      <c r="BC74">
        <v>1</v>
      </c>
      <c r="BE74" t="s">
        <v>68</v>
      </c>
      <c r="BF74">
        <v>0</v>
      </c>
      <c r="BG74" t="s">
        <v>280</v>
      </c>
      <c r="BI74" t="s">
        <v>115</v>
      </c>
      <c r="BJ74" t="s">
        <v>250</v>
      </c>
      <c r="BK74" t="s">
        <v>68</v>
      </c>
      <c r="BL74">
        <v>0.75402594020438274</v>
      </c>
      <c r="BM74">
        <v>292</v>
      </c>
      <c r="BN74" t="s">
        <v>118</v>
      </c>
      <c r="BO74" t="s">
        <v>205</v>
      </c>
      <c r="BP74">
        <v>2</v>
      </c>
      <c r="BQ74">
        <v>1892.5169999999998</v>
      </c>
      <c r="BR74">
        <v>9.3345952753041452E-3</v>
      </c>
      <c r="BS74">
        <v>0.34879155003413903</v>
      </c>
      <c r="BT74">
        <v>0.13051401916072616</v>
      </c>
      <c r="BU74">
        <v>5.8739999999999997</v>
      </c>
      <c r="BV74">
        <v>0.31703810322443604</v>
      </c>
      <c r="BW74">
        <v>48.3483107417265</v>
      </c>
      <c r="BX74">
        <v>0</v>
      </c>
      <c r="BY74">
        <v>6</v>
      </c>
      <c r="BZ74">
        <v>915</v>
      </c>
    </row>
    <row r="75" spans="1:78" ht="16.5" x14ac:dyDescent="0.25">
      <c r="A75" s="125" t="str">
        <f t="shared" si="19"/>
        <v>인천교통공사</v>
      </c>
      <c r="B75" s="126" t="str">
        <f t="shared" si="20"/>
        <v>이우진</v>
      </c>
      <c r="C75" s="127" t="str">
        <f t="shared" si="21"/>
        <v>B</v>
      </c>
      <c r="D75" s="128">
        <f t="shared" si="22"/>
        <v>0.92497969990754481</v>
      </c>
      <c r="E75" s="129">
        <f t="shared" si="23"/>
        <v>8010</v>
      </c>
      <c r="F75" s="130" t="str">
        <f t="shared" si="24"/>
        <v>63</v>
      </c>
      <c r="G75" s="131" t="str">
        <f t="shared" si="25"/>
        <v>70바4906</v>
      </c>
      <c r="H75" s="132">
        <f t="shared" si="26"/>
        <v>3</v>
      </c>
      <c r="I75" s="133">
        <f t="shared" si="27"/>
        <v>2519.855</v>
      </c>
      <c r="J75" s="134">
        <f t="shared" si="28"/>
        <v>7.308041192549032E-4</v>
      </c>
      <c r="K75" s="134">
        <f t="shared" si="29"/>
        <v>0.32296638099528285</v>
      </c>
      <c r="L75" s="134">
        <f t="shared" si="30"/>
        <v>0.14723069382960527</v>
      </c>
      <c r="M75" s="135">
        <f t="shared" si="31"/>
        <v>6.7910000000000004</v>
      </c>
      <c r="N75" s="136">
        <f t="shared" si="32"/>
        <v>7.9369646269328992E-2</v>
      </c>
      <c r="O75" s="136">
        <f t="shared" si="33"/>
        <v>2.658883150022521</v>
      </c>
      <c r="P75" s="216">
        <f t="shared" si="34"/>
        <v>0</v>
      </c>
      <c r="Q75" s="217">
        <f t="shared" si="35"/>
        <v>2</v>
      </c>
      <c r="R75" s="217">
        <f t="shared" si="36"/>
        <v>67</v>
      </c>
      <c r="T75">
        <v>528</v>
      </c>
      <c r="U75">
        <v>8010</v>
      </c>
      <c r="V75" t="s">
        <v>251</v>
      </c>
      <c r="W75">
        <v>2519.855</v>
      </c>
      <c r="X75">
        <v>752.53899999999999</v>
      </c>
      <c r="Y75">
        <v>3.3479999999999999</v>
      </c>
      <c r="Z75">
        <v>6.7910000000000004</v>
      </c>
      <c r="AA75">
        <v>137.94941399999999</v>
      </c>
      <c r="AB75">
        <v>0.100814</v>
      </c>
      <c r="AC75">
        <v>44.553023000000003</v>
      </c>
      <c r="AD75" s="1">
        <v>371</v>
      </c>
      <c r="AE75">
        <v>2</v>
      </c>
      <c r="AF75">
        <v>67</v>
      </c>
      <c r="AG75">
        <v>69</v>
      </c>
      <c r="AH75">
        <v>18.266514000000001</v>
      </c>
      <c r="AI75">
        <v>258</v>
      </c>
      <c r="AJ75">
        <v>0</v>
      </c>
      <c r="AK75">
        <v>0</v>
      </c>
      <c r="AL75">
        <v>0</v>
      </c>
      <c r="AM75">
        <v>0.92497969990754481</v>
      </c>
      <c r="AN75" t="s">
        <v>313</v>
      </c>
      <c r="AO75">
        <v>2155.386</v>
      </c>
      <c r="AP75" t="s">
        <v>563</v>
      </c>
      <c r="AQ75" t="s">
        <v>115</v>
      </c>
      <c r="AR75" t="s">
        <v>116</v>
      </c>
      <c r="AS75" t="s">
        <v>115</v>
      </c>
      <c r="AT75" t="s">
        <v>116</v>
      </c>
      <c r="AU75" t="s">
        <v>291</v>
      </c>
      <c r="AV75" t="s">
        <v>251</v>
      </c>
      <c r="AW75" t="s">
        <v>313</v>
      </c>
      <c r="AX75">
        <v>8010</v>
      </c>
      <c r="AY75" t="s">
        <v>395</v>
      </c>
      <c r="AZ75">
        <v>2</v>
      </c>
      <c r="BA75" t="s">
        <v>402</v>
      </c>
      <c r="BB75">
        <v>3</v>
      </c>
      <c r="BC75">
        <v>1</v>
      </c>
      <c r="BE75" t="s">
        <v>313</v>
      </c>
      <c r="BF75">
        <v>0</v>
      </c>
      <c r="BG75" t="s">
        <v>280</v>
      </c>
      <c r="BI75" t="s">
        <v>115</v>
      </c>
      <c r="BJ75" t="s">
        <v>251</v>
      </c>
      <c r="BK75" t="s">
        <v>313</v>
      </c>
      <c r="BL75">
        <v>0.92497969990754481</v>
      </c>
      <c r="BM75">
        <v>8010</v>
      </c>
      <c r="BN75" t="s">
        <v>116</v>
      </c>
      <c r="BO75" t="s">
        <v>291</v>
      </c>
      <c r="BP75">
        <v>3</v>
      </c>
      <c r="BQ75">
        <v>2519.855</v>
      </c>
      <c r="BR75">
        <v>7.308041192549032E-4</v>
      </c>
      <c r="BS75">
        <v>0.32296638099528285</v>
      </c>
      <c r="BT75">
        <v>0.14723069382960527</v>
      </c>
      <c r="BU75">
        <v>6.7910000000000004</v>
      </c>
      <c r="BV75">
        <v>7.9369646269328992E-2</v>
      </c>
      <c r="BW75">
        <v>2.658883150022521</v>
      </c>
      <c r="BX75">
        <v>0</v>
      </c>
      <c r="BY75">
        <v>2</v>
      </c>
      <c r="BZ75">
        <v>67</v>
      </c>
    </row>
    <row r="76" spans="1:78" ht="16.5" x14ac:dyDescent="0.25">
      <c r="A76" s="108" t="str">
        <f t="shared" si="19"/>
        <v>인천교통공사</v>
      </c>
      <c r="B76" s="109" t="str">
        <f t="shared" si="20"/>
        <v>이임기</v>
      </c>
      <c r="C76" s="110" t="str">
        <f t="shared" si="21"/>
        <v>B</v>
      </c>
      <c r="D76" s="111">
        <f t="shared" si="22"/>
        <v>0.93219880948413802</v>
      </c>
      <c r="E76" s="112">
        <f t="shared" si="23"/>
        <v>9394</v>
      </c>
      <c r="F76" s="113" t="str">
        <f t="shared" si="24"/>
        <v>순환41</v>
      </c>
      <c r="G76" s="114" t="str">
        <f t="shared" si="25"/>
        <v>70바4927</v>
      </c>
      <c r="H76" s="115">
        <f t="shared" si="26"/>
        <v>9</v>
      </c>
      <c r="I76" s="116">
        <f t="shared" si="27"/>
        <v>2121.2709999999997</v>
      </c>
      <c r="J76" s="117">
        <f t="shared" si="28"/>
        <v>8.4369304059555509E-3</v>
      </c>
      <c r="K76" s="117">
        <f t="shared" si="29"/>
        <v>0.30040018154675757</v>
      </c>
      <c r="L76" s="117">
        <f t="shared" si="30"/>
        <v>0.10323999149566464</v>
      </c>
      <c r="M76" s="118">
        <f t="shared" si="31"/>
        <v>4.1260000000000003</v>
      </c>
      <c r="N76" s="119">
        <f t="shared" si="32"/>
        <v>4.7141548628157372E-2</v>
      </c>
      <c r="O76" s="119">
        <f t="shared" si="33"/>
        <v>5.7984104812633568</v>
      </c>
      <c r="P76" s="218">
        <f t="shared" si="34"/>
        <v>0</v>
      </c>
      <c r="Q76" s="219">
        <f t="shared" si="35"/>
        <v>1</v>
      </c>
      <c r="R76" s="219">
        <f t="shared" si="36"/>
        <v>123</v>
      </c>
      <c r="T76">
        <v>528</v>
      </c>
      <c r="U76">
        <v>9394</v>
      </c>
      <c r="V76" t="s">
        <v>461</v>
      </c>
      <c r="W76">
        <v>2121.2710000000002</v>
      </c>
      <c r="X76">
        <v>681.06100000000004</v>
      </c>
      <c r="Y76">
        <v>3.1150000000000002</v>
      </c>
      <c r="Z76">
        <v>4.1260000000000003</v>
      </c>
      <c r="AA76">
        <v>139.49243899999999</v>
      </c>
      <c r="AB76">
        <v>1.1768879999999999</v>
      </c>
      <c r="AC76">
        <v>41.903554</v>
      </c>
      <c r="AD76" s="1">
        <v>219</v>
      </c>
      <c r="AE76">
        <v>1</v>
      </c>
      <c r="AF76">
        <v>123</v>
      </c>
      <c r="AG76">
        <v>73</v>
      </c>
      <c r="AH76">
        <v>15.207067</v>
      </c>
      <c r="AI76">
        <v>88</v>
      </c>
      <c r="AJ76">
        <v>0</v>
      </c>
      <c r="AK76">
        <v>0</v>
      </c>
      <c r="AL76">
        <v>0</v>
      </c>
      <c r="AM76">
        <v>0.93219880948413802</v>
      </c>
      <c r="AN76" t="s">
        <v>313</v>
      </c>
      <c r="AO76">
        <v>616.69799999999998</v>
      </c>
      <c r="AP76" t="s">
        <v>564</v>
      </c>
      <c r="AQ76" t="s">
        <v>115</v>
      </c>
      <c r="AR76" t="s">
        <v>117</v>
      </c>
      <c r="AS76" t="s">
        <v>115</v>
      </c>
      <c r="AT76" t="s">
        <v>117</v>
      </c>
      <c r="AU76" t="s">
        <v>198</v>
      </c>
      <c r="AV76" t="s">
        <v>461</v>
      </c>
      <c r="AW76" t="s">
        <v>313</v>
      </c>
      <c r="AX76">
        <v>9394</v>
      </c>
      <c r="AY76" t="s">
        <v>379</v>
      </c>
      <c r="AZ76">
        <v>2</v>
      </c>
      <c r="BA76" t="s">
        <v>396</v>
      </c>
      <c r="BB76">
        <v>9</v>
      </c>
      <c r="BC76">
        <v>1</v>
      </c>
      <c r="BE76" t="s">
        <v>313</v>
      </c>
      <c r="BF76">
        <v>0</v>
      </c>
      <c r="BG76" t="s">
        <v>280</v>
      </c>
      <c r="BI76" t="s">
        <v>115</v>
      </c>
      <c r="BJ76" t="s">
        <v>461</v>
      </c>
      <c r="BK76" t="s">
        <v>313</v>
      </c>
      <c r="BL76">
        <v>0.93219880948413802</v>
      </c>
      <c r="BM76">
        <v>9394</v>
      </c>
      <c r="BN76" t="s">
        <v>117</v>
      </c>
      <c r="BO76" t="s">
        <v>198</v>
      </c>
      <c r="BP76">
        <v>9</v>
      </c>
      <c r="BQ76">
        <v>2121.2709999999997</v>
      </c>
      <c r="BR76">
        <v>8.4369304059555509E-3</v>
      </c>
      <c r="BS76">
        <v>0.30040018154675757</v>
      </c>
      <c r="BT76">
        <v>0.10323999149566462</v>
      </c>
      <c r="BU76">
        <v>4.1260000000000003</v>
      </c>
      <c r="BV76">
        <v>4.7141548628157372E-2</v>
      </c>
      <c r="BW76">
        <v>5.7984104812633568</v>
      </c>
      <c r="BX76">
        <v>0</v>
      </c>
      <c r="BY76">
        <v>1</v>
      </c>
      <c r="BZ76">
        <v>123</v>
      </c>
    </row>
    <row r="77" spans="1:78" ht="16.5" x14ac:dyDescent="0.25">
      <c r="A77" s="125" t="str">
        <f t="shared" si="19"/>
        <v>인천교통공사</v>
      </c>
      <c r="B77" s="126" t="str">
        <f t="shared" si="20"/>
        <v>이정순</v>
      </c>
      <c r="C77" s="127" t="str">
        <f t="shared" si="21"/>
        <v>D</v>
      </c>
      <c r="D77" s="128">
        <f t="shared" si="22"/>
        <v>0.83230403804947251</v>
      </c>
      <c r="E77" s="129">
        <f t="shared" si="23"/>
        <v>4969</v>
      </c>
      <c r="F77" s="130" t="str">
        <f t="shared" si="24"/>
        <v>순환41</v>
      </c>
      <c r="G77" s="131" t="str">
        <f t="shared" si="25"/>
        <v>70바4920</v>
      </c>
      <c r="H77" s="132">
        <f t="shared" si="26"/>
        <v>4</v>
      </c>
      <c r="I77" s="133">
        <f t="shared" si="27"/>
        <v>2019.4119999999998</v>
      </c>
      <c r="J77" s="134">
        <f t="shared" si="28"/>
        <v>7.6851087862238703E-3</v>
      </c>
      <c r="K77" s="134">
        <f t="shared" si="29"/>
        <v>0.33104098226235384</v>
      </c>
      <c r="L77" s="134">
        <f t="shared" si="30"/>
        <v>0.22630349824602411</v>
      </c>
      <c r="M77" s="135">
        <f t="shared" si="31"/>
        <v>6.5780000000000003</v>
      </c>
      <c r="N77" s="136">
        <f t="shared" si="32"/>
        <v>4.9519365042893677E-2</v>
      </c>
      <c r="O77" s="136">
        <f t="shared" si="33"/>
        <v>3.9120298383886007</v>
      </c>
      <c r="P77" s="216">
        <f t="shared" si="34"/>
        <v>0</v>
      </c>
      <c r="Q77" s="217">
        <f t="shared" si="35"/>
        <v>1</v>
      </c>
      <c r="R77" s="217">
        <f t="shared" si="36"/>
        <v>79</v>
      </c>
      <c r="T77">
        <v>528</v>
      </c>
      <c r="U77">
        <v>4969</v>
      </c>
      <c r="V77" t="s">
        <v>318</v>
      </c>
      <c r="W77">
        <v>2019.412</v>
      </c>
      <c r="X77">
        <v>720.49800000000005</v>
      </c>
      <c r="Y77">
        <v>2.8029999999999999</v>
      </c>
      <c r="Z77">
        <v>6.5780000000000003</v>
      </c>
      <c r="AA77">
        <v>129.06661800000001</v>
      </c>
      <c r="AB77">
        <v>0.99189099999999997</v>
      </c>
      <c r="AC77">
        <v>42.72634</v>
      </c>
      <c r="AD77" s="1">
        <v>457</v>
      </c>
      <c r="AE77">
        <v>1</v>
      </c>
      <c r="AF77">
        <v>79</v>
      </c>
      <c r="AG77">
        <v>64</v>
      </c>
      <c r="AH77">
        <v>15.646276</v>
      </c>
      <c r="AI77">
        <v>8.1999999999999993</v>
      </c>
      <c r="AJ77">
        <v>0</v>
      </c>
      <c r="AK77">
        <v>0</v>
      </c>
      <c r="AL77">
        <v>0</v>
      </c>
      <c r="AM77">
        <v>0.83230403804947251</v>
      </c>
      <c r="AN77" t="s">
        <v>66</v>
      </c>
      <c r="AO77">
        <v>1144.115</v>
      </c>
      <c r="AP77" t="s">
        <v>565</v>
      </c>
      <c r="AQ77" t="s">
        <v>115</v>
      </c>
      <c r="AR77" t="s">
        <v>117</v>
      </c>
      <c r="AS77" t="s">
        <v>115</v>
      </c>
      <c r="AT77" t="s">
        <v>117</v>
      </c>
      <c r="AU77" t="s">
        <v>191</v>
      </c>
      <c r="AV77" t="s">
        <v>318</v>
      </c>
      <c r="AW77" t="s">
        <v>66</v>
      </c>
      <c r="AX77">
        <v>4969</v>
      </c>
      <c r="AY77" t="s">
        <v>373</v>
      </c>
      <c r="AZ77">
        <v>3</v>
      </c>
      <c r="BA77" t="s">
        <v>324</v>
      </c>
      <c r="BB77">
        <v>4</v>
      </c>
      <c r="BC77">
        <v>1</v>
      </c>
      <c r="BE77" t="s">
        <v>68</v>
      </c>
      <c r="BF77">
        <v>1</v>
      </c>
      <c r="BG77" t="s">
        <v>279</v>
      </c>
      <c r="BI77" t="s">
        <v>115</v>
      </c>
      <c r="BJ77" t="s">
        <v>318</v>
      </c>
      <c r="BK77" t="s">
        <v>66</v>
      </c>
      <c r="BL77">
        <v>0.83230403804947251</v>
      </c>
      <c r="BM77">
        <v>4969</v>
      </c>
      <c r="BN77" t="s">
        <v>117</v>
      </c>
      <c r="BO77" t="s">
        <v>191</v>
      </c>
      <c r="BP77">
        <v>4</v>
      </c>
      <c r="BQ77">
        <v>2019.4119999999998</v>
      </c>
      <c r="BR77">
        <v>7.6851087862238703E-3</v>
      </c>
      <c r="BS77">
        <v>0.33104098226235384</v>
      </c>
      <c r="BT77">
        <v>0.22630349824602408</v>
      </c>
      <c r="BU77">
        <v>6.5780000000000003</v>
      </c>
      <c r="BV77">
        <v>4.9519365042893677E-2</v>
      </c>
      <c r="BW77">
        <v>3.9120298383886007</v>
      </c>
      <c r="BX77">
        <v>0</v>
      </c>
      <c r="BY77">
        <v>1</v>
      </c>
      <c r="BZ77">
        <v>79</v>
      </c>
    </row>
    <row r="78" spans="1:78" ht="16.5" x14ac:dyDescent="0.25">
      <c r="A78" s="108" t="str">
        <f t="shared" si="19"/>
        <v>인천교통공사</v>
      </c>
      <c r="B78" s="109" t="str">
        <f t="shared" si="20"/>
        <v>이정찬</v>
      </c>
      <c r="C78" s="110" t="str">
        <f t="shared" si="21"/>
        <v>F</v>
      </c>
      <c r="D78" s="111">
        <f t="shared" si="22"/>
        <v>0.78447297957070061</v>
      </c>
      <c r="E78" s="112">
        <f t="shared" si="23"/>
        <v>2140</v>
      </c>
      <c r="F78" s="113" t="str">
        <f t="shared" si="24"/>
        <v>63</v>
      </c>
      <c r="G78" s="114" t="str">
        <f t="shared" si="25"/>
        <v>70바4905</v>
      </c>
      <c r="H78" s="115">
        <f t="shared" si="26"/>
        <v>2</v>
      </c>
      <c r="I78" s="116">
        <f t="shared" si="27"/>
        <v>2282.1579999999999</v>
      </c>
      <c r="J78" s="117">
        <f t="shared" si="28"/>
        <v>1.5379588508769564E-2</v>
      </c>
      <c r="K78" s="117">
        <f t="shared" si="29"/>
        <v>0.35478066110769452</v>
      </c>
      <c r="L78" s="117">
        <f t="shared" si="30"/>
        <v>0.16913815783131581</v>
      </c>
      <c r="M78" s="118">
        <f t="shared" si="31"/>
        <v>8.6790000000000003</v>
      </c>
      <c r="N78" s="119">
        <f t="shared" si="32"/>
        <v>0.26290905362380695</v>
      </c>
      <c r="O78" s="119">
        <f t="shared" si="33"/>
        <v>5.9592718821396247</v>
      </c>
      <c r="P78" s="218">
        <f t="shared" si="34"/>
        <v>3</v>
      </c>
      <c r="Q78" s="219">
        <f t="shared" si="35"/>
        <v>6</v>
      </c>
      <c r="R78" s="219">
        <f t="shared" si="36"/>
        <v>136</v>
      </c>
      <c r="T78">
        <v>528</v>
      </c>
      <c r="U78">
        <v>2140</v>
      </c>
      <c r="V78" t="s">
        <v>252</v>
      </c>
      <c r="W78">
        <v>2282.1579999999999</v>
      </c>
      <c r="X78">
        <v>808.56700000000001</v>
      </c>
      <c r="Y78">
        <v>2.8220000000000001</v>
      </c>
      <c r="Z78">
        <v>8.6790000000000003</v>
      </c>
      <c r="AA78">
        <v>129.29884300000001</v>
      </c>
      <c r="AB78">
        <v>1.9885630000000001</v>
      </c>
      <c r="AC78">
        <v>45.872729</v>
      </c>
      <c r="AD78" s="1">
        <v>386</v>
      </c>
      <c r="AE78">
        <v>6</v>
      </c>
      <c r="AF78">
        <v>136</v>
      </c>
      <c r="AG78">
        <v>78</v>
      </c>
      <c r="AH78">
        <v>17.650258000000001</v>
      </c>
      <c r="AI78">
        <v>681.3</v>
      </c>
      <c r="AJ78">
        <v>0</v>
      </c>
      <c r="AK78">
        <v>3</v>
      </c>
      <c r="AL78">
        <v>482</v>
      </c>
      <c r="AM78">
        <v>0.78447297957070061</v>
      </c>
      <c r="AN78" t="s">
        <v>68</v>
      </c>
      <c r="AO78">
        <v>2122.029</v>
      </c>
      <c r="AP78" t="s">
        <v>566</v>
      </c>
      <c r="AQ78" t="s">
        <v>115</v>
      </c>
      <c r="AR78" t="s">
        <v>116</v>
      </c>
      <c r="AS78" t="s">
        <v>115</v>
      </c>
      <c r="AT78" t="s">
        <v>116</v>
      </c>
      <c r="AU78" t="s">
        <v>175</v>
      </c>
      <c r="AV78" t="s">
        <v>252</v>
      </c>
      <c r="AW78" t="s">
        <v>68</v>
      </c>
      <c r="AX78">
        <v>2140</v>
      </c>
      <c r="AY78" t="s">
        <v>354</v>
      </c>
      <c r="AZ78">
        <v>2</v>
      </c>
      <c r="BA78" t="s">
        <v>184</v>
      </c>
      <c r="BB78">
        <v>2</v>
      </c>
      <c r="BC78">
        <v>1</v>
      </c>
      <c r="BE78" t="s">
        <v>68</v>
      </c>
      <c r="BF78">
        <v>0</v>
      </c>
      <c r="BG78" t="s">
        <v>280</v>
      </c>
      <c r="BI78" t="s">
        <v>115</v>
      </c>
      <c r="BJ78" t="s">
        <v>252</v>
      </c>
      <c r="BK78" t="s">
        <v>68</v>
      </c>
      <c r="BL78">
        <v>0.78447297957070061</v>
      </c>
      <c r="BM78">
        <v>2140</v>
      </c>
      <c r="BN78" t="s">
        <v>116</v>
      </c>
      <c r="BO78" t="s">
        <v>175</v>
      </c>
      <c r="BP78">
        <v>2</v>
      </c>
      <c r="BQ78">
        <v>2282.1579999999999</v>
      </c>
      <c r="BR78">
        <v>1.5379588508769564E-2</v>
      </c>
      <c r="BS78">
        <v>0.35478066110769452</v>
      </c>
      <c r="BT78">
        <v>0.16913815783131581</v>
      </c>
      <c r="BU78">
        <v>8.6790000000000003</v>
      </c>
      <c r="BV78">
        <v>0.26290905362380695</v>
      </c>
      <c r="BW78">
        <v>5.9592718821396247</v>
      </c>
      <c r="BX78">
        <v>3</v>
      </c>
      <c r="BY78">
        <v>6</v>
      </c>
      <c r="BZ78">
        <v>136</v>
      </c>
    </row>
    <row r="79" spans="1:78" ht="16.5" x14ac:dyDescent="0.25">
      <c r="A79" s="125" t="str">
        <f t="shared" si="19"/>
        <v>인천교통공사</v>
      </c>
      <c r="B79" s="126" t="str">
        <f t="shared" si="20"/>
        <v>이정현</v>
      </c>
      <c r="C79" s="127" t="str">
        <f t="shared" si="21"/>
        <v>S</v>
      </c>
      <c r="D79" s="128">
        <f t="shared" si="22"/>
        <v>1.0437203426782651</v>
      </c>
      <c r="E79" s="129">
        <f t="shared" si="23"/>
        <v>1799</v>
      </c>
      <c r="F79" s="130" t="str">
        <f t="shared" si="24"/>
        <v>순환41</v>
      </c>
      <c r="G79" s="131" t="str">
        <f t="shared" si="25"/>
        <v>70바4924</v>
      </c>
      <c r="H79" s="132">
        <f t="shared" si="26"/>
        <v>3</v>
      </c>
      <c r="I79" s="133">
        <f t="shared" si="27"/>
        <v>1941.5550000000001</v>
      </c>
      <c r="J79" s="134">
        <f t="shared" si="28"/>
        <v>7.8202924568442547E-3</v>
      </c>
      <c r="K79" s="134">
        <f t="shared" si="29"/>
        <v>0.2776933476452122</v>
      </c>
      <c r="L79" s="134">
        <f t="shared" si="30"/>
        <v>4.1204086415270232E-3</v>
      </c>
      <c r="M79" s="135">
        <f t="shared" si="31"/>
        <v>1.462</v>
      </c>
      <c r="N79" s="136">
        <f t="shared" si="32"/>
        <v>0.10301021603817559</v>
      </c>
      <c r="O79" s="136">
        <f t="shared" si="33"/>
        <v>0.36053575613361455</v>
      </c>
      <c r="P79" s="216">
        <f t="shared" si="34"/>
        <v>0</v>
      </c>
      <c r="Q79" s="217">
        <f t="shared" si="35"/>
        <v>2</v>
      </c>
      <c r="R79" s="217">
        <f t="shared" si="36"/>
        <v>7</v>
      </c>
      <c r="T79">
        <v>528</v>
      </c>
      <c r="U79">
        <v>1799</v>
      </c>
      <c r="V79" t="s">
        <v>253</v>
      </c>
      <c r="W79">
        <v>1941.5550000000001</v>
      </c>
      <c r="X79">
        <v>563.60900000000004</v>
      </c>
      <c r="Y79">
        <v>3.4449999999999998</v>
      </c>
      <c r="Z79">
        <v>1.462</v>
      </c>
      <c r="AA79">
        <v>130.39052000000001</v>
      </c>
      <c r="AB79">
        <v>1.019692</v>
      </c>
      <c r="AC79">
        <v>36.208579999999998</v>
      </c>
      <c r="AD79" s="1">
        <v>8</v>
      </c>
      <c r="AE79">
        <v>2</v>
      </c>
      <c r="AF79">
        <v>7</v>
      </c>
      <c r="AG79">
        <v>53</v>
      </c>
      <c r="AH79">
        <v>14.890307</v>
      </c>
      <c r="AI79">
        <v>0</v>
      </c>
      <c r="AJ79">
        <v>0</v>
      </c>
      <c r="AK79">
        <v>0</v>
      </c>
      <c r="AL79">
        <v>0</v>
      </c>
      <c r="AM79">
        <v>1.0437203426782651</v>
      </c>
      <c r="AN79" t="s">
        <v>364</v>
      </c>
      <c r="AO79">
        <v>1726.422</v>
      </c>
      <c r="AP79" t="s">
        <v>567</v>
      </c>
      <c r="AQ79" t="s">
        <v>115</v>
      </c>
      <c r="AR79" t="s">
        <v>117</v>
      </c>
      <c r="AS79" t="s">
        <v>115</v>
      </c>
      <c r="AT79" t="s">
        <v>117</v>
      </c>
      <c r="AU79" t="s">
        <v>195</v>
      </c>
      <c r="AV79" t="s">
        <v>253</v>
      </c>
      <c r="AW79" t="s">
        <v>364</v>
      </c>
      <c r="AX79">
        <v>1799</v>
      </c>
      <c r="AY79" t="s">
        <v>531</v>
      </c>
      <c r="AZ79">
        <v>1</v>
      </c>
      <c r="BA79" t="s">
        <v>568</v>
      </c>
      <c r="BB79">
        <v>3</v>
      </c>
      <c r="BC79">
        <v>1</v>
      </c>
      <c r="BE79" t="s">
        <v>335</v>
      </c>
      <c r="BF79">
        <v>1</v>
      </c>
      <c r="BG79" t="s">
        <v>279</v>
      </c>
      <c r="BI79" t="s">
        <v>115</v>
      </c>
      <c r="BJ79" t="s">
        <v>253</v>
      </c>
      <c r="BK79" t="s">
        <v>364</v>
      </c>
      <c r="BL79">
        <v>1.0437203426782651</v>
      </c>
      <c r="BM79">
        <v>1799</v>
      </c>
      <c r="BN79" t="s">
        <v>117</v>
      </c>
      <c r="BO79" t="s">
        <v>195</v>
      </c>
      <c r="BP79">
        <v>3</v>
      </c>
      <c r="BQ79">
        <v>1941.5550000000001</v>
      </c>
      <c r="BR79">
        <v>7.8202924568442547E-3</v>
      </c>
      <c r="BS79">
        <v>0.2776933476452122</v>
      </c>
      <c r="BT79">
        <v>4.1204086415270232E-3</v>
      </c>
      <c r="BU79">
        <v>1.462</v>
      </c>
      <c r="BV79">
        <v>0.10301021603817559</v>
      </c>
      <c r="BW79">
        <v>0.36053575613361455</v>
      </c>
      <c r="BX79">
        <v>0</v>
      </c>
      <c r="BY79">
        <v>2</v>
      </c>
      <c r="BZ79">
        <v>7</v>
      </c>
    </row>
    <row r="80" spans="1:78" ht="16.5" x14ac:dyDescent="0.25">
      <c r="A80" s="108" t="str">
        <f t="shared" si="19"/>
        <v>인천교통공사</v>
      </c>
      <c r="B80" s="109" t="str">
        <f t="shared" si="20"/>
        <v>이찬영</v>
      </c>
      <c r="C80" s="110" t="str">
        <f t="shared" si="21"/>
        <v>C</v>
      </c>
      <c r="D80" s="111">
        <f t="shared" si="22"/>
        <v>0.89334699553505481</v>
      </c>
      <c r="E80" s="112">
        <f t="shared" si="23"/>
        <v>7664</v>
      </c>
      <c r="F80" s="113" t="str">
        <f t="shared" si="24"/>
        <v>63</v>
      </c>
      <c r="G80" s="114" t="str">
        <f t="shared" si="25"/>
        <v>70바4912</v>
      </c>
      <c r="H80" s="115">
        <f t="shared" si="26"/>
        <v>5</v>
      </c>
      <c r="I80" s="116">
        <f t="shared" si="27"/>
        <v>2196.3989999999999</v>
      </c>
      <c r="J80" s="117">
        <f t="shared" si="28"/>
        <v>3.7949893132028373E-3</v>
      </c>
      <c r="K80" s="117">
        <f t="shared" si="29"/>
        <v>0.32632730268616567</v>
      </c>
      <c r="L80" s="117">
        <f t="shared" si="30"/>
        <v>6.9659474439753441E-2</v>
      </c>
      <c r="M80" s="118">
        <f t="shared" si="31"/>
        <v>6.577</v>
      </c>
      <c r="N80" s="119">
        <f t="shared" si="32"/>
        <v>0.22764534130638378</v>
      </c>
      <c r="O80" s="119">
        <f t="shared" si="33"/>
        <v>1.0016395017480886</v>
      </c>
      <c r="P80" s="218">
        <f t="shared" si="34"/>
        <v>0</v>
      </c>
      <c r="Q80" s="219">
        <f t="shared" si="35"/>
        <v>5</v>
      </c>
      <c r="R80" s="219">
        <f t="shared" si="36"/>
        <v>22</v>
      </c>
      <c r="T80">
        <v>528</v>
      </c>
      <c r="U80">
        <v>7664</v>
      </c>
      <c r="V80" t="s">
        <v>254</v>
      </c>
      <c r="W80">
        <v>2196.3989999999999</v>
      </c>
      <c r="X80">
        <v>680.52099999999996</v>
      </c>
      <c r="Y80">
        <v>3.2280000000000002</v>
      </c>
      <c r="Z80">
        <v>6.577</v>
      </c>
      <c r="AA80">
        <v>129.11024499999999</v>
      </c>
      <c r="AB80">
        <v>0.48997200000000002</v>
      </c>
      <c r="AC80">
        <v>42.132198000000002</v>
      </c>
      <c r="AD80" s="1">
        <v>153</v>
      </c>
      <c r="AE80">
        <v>5</v>
      </c>
      <c r="AF80">
        <v>22</v>
      </c>
      <c r="AG80">
        <v>64</v>
      </c>
      <c r="AH80">
        <v>17.011810000000001</v>
      </c>
      <c r="AI80">
        <v>110.3</v>
      </c>
      <c r="AJ80">
        <v>0</v>
      </c>
      <c r="AK80">
        <v>0</v>
      </c>
      <c r="AL80">
        <v>0</v>
      </c>
      <c r="AM80">
        <v>0.89334699553505481</v>
      </c>
      <c r="AN80" t="s">
        <v>67</v>
      </c>
      <c r="AO80">
        <v>1627.923</v>
      </c>
      <c r="AP80" t="s">
        <v>569</v>
      </c>
      <c r="AQ80" t="s">
        <v>115</v>
      </c>
      <c r="AR80" t="s">
        <v>116</v>
      </c>
      <c r="AS80" t="s">
        <v>115</v>
      </c>
      <c r="AT80" t="s">
        <v>116</v>
      </c>
      <c r="AU80" t="s">
        <v>182</v>
      </c>
      <c r="AV80" t="s">
        <v>254</v>
      </c>
      <c r="AW80" t="s">
        <v>67</v>
      </c>
      <c r="AX80">
        <v>7664</v>
      </c>
      <c r="AY80" t="s">
        <v>359</v>
      </c>
      <c r="AZ80">
        <v>2</v>
      </c>
      <c r="BA80" t="s">
        <v>337</v>
      </c>
      <c r="BB80">
        <v>5</v>
      </c>
      <c r="BC80">
        <v>1</v>
      </c>
      <c r="BE80" t="s">
        <v>313</v>
      </c>
      <c r="BF80">
        <v>-1</v>
      </c>
      <c r="BG80" t="s">
        <v>338</v>
      </c>
      <c r="BI80" t="s">
        <v>115</v>
      </c>
      <c r="BJ80" t="s">
        <v>254</v>
      </c>
      <c r="BK80" t="s">
        <v>67</v>
      </c>
      <c r="BL80">
        <v>0.89334699553505481</v>
      </c>
      <c r="BM80">
        <v>7664</v>
      </c>
      <c r="BN80" t="s">
        <v>116</v>
      </c>
      <c r="BO80" t="s">
        <v>182</v>
      </c>
      <c r="BP80">
        <v>5</v>
      </c>
      <c r="BQ80">
        <v>2196.3989999999999</v>
      </c>
      <c r="BR80">
        <v>3.7949893132028373E-3</v>
      </c>
      <c r="BS80">
        <v>0.32632730268616567</v>
      </c>
      <c r="BT80">
        <v>6.9659474439753441E-2</v>
      </c>
      <c r="BU80">
        <v>6.577</v>
      </c>
      <c r="BV80">
        <v>0.22764534130638378</v>
      </c>
      <c r="BW80">
        <v>1.0016395017480886</v>
      </c>
      <c r="BX80">
        <v>0</v>
      </c>
      <c r="BY80">
        <v>5</v>
      </c>
      <c r="BZ80">
        <v>22</v>
      </c>
    </row>
    <row r="81" spans="1:78" ht="16.5" x14ac:dyDescent="0.25">
      <c r="A81" s="125" t="str">
        <f t="shared" si="19"/>
        <v>인천교통공사</v>
      </c>
      <c r="B81" s="126" t="str">
        <f t="shared" si="20"/>
        <v>이창희</v>
      </c>
      <c r="C81" s="127" t="str">
        <f t="shared" si="21"/>
        <v>F</v>
      </c>
      <c r="D81" s="128">
        <f t="shared" si="22"/>
        <v>0.72160018301687034</v>
      </c>
      <c r="E81" s="129">
        <f t="shared" si="23"/>
        <v>2071</v>
      </c>
      <c r="F81" s="130" t="str">
        <f t="shared" si="24"/>
        <v>순환42</v>
      </c>
      <c r="G81" s="131" t="str">
        <f t="shared" si="25"/>
        <v>70바4931</v>
      </c>
      <c r="H81" s="132">
        <f t="shared" si="26"/>
        <v>8</v>
      </c>
      <c r="I81" s="133">
        <f t="shared" si="27"/>
        <v>2288.3240000000001</v>
      </c>
      <c r="J81" s="134">
        <f t="shared" si="28"/>
        <v>1.2389618863550833E-2</v>
      </c>
      <c r="K81" s="134">
        <f t="shared" si="29"/>
        <v>0.37301502300821621</v>
      </c>
      <c r="L81" s="134">
        <f t="shared" si="30"/>
        <v>0.14202534256512625</v>
      </c>
      <c r="M81" s="135">
        <f t="shared" si="31"/>
        <v>5.8739999999999997</v>
      </c>
      <c r="N81" s="136">
        <f t="shared" si="32"/>
        <v>8.7400210809308473E-2</v>
      </c>
      <c r="O81" s="136">
        <f t="shared" si="33"/>
        <v>13.459632464633504</v>
      </c>
      <c r="P81" s="216">
        <f t="shared" si="34"/>
        <v>6</v>
      </c>
      <c r="Q81" s="217">
        <f t="shared" si="35"/>
        <v>2</v>
      </c>
      <c r="R81" s="217">
        <f t="shared" si="36"/>
        <v>315</v>
      </c>
      <c r="T81">
        <v>528</v>
      </c>
      <c r="U81">
        <v>2071</v>
      </c>
      <c r="V81" t="s">
        <v>463</v>
      </c>
      <c r="W81">
        <v>2331.7800000000002</v>
      </c>
      <c r="X81">
        <v>880.23299999999995</v>
      </c>
      <c r="Y81">
        <v>2.649</v>
      </c>
      <c r="Z81">
        <v>5.8739999999999997</v>
      </c>
      <c r="AA81">
        <v>155.75023100000001</v>
      </c>
      <c r="AB81">
        <v>1.929686</v>
      </c>
      <c r="AC81">
        <v>58.097175999999997</v>
      </c>
      <c r="AD81" s="1">
        <v>325</v>
      </c>
      <c r="AE81">
        <v>2</v>
      </c>
      <c r="AF81">
        <v>315</v>
      </c>
      <c r="AG81">
        <v>70</v>
      </c>
      <c r="AH81">
        <v>14.971277000000001</v>
      </c>
      <c r="AI81">
        <v>396.5</v>
      </c>
      <c r="AJ81">
        <v>0</v>
      </c>
      <c r="AK81">
        <v>6</v>
      </c>
      <c r="AL81">
        <v>382</v>
      </c>
      <c r="AM81">
        <v>0.72160018301687034</v>
      </c>
      <c r="AN81" t="s">
        <v>68</v>
      </c>
      <c r="AO81">
        <v>503.12799999999999</v>
      </c>
      <c r="AP81" t="s">
        <v>570</v>
      </c>
      <c r="AQ81" t="s">
        <v>115</v>
      </c>
      <c r="AR81" t="s">
        <v>118</v>
      </c>
      <c r="AS81" t="s">
        <v>115</v>
      </c>
      <c r="AT81" t="s">
        <v>118</v>
      </c>
      <c r="AU81" t="s">
        <v>202</v>
      </c>
      <c r="AV81" t="s">
        <v>463</v>
      </c>
      <c r="AW81" t="s">
        <v>68</v>
      </c>
      <c r="AX81">
        <v>2071</v>
      </c>
      <c r="AY81" t="s">
        <v>368</v>
      </c>
      <c r="AZ81">
        <v>11</v>
      </c>
      <c r="BA81" t="s">
        <v>467</v>
      </c>
      <c r="BB81">
        <v>8</v>
      </c>
      <c r="BC81">
        <v>1</v>
      </c>
      <c r="BE81" t="s">
        <v>68</v>
      </c>
      <c r="BF81">
        <v>0</v>
      </c>
      <c r="BG81" t="s">
        <v>280</v>
      </c>
      <c r="BI81" t="s">
        <v>115</v>
      </c>
      <c r="BJ81" t="s">
        <v>463</v>
      </c>
      <c r="BK81" t="s">
        <v>68</v>
      </c>
      <c r="BL81">
        <v>0.72160018301687034</v>
      </c>
      <c r="BM81">
        <v>2071</v>
      </c>
      <c r="BN81" t="s">
        <v>118</v>
      </c>
      <c r="BO81" t="s">
        <v>202</v>
      </c>
      <c r="BP81">
        <v>8</v>
      </c>
      <c r="BQ81">
        <v>2288.3240000000001</v>
      </c>
      <c r="BR81">
        <v>1.2389618863550833E-2</v>
      </c>
      <c r="BS81">
        <v>0.37301502300821621</v>
      </c>
      <c r="BT81">
        <v>0.13937850054464829</v>
      </c>
      <c r="BU81">
        <v>5.8739999999999997</v>
      </c>
      <c r="BV81">
        <v>8.7400210809308473E-2</v>
      </c>
      <c r="BW81">
        <v>13.459632464633504</v>
      </c>
      <c r="BX81">
        <v>6</v>
      </c>
      <c r="BY81">
        <v>2</v>
      </c>
      <c r="BZ81">
        <v>315</v>
      </c>
    </row>
    <row r="82" spans="1:78" ht="16.5" x14ac:dyDescent="0.25">
      <c r="A82" s="108" t="str">
        <f t="shared" si="19"/>
        <v>인천교통공사</v>
      </c>
      <c r="B82" s="109" t="str">
        <f t="shared" si="20"/>
        <v>이호봉</v>
      </c>
      <c r="C82" s="110" t="str">
        <f t="shared" si="21"/>
        <v>C</v>
      </c>
      <c r="D82" s="111">
        <f t="shared" si="22"/>
        <v>0.88364909621333054</v>
      </c>
      <c r="E82" s="112">
        <f t="shared" si="23"/>
        <v>1314</v>
      </c>
      <c r="F82" s="113" t="str">
        <f t="shared" si="24"/>
        <v>63</v>
      </c>
      <c r="G82" s="114" t="str">
        <f t="shared" si="25"/>
        <v>70바4908</v>
      </c>
      <c r="H82" s="115">
        <f t="shared" si="26"/>
        <v>12</v>
      </c>
      <c r="I82" s="116">
        <f t="shared" si="27"/>
        <v>2433.4139999999998</v>
      </c>
      <c r="J82" s="117">
        <f t="shared" si="28"/>
        <v>5.1638625944828943E-3</v>
      </c>
      <c r="K82" s="117">
        <f t="shared" si="29"/>
        <v>0.33038483430909499</v>
      </c>
      <c r="L82" s="117">
        <f t="shared" si="30"/>
        <v>9.7394031595116989E-2</v>
      </c>
      <c r="M82" s="118">
        <f t="shared" si="31"/>
        <v>7.1260000000000003</v>
      </c>
      <c r="N82" s="119">
        <f t="shared" si="32"/>
        <v>8.2189056198410965E-2</v>
      </c>
      <c r="O82" s="119">
        <f t="shared" si="33"/>
        <v>3.164278663638822</v>
      </c>
      <c r="P82" s="218">
        <f t="shared" si="34"/>
        <v>0</v>
      </c>
      <c r="Q82" s="219">
        <f t="shared" si="35"/>
        <v>2</v>
      </c>
      <c r="R82" s="219">
        <f t="shared" si="36"/>
        <v>77</v>
      </c>
      <c r="T82">
        <v>528</v>
      </c>
      <c r="U82">
        <v>1314</v>
      </c>
      <c r="V82" t="s">
        <v>255</v>
      </c>
      <c r="W82">
        <v>2433.4140000000002</v>
      </c>
      <c r="X82">
        <v>761.61099999999999</v>
      </c>
      <c r="Y82">
        <v>3.1949999999999998</v>
      </c>
      <c r="Z82">
        <v>7.1260000000000003</v>
      </c>
      <c r="AA82">
        <v>140.60521299999999</v>
      </c>
      <c r="AB82">
        <v>0.72606599999999999</v>
      </c>
      <c r="AC82">
        <v>46.453830000000004</v>
      </c>
      <c r="AD82" s="1">
        <v>237</v>
      </c>
      <c r="AE82">
        <v>2</v>
      </c>
      <c r="AF82">
        <v>77</v>
      </c>
      <c r="AG82">
        <v>73</v>
      </c>
      <c r="AH82">
        <v>17.306712000000001</v>
      </c>
      <c r="AI82">
        <v>209.9</v>
      </c>
      <c r="AJ82">
        <v>0</v>
      </c>
      <c r="AK82">
        <v>0</v>
      </c>
      <c r="AL82">
        <v>0</v>
      </c>
      <c r="AM82">
        <v>0.88364909621333054</v>
      </c>
      <c r="AN82" t="s">
        <v>67</v>
      </c>
      <c r="AO82">
        <v>368.66899999999998</v>
      </c>
      <c r="AP82" t="s">
        <v>571</v>
      </c>
      <c r="AQ82" t="s">
        <v>115</v>
      </c>
      <c r="AR82" t="s">
        <v>116</v>
      </c>
      <c r="AS82" t="s">
        <v>115</v>
      </c>
      <c r="AT82" t="s">
        <v>116</v>
      </c>
      <c r="AU82" t="s">
        <v>178</v>
      </c>
      <c r="AV82" t="s">
        <v>255</v>
      </c>
      <c r="AW82" t="s">
        <v>67</v>
      </c>
      <c r="AX82">
        <v>1314</v>
      </c>
      <c r="AY82" t="s">
        <v>359</v>
      </c>
      <c r="AZ82">
        <v>4</v>
      </c>
      <c r="BA82" t="s">
        <v>400</v>
      </c>
      <c r="BB82">
        <v>12</v>
      </c>
      <c r="BC82">
        <v>1</v>
      </c>
      <c r="BE82" t="s">
        <v>67</v>
      </c>
      <c r="BF82">
        <v>0</v>
      </c>
      <c r="BG82" t="s">
        <v>280</v>
      </c>
      <c r="BI82" t="s">
        <v>115</v>
      </c>
      <c r="BJ82" t="s">
        <v>255</v>
      </c>
      <c r="BK82" t="s">
        <v>67</v>
      </c>
      <c r="BL82">
        <v>0.88364909621333054</v>
      </c>
      <c r="BM82">
        <v>1314</v>
      </c>
      <c r="BN82" t="s">
        <v>116</v>
      </c>
      <c r="BO82" t="s">
        <v>178</v>
      </c>
      <c r="BP82">
        <v>12</v>
      </c>
      <c r="BQ82">
        <v>2433.4139999999998</v>
      </c>
      <c r="BR82">
        <v>5.1638625944828943E-3</v>
      </c>
      <c r="BS82">
        <v>0.33038483430909499</v>
      </c>
      <c r="BT82">
        <v>9.7394031595116975E-2</v>
      </c>
      <c r="BU82">
        <v>7.1260000000000003</v>
      </c>
      <c r="BV82">
        <v>8.2189056198410965E-2</v>
      </c>
      <c r="BW82">
        <v>3.164278663638822</v>
      </c>
      <c r="BX82">
        <v>0</v>
      </c>
      <c r="BY82">
        <v>2</v>
      </c>
      <c r="BZ82">
        <v>77</v>
      </c>
    </row>
    <row r="83" spans="1:78" ht="16.5" x14ac:dyDescent="0.25">
      <c r="A83" s="125" t="str">
        <f t="shared" si="19"/>
        <v>인천교통공사</v>
      </c>
      <c r="B83" s="126" t="str">
        <f t="shared" si="20"/>
        <v>이호순</v>
      </c>
      <c r="C83" s="127" t="str">
        <f t="shared" si="21"/>
        <v>A</v>
      </c>
      <c r="D83" s="128">
        <f t="shared" si="22"/>
        <v>0.99489300596852348</v>
      </c>
      <c r="E83" s="129">
        <f t="shared" si="23"/>
        <v>3947</v>
      </c>
      <c r="F83" s="130" t="str">
        <f t="shared" si="24"/>
        <v>63</v>
      </c>
      <c r="G83" s="131" t="str">
        <f t="shared" si="25"/>
        <v>70바4916</v>
      </c>
      <c r="H83" s="132">
        <f t="shared" si="26"/>
        <v>5</v>
      </c>
      <c r="I83" s="133">
        <f t="shared" si="27"/>
        <v>2243.337</v>
      </c>
      <c r="J83" s="134">
        <f t="shared" si="28"/>
        <v>6.6394385983040835E-3</v>
      </c>
      <c r="K83" s="134">
        <f t="shared" si="29"/>
        <v>0.28726182994313043</v>
      </c>
      <c r="L83" s="134">
        <f t="shared" si="30"/>
        <v>0.29152998412632608</v>
      </c>
      <c r="M83" s="135">
        <f t="shared" si="31"/>
        <v>5.0220000000000002</v>
      </c>
      <c r="N83" s="136">
        <f t="shared" si="32"/>
        <v>8.9152900344442232E-2</v>
      </c>
      <c r="O83" s="136">
        <f t="shared" si="33"/>
        <v>0.93610545361664343</v>
      </c>
      <c r="P83" s="216">
        <f t="shared" si="34"/>
        <v>0</v>
      </c>
      <c r="Q83" s="217">
        <f t="shared" si="35"/>
        <v>2</v>
      </c>
      <c r="R83" s="217">
        <f t="shared" si="36"/>
        <v>21</v>
      </c>
      <c r="T83">
        <v>528</v>
      </c>
      <c r="U83">
        <v>3947</v>
      </c>
      <c r="V83" t="s">
        <v>256</v>
      </c>
      <c r="W83">
        <v>2243.337</v>
      </c>
      <c r="X83">
        <v>624.51300000000003</v>
      </c>
      <c r="Y83">
        <v>3.5920000000000001</v>
      </c>
      <c r="Z83">
        <v>5.0220000000000002</v>
      </c>
      <c r="AA83">
        <v>128.51688999999999</v>
      </c>
      <c r="AB83">
        <v>0.85328000000000004</v>
      </c>
      <c r="AC83">
        <v>36.917997</v>
      </c>
      <c r="AD83" s="1">
        <v>654</v>
      </c>
      <c r="AE83">
        <v>2</v>
      </c>
      <c r="AF83">
        <v>21</v>
      </c>
      <c r="AG83">
        <v>63</v>
      </c>
      <c r="AH83">
        <v>17.455580999999999</v>
      </c>
      <c r="AI83">
        <v>0</v>
      </c>
      <c r="AJ83">
        <v>0</v>
      </c>
      <c r="AK83">
        <v>0</v>
      </c>
      <c r="AL83">
        <v>0</v>
      </c>
      <c r="AM83">
        <v>0.99489300596852348</v>
      </c>
      <c r="AN83" t="s">
        <v>335</v>
      </c>
      <c r="AO83">
        <v>1721.6679999999999</v>
      </c>
      <c r="AP83" t="s">
        <v>572</v>
      </c>
      <c r="AQ83" t="s">
        <v>115</v>
      </c>
      <c r="AR83" t="s">
        <v>116</v>
      </c>
      <c r="AS83" t="s">
        <v>115</v>
      </c>
      <c r="AT83" t="s">
        <v>116</v>
      </c>
      <c r="AU83" t="s">
        <v>188</v>
      </c>
      <c r="AV83" t="s">
        <v>256</v>
      </c>
      <c r="AW83" t="s">
        <v>335</v>
      </c>
      <c r="AX83">
        <v>3947</v>
      </c>
      <c r="AY83" t="s">
        <v>362</v>
      </c>
      <c r="AZ83">
        <v>1</v>
      </c>
      <c r="BA83" t="s">
        <v>363</v>
      </c>
      <c r="BB83">
        <v>5</v>
      </c>
      <c r="BC83">
        <v>1</v>
      </c>
      <c r="BE83" t="s">
        <v>335</v>
      </c>
      <c r="BF83">
        <v>0</v>
      </c>
      <c r="BG83" t="s">
        <v>280</v>
      </c>
      <c r="BI83" t="s">
        <v>115</v>
      </c>
      <c r="BJ83" t="s">
        <v>256</v>
      </c>
      <c r="BK83" t="s">
        <v>335</v>
      </c>
      <c r="BL83">
        <v>0.99489300596852348</v>
      </c>
      <c r="BM83">
        <v>3947</v>
      </c>
      <c r="BN83" t="s">
        <v>116</v>
      </c>
      <c r="BO83" t="s">
        <v>188</v>
      </c>
      <c r="BP83">
        <v>5</v>
      </c>
      <c r="BQ83">
        <v>2243.337</v>
      </c>
      <c r="BR83">
        <v>6.6394385983040835E-3</v>
      </c>
      <c r="BS83">
        <v>0.28726182994313043</v>
      </c>
      <c r="BT83">
        <v>0.29152998412632608</v>
      </c>
      <c r="BU83">
        <v>5.0220000000000002</v>
      </c>
      <c r="BV83">
        <v>8.9152900344442232E-2</v>
      </c>
      <c r="BW83">
        <v>0.93610545361664343</v>
      </c>
      <c r="BX83">
        <v>0</v>
      </c>
      <c r="BY83">
        <v>2</v>
      </c>
      <c r="BZ83">
        <v>21</v>
      </c>
    </row>
    <row r="84" spans="1:78" ht="16.5" x14ac:dyDescent="0.25">
      <c r="A84" s="108" t="str">
        <f t="shared" si="19"/>
        <v>인천교통공사</v>
      </c>
      <c r="B84" s="109" t="str">
        <f t="shared" si="20"/>
        <v>인상석</v>
      </c>
      <c r="C84" s="110" t="str">
        <f t="shared" si="21"/>
        <v>F</v>
      </c>
      <c r="D84" s="111">
        <f t="shared" si="22"/>
        <v>0.69816640785404782</v>
      </c>
      <c r="E84" s="112">
        <f t="shared" si="23"/>
        <v>7474</v>
      </c>
      <c r="F84" s="113" t="str">
        <f t="shared" si="24"/>
        <v>순환41</v>
      </c>
      <c r="G84" s="114" t="str">
        <f t="shared" si="25"/>
        <v>70바4923</v>
      </c>
      <c r="H84" s="115">
        <f t="shared" si="26"/>
        <v>4</v>
      </c>
      <c r="I84" s="116">
        <f t="shared" si="27"/>
        <v>1766.9920000000002</v>
      </c>
      <c r="J84" s="117">
        <f t="shared" si="28"/>
        <v>2.0340200224864057E-2</v>
      </c>
      <c r="K84" s="117">
        <f t="shared" si="29"/>
        <v>0.36412367619449548</v>
      </c>
      <c r="L84" s="117">
        <f t="shared" si="30"/>
        <v>0.15619765114952414</v>
      </c>
      <c r="M84" s="118">
        <f t="shared" si="31"/>
        <v>9.7140000000000004</v>
      </c>
      <c r="N84" s="119">
        <f t="shared" si="32"/>
        <v>0.11318670373153923</v>
      </c>
      <c r="O84" s="119">
        <f t="shared" si="33"/>
        <v>33.95601111946177</v>
      </c>
      <c r="P84" s="218">
        <f t="shared" si="34"/>
        <v>1</v>
      </c>
      <c r="Q84" s="219">
        <f t="shared" si="35"/>
        <v>2</v>
      </c>
      <c r="R84" s="219">
        <f t="shared" si="36"/>
        <v>600</v>
      </c>
      <c r="T84">
        <v>528</v>
      </c>
      <c r="U84">
        <v>7474</v>
      </c>
      <c r="V84" t="s">
        <v>319</v>
      </c>
      <c r="W84">
        <v>1766.992</v>
      </c>
      <c r="X84">
        <v>756.00599999999997</v>
      </c>
      <c r="Y84">
        <v>2.3370000000000002</v>
      </c>
      <c r="Z84">
        <v>9.7140000000000004</v>
      </c>
      <c r="AA84">
        <v>120.47634600000001</v>
      </c>
      <c r="AB84">
        <v>2.4505129999999999</v>
      </c>
      <c r="AC84">
        <v>43.868290000000002</v>
      </c>
      <c r="AD84" s="1">
        <v>276</v>
      </c>
      <c r="AE84">
        <v>2</v>
      </c>
      <c r="AF84">
        <v>600</v>
      </c>
      <c r="AG84">
        <v>78</v>
      </c>
      <c r="AH84">
        <v>14.666713</v>
      </c>
      <c r="AI84">
        <v>170</v>
      </c>
      <c r="AJ84">
        <v>0</v>
      </c>
      <c r="AK84">
        <v>1</v>
      </c>
      <c r="AL84">
        <v>76</v>
      </c>
      <c r="AM84">
        <v>0.69816640785404782</v>
      </c>
      <c r="AN84" t="s">
        <v>68</v>
      </c>
      <c r="AO84">
        <v>1298.0360000000001</v>
      </c>
      <c r="AP84" t="s">
        <v>573</v>
      </c>
      <c r="AQ84" t="s">
        <v>115</v>
      </c>
      <c r="AR84" t="s">
        <v>117</v>
      </c>
      <c r="AS84" t="s">
        <v>115</v>
      </c>
      <c r="AT84" t="s">
        <v>117</v>
      </c>
      <c r="AU84" t="s">
        <v>194</v>
      </c>
      <c r="AV84" t="s">
        <v>319</v>
      </c>
      <c r="AW84" t="s">
        <v>68</v>
      </c>
      <c r="AX84">
        <v>7474</v>
      </c>
      <c r="AY84" t="s">
        <v>375</v>
      </c>
      <c r="AZ84">
        <v>3</v>
      </c>
      <c r="BA84" t="s">
        <v>341</v>
      </c>
      <c r="BB84">
        <v>4</v>
      </c>
      <c r="BC84">
        <v>1</v>
      </c>
      <c r="BE84" t="s">
        <v>68</v>
      </c>
      <c r="BF84">
        <v>0</v>
      </c>
      <c r="BG84" t="s">
        <v>280</v>
      </c>
      <c r="BI84" t="s">
        <v>115</v>
      </c>
      <c r="BJ84" t="s">
        <v>319</v>
      </c>
      <c r="BK84" t="s">
        <v>68</v>
      </c>
      <c r="BL84">
        <v>0.69816640785404782</v>
      </c>
      <c r="BM84">
        <v>7474</v>
      </c>
      <c r="BN84" t="s">
        <v>117</v>
      </c>
      <c r="BO84" t="s">
        <v>194</v>
      </c>
      <c r="BP84">
        <v>4</v>
      </c>
      <c r="BQ84">
        <v>1766.9920000000002</v>
      </c>
      <c r="BR84">
        <v>2.0340200224864057E-2</v>
      </c>
      <c r="BS84">
        <v>0.36412367619449548</v>
      </c>
      <c r="BT84">
        <v>0.15619765114952416</v>
      </c>
      <c r="BU84">
        <v>9.7140000000000004</v>
      </c>
      <c r="BV84">
        <v>0.11318670373153923</v>
      </c>
      <c r="BW84">
        <v>33.95601111946177</v>
      </c>
      <c r="BX84">
        <v>1</v>
      </c>
      <c r="BY84">
        <v>2</v>
      </c>
      <c r="BZ84">
        <v>600</v>
      </c>
    </row>
    <row r="85" spans="1:78" ht="16.5" x14ac:dyDescent="0.25">
      <c r="A85" s="125" t="str">
        <f t="shared" si="19"/>
        <v>인천교통공사</v>
      </c>
      <c r="B85" s="126" t="str">
        <f t="shared" si="20"/>
        <v>장형익</v>
      </c>
      <c r="C85" s="127" t="str">
        <f t="shared" si="21"/>
        <v>D</v>
      </c>
      <c r="D85" s="128">
        <f t="shared" si="22"/>
        <v>0.83921802112530564</v>
      </c>
      <c r="E85" s="129">
        <f t="shared" si="23"/>
        <v>206</v>
      </c>
      <c r="F85" s="130" t="str">
        <f t="shared" si="24"/>
        <v>63</v>
      </c>
      <c r="G85" s="131" t="str">
        <f t="shared" si="25"/>
        <v>70바4914</v>
      </c>
      <c r="H85" s="132">
        <f t="shared" si="26"/>
        <v>4</v>
      </c>
      <c r="I85" s="133">
        <f t="shared" si="27"/>
        <v>2235.2759999999998</v>
      </c>
      <c r="J85" s="134">
        <f t="shared" si="28"/>
        <v>9.3001877213477902E-3</v>
      </c>
      <c r="K85" s="134">
        <f t="shared" si="29"/>
        <v>0.33086812060769916</v>
      </c>
      <c r="L85" s="134">
        <f t="shared" si="30"/>
        <v>0.22592288379600553</v>
      </c>
      <c r="M85" s="135">
        <f t="shared" si="31"/>
        <v>8.6140000000000008</v>
      </c>
      <c r="N85" s="136">
        <f t="shared" si="32"/>
        <v>0.67105807068120449</v>
      </c>
      <c r="O85" s="136">
        <f t="shared" si="33"/>
        <v>3.6237135816785044</v>
      </c>
      <c r="P85" s="216">
        <f t="shared" si="34"/>
        <v>1</v>
      </c>
      <c r="Q85" s="217">
        <f t="shared" si="35"/>
        <v>15</v>
      </c>
      <c r="R85" s="217">
        <f t="shared" si="36"/>
        <v>81</v>
      </c>
      <c r="T85">
        <v>528</v>
      </c>
      <c r="U85">
        <v>206</v>
      </c>
      <c r="V85" t="s">
        <v>257</v>
      </c>
      <c r="W85">
        <v>2235.2759999999998</v>
      </c>
      <c r="X85">
        <v>741.58399999999995</v>
      </c>
      <c r="Y85">
        <v>3.0139999999999998</v>
      </c>
      <c r="Z85">
        <v>8.6140000000000008</v>
      </c>
      <c r="AA85">
        <v>131.47465800000001</v>
      </c>
      <c r="AB85">
        <v>1.222739</v>
      </c>
      <c r="AC85">
        <v>43.500773000000002</v>
      </c>
      <c r="AD85" s="1">
        <v>505</v>
      </c>
      <c r="AE85">
        <v>15</v>
      </c>
      <c r="AF85">
        <v>81</v>
      </c>
      <c r="AG85">
        <v>80</v>
      </c>
      <c r="AH85">
        <v>17.001573</v>
      </c>
      <c r="AI85">
        <v>258.3</v>
      </c>
      <c r="AJ85">
        <v>0</v>
      </c>
      <c r="AK85">
        <v>1</v>
      </c>
      <c r="AL85">
        <v>180</v>
      </c>
      <c r="AM85">
        <v>0.83921802112530564</v>
      </c>
      <c r="AN85" t="s">
        <v>66</v>
      </c>
      <c r="AO85">
        <v>1971.4659999999999</v>
      </c>
      <c r="AP85" t="s">
        <v>574</v>
      </c>
      <c r="AQ85" t="s">
        <v>115</v>
      </c>
      <c r="AR85" t="s">
        <v>116</v>
      </c>
      <c r="AS85" t="s">
        <v>115</v>
      </c>
      <c r="AT85" t="s">
        <v>116</v>
      </c>
      <c r="AU85" t="s">
        <v>185</v>
      </c>
      <c r="AV85" t="s">
        <v>257</v>
      </c>
      <c r="AW85" t="s">
        <v>66</v>
      </c>
      <c r="AX85">
        <v>206</v>
      </c>
      <c r="AY85" t="s">
        <v>356</v>
      </c>
      <c r="AZ85">
        <v>1</v>
      </c>
      <c r="BA85" t="s">
        <v>186</v>
      </c>
      <c r="BB85">
        <v>4</v>
      </c>
      <c r="BC85">
        <v>1</v>
      </c>
      <c r="BE85" t="s">
        <v>67</v>
      </c>
      <c r="BF85">
        <v>-1</v>
      </c>
      <c r="BG85" t="s">
        <v>338</v>
      </c>
      <c r="BI85" t="s">
        <v>115</v>
      </c>
      <c r="BJ85" t="s">
        <v>257</v>
      </c>
      <c r="BK85" t="s">
        <v>66</v>
      </c>
      <c r="BL85">
        <v>0.83921802112530564</v>
      </c>
      <c r="BM85">
        <v>206</v>
      </c>
      <c r="BN85" t="s">
        <v>116</v>
      </c>
      <c r="BO85" t="s">
        <v>185</v>
      </c>
      <c r="BP85">
        <v>4</v>
      </c>
      <c r="BQ85">
        <v>2235.2759999999998</v>
      </c>
      <c r="BR85">
        <v>9.3001877213477902E-3</v>
      </c>
      <c r="BS85">
        <v>0.33086812060769916</v>
      </c>
      <c r="BT85">
        <v>0.22592288379600553</v>
      </c>
      <c r="BU85">
        <v>8.6140000000000008</v>
      </c>
      <c r="BV85">
        <v>0.67105807068120449</v>
      </c>
      <c r="BW85">
        <v>3.6237135816785044</v>
      </c>
      <c r="BX85">
        <v>1</v>
      </c>
      <c r="BY85">
        <v>15</v>
      </c>
      <c r="BZ85">
        <v>81</v>
      </c>
    </row>
    <row r="86" spans="1:78" ht="16.5" x14ac:dyDescent="0.25">
      <c r="A86" s="108" t="str">
        <f t="shared" si="19"/>
        <v>인천교통공사</v>
      </c>
      <c r="B86" s="109" t="str">
        <f t="shared" si="20"/>
        <v>전운종</v>
      </c>
      <c r="C86" s="110" t="str">
        <f t="shared" si="21"/>
        <v>B</v>
      </c>
      <c r="D86" s="111">
        <f t="shared" si="22"/>
        <v>0.90146129039309286</v>
      </c>
      <c r="E86" s="112">
        <f t="shared" si="23"/>
        <v>2216</v>
      </c>
      <c r="F86" s="113" t="str">
        <f t="shared" si="24"/>
        <v>순환41</v>
      </c>
      <c r="G86" s="114" t="str">
        <f t="shared" si="25"/>
        <v>70바4923</v>
      </c>
      <c r="H86" s="115">
        <f t="shared" si="26"/>
        <v>8</v>
      </c>
      <c r="I86" s="116">
        <f t="shared" si="27"/>
        <v>2003.8690000000001</v>
      </c>
      <c r="J86" s="117">
        <f t="shared" si="28"/>
        <v>1.3337294871125758E-2</v>
      </c>
      <c r="K86" s="117">
        <f t="shared" si="29"/>
        <v>0.31122096881220968</v>
      </c>
      <c r="L86" s="117">
        <f t="shared" si="30"/>
        <v>0.1462171429369884</v>
      </c>
      <c r="M86" s="118">
        <f t="shared" si="31"/>
        <v>4.5469999999999997</v>
      </c>
      <c r="N86" s="119">
        <f t="shared" si="32"/>
        <v>0.14971038525971508</v>
      </c>
      <c r="O86" s="119">
        <f t="shared" si="33"/>
        <v>2.7446903964281097</v>
      </c>
      <c r="P86" s="218">
        <f t="shared" si="34"/>
        <v>1</v>
      </c>
      <c r="Q86" s="219">
        <f t="shared" si="35"/>
        <v>3</v>
      </c>
      <c r="R86" s="219">
        <f t="shared" si="36"/>
        <v>55</v>
      </c>
      <c r="T86">
        <v>528</v>
      </c>
      <c r="U86">
        <v>2216</v>
      </c>
      <c r="V86" t="s">
        <v>575</v>
      </c>
      <c r="W86">
        <v>2003.8689999999999</v>
      </c>
      <c r="X86">
        <v>664.20500000000004</v>
      </c>
      <c r="Y86">
        <v>3.0169999999999999</v>
      </c>
      <c r="Z86">
        <v>4.5469999999999997</v>
      </c>
      <c r="AA86">
        <v>134.12299999999999</v>
      </c>
      <c r="AB86">
        <v>1.7888379999999999</v>
      </c>
      <c r="AC86">
        <v>41.741889999999998</v>
      </c>
      <c r="AD86" s="1">
        <v>293</v>
      </c>
      <c r="AE86">
        <v>3</v>
      </c>
      <c r="AF86">
        <v>55</v>
      </c>
      <c r="AG86">
        <v>59</v>
      </c>
      <c r="AH86">
        <v>14.940531999999999</v>
      </c>
      <c r="AI86">
        <v>0</v>
      </c>
      <c r="AJ86">
        <v>0</v>
      </c>
      <c r="AK86">
        <v>1</v>
      </c>
      <c r="AL86">
        <v>21</v>
      </c>
      <c r="AM86">
        <v>0.90146129039309286</v>
      </c>
      <c r="AN86" t="s">
        <v>313</v>
      </c>
      <c r="AO86">
        <v>458.54500000000002</v>
      </c>
      <c r="AP86" t="s">
        <v>576</v>
      </c>
      <c r="AQ86" t="s">
        <v>115</v>
      </c>
      <c r="AR86" t="s">
        <v>117</v>
      </c>
      <c r="AS86" t="s">
        <v>115</v>
      </c>
      <c r="AT86" t="s">
        <v>117</v>
      </c>
      <c r="AU86" t="s">
        <v>194</v>
      </c>
      <c r="AV86" t="s">
        <v>575</v>
      </c>
      <c r="AW86" t="s">
        <v>313</v>
      </c>
      <c r="AX86">
        <v>2216</v>
      </c>
      <c r="AY86" t="s">
        <v>379</v>
      </c>
      <c r="AZ86">
        <v>7</v>
      </c>
      <c r="BA86" t="s">
        <v>577</v>
      </c>
      <c r="BB86">
        <v>8</v>
      </c>
      <c r="BC86">
        <v>1</v>
      </c>
      <c r="BE86" t="s">
        <v>66</v>
      </c>
      <c r="BF86">
        <v>2</v>
      </c>
      <c r="BG86" t="s">
        <v>279</v>
      </c>
      <c r="BI86" t="s">
        <v>115</v>
      </c>
      <c r="BJ86" t="s">
        <v>575</v>
      </c>
      <c r="BK86" t="s">
        <v>313</v>
      </c>
      <c r="BL86">
        <v>0.90146129039309286</v>
      </c>
      <c r="BM86">
        <v>2216</v>
      </c>
      <c r="BN86" t="s">
        <v>117</v>
      </c>
      <c r="BO86" t="s">
        <v>194</v>
      </c>
      <c r="BP86">
        <v>8</v>
      </c>
      <c r="BQ86">
        <v>2003.8690000000001</v>
      </c>
      <c r="BR86">
        <v>1.3337294871125758E-2</v>
      </c>
      <c r="BS86">
        <v>0.31122096881220968</v>
      </c>
      <c r="BT86">
        <v>0.1462171429369884</v>
      </c>
      <c r="BU86">
        <v>4.5469999999999997</v>
      </c>
      <c r="BV86">
        <v>0.14971038525971508</v>
      </c>
      <c r="BW86">
        <v>2.7446903964281097</v>
      </c>
      <c r="BX86">
        <v>1</v>
      </c>
      <c r="BY86">
        <v>3</v>
      </c>
      <c r="BZ86">
        <v>55</v>
      </c>
    </row>
    <row r="87" spans="1:78" ht="16.5" x14ac:dyDescent="0.25">
      <c r="A87" s="125" t="str">
        <f t="shared" si="19"/>
        <v>인천교통공사</v>
      </c>
      <c r="B87" s="126" t="str">
        <f t="shared" si="20"/>
        <v>전익수</v>
      </c>
      <c r="C87" s="127" t="str">
        <f t="shared" si="21"/>
        <v>F</v>
      </c>
      <c r="D87" s="128">
        <f t="shared" si="22"/>
        <v>0.73431195344597244</v>
      </c>
      <c r="E87" s="129">
        <f t="shared" si="23"/>
        <v>7867</v>
      </c>
      <c r="F87" s="130" t="str">
        <f t="shared" si="24"/>
        <v>순환43</v>
      </c>
      <c r="G87" s="131" t="str">
        <f t="shared" si="25"/>
        <v>70바4937</v>
      </c>
      <c r="H87" s="132">
        <f t="shared" si="26"/>
        <v>3</v>
      </c>
      <c r="I87" s="133">
        <f t="shared" si="27"/>
        <v>1762.6670000000001</v>
      </c>
      <c r="J87" s="134">
        <f t="shared" si="28"/>
        <v>1.6677292961043082E-2</v>
      </c>
      <c r="K87" s="134">
        <f t="shared" si="29"/>
        <v>0.35111870689637192</v>
      </c>
      <c r="L87" s="134">
        <f t="shared" si="30"/>
        <v>0.16395609607486836</v>
      </c>
      <c r="M87" s="135">
        <f t="shared" si="31"/>
        <v>4.8710000000000004</v>
      </c>
      <c r="N87" s="136">
        <f t="shared" si="32"/>
        <v>0.11346442634938986</v>
      </c>
      <c r="O87" s="136">
        <f t="shared" si="33"/>
        <v>6.3540078755658325</v>
      </c>
      <c r="P87" s="216">
        <f t="shared" si="34"/>
        <v>0</v>
      </c>
      <c r="Q87" s="217">
        <f t="shared" si="35"/>
        <v>2</v>
      </c>
      <c r="R87" s="217">
        <f t="shared" si="36"/>
        <v>112</v>
      </c>
      <c r="T87">
        <v>528</v>
      </c>
      <c r="U87">
        <v>7867</v>
      </c>
      <c r="V87" t="s">
        <v>258</v>
      </c>
      <c r="W87">
        <v>1762.6669999999999</v>
      </c>
      <c r="X87">
        <v>596.03800000000001</v>
      </c>
      <c r="Y87">
        <v>2.9569999999999999</v>
      </c>
      <c r="Z87">
        <v>4.8710000000000004</v>
      </c>
      <c r="AA87">
        <v>110.72690299999999</v>
      </c>
      <c r="AB87">
        <v>1.846625</v>
      </c>
      <c r="AC87">
        <v>38.878287</v>
      </c>
      <c r="AD87" s="1">
        <v>289</v>
      </c>
      <c r="AE87">
        <v>2</v>
      </c>
      <c r="AF87">
        <v>112</v>
      </c>
      <c r="AG87">
        <v>61</v>
      </c>
      <c r="AH87">
        <v>15.919048999999999</v>
      </c>
      <c r="AI87">
        <v>0</v>
      </c>
      <c r="AJ87">
        <v>0</v>
      </c>
      <c r="AK87">
        <v>0</v>
      </c>
      <c r="AL87">
        <v>0</v>
      </c>
      <c r="AM87">
        <v>0.73431195344597244</v>
      </c>
      <c r="AN87" t="s">
        <v>68</v>
      </c>
      <c r="AO87">
        <v>1539.13</v>
      </c>
      <c r="AP87" t="s">
        <v>578</v>
      </c>
      <c r="AQ87" t="s">
        <v>115</v>
      </c>
      <c r="AR87" t="s">
        <v>119</v>
      </c>
      <c r="AS87" t="s">
        <v>115</v>
      </c>
      <c r="AT87" t="s">
        <v>119</v>
      </c>
      <c r="AU87" t="s">
        <v>208</v>
      </c>
      <c r="AV87" t="s">
        <v>258</v>
      </c>
      <c r="AW87" t="s">
        <v>68</v>
      </c>
      <c r="AX87">
        <v>7867</v>
      </c>
      <c r="AY87" t="s">
        <v>371</v>
      </c>
      <c r="AZ87">
        <v>6</v>
      </c>
      <c r="BA87" t="s">
        <v>398</v>
      </c>
      <c r="BB87">
        <v>3</v>
      </c>
      <c r="BC87">
        <v>1</v>
      </c>
      <c r="BE87" t="s">
        <v>68</v>
      </c>
      <c r="BF87">
        <v>0</v>
      </c>
      <c r="BG87" t="s">
        <v>280</v>
      </c>
      <c r="BI87" t="s">
        <v>115</v>
      </c>
      <c r="BJ87" t="s">
        <v>258</v>
      </c>
      <c r="BK87" t="s">
        <v>68</v>
      </c>
      <c r="BL87">
        <v>0.73431195344597244</v>
      </c>
      <c r="BM87">
        <v>7867</v>
      </c>
      <c r="BN87" t="s">
        <v>119</v>
      </c>
      <c r="BO87" t="s">
        <v>208</v>
      </c>
      <c r="BP87">
        <v>3</v>
      </c>
      <c r="BQ87">
        <v>1762.6670000000001</v>
      </c>
      <c r="BR87">
        <v>1.6677292961043082E-2</v>
      </c>
      <c r="BS87">
        <v>0.35111870689637192</v>
      </c>
      <c r="BT87">
        <v>0.16395609607486838</v>
      </c>
      <c r="BU87">
        <v>4.8710000000000004</v>
      </c>
      <c r="BV87">
        <v>0.11346442634938986</v>
      </c>
      <c r="BW87">
        <v>6.3540078755658325</v>
      </c>
      <c r="BX87">
        <v>0</v>
      </c>
      <c r="BY87">
        <v>2</v>
      </c>
      <c r="BZ87">
        <v>112</v>
      </c>
    </row>
    <row r="88" spans="1:78" ht="16.5" x14ac:dyDescent="0.25">
      <c r="A88" s="108" t="str">
        <f t="shared" si="19"/>
        <v>인천교통공사</v>
      </c>
      <c r="B88" s="109" t="str">
        <f t="shared" si="20"/>
        <v>전지석</v>
      </c>
      <c r="C88" s="110" t="str">
        <f t="shared" si="21"/>
        <v>D</v>
      </c>
      <c r="D88" s="111">
        <f t="shared" si="22"/>
        <v>0.80274758548781189</v>
      </c>
      <c r="E88" s="112">
        <f t="shared" si="23"/>
        <v>4494</v>
      </c>
      <c r="F88" s="113" t="str">
        <f t="shared" si="24"/>
        <v>순환42</v>
      </c>
      <c r="G88" s="114" t="str">
        <f t="shared" si="25"/>
        <v>70바4930</v>
      </c>
      <c r="H88" s="115">
        <f t="shared" si="26"/>
        <v>9</v>
      </c>
      <c r="I88" s="116">
        <f t="shared" si="27"/>
        <v>2253.0949999999998</v>
      </c>
      <c r="J88" s="117">
        <f t="shared" si="28"/>
        <v>3.5840308224419104E-3</v>
      </c>
      <c r="K88" s="117">
        <f t="shared" si="29"/>
        <v>0.35012358708089825</v>
      </c>
      <c r="L88" s="117">
        <f t="shared" si="30"/>
        <v>8.2996944203417966E-2</v>
      </c>
      <c r="M88" s="118">
        <f t="shared" si="31"/>
        <v>4.7510000000000003</v>
      </c>
      <c r="N88" s="119">
        <f t="shared" si="32"/>
        <v>5.4935727945090641E-2</v>
      </c>
      <c r="O88" s="119">
        <f t="shared" si="33"/>
        <v>9.8334953021712241</v>
      </c>
      <c r="P88" s="218">
        <f t="shared" si="34"/>
        <v>0</v>
      </c>
      <c r="Q88" s="219">
        <f t="shared" si="35"/>
        <v>545</v>
      </c>
      <c r="R88" s="219">
        <f t="shared" si="36"/>
        <v>350</v>
      </c>
      <c r="T88">
        <v>528</v>
      </c>
      <c r="U88">
        <v>4494</v>
      </c>
      <c r="V88" t="s">
        <v>466</v>
      </c>
      <c r="W88">
        <v>2253.0949999999998</v>
      </c>
      <c r="X88">
        <v>777.2</v>
      </c>
      <c r="Y88">
        <v>2.899</v>
      </c>
      <c r="Z88">
        <v>4.7510000000000003</v>
      </c>
      <c r="AA88">
        <v>146.08161200000001</v>
      </c>
      <c r="AB88">
        <v>0.52356100000000005</v>
      </c>
      <c r="AC88">
        <v>51.146617999999997</v>
      </c>
      <c r="AD88" s="1">
        <v>187</v>
      </c>
      <c r="AE88">
        <v>545</v>
      </c>
      <c r="AF88">
        <v>350</v>
      </c>
      <c r="AG88">
        <v>71</v>
      </c>
      <c r="AH88">
        <v>15.423534999999999</v>
      </c>
      <c r="AI88">
        <v>5.2</v>
      </c>
      <c r="AJ88">
        <v>0</v>
      </c>
      <c r="AK88">
        <v>0</v>
      </c>
      <c r="AL88">
        <v>0</v>
      </c>
      <c r="AM88">
        <v>0.80274758548781189</v>
      </c>
      <c r="AN88" t="s">
        <v>66</v>
      </c>
      <c r="AO88">
        <v>483.43200000000002</v>
      </c>
      <c r="AP88" t="s">
        <v>579</v>
      </c>
      <c r="AQ88" t="s">
        <v>115</v>
      </c>
      <c r="AR88" t="s">
        <v>118</v>
      </c>
      <c r="AS88" t="s">
        <v>115</v>
      </c>
      <c r="AT88" t="s">
        <v>118</v>
      </c>
      <c r="AU88" t="s">
        <v>201</v>
      </c>
      <c r="AV88" t="s">
        <v>466</v>
      </c>
      <c r="AW88" t="s">
        <v>66</v>
      </c>
      <c r="AX88">
        <v>4494</v>
      </c>
      <c r="AY88" t="s">
        <v>388</v>
      </c>
      <c r="AZ88">
        <v>3</v>
      </c>
      <c r="BA88" t="s">
        <v>389</v>
      </c>
      <c r="BB88">
        <v>9</v>
      </c>
      <c r="BC88">
        <v>1</v>
      </c>
      <c r="BE88" t="s">
        <v>68</v>
      </c>
      <c r="BF88">
        <v>1</v>
      </c>
      <c r="BG88" t="s">
        <v>279</v>
      </c>
      <c r="BI88" t="s">
        <v>115</v>
      </c>
      <c r="BJ88" t="s">
        <v>466</v>
      </c>
      <c r="BK88" t="s">
        <v>66</v>
      </c>
      <c r="BL88">
        <v>0.80274758548781189</v>
      </c>
      <c r="BM88">
        <v>4494</v>
      </c>
      <c r="BN88" t="s">
        <v>118</v>
      </c>
      <c r="BO88" t="s">
        <v>201</v>
      </c>
      <c r="BP88">
        <v>9</v>
      </c>
      <c r="BQ88">
        <v>2253.0949999999998</v>
      </c>
      <c r="BR88">
        <v>3.5840308224419104E-3</v>
      </c>
      <c r="BS88">
        <v>0.35012358708089825</v>
      </c>
      <c r="BT88">
        <v>8.2996944203417966E-2</v>
      </c>
      <c r="BU88">
        <v>4.7510000000000003</v>
      </c>
      <c r="BV88">
        <v>5.4935727945090641E-2</v>
      </c>
      <c r="BW88">
        <v>9.8334953021712241</v>
      </c>
      <c r="BX88">
        <v>0</v>
      </c>
      <c r="BY88">
        <v>545</v>
      </c>
      <c r="BZ88">
        <v>350</v>
      </c>
    </row>
    <row r="89" spans="1:78" ht="16.5" x14ac:dyDescent="0.25">
      <c r="A89" s="125" t="str">
        <f t="shared" si="19"/>
        <v>인천교통공사</v>
      </c>
      <c r="B89" s="126" t="str">
        <f t="shared" si="20"/>
        <v>정정희</v>
      </c>
      <c r="C89" s="127" t="str">
        <f t="shared" si="21"/>
        <v>C</v>
      </c>
      <c r="D89" s="128">
        <f t="shared" si="22"/>
        <v>0.86884911023945932</v>
      </c>
      <c r="E89" s="129">
        <f t="shared" si="23"/>
        <v>7714</v>
      </c>
      <c r="F89" s="130" t="str">
        <f t="shared" si="24"/>
        <v>순환42</v>
      </c>
      <c r="G89" s="131" t="str">
        <f t="shared" si="25"/>
        <v>70바4930</v>
      </c>
      <c r="H89" s="132">
        <f t="shared" si="26"/>
        <v>3</v>
      </c>
      <c r="I89" s="133">
        <f t="shared" si="27"/>
        <v>1946.5650000000003</v>
      </c>
      <c r="J89" s="134">
        <f t="shared" si="28"/>
        <v>1.1781505792735278E-2</v>
      </c>
      <c r="K89" s="134">
        <f t="shared" si="29"/>
        <v>0.37392091371774028</v>
      </c>
      <c r="L89" s="134">
        <f t="shared" si="30"/>
        <v>0.17415293093218051</v>
      </c>
      <c r="M89" s="135">
        <f t="shared" si="31"/>
        <v>4.6749999999999998</v>
      </c>
      <c r="N89" s="136">
        <f t="shared" si="32"/>
        <v>0</v>
      </c>
      <c r="O89" s="136">
        <f t="shared" si="33"/>
        <v>2.6199998458823615</v>
      </c>
      <c r="P89" s="216">
        <f t="shared" si="34"/>
        <v>4</v>
      </c>
      <c r="Q89" s="217">
        <f t="shared" si="35"/>
        <v>0</v>
      </c>
      <c r="R89" s="217">
        <f t="shared" si="36"/>
        <v>51</v>
      </c>
      <c r="T89">
        <v>528</v>
      </c>
      <c r="U89">
        <v>7714</v>
      </c>
      <c r="V89" t="s">
        <v>259</v>
      </c>
      <c r="W89">
        <v>1946.5650000000001</v>
      </c>
      <c r="X89">
        <v>623.45000000000005</v>
      </c>
      <c r="Y89">
        <v>3.1219999999999999</v>
      </c>
      <c r="Z89">
        <v>4.6749999999999998</v>
      </c>
      <c r="AA89">
        <v>129.69606999999999</v>
      </c>
      <c r="AB89">
        <v>1.5280149999999999</v>
      </c>
      <c r="AC89">
        <v>48.496073000000003</v>
      </c>
      <c r="AD89" s="1">
        <v>339</v>
      </c>
      <c r="AE89">
        <v>0</v>
      </c>
      <c r="AF89">
        <v>51</v>
      </c>
      <c r="AG89">
        <v>63</v>
      </c>
      <c r="AH89">
        <v>15.008666</v>
      </c>
      <c r="AI89">
        <v>21.2</v>
      </c>
      <c r="AJ89">
        <v>0</v>
      </c>
      <c r="AK89">
        <v>4</v>
      </c>
      <c r="AL89">
        <v>558</v>
      </c>
      <c r="AM89">
        <v>0.86884911023945932</v>
      </c>
      <c r="AN89" t="s">
        <v>67</v>
      </c>
      <c r="AO89">
        <v>1722.5530000000001</v>
      </c>
      <c r="AP89" t="s">
        <v>580</v>
      </c>
      <c r="AQ89" t="s">
        <v>115</v>
      </c>
      <c r="AR89" t="s">
        <v>118</v>
      </c>
      <c r="AS89" t="s">
        <v>115</v>
      </c>
      <c r="AT89" t="s">
        <v>118</v>
      </c>
      <c r="AU89" t="s">
        <v>201</v>
      </c>
      <c r="AV89" t="s">
        <v>259</v>
      </c>
      <c r="AW89" t="s">
        <v>67</v>
      </c>
      <c r="AX89">
        <v>7714</v>
      </c>
      <c r="AY89" t="s">
        <v>383</v>
      </c>
      <c r="AZ89">
        <v>2</v>
      </c>
      <c r="BA89" t="s">
        <v>439</v>
      </c>
      <c r="BB89">
        <v>3</v>
      </c>
      <c r="BC89">
        <v>1</v>
      </c>
      <c r="BE89" t="s">
        <v>67</v>
      </c>
      <c r="BF89">
        <v>0</v>
      </c>
      <c r="BG89" t="s">
        <v>280</v>
      </c>
      <c r="BI89" t="s">
        <v>115</v>
      </c>
      <c r="BJ89" t="s">
        <v>259</v>
      </c>
      <c r="BK89" t="s">
        <v>67</v>
      </c>
      <c r="BL89">
        <v>0.86884911023945932</v>
      </c>
      <c r="BM89">
        <v>7714</v>
      </c>
      <c r="BN89" t="s">
        <v>118</v>
      </c>
      <c r="BO89" t="s">
        <v>201</v>
      </c>
      <c r="BP89">
        <v>3</v>
      </c>
      <c r="BQ89">
        <v>1946.5650000000003</v>
      </c>
      <c r="BR89">
        <v>1.1781505792735278E-2</v>
      </c>
      <c r="BS89">
        <v>0.37392091371774028</v>
      </c>
      <c r="BT89">
        <v>0.17415293093218054</v>
      </c>
      <c r="BU89">
        <v>4.6749999999999998</v>
      </c>
      <c r="BV89">
        <v>0</v>
      </c>
      <c r="BW89">
        <v>2.6199998458823615</v>
      </c>
      <c r="BX89">
        <v>4</v>
      </c>
      <c r="BY89">
        <v>0</v>
      </c>
      <c r="BZ89">
        <v>51</v>
      </c>
    </row>
    <row r="90" spans="1:78" ht="16.5" x14ac:dyDescent="0.25">
      <c r="A90" s="108" t="str">
        <f t="shared" si="19"/>
        <v>인천교통공사</v>
      </c>
      <c r="B90" s="109" t="str">
        <f t="shared" si="20"/>
        <v>정진민</v>
      </c>
      <c r="C90" s="110" t="str">
        <f t="shared" si="21"/>
        <v>F</v>
      </c>
      <c r="D90" s="111">
        <f t="shared" si="22"/>
        <v>0.7012613982181235</v>
      </c>
      <c r="E90" s="112">
        <f t="shared" si="23"/>
        <v>3521</v>
      </c>
      <c r="F90" s="113" t="str">
        <f t="shared" si="24"/>
        <v>순환42</v>
      </c>
      <c r="G90" s="114" t="str">
        <f t="shared" si="25"/>
        <v>70바4933</v>
      </c>
      <c r="H90" s="115">
        <f t="shared" si="26"/>
        <v>2</v>
      </c>
      <c r="I90" s="116">
        <f t="shared" si="27"/>
        <v>2119.2640000000001</v>
      </c>
      <c r="J90" s="117">
        <f t="shared" si="28"/>
        <v>8.003521953714161E-3</v>
      </c>
      <c r="K90" s="117">
        <f t="shared" si="29"/>
        <v>0.38952940317372398</v>
      </c>
      <c r="L90" s="117">
        <f t="shared" si="30"/>
        <v>9.3428662026061871E-2</v>
      </c>
      <c r="M90" s="118">
        <f t="shared" si="31"/>
        <v>6.5179999999999998</v>
      </c>
      <c r="N90" s="119">
        <f t="shared" si="32"/>
        <v>0.14155857882736647</v>
      </c>
      <c r="O90" s="119">
        <f t="shared" si="33"/>
        <v>13.448064988599816</v>
      </c>
      <c r="P90" s="218">
        <f t="shared" si="34"/>
        <v>0</v>
      </c>
      <c r="Q90" s="219">
        <f t="shared" si="35"/>
        <v>3</v>
      </c>
      <c r="R90" s="219">
        <f t="shared" si="36"/>
        <v>285</v>
      </c>
      <c r="T90">
        <v>528</v>
      </c>
      <c r="U90">
        <v>3521</v>
      </c>
      <c r="V90" t="s">
        <v>289</v>
      </c>
      <c r="W90">
        <v>2119.2640000000001</v>
      </c>
      <c r="X90">
        <v>839.64</v>
      </c>
      <c r="Y90">
        <v>2.524</v>
      </c>
      <c r="Z90">
        <v>6.5179999999999998</v>
      </c>
      <c r="AA90">
        <v>133.54633200000001</v>
      </c>
      <c r="AB90">
        <v>1.0688409999999999</v>
      </c>
      <c r="AC90">
        <v>52.020223000000001</v>
      </c>
      <c r="AD90" s="1">
        <v>198</v>
      </c>
      <c r="AE90">
        <v>3</v>
      </c>
      <c r="AF90">
        <v>285</v>
      </c>
      <c r="AG90">
        <v>68</v>
      </c>
      <c r="AH90">
        <v>15.869128999999999</v>
      </c>
      <c r="AI90">
        <v>160</v>
      </c>
      <c r="AJ90">
        <v>0</v>
      </c>
      <c r="AK90">
        <v>0</v>
      </c>
      <c r="AL90">
        <v>0</v>
      </c>
      <c r="AM90">
        <v>0.7012613982181235</v>
      </c>
      <c r="AN90" t="s">
        <v>68</v>
      </c>
      <c r="AO90">
        <v>1990.221</v>
      </c>
      <c r="AP90" t="s">
        <v>581</v>
      </c>
      <c r="AQ90" t="s">
        <v>115</v>
      </c>
      <c r="AR90" t="s">
        <v>118</v>
      </c>
      <c r="AS90" t="s">
        <v>115</v>
      </c>
      <c r="AT90" t="s">
        <v>118</v>
      </c>
      <c r="AU90" t="s">
        <v>204</v>
      </c>
      <c r="AV90" t="s">
        <v>289</v>
      </c>
      <c r="AW90" t="s">
        <v>68</v>
      </c>
      <c r="AX90">
        <v>3521</v>
      </c>
      <c r="AY90" t="s">
        <v>368</v>
      </c>
      <c r="AZ90">
        <v>12</v>
      </c>
      <c r="BA90" t="s">
        <v>449</v>
      </c>
      <c r="BB90">
        <v>2</v>
      </c>
      <c r="BC90">
        <v>1</v>
      </c>
      <c r="BE90" t="s">
        <v>68</v>
      </c>
      <c r="BF90">
        <v>0</v>
      </c>
      <c r="BG90" t="s">
        <v>280</v>
      </c>
      <c r="BI90" t="s">
        <v>115</v>
      </c>
      <c r="BJ90" t="s">
        <v>289</v>
      </c>
      <c r="BK90" t="s">
        <v>68</v>
      </c>
      <c r="BL90">
        <v>0.7012613982181235</v>
      </c>
      <c r="BM90">
        <v>3521</v>
      </c>
      <c r="BN90" t="s">
        <v>118</v>
      </c>
      <c r="BO90" t="s">
        <v>204</v>
      </c>
      <c r="BP90">
        <v>2</v>
      </c>
      <c r="BQ90">
        <v>2119.2640000000001</v>
      </c>
      <c r="BR90">
        <v>8.003521953714161E-3</v>
      </c>
      <c r="BS90">
        <v>0.38952940317372398</v>
      </c>
      <c r="BT90">
        <v>9.3428662026061871E-2</v>
      </c>
      <c r="BU90">
        <v>6.5179999999999998</v>
      </c>
      <c r="BV90">
        <v>0.14155857882736647</v>
      </c>
      <c r="BW90">
        <v>13.448064988599816</v>
      </c>
      <c r="BX90">
        <v>0</v>
      </c>
      <c r="BY90">
        <v>3</v>
      </c>
      <c r="BZ90">
        <v>285</v>
      </c>
    </row>
    <row r="91" spans="1:78" ht="16.5" x14ac:dyDescent="0.25">
      <c r="A91" s="125" t="str">
        <f t="shared" si="19"/>
        <v>인천교통공사</v>
      </c>
      <c r="B91" s="126" t="str">
        <f t="shared" si="20"/>
        <v>조병구</v>
      </c>
      <c r="C91" s="127" t="str">
        <f t="shared" si="21"/>
        <v>D</v>
      </c>
      <c r="D91" s="128">
        <f t="shared" si="22"/>
        <v>0.83545251953443578</v>
      </c>
      <c r="E91" s="129">
        <f t="shared" si="23"/>
        <v>726</v>
      </c>
      <c r="F91" s="130" t="str">
        <f t="shared" si="24"/>
        <v>순환42</v>
      </c>
      <c r="G91" s="131" t="str">
        <f t="shared" si="25"/>
        <v>70바4930</v>
      </c>
      <c r="H91" s="132">
        <f t="shared" si="26"/>
        <v>2</v>
      </c>
      <c r="I91" s="133">
        <f t="shared" si="27"/>
        <v>2365.1679999999997</v>
      </c>
      <c r="J91" s="134">
        <f t="shared" si="28"/>
        <v>7.9142317388205992E-3</v>
      </c>
      <c r="K91" s="134">
        <f t="shared" si="29"/>
        <v>0.3492668502330194</v>
      </c>
      <c r="L91" s="134">
        <f t="shared" si="30"/>
        <v>0.11204278089336574</v>
      </c>
      <c r="M91" s="135">
        <f t="shared" si="31"/>
        <v>4.9749999999999996</v>
      </c>
      <c r="N91" s="136">
        <f t="shared" si="32"/>
        <v>4.2280294676741784E-2</v>
      </c>
      <c r="O91" s="136">
        <f t="shared" si="33"/>
        <v>11.627081036103991</v>
      </c>
      <c r="P91" s="216">
        <f t="shared" si="34"/>
        <v>0</v>
      </c>
      <c r="Q91" s="217">
        <f t="shared" si="35"/>
        <v>1</v>
      </c>
      <c r="R91" s="217">
        <f t="shared" si="36"/>
        <v>275</v>
      </c>
      <c r="T91">
        <v>528</v>
      </c>
      <c r="U91">
        <v>726</v>
      </c>
      <c r="V91" t="s">
        <v>260</v>
      </c>
      <c r="W91">
        <v>2365.1680000000001</v>
      </c>
      <c r="X91">
        <v>786.55600000000004</v>
      </c>
      <c r="Y91">
        <v>3.0070000000000001</v>
      </c>
      <c r="Z91">
        <v>4.9749999999999996</v>
      </c>
      <c r="AA91">
        <v>154.91800599999999</v>
      </c>
      <c r="AB91">
        <v>1.226057</v>
      </c>
      <c r="AC91">
        <v>54.107723999999997</v>
      </c>
      <c r="AD91" s="1">
        <v>265</v>
      </c>
      <c r="AE91">
        <v>1</v>
      </c>
      <c r="AF91">
        <v>275</v>
      </c>
      <c r="AG91">
        <v>62</v>
      </c>
      <c r="AH91">
        <v>15.267224000000001</v>
      </c>
      <c r="AI91">
        <v>0</v>
      </c>
      <c r="AJ91">
        <v>0</v>
      </c>
      <c r="AK91">
        <v>0</v>
      </c>
      <c r="AL91">
        <v>0</v>
      </c>
      <c r="AM91">
        <v>0.83545251953443578</v>
      </c>
      <c r="AN91" t="s">
        <v>66</v>
      </c>
      <c r="AO91">
        <v>2235.5549999999998</v>
      </c>
      <c r="AP91" t="s">
        <v>582</v>
      </c>
      <c r="AQ91" t="s">
        <v>115</v>
      </c>
      <c r="AR91" t="s">
        <v>118</v>
      </c>
      <c r="AS91" t="s">
        <v>115</v>
      </c>
      <c r="AT91" t="s">
        <v>118</v>
      </c>
      <c r="AU91" t="s">
        <v>201</v>
      </c>
      <c r="AV91" t="s">
        <v>260</v>
      </c>
      <c r="AW91" t="s">
        <v>66</v>
      </c>
      <c r="AX91">
        <v>726</v>
      </c>
      <c r="AY91" t="s">
        <v>388</v>
      </c>
      <c r="AZ91">
        <v>1</v>
      </c>
      <c r="BA91" t="s">
        <v>330</v>
      </c>
      <c r="BB91">
        <v>2</v>
      </c>
      <c r="BC91">
        <v>1</v>
      </c>
      <c r="BE91" t="s">
        <v>66</v>
      </c>
      <c r="BF91">
        <v>0</v>
      </c>
      <c r="BG91" t="s">
        <v>280</v>
      </c>
      <c r="BI91" t="s">
        <v>115</v>
      </c>
      <c r="BJ91" t="s">
        <v>260</v>
      </c>
      <c r="BK91" t="s">
        <v>66</v>
      </c>
      <c r="BL91">
        <v>0.83545251953443578</v>
      </c>
      <c r="BM91">
        <v>726</v>
      </c>
      <c r="BN91" t="s">
        <v>118</v>
      </c>
      <c r="BO91" t="s">
        <v>201</v>
      </c>
      <c r="BP91">
        <v>2</v>
      </c>
      <c r="BQ91">
        <v>2365.1679999999997</v>
      </c>
      <c r="BR91">
        <v>7.9142317388205992E-3</v>
      </c>
      <c r="BS91">
        <v>0.3492668502330194</v>
      </c>
      <c r="BT91">
        <v>0.11204278089336571</v>
      </c>
      <c r="BU91">
        <v>4.9749999999999996</v>
      </c>
      <c r="BV91">
        <v>4.2280294676741784E-2</v>
      </c>
      <c r="BW91">
        <v>11.627081036103991</v>
      </c>
      <c r="BX91">
        <v>0</v>
      </c>
      <c r="BY91">
        <v>1</v>
      </c>
      <c r="BZ91">
        <v>275</v>
      </c>
    </row>
    <row r="92" spans="1:78" ht="16.5" x14ac:dyDescent="0.25">
      <c r="A92" s="108" t="str">
        <f t="shared" si="19"/>
        <v>인천교통공사</v>
      </c>
      <c r="B92" s="109" t="str">
        <f t="shared" si="20"/>
        <v>진심욱</v>
      </c>
      <c r="C92" s="110" t="str">
        <f t="shared" si="21"/>
        <v>F</v>
      </c>
      <c r="D92" s="111">
        <f t="shared" si="22"/>
        <v>0.78609756097560979</v>
      </c>
      <c r="E92" s="112">
        <f t="shared" si="23"/>
        <v>5928</v>
      </c>
      <c r="F92" s="113" t="str">
        <f t="shared" si="24"/>
        <v>순환43</v>
      </c>
      <c r="G92" s="114" t="str">
        <f t="shared" si="25"/>
        <v>70바4940</v>
      </c>
      <c r="H92" s="115">
        <f t="shared" si="26"/>
        <v>1</v>
      </c>
      <c r="I92" s="116">
        <f t="shared" si="27"/>
        <v>2585.069</v>
      </c>
      <c r="J92" s="117">
        <f t="shared" si="28"/>
        <v>9.1357743838787961E-3</v>
      </c>
      <c r="K92" s="117">
        <f t="shared" si="29"/>
        <v>0.32667816910210551</v>
      </c>
      <c r="L92" s="117">
        <f t="shared" si="30"/>
        <v>0.1230141245746245</v>
      </c>
      <c r="M92" s="118">
        <f t="shared" si="31"/>
        <v>5.9870000000000001</v>
      </c>
      <c r="N92" s="119">
        <f t="shared" si="32"/>
        <v>3.8683686973152359E-2</v>
      </c>
      <c r="O92" s="119">
        <f t="shared" si="33"/>
        <v>12.76561670114028</v>
      </c>
      <c r="P92" s="218">
        <f t="shared" si="34"/>
        <v>6</v>
      </c>
      <c r="Q92" s="219">
        <f t="shared" si="35"/>
        <v>1</v>
      </c>
      <c r="R92" s="219">
        <f t="shared" si="36"/>
        <v>330</v>
      </c>
      <c r="T92">
        <v>528</v>
      </c>
      <c r="U92">
        <v>5928</v>
      </c>
      <c r="V92" t="s">
        <v>261</v>
      </c>
      <c r="W92">
        <v>2585.069</v>
      </c>
      <c r="X92">
        <v>802.17899999999997</v>
      </c>
      <c r="Y92">
        <v>3.2229999999999999</v>
      </c>
      <c r="Z92">
        <v>5.9870000000000001</v>
      </c>
      <c r="AA92">
        <v>142.291605</v>
      </c>
      <c r="AB92">
        <v>1.299944</v>
      </c>
      <c r="AC92">
        <v>46.483561000000002</v>
      </c>
      <c r="AD92" s="1">
        <v>318</v>
      </c>
      <c r="AE92">
        <v>1</v>
      </c>
      <c r="AF92">
        <v>330</v>
      </c>
      <c r="AG92">
        <v>76</v>
      </c>
      <c r="AH92">
        <v>18.167403</v>
      </c>
      <c r="AI92">
        <v>345.5</v>
      </c>
      <c r="AJ92">
        <v>0</v>
      </c>
      <c r="AK92">
        <v>6</v>
      </c>
      <c r="AL92">
        <v>856</v>
      </c>
      <c r="AM92">
        <v>0.78609756097560979</v>
      </c>
      <c r="AN92" t="s">
        <v>68</v>
      </c>
      <c r="AO92">
        <v>2585.069</v>
      </c>
      <c r="AP92" t="s">
        <v>583</v>
      </c>
      <c r="AQ92" t="s">
        <v>115</v>
      </c>
      <c r="AR92" t="s">
        <v>119</v>
      </c>
      <c r="AS92" t="s">
        <v>115</v>
      </c>
      <c r="AT92" t="s">
        <v>119</v>
      </c>
      <c r="AU92" t="s">
        <v>211</v>
      </c>
      <c r="AV92" t="s">
        <v>261</v>
      </c>
      <c r="AW92" t="s">
        <v>68</v>
      </c>
      <c r="AX92">
        <v>5928</v>
      </c>
      <c r="AY92" t="s">
        <v>371</v>
      </c>
      <c r="AZ92">
        <v>1</v>
      </c>
      <c r="BA92" t="s">
        <v>304</v>
      </c>
      <c r="BB92">
        <v>1</v>
      </c>
      <c r="BC92">
        <v>1</v>
      </c>
      <c r="BE92" t="s">
        <v>68</v>
      </c>
      <c r="BF92">
        <v>0</v>
      </c>
      <c r="BG92" t="s">
        <v>280</v>
      </c>
      <c r="BI92" t="s">
        <v>115</v>
      </c>
      <c r="BJ92" t="s">
        <v>261</v>
      </c>
      <c r="BK92" t="s">
        <v>68</v>
      </c>
      <c r="BL92">
        <v>0.78609756097560979</v>
      </c>
      <c r="BM92">
        <v>5928</v>
      </c>
      <c r="BN92" t="s">
        <v>119</v>
      </c>
      <c r="BO92" t="s">
        <v>211</v>
      </c>
      <c r="BP92">
        <v>1</v>
      </c>
      <c r="BQ92">
        <v>2585.069</v>
      </c>
      <c r="BR92">
        <v>9.1357743838787961E-3</v>
      </c>
      <c r="BS92">
        <v>0.32667816910210551</v>
      </c>
      <c r="BT92">
        <v>0.1230141245746245</v>
      </c>
      <c r="BU92">
        <v>5.9870000000000001</v>
      </c>
      <c r="BV92">
        <v>3.8683686973152359E-2</v>
      </c>
      <c r="BW92">
        <v>12.76561670114028</v>
      </c>
      <c r="BX92">
        <v>6</v>
      </c>
      <c r="BY92">
        <v>1</v>
      </c>
      <c r="BZ92">
        <v>330</v>
      </c>
    </row>
    <row r="93" spans="1:78" ht="16.5" x14ac:dyDescent="0.25">
      <c r="A93" s="125" t="str">
        <f t="shared" si="19"/>
        <v>인천교통공사</v>
      </c>
      <c r="B93" s="126" t="str">
        <f t="shared" si="20"/>
        <v>진영호</v>
      </c>
      <c r="C93" s="127" t="str">
        <f t="shared" si="21"/>
        <v>C</v>
      </c>
      <c r="D93" s="128">
        <f t="shared" si="22"/>
        <v>0.87543392829357647</v>
      </c>
      <c r="E93" s="129">
        <f t="shared" si="23"/>
        <v>7415</v>
      </c>
      <c r="F93" s="130" t="str">
        <f t="shared" si="24"/>
        <v>순환47</v>
      </c>
      <c r="G93" s="131" t="str">
        <f t="shared" si="25"/>
        <v>70바4944</v>
      </c>
      <c r="H93" s="132">
        <f t="shared" si="26"/>
        <v>3</v>
      </c>
      <c r="I93" s="133">
        <f t="shared" si="27"/>
        <v>2530.8979999999997</v>
      </c>
      <c r="J93" s="134">
        <f t="shared" si="28"/>
        <v>4.7036355811504258E-3</v>
      </c>
      <c r="K93" s="134">
        <f t="shared" si="29"/>
        <v>0.30050815961731214</v>
      </c>
      <c r="L93" s="134">
        <f t="shared" si="30"/>
        <v>0.18491460343324784</v>
      </c>
      <c r="M93" s="135">
        <f t="shared" si="31"/>
        <v>4.1360000000000001</v>
      </c>
      <c r="N93" s="136">
        <f t="shared" si="32"/>
        <v>3.9511667400266633E-2</v>
      </c>
      <c r="O93" s="136">
        <f t="shared" si="33"/>
        <v>0.67169834580453269</v>
      </c>
      <c r="P93" s="216">
        <f t="shared" si="34"/>
        <v>1</v>
      </c>
      <c r="Q93" s="217">
        <f t="shared" si="35"/>
        <v>1</v>
      </c>
      <c r="R93" s="217">
        <f t="shared" si="36"/>
        <v>17</v>
      </c>
      <c r="T93">
        <v>528</v>
      </c>
      <c r="U93">
        <v>7415</v>
      </c>
      <c r="V93" t="s">
        <v>262</v>
      </c>
      <c r="W93">
        <v>2530.8980000000001</v>
      </c>
      <c r="X93">
        <v>762.20799999999997</v>
      </c>
      <c r="Y93">
        <v>3.32</v>
      </c>
      <c r="Z93">
        <v>4.1360000000000001</v>
      </c>
      <c r="AA93">
        <v>146.39356900000001</v>
      </c>
      <c r="AB93">
        <v>0.68858200000000003</v>
      </c>
      <c r="AC93">
        <v>43.992462000000003</v>
      </c>
      <c r="AD93" s="1">
        <v>468</v>
      </c>
      <c r="AE93">
        <v>1</v>
      </c>
      <c r="AF93">
        <v>17</v>
      </c>
      <c r="AG93">
        <v>61</v>
      </c>
      <c r="AH93">
        <v>17.288314</v>
      </c>
      <c r="AI93">
        <v>0</v>
      </c>
      <c r="AJ93">
        <v>0</v>
      </c>
      <c r="AK93">
        <v>1</v>
      </c>
      <c r="AL93">
        <v>546</v>
      </c>
      <c r="AM93">
        <v>0.87543392829357647</v>
      </c>
      <c r="AN93" t="s">
        <v>67</v>
      </c>
      <c r="AO93">
        <v>2336.6889999999999</v>
      </c>
      <c r="AP93" t="s">
        <v>584</v>
      </c>
      <c r="AQ93" t="s">
        <v>115</v>
      </c>
      <c r="AR93" t="s">
        <v>120</v>
      </c>
      <c r="AS93" t="s">
        <v>115</v>
      </c>
      <c r="AT93" t="s">
        <v>120</v>
      </c>
      <c r="AU93" t="s">
        <v>215</v>
      </c>
      <c r="AV93" t="s">
        <v>262</v>
      </c>
      <c r="AW93" t="s">
        <v>67</v>
      </c>
      <c r="AX93">
        <v>7415</v>
      </c>
      <c r="AY93" t="s">
        <v>366</v>
      </c>
      <c r="AZ93">
        <v>3</v>
      </c>
      <c r="BA93" t="s">
        <v>409</v>
      </c>
      <c r="BB93">
        <v>3</v>
      </c>
      <c r="BC93">
        <v>1</v>
      </c>
      <c r="BE93" t="s">
        <v>67</v>
      </c>
      <c r="BF93">
        <v>0</v>
      </c>
      <c r="BG93" t="s">
        <v>280</v>
      </c>
      <c r="BI93" t="s">
        <v>115</v>
      </c>
      <c r="BJ93" t="s">
        <v>262</v>
      </c>
      <c r="BK93" t="s">
        <v>67</v>
      </c>
      <c r="BL93">
        <v>0.87543392829357647</v>
      </c>
      <c r="BM93">
        <v>7415</v>
      </c>
      <c r="BN93" t="s">
        <v>120</v>
      </c>
      <c r="BO93" t="s">
        <v>215</v>
      </c>
      <c r="BP93">
        <v>3</v>
      </c>
      <c r="BQ93">
        <v>2530.8979999999997</v>
      </c>
      <c r="BR93">
        <v>4.7036355811504258E-3</v>
      </c>
      <c r="BS93">
        <v>0.30050815961731214</v>
      </c>
      <c r="BT93">
        <v>0.18491460343324778</v>
      </c>
      <c r="BU93">
        <v>4.1360000000000001</v>
      </c>
      <c r="BV93">
        <v>3.9511667400266633E-2</v>
      </c>
      <c r="BW93">
        <v>0.67169834580453269</v>
      </c>
      <c r="BX93">
        <v>1</v>
      </c>
      <c r="BY93">
        <v>1</v>
      </c>
      <c r="BZ93">
        <v>17</v>
      </c>
    </row>
    <row r="94" spans="1:78" ht="16.5" x14ac:dyDescent="0.25">
      <c r="A94" s="108" t="str">
        <f t="shared" si="19"/>
        <v>인천교통공사</v>
      </c>
      <c r="B94" s="109" t="str">
        <f t="shared" si="20"/>
        <v>최미향</v>
      </c>
      <c r="C94" s="110" t="str">
        <f t="shared" si="21"/>
        <v>F</v>
      </c>
      <c r="D94" s="111">
        <f t="shared" si="22"/>
        <v>0.75161928930493982</v>
      </c>
      <c r="E94" s="112">
        <f t="shared" si="23"/>
        <v>5598</v>
      </c>
      <c r="F94" s="113" t="str">
        <f t="shared" si="24"/>
        <v>순환42</v>
      </c>
      <c r="G94" s="114" t="str">
        <f t="shared" si="25"/>
        <v>70바4933</v>
      </c>
      <c r="H94" s="115">
        <f t="shared" si="26"/>
        <v>2</v>
      </c>
      <c r="I94" s="116">
        <f t="shared" si="27"/>
        <v>2151.404</v>
      </c>
      <c r="J94" s="117">
        <f t="shared" si="28"/>
        <v>1.8762237675045319E-2</v>
      </c>
      <c r="K94" s="117">
        <f t="shared" si="29"/>
        <v>0.35054283596701952</v>
      </c>
      <c r="L94" s="117">
        <f t="shared" si="30"/>
        <v>0.19010841292476913</v>
      </c>
      <c r="M94" s="118">
        <f t="shared" si="31"/>
        <v>3.9159999999999999</v>
      </c>
      <c r="N94" s="119">
        <f t="shared" si="32"/>
        <v>4.6481274553733284E-2</v>
      </c>
      <c r="O94" s="119">
        <f t="shared" si="33"/>
        <v>18.267140899617182</v>
      </c>
      <c r="P94" s="218">
        <f t="shared" si="34"/>
        <v>4</v>
      </c>
      <c r="Q94" s="219">
        <f t="shared" si="35"/>
        <v>1</v>
      </c>
      <c r="R94" s="219">
        <f t="shared" si="36"/>
        <v>393</v>
      </c>
      <c r="T94">
        <v>528</v>
      </c>
      <c r="U94">
        <v>5598</v>
      </c>
      <c r="V94" t="s">
        <v>263</v>
      </c>
      <c r="W94">
        <v>2151.404</v>
      </c>
      <c r="X94">
        <v>790.87300000000005</v>
      </c>
      <c r="Y94">
        <v>2.72</v>
      </c>
      <c r="Z94">
        <v>3.9159999999999999</v>
      </c>
      <c r="AA94">
        <v>148.77468500000001</v>
      </c>
      <c r="AB94">
        <v>2.7913459999999999</v>
      </c>
      <c r="AC94">
        <v>52.151899999999998</v>
      </c>
      <c r="AD94" s="1">
        <v>409</v>
      </c>
      <c r="AE94">
        <v>1</v>
      </c>
      <c r="AF94">
        <v>393</v>
      </c>
      <c r="AG94">
        <v>61</v>
      </c>
      <c r="AH94">
        <v>14.46082</v>
      </c>
      <c r="AI94">
        <v>0</v>
      </c>
      <c r="AJ94">
        <v>0</v>
      </c>
      <c r="AK94">
        <v>4</v>
      </c>
      <c r="AL94">
        <v>1268</v>
      </c>
      <c r="AM94">
        <v>0.75161928930493982</v>
      </c>
      <c r="AN94" t="s">
        <v>68</v>
      </c>
      <c r="AO94">
        <v>2039.922</v>
      </c>
      <c r="AP94" t="s">
        <v>585</v>
      </c>
      <c r="AQ94" t="s">
        <v>115</v>
      </c>
      <c r="AR94" t="s">
        <v>118</v>
      </c>
      <c r="AS94" t="s">
        <v>115</v>
      </c>
      <c r="AT94" t="s">
        <v>118</v>
      </c>
      <c r="AU94" t="s">
        <v>204</v>
      </c>
      <c r="AV94" t="s">
        <v>263</v>
      </c>
      <c r="AW94" t="s">
        <v>68</v>
      </c>
      <c r="AX94">
        <v>5598</v>
      </c>
      <c r="AY94" t="s">
        <v>368</v>
      </c>
      <c r="AZ94">
        <v>8</v>
      </c>
      <c r="BA94" t="s">
        <v>376</v>
      </c>
      <c r="BB94">
        <v>2</v>
      </c>
      <c r="BC94">
        <v>1</v>
      </c>
      <c r="BE94" t="s">
        <v>68</v>
      </c>
      <c r="BF94">
        <v>0</v>
      </c>
      <c r="BG94" t="s">
        <v>280</v>
      </c>
      <c r="BI94" t="s">
        <v>115</v>
      </c>
      <c r="BJ94" t="s">
        <v>263</v>
      </c>
      <c r="BK94" t="s">
        <v>68</v>
      </c>
      <c r="BL94">
        <v>0.75161928930493982</v>
      </c>
      <c r="BM94">
        <v>5598</v>
      </c>
      <c r="BN94" t="s">
        <v>118</v>
      </c>
      <c r="BO94" t="s">
        <v>204</v>
      </c>
      <c r="BP94">
        <v>2</v>
      </c>
      <c r="BQ94">
        <v>2151.404</v>
      </c>
      <c r="BR94">
        <v>1.8762237675045319E-2</v>
      </c>
      <c r="BS94">
        <v>0.35054283596701952</v>
      </c>
      <c r="BT94">
        <v>0.19010841292476913</v>
      </c>
      <c r="BU94">
        <v>3.9159999999999999</v>
      </c>
      <c r="BV94">
        <v>4.6481274553733284E-2</v>
      </c>
      <c r="BW94">
        <v>18.267140899617182</v>
      </c>
      <c r="BX94">
        <v>4</v>
      </c>
      <c r="BY94">
        <v>1</v>
      </c>
      <c r="BZ94">
        <v>393</v>
      </c>
    </row>
    <row r="95" spans="1:78" ht="16.5" x14ac:dyDescent="0.25">
      <c r="A95" s="125" t="str">
        <f t="shared" si="19"/>
        <v>인천교통공사</v>
      </c>
      <c r="B95" s="126" t="str">
        <f t="shared" si="20"/>
        <v>최민호</v>
      </c>
      <c r="C95" s="127" t="str">
        <f t="shared" si="21"/>
        <v>A</v>
      </c>
      <c r="D95" s="128">
        <f t="shared" si="22"/>
        <v>0.97831730912037285</v>
      </c>
      <c r="E95" s="129">
        <f t="shared" si="23"/>
        <v>790</v>
      </c>
      <c r="F95" s="130" t="str">
        <f t="shared" si="24"/>
        <v>63</v>
      </c>
      <c r="G95" s="131" t="str">
        <f t="shared" si="25"/>
        <v>70바4908</v>
      </c>
      <c r="H95" s="132">
        <f t="shared" si="26"/>
        <v>10</v>
      </c>
      <c r="I95" s="133">
        <f t="shared" si="27"/>
        <v>1763.6140000000003</v>
      </c>
      <c r="J95" s="134">
        <f t="shared" si="28"/>
        <v>4.8940290109414938E-4</v>
      </c>
      <c r="K95" s="134">
        <f t="shared" si="29"/>
        <v>0.25250679962962685</v>
      </c>
      <c r="L95" s="134">
        <f t="shared" si="30"/>
        <v>0.24778664719150559</v>
      </c>
      <c r="M95" s="135">
        <f t="shared" si="31"/>
        <v>4.1399999999999997</v>
      </c>
      <c r="N95" s="136">
        <f t="shared" si="32"/>
        <v>0.45361399943525049</v>
      </c>
      <c r="O95" s="136">
        <f t="shared" si="33"/>
        <v>4.2526312447054737</v>
      </c>
      <c r="P95" s="216">
        <f t="shared" si="34"/>
        <v>0</v>
      </c>
      <c r="Q95" s="217">
        <f t="shared" si="35"/>
        <v>8</v>
      </c>
      <c r="R95" s="217">
        <f t="shared" si="36"/>
        <v>75</v>
      </c>
      <c r="T95">
        <v>528</v>
      </c>
      <c r="U95">
        <v>790</v>
      </c>
      <c r="V95" t="s">
        <v>468</v>
      </c>
      <c r="W95">
        <v>1763.614</v>
      </c>
      <c r="X95">
        <v>499.81299999999999</v>
      </c>
      <c r="Y95">
        <v>3.5289999999999999</v>
      </c>
      <c r="Z95">
        <v>4.1399999999999997</v>
      </c>
      <c r="AA95">
        <v>102.68022499999999</v>
      </c>
      <c r="AB95">
        <v>5.0251999999999998E-2</v>
      </c>
      <c r="AC95">
        <v>25.927454999999998</v>
      </c>
      <c r="AD95" s="1">
        <v>437</v>
      </c>
      <c r="AE95">
        <v>8</v>
      </c>
      <c r="AF95">
        <v>75</v>
      </c>
      <c r="AG95">
        <v>67</v>
      </c>
      <c r="AH95">
        <v>17.175789999999999</v>
      </c>
      <c r="AI95">
        <v>380.7</v>
      </c>
      <c r="AJ95">
        <v>0</v>
      </c>
      <c r="AK95">
        <v>0</v>
      </c>
      <c r="AL95">
        <v>0</v>
      </c>
      <c r="AM95">
        <v>0.97831730912037285</v>
      </c>
      <c r="AN95" t="s">
        <v>335</v>
      </c>
      <c r="AO95">
        <v>251.31200000000001</v>
      </c>
      <c r="AP95" t="s">
        <v>586</v>
      </c>
      <c r="AQ95" t="s">
        <v>115</v>
      </c>
      <c r="AR95" t="s">
        <v>116</v>
      </c>
      <c r="AS95" t="s">
        <v>115</v>
      </c>
      <c r="AT95" t="s">
        <v>116</v>
      </c>
      <c r="AU95" t="s">
        <v>178</v>
      </c>
      <c r="AV95" t="s">
        <v>468</v>
      </c>
      <c r="AW95" t="s">
        <v>335</v>
      </c>
      <c r="AX95">
        <v>790</v>
      </c>
      <c r="AY95" t="s">
        <v>362</v>
      </c>
      <c r="AZ95">
        <v>2</v>
      </c>
      <c r="BA95" t="s">
        <v>403</v>
      </c>
      <c r="BB95">
        <v>10</v>
      </c>
      <c r="BC95">
        <v>1</v>
      </c>
      <c r="BE95" t="s">
        <v>313</v>
      </c>
      <c r="BF95">
        <v>1</v>
      </c>
      <c r="BG95" t="s">
        <v>279</v>
      </c>
      <c r="BI95" t="s">
        <v>115</v>
      </c>
      <c r="BJ95" t="s">
        <v>468</v>
      </c>
      <c r="BK95" t="s">
        <v>335</v>
      </c>
      <c r="BL95">
        <v>0.97831730912037285</v>
      </c>
      <c r="BM95">
        <v>790</v>
      </c>
      <c r="BN95" t="s">
        <v>116</v>
      </c>
      <c r="BO95" t="s">
        <v>178</v>
      </c>
      <c r="BP95">
        <v>10</v>
      </c>
      <c r="BQ95">
        <v>1763.6140000000003</v>
      </c>
      <c r="BR95">
        <v>4.8940290109414938E-4</v>
      </c>
      <c r="BS95">
        <v>0.25250679962962685</v>
      </c>
      <c r="BT95">
        <v>0.24778664719150562</v>
      </c>
      <c r="BU95">
        <v>4.1399999999999997</v>
      </c>
      <c r="BV95">
        <v>0.45361399943525049</v>
      </c>
      <c r="BW95">
        <v>4.2526312447054737</v>
      </c>
      <c r="BX95">
        <v>0</v>
      </c>
      <c r="BY95">
        <v>8</v>
      </c>
      <c r="BZ95">
        <v>75</v>
      </c>
    </row>
    <row r="96" spans="1:78" ht="16.5" x14ac:dyDescent="0.25">
      <c r="A96" s="108" t="str">
        <f t="shared" si="19"/>
        <v>인천교통공사</v>
      </c>
      <c r="B96" s="109" t="str">
        <f t="shared" si="20"/>
        <v>최성민</v>
      </c>
      <c r="C96" s="110" t="str">
        <f t="shared" si="21"/>
        <v>A</v>
      </c>
      <c r="D96" s="111">
        <f t="shared" si="22"/>
        <v>0.97512381115655689</v>
      </c>
      <c r="E96" s="112">
        <f t="shared" si="23"/>
        <v>5305</v>
      </c>
      <c r="F96" s="113" t="str">
        <f t="shared" si="24"/>
        <v>63</v>
      </c>
      <c r="G96" s="114" t="str">
        <f t="shared" si="25"/>
        <v>70바4906</v>
      </c>
      <c r="H96" s="115">
        <f t="shared" si="26"/>
        <v>4</v>
      </c>
      <c r="I96" s="116">
        <f t="shared" si="27"/>
        <v>2334.9380000000001</v>
      </c>
      <c r="J96" s="117">
        <f t="shared" si="28"/>
        <v>5.3313196774841254E-3</v>
      </c>
      <c r="K96" s="117">
        <f t="shared" si="29"/>
        <v>0.27912489504074162</v>
      </c>
      <c r="L96" s="117">
        <f t="shared" si="30"/>
        <v>0.15375140581891253</v>
      </c>
      <c r="M96" s="118">
        <f t="shared" si="31"/>
        <v>4.7939999999999996</v>
      </c>
      <c r="N96" s="119">
        <f t="shared" si="32"/>
        <v>0.29979382750205785</v>
      </c>
      <c r="O96" s="119">
        <f t="shared" si="33"/>
        <v>1.1991753100082314</v>
      </c>
      <c r="P96" s="218">
        <f t="shared" si="34"/>
        <v>0</v>
      </c>
      <c r="Q96" s="219">
        <f t="shared" si="35"/>
        <v>7</v>
      </c>
      <c r="R96" s="219">
        <f t="shared" si="36"/>
        <v>28</v>
      </c>
      <c r="T96">
        <v>528</v>
      </c>
      <c r="U96">
        <v>5305</v>
      </c>
      <c r="V96" t="s">
        <v>264</v>
      </c>
      <c r="W96">
        <v>2334.9380000000001</v>
      </c>
      <c r="X96">
        <v>662.16899999999998</v>
      </c>
      <c r="Y96">
        <v>3.5259999999999998</v>
      </c>
      <c r="Z96">
        <v>4.7939999999999996</v>
      </c>
      <c r="AA96">
        <v>134.36523099999999</v>
      </c>
      <c r="AB96">
        <v>0.71634399999999998</v>
      </c>
      <c r="AC96">
        <v>37.504680999999998</v>
      </c>
      <c r="AD96" s="1">
        <v>359</v>
      </c>
      <c r="AE96">
        <v>7</v>
      </c>
      <c r="AF96">
        <v>28</v>
      </c>
      <c r="AG96">
        <v>69</v>
      </c>
      <c r="AH96">
        <v>17.377545999999999</v>
      </c>
      <c r="AI96">
        <v>151</v>
      </c>
      <c r="AJ96">
        <v>0</v>
      </c>
      <c r="AK96">
        <v>0</v>
      </c>
      <c r="AL96">
        <v>0</v>
      </c>
      <c r="AM96">
        <v>0.97512381115655689</v>
      </c>
      <c r="AN96" t="s">
        <v>335</v>
      </c>
      <c r="AO96">
        <v>1961.3409999999999</v>
      </c>
      <c r="AP96" t="s">
        <v>587</v>
      </c>
      <c r="AQ96" t="s">
        <v>115</v>
      </c>
      <c r="AR96" t="s">
        <v>116</v>
      </c>
      <c r="AS96" t="s">
        <v>115</v>
      </c>
      <c r="AT96" t="s">
        <v>116</v>
      </c>
      <c r="AU96" t="s">
        <v>291</v>
      </c>
      <c r="AV96" t="s">
        <v>264</v>
      </c>
      <c r="AW96" t="s">
        <v>335</v>
      </c>
      <c r="AX96">
        <v>5305</v>
      </c>
      <c r="AY96" t="s">
        <v>362</v>
      </c>
      <c r="AZ96">
        <v>3</v>
      </c>
      <c r="BA96" t="s">
        <v>588</v>
      </c>
      <c r="BB96">
        <v>4</v>
      </c>
      <c r="BC96">
        <v>1</v>
      </c>
      <c r="BE96" t="s">
        <v>335</v>
      </c>
      <c r="BF96">
        <v>0</v>
      </c>
      <c r="BG96" t="s">
        <v>280</v>
      </c>
      <c r="BI96" t="s">
        <v>115</v>
      </c>
      <c r="BJ96" t="s">
        <v>264</v>
      </c>
      <c r="BK96" t="s">
        <v>335</v>
      </c>
      <c r="BL96">
        <v>0.97512381115655689</v>
      </c>
      <c r="BM96">
        <v>5305</v>
      </c>
      <c r="BN96" t="s">
        <v>116</v>
      </c>
      <c r="BO96" t="s">
        <v>291</v>
      </c>
      <c r="BP96">
        <v>4</v>
      </c>
      <c r="BQ96">
        <v>2334.9380000000001</v>
      </c>
      <c r="BR96">
        <v>5.3313196774841254E-3</v>
      </c>
      <c r="BS96">
        <v>0.27912489504074162</v>
      </c>
      <c r="BT96">
        <v>0.15375140581891253</v>
      </c>
      <c r="BU96">
        <v>4.7939999999999996</v>
      </c>
      <c r="BV96">
        <v>0.29979382750205785</v>
      </c>
      <c r="BW96">
        <v>1.1991753100082314</v>
      </c>
      <c r="BX96">
        <v>0</v>
      </c>
      <c r="BY96">
        <v>7</v>
      </c>
      <c r="BZ96">
        <v>28</v>
      </c>
    </row>
    <row r="97" spans="1:78" ht="16.5" x14ac:dyDescent="0.25">
      <c r="A97" s="125" t="str">
        <f t="shared" ref="A97:A106" si="37">BI97</f>
        <v>인천교통공사</v>
      </c>
      <c r="B97" s="126" t="str">
        <f t="shared" ref="B97:B106" si="38">IF(BJ97="NULL", E97, BJ97)</f>
        <v>최승규</v>
      </c>
      <c r="C97" s="127" t="str">
        <f t="shared" ref="C97:C106" si="39">BK97</f>
        <v>B</v>
      </c>
      <c r="D97" s="128">
        <f t="shared" ref="D97:D106" si="40">BL97</f>
        <v>0.93245824184753423</v>
      </c>
      <c r="E97" s="129">
        <f t="shared" ref="E97:E106" si="41">U97</f>
        <v>3758</v>
      </c>
      <c r="F97" s="130" t="str">
        <f t="shared" ref="F97:F106" si="42">BN97</f>
        <v>순환43</v>
      </c>
      <c r="G97" s="131" t="str">
        <f t="shared" ref="G97:G106" si="43">BO97</f>
        <v>70바4941</v>
      </c>
      <c r="H97" s="132">
        <f t="shared" ref="H97:H106" si="44">BP97</f>
        <v>3</v>
      </c>
      <c r="I97" s="133">
        <f t="shared" ref="I97:I106" si="45">BQ97</f>
        <v>2491.8269999999998</v>
      </c>
      <c r="J97" s="134">
        <f t="shared" ref="J97:J106" si="46">AB97/AA97</f>
        <v>5.42434017439632E-3</v>
      </c>
      <c r="K97" s="134">
        <f t="shared" ref="K97:K106" si="47">AC97/AA97</f>
        <v>0.26664970569558244</v>
      </c>
      <c r="L97" s="134">
        <f t="shared" ref="L97:L106" si="48">AD97/I97</f>
        <v>2.8493149805343631E-2</v>
      </c>
      <c r="M97" s="135">
        <f t="shared" ref="M97:M106" si="49">Z97</f>
        <v>1.7170000000000001</v>
      </c>
      <c r="N97" s="136">
        <f t="shared" ref="N97:N106" si="50">BV97</f>
        <v>0</v>
      </c>
      <c r="O97" s="136">
        <f t="shared" ref="O97:O106" si="51">BW97</f>
        <v>1.7256414670841917</v>
      </c>
      <c r="P97" s="216">
        <f t="shared" ref="P97:P106" si="52">AK97</f>
        <v>4</v>
      </c>
      <c r="Q97" s="217">
        <f t="shared" ref="Q97:Q106" si="53">AE97</f>
        <v>0</v>
      </c>
      <c r="R97" s="217">
        <f t="shared" ref="R97:R106" si="54">AF97</f>
        <v>43</v>
      </c>
      <c r="T97">
        <v>528</v>
      </c>
      <c r="U97">
        <v>3758</v>
      </c>
      <c r="V97" t="s">
        <v>469</v>
      </c>
      <c r="W97">
        <v>2491.8270000000002</v>
      </c>
      <c r="X97">
        <v>659.51700000000005</v>
      </c>
      <c r="Y97">
        <v>3.778</v>
      </c>
      <c r="Z97">
        <v>1.7170000000000001</v>
      </c>
      <c r="AA97">
        <v>146.556074</v>
      </c>
      <c r="AB97">
        <v>0.79496999999999995</v>
      </c>
      <c r="AC97">
        <v>39.079134000000003</v>
      </c>
      <c r="AD97" s="1">
        <v>71</v>
      </c>
      <c r="AE97">
        <v>0</v>
      </c>
      <c r="AF97">
        <v>43</v>
      </c>
      <c r="AG97">
        <v>63</v>
      </c>
      <c r="AH97">
        <v>17.002549999999999</v>
      </c>
      <c r="AI97">
        <v>9.1</v>
      </c>
      <c r="AJ97">
        <v>0</v>
      </c>
      <c r="AK97">
        <v>4</v>
      </c>
      <c r="AL97">
        <v>693</v>
      </c>
      <c r="AM97">
        <v>0.93245824184753423</v>
      </c>
      <c r="AN97" t="s">
        <v>313</v>
      </c>
      <c r="AO97">
        <v>2123.6619999999998</v>
      </c>
      <c r="AP97" t="s">
        <v>589</v>
      </c>
      <c r="AQ97" t="s">
        <v>115</v>
      </c>
      <c r="AR97" t="s">
        <v>119</v>
      </c>
      <c r="AS97" t="s">
        <v>115</v>
      </c>
      <c r="AT97" t="s">
        <v>119</v>
      </c>
      <c r="AU97" t="s">
        <v>212</v>
      </c>
      <c r="AV97" t="s">
        <v>469</v>
      </c>
      <c r="AW97" t="s">
        <v>313</v>
      </c>
      <c r="AX97">
        <v>3758</v>
      </c>
      <c r="AY97" t="s">
        <v>590</v>
      </c>
      <c r="AZ97">
        <v>1</v>
      </c>
      <c r="BA97" t="s">
        <v>591</v>
      </c>
      <c r="BB97">
        <v>3</v>
      </c>
      <c r="BC97">
        <v>1</v>
      </c>
      <c r="BE97" t="s">
        <v>66</v>
      </c>
      <c r="BF97">
        <v>2</v>
      </c>
      <c r="BG97" t="s">
        <v>279</v>
      </c>
      <c r="BI97" t="s">
        <v>115</v>
      </c>
      <c r="BJ97" t="s">
        <v>469</v>
      </c>
      <c r="BK97" t="s">
        <v>313</v>
      </c>
      <c r="BL97">
        <v>0.93245824184753423</v>
      </c>
      <c r="BM97">
        <v>3758</v>
      </c>
      <c r="BN97" t="s">
        <v>119</v>
      </c>
      <c r="BO97" t="s">
        <v>212</v>
      </c>
      <c r="BP97">
        <v>3</v>
      </c>
      <c r="BQ97">
        <v>2491.8269999999998</v>
      </c>
      <c r="BR97">
        <v>5.42434017439632E-3</v>
      </c>
      <c r="BS97">
        <v>0.26664970569558244</v>
      </c>
      <c r="BT97">
        <v>2.8493149805343627E-2</v>
      </c>
      <c r="BU97">
        <v>1.7170000000000001</v>
      </c>
      <c r="BV97">
        <v>0</v>
      </c>
      <c r="BW97">
        <v>1.7256414670841917</v>
      </c>
      <c r="BX97">
        <v>4</v>
      </c>
      <c r="BY97">
        <v>0</v>
      </c>
      <c r="BZ97">
        <v>43</v>
      </c>
    </row>
    <row r="98" spans="1:78" ht="16.5" x14ac:dyDescent="0.25">
      <c r="A98" s="108" t="str">
        <f t="shared" si="37"/>
        <v>인천교통공사</v>
      </c>
      <c r="B98" s="109" t="str">
        <f t="shared" si="38"/>
        <v>최용기</v>
      </c>
      <c r="C98" s="110" t="str">
        <f t="shared" si="39"/>
        <v>D</v>
      </c>
      <c r="D98" s="111">
        <f t="shared" si="40"/>
        <v>0.8023026340901096</v>
      </c>
      <c r="E98" s="112">
        <f t="shared" si="41"/>
        <v>3207</v>
      </c>
      <c r="F98" s="113" t="str">
        <f t="shared" si="42"/>
        <v>순환42</v>
      </c>
      <c r="G98" s="114" t="str">
        <f t="shared" si="43"/>
        <v>70바4928</v>
      </c>
      <c r="H98" s="115">
        <f t="shared" si="44"/>
        <v>8</v>
      </c>
      <c r="I98" s="116">
        <f t="shared" si="45"/>
        <v>2272.6229999999996</v>
      </c>
      <c r="J98" s="117">
        <f t="shared" si="46"/>
        <v>2.5875741331278577E-3</v>
      </c>
      <c r="K98" s="117">
        <f t="shared" si="47"/>
        <v>0.38766689941476512</v>
      </c>
      <c r="L98" s="117">
        <f t="shared" si="48"/>
        <v>0.1012046432690332</v>
      </c>
      <c r="M98" s="118">
        <f t="shared" si="49"/>
        <v>5.3970000000000002</v>
      </c>
      <c r="N98" s="119">
        <f t="shared" si="50"/>
        <v>9.5985041691102863E-2</v>
      </c>
      <c r="O98" s="119">
        <f t="shared" si="51"/>
        <v>27.931647132110932</v>
      </c>
      <c r="P98" s="218">
        <f t="shared" si="52"/>
        <v>0</v>
      </c>
      <c r="Q98" s="219">
        <f t="shared" si="53"/>
        <v>216</v>
      </c>
      <c r="R98" s="219">
        <f t="shared" si="54"/>
        <v>652</v>
      </c>
      <c r="T98">
        <v>528</v>
      </c>
      <c r="U98">
        <v>3207</v>
      </c>
      <c r="V98" t="s">
        <v>265</v>
      </c>
      <c r="W98">
        <v>2272.623</v>
      </c>
      <c r="X98">
        <v>776.279</v>
      </c>
      <c r="Y98">
        <v>2.9279999999999999</v>
      </c>
      <c r="Z98">
        <v>5.3970000000000002</v>
      </c>
      <c r="AA98">
        <v>144.364946</v>
      </c>
      <c r="AB98">
        <v>0.37355500000000003</v>
      </c>
      <c r="AC98">
        <v>55.965510999999999</v>
      </c>
      <c r="AD98" s="1">
        <v>230</v>
      </c>
      <c r="AE98">
        <v>216</v>
      </c>
      <c r="AF98">
        <v>652</v>
      </c>
      <c r="AG98">
        <v>76</v>
      </c>
      <c r="AH98">
        <v>15.742207000000001</v>
      </c>
      <c r="AI98">
        <v>24.2</v>
      </c>
      <c r="AJ98">
        <v>0</v>
      </c>
      <c r="AK98">
        <v>0</v>
      </c>
      <c r="AL98">
        <v>0</v>
      </c>
      <c r="AM98">
        <v>0.8023026340901096</v>
      </c>
      <c r="AN98" t="s">
        <v>66</v>
      </c>
      <c r="AO98">
        <v>418.81</v>
      </c>
      <c r="AP98" t="s">
        <v>592</v>
      </c>
      <c r="AQ98" t="s">
        <v>115</v>
      </c>
      <c r="AR98" t="s">
        <v>118</v>
      </c>
      <c r="AS98" t="s">
        <v>115</v>
      </c>
      <c r="AT98" t="s">
        <v>118</v>
      </c>
      <c r="AU98" t="s">
        <v>199</v>
      </c>
      <c r="AV98" t="s">
        <v>265</v>
      </c>
      <c r="AW98" t="s">
        <v>66</v>
      </c>
      <c r="AX98">
        <v>3207</v>
      </c>
      <c r="AY98" t="s">
        <v>388</v>
      </c>
      <c r="AZ98">
        <v>4</v>
      </c>
      <c r="BA98" t="s">
        <v>401</v>
      </c>
      <c r="BB98">
        <v>8</v>
      </c>
      <c r="BC98">
        <v>1</v>
      </c>
      <c r="BE98" t="s">
        <v>66</v>
      </c>
      <c r="BF98">
        <v>0</v>
      </c>
      <c r="BG98" t="s">
        <v>280</v>
      </c>
      <c r="BI98" t="s">
        <v>115</v>
      </c>
      <c r="BJ98" t="s">
        <v>265</v>
      </c>
      <c r="BK98" t="s">
        <v>66</v>
      </c>
      <c r="BL98">
        <v>0.8023026340901096</v>
      </c>
      <c r="BM98">
        <v>3207</v>
      </c>
      <c r="BN98" t="s">
        <v>118</v>
      </c>
      <c r="BO98" t="s">
        <v>199</v>
      </c>
      <c r="BP98">
        <v>8</v>
      </c>
      <c r="BQ98">
        <v>2272.6229999999996</v>
      </c>
      <c r="BR98">
        <v>2.5875741331278577E-3</v>
      </c>
      <c r="BS98">
        <v>0.38766689941476512</v>
      </c>
      <c r="BT98">
        <v>0.10120464326903318</v>
      </c>
      <c r="BU98">
        <v>5.3970000000000002</v>
      </c>
      <c r="BV98">
        <v>9.5985041691102863E-2</v>
      </c>
      <c r="BW98">
        <v>27.931647132110932</v>
      </c>
      <c r="BX98">
        <v>0</v>
      </c>
      <c r="BY98">
        <v>216</v>
      </c>
      <c r="BZ98">
        <v>652</v>
      </c>
    </row>
    <row r="99" spans="1:78" ht="16.5" x14ac:dyDescent="0.25">
      <c r="A99" s="125" t="str">
        <f t="shared" si="37"/>
        <v>인천교통공사</v>
      </c>
      <c r="B99" s="126" t="str">
        <f t="shared" si="38"/>
        <v>최재덕</v>
      </c>
      <c r="C99" s="127" t="str">
        <f t="shared" si="39"/>
        <v>F</v>
      </c>
      <c r="D99" s="128">
        <f t="shared" si="40"/>
        <v>0.76215592791741038</v>
      </c>
      <c r="E99" s="129">
        <f t="shared" si="41"/>
        <v>3640</v>
      </c>
      <c r="F99" s="130" t="str">
        <f t="shared" si="42"/>
        <v>순환43</v>
      </c>
      <c r="G99" s="131" t="str">
        <f t="shared" si="43"/>
        <v>70바4939</v>
      </c>
      <c r="H99" s="132">
        <f t="shared" si="44"/>
        <v>8</v>
      </c>
      <c r="I99" s="133">
        <f t="shared" si="45"/>
        <v>2891.1419999999998</v>
      </c>
      <c r="J99" s="134">
        <f t="shared" si="46"/>
        <v>1.5433440087447049E-2</v>
      </c>
      <c r="K99" s="134">
        <f t="shared" si="47"/>
        <v>0.32775979334156419</v>
      </c>
      <c r="L99" s="134">
        <f t="shared" si="48"/>
        <v>0.10826171803391187</v>
      </c>
      <c r="M99" s="135">
        <f t="shared" si="49"/>
        <v>6.2329999999999997</v>
      </c>
      <c r="N99" s="136">
        <f t="shared" si="50"/>
        <v>3.4588408317543728E-2</v>
      </c>
      <c r="O99" s="136">
        <f t="shared" si="51"/>
        <v>8.2666295878929503</v>
      </c>
      <c r="P99" s="216">
        <f t="shared" si="52"/>
        <v>39</v>
      </c>
      <c r="Q99" s="217">
        <f t="shared" si="53"/>
        <v>1</v>
      </c>
      <c r="R99" s="217">
        <f t="shared" si="54"/>
        <v>239</v>
      </c>
      <c r="T99">
        <v>528</v>
      </c>
      <c r="U99">
        <v>3640</v>
      </c>
      <c r="V99" t="s">
        <v>290</v>
      </c>
      <c r="W99">
        <v>2891.1419999999998</v>
      </c>
      <c r="X99">
        <v>953.43499999999995</v>
      </c>
      <c r="Y99">
        <v>3.032</v>
      </c>
      <c r="Z99">
        <v>6.2329999999999997</v>
      </c>
      <c r="AA99">
        <v>160.86718099999999</v>
      </c>
      <c r="AB99">
        <v>2.4827340000000002</v>
      </c>
      <c r="AC99">
        <v>52.725794</v>
      </c>
      <c r="AD99" s="1">
        <v>313</v>
      </c>
      <c r="AE99">
        <v>1</v>
      </c>
      <c r="AF99">
        <v>239</v>
      </c>
      <c r="AG99">
        <v>89</v>
      </c>
      <c r="AH99">
        <v>17.97223</v>
      </c>
      <c r="AI99">
        <v>1825.1</v>
      </c>
      <c r="AJ99">
        <v>8.8000000000000007</v>
      </c>
      <c r="AK99">
        <v>39</v>
      </c>
      <c r="AL99">
        <v>9421</v>
      </c>
      <c r="AM99">
        <v>0.76215592791741038</v>
      </c>
      <c r="AN99" t="s">
        <v>68</v>
      </c>
      <c r="AO99">
        <v>831.83199999999999</v>
      </c>
      <c r="AP99" t="s">
        <v>593</v>
      </c>
      <c r="AQ99" t="s">
        <v>115</v>
      </c>
      <c r="AR99" t="s">
        <v>119</v>
      </c>
      <c r="AS99" t="s">
        <v>115</v>
      </c>
      <c r="AT99" t="s">
        <v>119</v>
      </c>
      <c r="AU99" t="s">
        <v>210</v>
      </c>
      <c r="AV99" t="s">
        <v>290</v>
      </c>
      <c r="AW99" t="s">
        <v>68</v>
      </c>
      <c r="AX99">
        <v>3640</v>
      </c>
      <c r="AY99" t="s">
        <v>371</v>
      </c>
      <c r="AZ99">
        <v>5</v>
      </c>
      <c r="BA99" t="s">
        <v>393</v>
      </c>
      <c r="BB99">
        <v>8</v>
      </c>
      <c r="BC99">
        <v>1</v>
      </c>
      <c r="BE99" t="s">
        <v>68</v>
      </c>
      <c r="BF99">
        <v>0</v>
      </c>
      <c r="BG99" t="s">
        <v>280</v>
      </c>
      <c r="BI99" t="s">
        <v>115</v>
      </c>
      <c r="BJ99" t="s">
        <v>290</v>
      </c>
      <c r="BK99" t="s">
        <v>68</v>
      </c>
      <c r="BL99">
        <v>0.76215592791741038</v>
      </c>
      <c r="BM99">
        <v>3640</v>
      </c>
      <c r="BN99" t="s">
        <v>119</v>
      </c>
      <c r="BO99" t="s">
        <v>210</v>
      </c>
      <c r="BP99">
        <v>8</v>
      </c>
      <c r="BQ99">
        <v>2891.1419999999998</v>
      </c>
      <c r="BR99">
        <v>1.5433440087447049E-2</v>
      </c>
      <c r="BS99">
        <v>0.32775979334156419</v>
      </c>
      <c r="BT99">
        <v>0.10826171803391187</v>
      </c>
      <c r="BU99">
        <v>6.2329999999999997</v>
      </c>
      <c r="BV99">
        <v>3.4588408317543728E-2</v>
      </c>
      <c r="BW99">
        <v>8.2666295878929503</v>
      </c>
      <c r="BX99">
        <v>39</v>
      </c>
      <c r="BY99">
        <v>1</v>
      </c>
      <c r="BZ99">
        <v>239</v>
      </c>
    </row>
    <row r="100" spans="1:78" ht="16.5" x14ac:dyDescent="0.25">
      <c r="A100" s="108" t="str">
        <f t="shared" si="37"/>
        <v>인천교통공사</v>
      </c>
      <c r="B100" s="109" t="str">
        <f t="shared" si="38"/>
        <v>최호철</v>
      </c>
      <c r="C100" s="110" t="str">
        <f t="shared" si="39"/>
        <v>F</v>
      </c>
      <c r="D100" s="111">
        <f t="shared" si="40"/>
        <v>0.79581696765754328</v>
      </c>
      <c r="E100" s="112">
        <f t="shared" si="41"/>
        <v>1288</v>
      </c>
      <c r="F100" s="113" t="str">
        <f t="shared" si="42"/>
        <v>순환42</v>
      </c>
      <c r="G100" s="114" t="str">
        <f t="shared" si="43"/>
        <v>70바4935</v>
      </c>
      <c r="H100" s="115">
        <f t="shared" si="44"/>
        <v>4</v>
      </c>
      <c r="I100" s="116">
        <f t="shared" si="45"/>
        <v>2270.63</v>
      </c>
      <c r="J100" s="117">
        <f t="shared" si="46"/>
        <v>9.1537091213925136E-3</v>
      </c>
      <c r="K100" s="117">
        <f t="shared" si="47"/>
        <v>0.34528702370997866</v>
      </c>
      <c r="L100" s="117">
        <f t="shared" si="48"/>
        <v>4.3159827889176126E-2</v>
      </c>
      <c r="M100" s="118">
        <f t="shared" si="49"/>
        <v>4.3810000000000002</v>
      </c>
      <c r="N100" s="119">
        <f t="shared" si="50"/>
        <v>0</v>
      </c>
      <c r="O100" s="119">
        <f t="shared" si="51"/>
        <v>16.074833856682947</v>
      </c>
      <c r="P100" s="218">
        <f t="shared" si="52"/>
        <v>0</v>
      </c>
      <c r="Q100" s="219">
        <f t="shared" si="53"/>
        <v>0</v>
      </c>
      <c r="R100" s="219">
        <f t="shared" si="54"/>
        <v>365</v>
      </c>
      <c r="T100">
        <v>528</v>
      </c>
      <c r="U100">
        <v>1288</v>
      </c>
      <c r="V100" t="s">
        <v>266</v>
      </c>
      <c r="W100">
        <v>2270.63</v>
      </c>
      <c r="X100">
        <v>785.66</v>
      </c>
      <c r="Y100">
        <v>2.89</v>
      </c>
      <c r="Z100">
        <v>4.3810000000000002</v>
      </c>
      <c r="AA100">
        <v>146.565505</v>
      </c>
      <c r="AB100">
        <v>1.341618</v>
      </c>
      <c r="AC100">
        <v>50.607166999999997</v>
      </c>
      <c r="AD100" s="1">
        <v>98</v>
      </c>
      <c r="AE100">
        <v>0</v>
      </c>
      <c r="AF100">
        <v>365</v>
      </c>
      <c r="AG100">
        <v>62</v>
      </c>
      <c r="AH100">
        <v>15.492253</v>
      </c>
      <c r="AI100">
        <v>4.3</v>
      </c>
      <c r="AJ100">
        <v>0</v>
      </c>
      <c r="AK100">
        <v>0</v>
      </c>
      <c r="AL100">
        <v>0</v>
      </c>
      <c r="AM100">
        <v>0.79581696765754328</v>
      </c>
      <c r="AN100" t="s">
        <v>68</v>
      </c>
      <c r="AO100">
        <v>1856.5930000000001</v>
      </c>
      <c r="AP100" t="s">
        <v>594</v>
      </c>
      <c r="AQ100" t="s">
        <v>115</v>
      </c>
      <c r="AR100" t="s">
        <v>118</v>
      </c>
      <c r="AS100" t="s">
        <v>115</v>
      </c>
      <c r="AT100" t="s">
        <v>118</v>
      </c>
      <c r="AU100" t="s">
        <v>206</v>
      </c>
      <c r="AV100" t="s">
        <v>266</v>
      </c>
      <c r="AW100" t="s">
        <v>68</v>
      </c>
      <c r="AX100">
        <v>1288</v>
      </c>
      <c r="AY100" t="s">
        <v>368</v>
      </c>
      <c r="AZ100">
        <v>1</v>
      </c>
      <c r="BA100" t="s">
        <v>300</v>
      </c>
      <c r="BB100">
        <v>4</v>
      </c>
      <c r="BC100">
        <v>1</v>
      </c>
      <c r="BE100" t="s">
        <v>66</v>
      </c>
      <c r="BF100">
        <v>-1</v>
      </c>
      <c r="BG100" t="s">
        <v>338</v>
      </c>
      <c r="BI100" t="s">
        <v>115</v>
      </c>
      <c r="BJ100" t="s">
        <v>266</v>
      </c>
      <c r="BK100" t="s">
        <v>68</v>
      </c>
      <c r="BL100">
        <v>0.79581696765754328</v>
      </c>
      <c r="BM100">
        <v>1288</v>
      </c>
      <c r="BN100" t="s">
        <v>118</v>
      </c>
      <c r="BO100" t="s">
        <v>206</v>
      </c>
      <c r="BP100">
        <v>4</v>
      </c>
      <c r="BQ100">
        <v>2270.63</v>
      </c>
      <c r="BR100">
        <v>9.1537091213925136E-3</v>
      </c>
      <c r="BS100">
        <v>0.34528702370997866</v>
      </c>
      <c r="BT100">
        <v>4.3159827889176126E-2</v>
      </c>
      <c r="BU100">
        <v>4.3810000000000002</v>
      </c>
      <c r="BV100">
        <v>0</v>
      </c>
      <c r="BW100">
        <v>16.074833856682947</v>
      </c>
      <c r="BX100">
        <v>0</v>
      </c>
      <c r="BY100">
        <v>0</v>
      </c>
      <c r="BZ100">
        <v>365</v>
      </c>
    </row>
    <row r="101" spans="1:78" ht="16.5" x14ac:dyDescent="0.25">
      <c r="A101" s="125" t="str">
        <f t="shared" si="37"/>
        <v>인천교통공사</v>
      </c>
      <c r="B101" s="126" t="str">
        <f t="shared" si="38"/>
        <v>탁혁록</v>
      </c>
      <c r="C101" s="127" t="str">
        <f t="shared" si="39"/>
        <v>A</v>
      </c>
      <c r="D101" s="128">
        <f t="shared" si="40"/>
        <v>0.95464520362456429</v>
      </c>
      <c r="E101" s="129">
        <f t="shared" si="41"/>
        <v>3912</v>
      </c>
      <c r="F101" s="130" t="str">
        <f t="shared" si="42"/>
        <v>63</v>
      </c>
      <c r="G101" s="131" t="str">
        <f t="shared" si="43"/>
        <v>70바4917</v>
      </c>
      <c r="H101" s="132">
        <f t="shared" si="44"/>
        <v>2</v>
      </c>
      <c r="I101" s="133">
        <f t="shared" si="45"/>
        <v>2157.942</v>
      </c>
      <c r="J101" s="134">
        <f t="shared" si="46"/>
        <v>3.4142412124334156E-3</v>
      </c>
      <c r="K101" s="134">
        <f t="shared" si="47"/>
        <v>0.30579651355879289</v>
      </c>
      <c r="L101" s="134">
        <f t="shared" si="48"/>
        <v>0.23448266913568577</v>
      </c>
      <c r="M101" s="135">
        <f t="shared" si="49"/>
        <v>5.96</v>
      </c>
      <c r="N101" s="136">
        <f t="shared" si="50"/>
        <v>0.46340448445787702</v>
      </c>
      <c r="O101" s="136">
        <f t="shared" si="51"/>
        <v>2.5950651129641114</v>
      </c>
      <c r="P101" s="216">
        <f t="shared" si="52"/>
        <v>0</v>
      </c>
      <c r="Q101" s="217">
        <f t="shared" si="53"/>
        <v>10</v>
      </c>
      <c r="R101" s="217">
        <f t="shared" si="54"/>
        <v>56</v>
      </c>
      <c r="T101">
        <v>528</v>
      </c>
      <c r="U101">
        <v>3912</v>
      </c>
      <c r="V101" t="s">
        <v>336</v>
      </c>
      <c r="W101">
        <v>2157.942</v>
      </c>
      <c r="X101">
        <v>627.85699999999997</v>
      </c>
      <c r="Y101">
        <v>3.4369999999999998</v>
      </c>
      <c r="Z101">
        <v>5.96</v>
      </c>
      <c r="AA101">
        <v>126.42106200000001</v>
      </c>
      <c r="AB101">
        <v>0.43163200000000002</v>
      </c>
      <c r="AC101">
        <v>38.659120000000001</v>
      </c>
      <c r="AD101" s="1">
        <v>506</v>
      </c>
      <c r="AE101">
        <v>10</v>
      </c>
      <c r="AF101">
        <v>56</v>
      </c>
      <c r="AG101">
        <v>75</v>
      </c>
      <c r="AH101">
        <v>17.069481</v>
      </c>
      <c r="AI101">
        <v>73.400000000000006</v>
      </c>
      <c r="AJ101">
        <v>0</v>
      </c>
      <c r="AK101">
        <v>0</v>
      </c>
      <c r="AL101">
        <v>0</v>
      </c>
      <c r="AM101">
        <v>0.95464520362456429</v>
      </c>
      <c r="AN101" t="s">
        <v>335</v>
      </c>
      <c r="AO101">
        <v>2062.62</v>
      </c>
      <c r="AP101" t="s">
        <v>595</v>
      </c>
      <c r="AQ101" t="s">
        <v>115</v>
      </c>
      <c r="AR101" t="s">
        <v>116</v>
      </c>
      <c r="AS101" t="s">
        <v>115</v>
      </c>
      <c r="AT101" t="s">
        <v>116</v>
      </c>
      <c r="AU101" t="s">
        <v>189</v>
      </c>
      <c r="AV101" t="s">
        <v>336</v>
      </c>
      <c r="AW101" t="s">
        <v>335</v>
      </c>
      <c r="AX101">
        <v>3912</v>
      </c>
      <c r="AY101" t="s">
        <v>362</v>
      </c>
      <c r="AZ101">
        <v>4</v>
      </c>
      <c r="BA101" t="s">
        <v>596</v>
      </c>
      <c r="BB101">
        <v>2</v>
      </c>
      <c r="BC101">
        <v>1</v>
      </c>
      <c r="BE101" t="s">
        <v>313</v>
      </c>
      <c r="BF101">
        <v>1</v>
      </c>
      <c r="BG101" t="s">
        <v>279</v>
      </c>
      <c r="BI101" t="s">
        <v>115</v>
      </c>
      <c r="BJ101" t="s">
        <v>336</v>
      </c>
      <c r="BK101" t="s">
        <v>335</v>
      </c>
      <c r="BL101">
        <v>0.95464520362456429</v>
      </c>
      <c r="BM101">
        <v>3912</v>
      </c>
      <c r="BN101" t="s">
        <v>116</v>
      </c>
      <c r="BO101" t="s">
        <v>189</v>
      </c>
      <c r="BP101">
        <v>2</v>
      </c>
      <c r="BQ101">
        <v>2157.942</v>
      </c>
      <c r="BR101">
        <v>3.4142412124334156E-3</v>
      </c>
      <c r="BS101">
        <v>0.30579651355879289</v>
      </c>
      <c r="BT101">
        <v>0.23448266913568577</v>
      </c>
      <c r="BU101">
        <v>5.96</v>
      </c>
      <c r="BV101">
        <v>0.46340448445787702</v>
      </c>
      <c r="BW101">
        <v>2.5950651129641114</v>
      </c>
      <c r="BX101">
        <v>0</v>
      </c>
      <c r="BY101">
        <v>10</v>
      </c>
      <c r="BZ101">
        <v>56</v>
      </c>
    </row>
    <row r="102" spans="1:78" ht="16.5" x14ac:dyDescent="0.25">
      <c r="A102" s="108" t="str">
        <f t="shared" si="37"/>
        <v>인천교통공사</v>
      </c>
      <c r="B102" s="109" t="str">
        <f t="shared" si="38"/>
        <v>한은수</v>
      </c>
      <c r="C102" s="110" t="str">
        <f t="shared" si="39"/>
        <v>D</v>
      </c>
      <c r="D102" s="111">
        <f t="shared" si="40"/>
        <v>0.81549413455011577</v>
      </c>
      <c r="E102" s="112">
        <f t="shared" si="41"/>
        <v>9937</v>
      </c>
      <c r="F102" s="113" t="str">
        <f t="shared" si="42"/>
        <v>63</v>
      </c>
      <c r="G102" s="114" t="str">
        <f t="shared" si="43"/>
        <v>70바4905</v>
      </c>
      <c r="H102" s="115">
        <f t="shared" si="44"/>
        <v>11</v>
      </c>
      <c r="I102" s="116">
        <f t="shared" si="45"/>
        <v>2266.5970000000002</v>
      </c>
      <c r="J102" s="117">
        <f t="shared" si="46"/>
        <v>7.7495330891261772E-3</v>
      </c>
      <c r="K102" s="117">
        <f t="shared" si="47"/>
        <v>0.32373607553784256</v>
      </c>
      <c r="L102" s="117">
        <f t="shared" si="48"/>
        <v>0.26427282838546062</v>
      </c>
      <c r="M102" s="118">
        <f t="shared" si="49"/>
        <v>8.1069999999999993</v>
      </c>
      <c r="N102" s="119">
        <f t="shared" si="50"/>
        <v>8.8238006138718073E-2</v>
      </c>
      <c r="O102" s="119">
        <f t="shared" si="51"/>
        <v>5.2501613652537253</v>
      </c>
      <c r="P102" s="218">
        <f t="shared" si="52"/>
        <v>1</v>
      </c>
      <c r="Q102" s="219">
        <f t="shared" si="53"/>
        <v>2</v>
      </c>
      <c r="R102" s="219">
        <f t="shared" si="54"/>
        <v>119</v>
      </c>
      <c r="T102">
        <v>528</v>
      </c>
      <c r="U102">
        <v>9937</v>
      </c>
      <c r="V102" t="s">
        <v>267</v>
      </c>
      <c r="W102">
        <v>2266.5970000000002</v>
      </c>
      <c r="X102">
        <v>773.97299999999996</v>
      </c>
      <c r="Y102">
        <v>2.9289999999999998</v>
      </c>
      <c r="Z102">
        <v>8.1069999999999993</v>
      </c>
      <c r="AA102">
        <v>128.38799299999999</v>
      </c>
      <c r="AB102">
        <v>0.99494700000000003</v>
      </c>
      <c r="AC102">
        <v>41.563825000000001</v>
      </c>
      <c r="AD102" s="1">
        <v>599</v>
      </c>
      <c r="AE102">
        <v>2</v>
      </c>
      <c r="AF102">
        <v>119</v>
      </c>
      <c r="AG102">
        <v>74</v>
      </c>
      <c r="AH102">
        <v>17.654274999999998</v>
      </c>
      <c r="AI102">
        <v>442.6</v>
      </c>
      <c r="AJ102">
        <v>0</v>
      </c>
      <c r="AK102">
        <v>1</v>
      </c>
      <c r="AL102">
        <v>71</v>
      </c>
      <c r="AM102">
        <v>0.81549413455011577</v>
      </c>
      <c r="AN102" t="s">
        <v>66</v>
      </c>
      <c r="AO102">
        <v>427.18200000000002</v>
      </c>
      <c r="AP102" t="s">
        <v>597</v>
      </c>
      <c r="AQ102" t="s">
        <v>115</v>
      </c>
      <c r="AR102" t="s">
        <v>116</v>
      </c>
      <c r="AS102" t="s">
        <v>115</v>
      </c>
      <c r="AT102" t="s">
        <v>116</v>
      </c>
      <c r="AU102" t="s">
        <v>175</v>
      </c>
      <c r="AV102" t="s">
        <v>267</v>
      </c>
      <c r="AW102" t="s">
        <v>66</v>
      </c>
      <c r="AX102">
        <v>9937</v>
      </c>
      <c r="AY102" t="s">
        <v>356</v>
      </c>
      <c r="AZ102">
        <v>7</v>
      </c>
      <c r="BA102" t="s">
        <v>598</v>
      </c>
      <c r="BB102">
        <v>11</v>
      </c>
      <c r="BC102">
        <v>1</v>
      </c>
      <c r="BE102" t="s">
        <v>66</v>
      </c>
      <c r="BF102">
        <v>0</v>
      </c>
      <c r="BG102" t="s">
        <v>280</v>
      </c>
      <c r="BI102" t="s">
        <v>115</v>
      </c>
      <c r="BJ102" t="s">
        <v>267</v>
      </c>
      <c r="BK102" t="s">
        <v>66</v>
      </c>
      <c r="BL102">
        <v>0.81549413455011577</v>
      </c>
      <c r="BM102">
        <v>9937</v>
      </c>
      <c r="BN102" t="s">
        <v>116</v>
      </c>
      <c r="BO102" t="s">
        <v>175</v>
      </c>
      <c r="BP102">
        <v>11</v>
      </c>
      <c r="BQ102">
        <v>2266.5970000000002</v>
      </c>
      <c r="BR102">
        <v>7.7495330891261772E-3</v>
      </c>
      <c r="BS102">
        <v>0.32373607553784256</v>
      </c>
      <c r="BT102">
        <v>0.26427282838546062</v>
      </c>
      <c r="BU102">
        <v>8.1069999999999993</v>
      </c>
      <c r="BV102">
        <v>8.8238006138718073E-2</v>
      </c>
      <c r="BW102">
        <v>5.2501613652537253</v>
      </c>
      <c r="BX102">
        <v>1</v>
      </c>
      <c r="BY102">
        <v>2</v>
      </c>
      <c r="BZ102">
        <v>119</v>
      </c>
    </row>
    <row r="103" spans="1:78" ht="16.5" x14ac:dyDescent="0.25">
      <c r="A103" s="125" t="str">
        <f t="shared" si="37"/>
        <v>인천교통공사</v>
      </c>
      <c r="B103" s="126" t="str">
        <f t="shared" si="38"/>
        <v>한정렬</v>
      </c>
      <c r="C103" s="127" t="str">
        <f t="shared" si="39"/>
        <v>B</v>
      </c>
      <c r="D103" s="128">
        <f t="shared" si="40"/>
        <v>0.94084709201901773</v>
      </c>
      <c r="E103" s="129">
        <f t="shared" si="41"/>
        <v>5764</v>
      </c>
      <c r="F103" s="130" t="str">
        <f t="shared" si="42"/>
        <v>63</v>
      </c>
      <c r="G103" s="131" t="str">
        <f t="shared" si="43"/>
        <v>70바4912</v>
      </c>
      <c r="H103" s="132">
        <f t="shared" si="44"/>
        <v>2</v>
      </c>
      <c r="I103" s="133">
        <f t="shared" si="45"/>
        <v>2183.8389999999999</v>
      </c>
      <c r="J103" s="134">
        <f t="shared" si="46"/>
        <v>4.147991073753925E-3</v>
      </c>
      <c r="K103" s="134">
        <f t="shared" si="47"/>
        <v>0.30776418989047549</v>
      </c>
      <c r="L103" s="134">
        <f t="shared" si="48"/>
        <v>5.723865175042666E-2</v>
      </c>
      <c r="M103" s="135">
        <f t="shared" si="49"/>
        <v>5.9790000000000001</v>
      </c>
      <c r="N103" s="136">
        <f t="shared" si="50"/>
        <v>0.13737276420102398</v>
      </c>
      <c r="O103" s="136">
        <f t="shared" si="51"/>
        <v>0.7784456638058026</v>
      </c>
      <c r="P103" s="216">
        <f t="shared" si="52"/>
        <v>0</v>
      </c>
      <c r="Q103" s="217">
        <f t="shared" si="53"/>
        <v>4</v>
      </c>
      <c r="R103" s="217">
        <f t="shared" si="54"/>
        <v>19</v>
      </c>
      <c r="T103">
        <v>528</v>
      </c>
      <c r="U103">
        <v>5764</v>
      </c>
      <c r="V103" t="s">
        <v>268</v>
      </c>
      <c r="W103">
        <v>2217.7280000000001</v>
      </c>
      <c r="X103">
        <v>649.10599999999999</v>
      </c>
      <c r="Y103">
        <v>3.4169999999999998</v>
      </c>
      <c r="Z103">
        <v>5.9790000000000001</v>
      </c>
      <c r="AA103">
        <v>125.556924</v>
      </c>
      <c r="AB103">
        <v>0.52080899999999997</v>
      </c>
      <c r="AC103">
        <v>38.641925000000001</v>
      </c>
      <c r="AD103" s="1">
        <v>125</v>
      </c>
      <c r="AE103">
        <v>4</v>
      </c>
      <c r="AF103">
        <v>19</v>
      </c>
      <c r="AG103">
        <v>72</v>
      </c>
      <c r="AH103">
        <v>17.663126999999999</v>
      </c>
      <c r="AI103">
        <v>259.89999999999998</v>
      </c>
      <c r="AJ103">
        <v>0</v>
      </c>
      <c r="AK103">
        <v>0</v>
      </c>
      <c r="AL103">
        <v>0</v>
      </c>
      <c r="AM103">
        <v>0.94084709201901773</v>
      </c>
      <c r="AN103" t="s">
        <v>313</v>
      </c>
      <c r="AO103">
        <v>1809.453</v>
      </c>
      <c r="AP103" t="s">
        <v>599</v>
      </c>
      <c r="AQ103" t="s">
        <v>115</v>
      </c>
      <c r="AR103" t="s">
        <v>116</v>
      </c>
      <c r="AS103" t="s">
        <v>115</v>
      </c>
      <c r="AT103" t="s">
        <v>116</v>
      </c>
      <c r="AU103" t="s">
        <v>182</v>
      </c>
      <c r="AV103" t="s">
        <v>268</v>
      </c>
      <c r="AW103" t="s">
        <v>313</v>
      </c>
      <c r="AX103">
        <v>5764</v>
      </c>
      <c r="AY103" t="s">
        <v>395</v>
      </c>
      <c r="AZ103">
        <v>1</v>
      </c>
      <c r="BA103" t="s">
        <v>322</v>
      </c>
      <c r="BB103">
        <v>2</v>
      </c>
      <c r="BC103">
        <v>1</v>
      </c>
      <c r="BE103" t="s">
        <v>313</v>
      </c>
      <c r="BF103">
        <v>0</v>
      </c>
      <c r="BG103" t="s">
        <v>280</v>
      </c>
      <c r="BI103" t="s">
        <v>115</v>
      </c>
      <c r="BJ103" t="s">
        <v>268</v>
      </c>
      <c r="BK103" t="s">
        <v>313</v>
      </c>
      <c r="BL103">
        <v>0.94084709201901773</v>
      </c>
      <c r="BM103">
        <v>5764</v>
      </c>
      <c r="BN103" t="s">
        <v>116</v>
      </c>
      <c r="BO103" t="s">
        <v>182</v>
      </c>
      <c r="BP103">
        <v>2</v>
      </c>
      <c r="BQ103">
        <v>2183.8389999999999</v>
      </c>
      <c r="BR103">
        <v>4.147991073753925E-3</v>
      </c>
      <c r="BS103">
        <v>0.30776418989047549</v>
      </c>
      <c r="BT103">
        <v>5.6363990534456884E-2</v>
      </c>
      <c r="BU103">
        <v>5.9790000000000001</v>
      </c>
      <c r="BV103">
        <v>0.13737276420102398</v>
      </c>
      <c r="BW103">
        <v>0.7784456638058026</v>
      </c>
      <c r="BX103">
        <v>0</v>
      </c>
      <c r="BY103">
        <v>4</v>
      </c>
      <c r="BZ103">
        <v>19</v>
      </c>
    </row>
    <row r="104" spans="1:78" ht="16.5" x14ac:dyDescent="0.25">
      <c r="A104" s="108" t="str">
        <f t="shared" si="37"/>
        <v>인천교통공사</v>
      </c>
      <c r="B104" s="109" t="str">
        <f t="shared" si="38"/>
        <v>홍억선</v>
      </c>
      <c r="C104" s="110" t="str">
        <f t="shared" si="39"/>
        <v>F</v>
      </c>
      <c r="D104" s="111">
        <f t="shared" si="40"/>
        <v>0.73629498649396874</v>
      </c>
      <c r="E104" s="112">
        <f t="shared" si="41"/>
        <v>3750</v>
      </c>
      <c r="F104" s="113" t="str">
        <f t="shared" si="42"/>
        <v>순환42</v>
      </c>
      <c r="G104" s="114" t="str">
        <f t="shared" si="43"/>
        <v>70바4932</v>
      </c>
      <c r="H104" s="115">
        <f t="shared" si="44"/>
        <v>3</v>
      </c>
      <c r="I104" s="116">
        <f t="shared" si="45"/>
        <v>2238.9540000000002</v>
      </c>
      <c r="J104" s="117">
        <f t="shared" si="46"/>
        <v>1.1560791432098004E-2</v>
      </c>
      <c r="K104" s="117">
        <f t="shared" si="47"/>
        <v>0.37322354910347144</v>
      </c>
      <c r="L104" s="117">
        <f t="shared" si="48"/>
        <v>9.6026984029149318E-2</v>
      </c>
      <c r="M104" s="118">
        <f t="shared" si="49"/>
        <v>5.6660000000000004</v>
      </c>
      <c r="N104" s="119">
        <f t="shared" si="50"/>
        <v>0</v>
      </c>
      <c r="O104" s="119">
        <f t="shared" si="51"/>
        <v>20.143334789370392</v>
      </c>
      <c r="P104" s="218">
        <f t="shared" si="52"/>
        <v>2</v>
      </c>
      <c r="Q104" s="219">
        <f t="shared" si="53"/>
        <v>0</v>
      </c>
      <c r="R104" s="219">
        <f t="shared" si="54"/>
        <v>451</v>
      </c>
      <c r="T104">
        <v>528</v>
      </c>
      <c r="U104">
        <v>3750</v>
      </c>
      <c r="V104" t="s">
        <v>269</v>
      </c>
      <c r="W104">
        <v>2238.9540000000002</v>
      </c>
      <c r="X104">
        <v>834.60699999999997</v>
      </c>
      <c r="Y104">
        <v>2.6829999999999998</v>
      </c>
      <c r="Z104">
        <v>5.6660000000000004</v>
      </c>
      <c r="AA104">
        <v>146.82801000000001</v>
      </c>
      <c r="AB104">
        <v>1.6974480000000001</v>
      </c>
      <c r="AC104">
        <v>54.799670999999996</v>
      </c>
      <c r="AD104" s="1">
        <v>215</v>
      </c>
      <c r="AE104">
        <v>0</v>
      </c>
      <c r="AF104">
        <v>451</v>
      </c>
      <c r="AG104">
        <v>63</v>
      </c>
      <c r="AH104">
        <v>15.24882</v>
      </c>
      <c r="AI104">
        <v>5.3</v>
      </c>
      <c r="AJ104">
        <v>0</v>
      </c>
      <c r="AK104">
        <v>2</v>
      </c>
      <c r="AL104">
        <v>901</v>
      </c>
      <c r="AM104">
        <v>0.73629498649396874</v>
      </c>
      <c r="AN104" t="s">
        <v>68</v>
      </c>
      <c r="AO104">
        <v>1910.383</v>
      </c>
      <c r="AP104" t="s">
        <v>600</v>
      </c>
      <c r="AQ104" t="s">
        <v>115</v>
      </c>
      <c r="AR104" t="s">
        <v>118</v>
      </c>
      <c r="AS104" t="s">
        <v>115</v>
      </c>
      <c r="AT104" t="s">
        <v>118</v>
      </c>
      <c r="AU104" t="s">
        <v>203</v>
      </c>
      <c r="AV104" t="s">
        <v>269</v>
      </c>
      <c r="AW104" t="s">
        <v>68</v>
      </c>
      <c r="AX104">
        <v>3750</v>
      </c>
      <c r="AY104" t="s">
        <v>368</v>
      </c>
      <c r="AZ104">
        <v>9</v>
      </c>
      <c r="BA104" t="s">
        <v>374</v>
      </c>
      <c r="BB104">
        <v>3</v>
      </c>
      <c r="BC104">
        <v>1</v>
      </c>
      <c r="BE104" t="s">
        <v>68</v>
      </c>
      <c r="BF104">
        <v>0</v>
      </c>
      <c r="BG104" t="s">
        <v>280</v>
      </c>
      <c r="BI104" t="s">
        <v>115</v>
      </c>
      <c r="BJ104" t="s">
        <v>269</v>
      </c>
      <c r="BK104" t="s">
        <v>68</v>
      </c>
      <c r="BL104">
        <v>0.73629498649396874</v>
      </c>
      <c r="BM104">
        <v>3750</v>
      </c>
      <c r="BN104" t="s">
        <v>118</v>
      </c>
      <c r="BO104" t="s">
        <v>203</v>
      </c>
      <c r="BP104">
        <v>3</v>
      </c>
      <c r="BQ104">
        <v>2238.9540000000002</v>
      </c>
      <c r="BR104">
        <v>1.1560791432098004E-2</v>
      </c>
      <c r="BS104">
        <v>0.37322354910347144</v>
      </c>
      <c r="BT104">
        <v>9.6026984029149318E-2</v>
      </c>
      <c r="BU104">
        <v>5.6660000000000004</v>
      </c>
      <c r="BV104">
        <v>0</v>
      </c>
      <c r="BW104">
        <v>20.143334789370392</v>
      </c>
      <c r="BX104">
        <v>2</v>
      </c>
      <c r="BY104">
        <v>0</v>
      </c>
      <c r="BZ104">
        <v>451</v>
      </c>
    </row>
    <row r="105" spans="1:78" ht="16.5" x14ac:dyDescent="0.25">
      <c r="A105" s="125" t="str">
        <f t="shared" si="37"/>
        <v>인천교통공사</v>
      </c>
      <c r="B105" s="126" t="str">
        <f t="shared" si="38"/>
        <v>황길성</v>
      </c>
      <c r="C105" s="127" t="str">
        <f t="shared" si="39"/>
        <v>B</v>
      </c>
      <c r="D105" s="128">
        <f t="shared" si="40"/>
        <v>0.90800900767512249</v>
      </c>
      <c r="E105" s="129">
        <f t="shared" si="41"/>
        <v>2041</v>
      </c>
      <c r="F105" s="130" t="str">
        <f t="shared" si="42"/>
        <v>순환41</v>
      </c>
      <c r="G105" s="131" t="str">
        <f t="shared" si="43"/>
        <v>70바4922</v>
      </c>
      <c r="H105" s="132">
        <f t="shared" si="44"/>
        <v>5</v>
      </c>
      <c r="I105" s="133">
        <f t="shared" si="45"/>
        <v>1910.3359999999998</v>
      </c>
      <c r="J105" s="134">
        <f t="shared" si="46"/>
        <v>1.2902981041617127E-2</v>
      </c>
      <c r="K105" s="134">
        <f t="shared" si="47"/>
        <v>0.25237171671643394</v>
      </c>
      <c r="L105" s="134">
        <f t="shared" si="48"/>
        <v>0.16384552246306411</v>
      </c>
      <c r="M105" s="135">
        <f t="shared" si="49"/>
        <v>5.9770000000000003</v>
      </c>
      <c r="N105" s="136">
        <f t="shared" si="50"/>
        <v>0.68050855975074553</v>
      </c>
      <c r="O105" s="136">
        <f t="shared" si="51"/>
        <v>8.4278367784515407</v>
      </c>
      <c r="P105" s="216">
        <f t="shared" si="52"/>
        <v>0</v>
      </c>
      <c r="Q105" s="217">
        <f t="shared" si="53"/>
        <v>13</v>
      </c>
      <c r="R105" s="217">
        <f t="shared" si="54"/>
        <v>161</v>
      </c>
      <c r="T105">
        <v>528</v>
      </c>
      <c r="U105">
        <v>2041</v>
      </c>
      <c r="V105" t="s">
        <v>270</v>
      </c>
      <c r="W105">
        <v>1910.336</v>
      </c>
      <c r="X105">
        <v>626.25199999999995</v>
      </c>
      <c r="Y105">
        <v>3.05</v>
      </c>
      <c r="Z105">
        <v>5.9770000000000003</v>
      </c>
      <c r="AA105">
        <v>109.440136</v>
      </c>
      <c r="AB105">
        <v>1.412104</v>
      </c>
      <c r="AC105">
        <v>27.619595</v>
      </c>
      <c r="AD105" s="1">
        <v>313</v>
      </c>
      <c r="AE105">
        <v>13</v>
      </c>
      <c r="AF105">
        <v>161</v>
      </c>
      <c r="AG105">
        <v>61</v>
      </c>
      <c r="AH105">
        <v>17.455532999999999</v>
      </c>
      <c r="AI105">
        <v>0</v>
      </c>
      <c r="AJ105">
        <v>0</v>
      </c>
      <c r="AK105">
        <v>0</v>
      </c>
      <c r="AL105">
        <v>0</v>
      </c>
      <c r="AM105">
        <v>0.90800900767512249</v>
      </c>
      <c r="AN105" t="s">
        <v>313</v>
      </c>
      <c r="AO105">
        <v>1406.9939999999999</v>
      </c>
      <c r="AP105" t="s">
        <v>601</v>
      </c>
      <c r="AQ105" t="s">
        <v>115</v>
      </c>
      <c r="AR105" t="s">
        <v>117</v>
      </c>
      <c r="AS105" t="s">
        <v>115</v>
      </c>
      <c r="AT105" t="s">
        <v>117</v>
      </c>
      <c r="AU105" t="s">
        <v>193</v>
      </c>
      <c r="AV105" t="s">
        <v>270</v>
      </c>
      <c r="AW105" t="s">
        <v>313</v>
      </c>
      <c r="AX105">
        <v>2041</v>
      </c>
      <c r="AY105" t="s">
        <v>379</v>
      </c>
      <c r="AZ105">
        <v>6</v>
      </c>
      <c r="BA105" t="s">
        <v>602</v>
      </c>
      <c r="BB105">
        <v>5</v>
      </c>
      <c r="BC105">
        <v>1</v>
      </c>
      <c r="BE105" t="s">
        <v>66</v>
      </c>
      <c r="BF105">
        <v>2</v>
      </c>
      <c r="BG105" t="s">
        <v>279</v>
      </c>
      <c r="BI105" t="s">
        <v>115</v>
      </c>
      <c r="BJ105" t="s">
        <v>270</v>
      </c>
      <c r="BK105" t="s">
        <v>313</v>
      </c>
      <c r="BL105">
        <v>0.90800900767512249</v>
      </c>
      <c r="BM105">
        <v>2041</v>
      </c>
      <c r="BN105" t="s">
        <v>117</v>
      </c>
      <c r="BO105" t="s">
        <v>193</v>
      </c>
      <c r="BP105">
        <v>5</v>
      </c>
      <c r="BQ105">
        <v>1910.3359999999998</v>
      </c>
      <c r="BR105">
        <v>1.2902981041617127E-2</v>
      </c>
      <c r="BS105">
        <v>0.25237171671643394</v>
      </c>
      <c r="BT105">
        <v>0.16384552246306408</v>
      </c>
      <c r="BU105">
        <v>5.9770000000000003</v>
      </c>
      <c r="BV105">
        <v>0.68050855975074553</v>
      </c>
      <c r="BW105">
        <v>8.4278367784515407</v>
      </c>
      <c r="BX105">
        <v>0</v>
      </c>
      <c r="BY105">
        <v>13</v>
      </c>
      <c r="BZ105">
        <v>161</v>
      </c>
    </row>
    <row r="106" spans="1:78" ht="16.5" x14ac:dyDescent="0.25">
      <c r="A106" s="108" t="str">
        <f t="shared" si="37"/>
        <v>인천교통공사</v>
      </c>
      <c r="B106" s="109" t="str">
        <f t="shared" si="38"/>
        <v>황용섭</v>
      </c>
      <c r="C106" s="110" t="str">
        <f t="shared" si="39"/>
        <v>C</v>
      </c>
      <c r="D106" s="111">
        <f t="shared" si="40"/>
        <v>0.86562819570493144</v>
      </c>
      <c r="E106" s="112">
        <f t="shared" si="41"/>
        <v>7179</v>
      </c>
      <c r="F106" s="113" t="str">
        <f t="shared" si="42"/>
        <v>순환43</v>
      </c>
      <c r="G106" s="114" t="str">
        <f t="shared" si="43"/>
        <v>70바4941</v>
      </c>
      <c r="H106" s="115">
        <f t="shared" si="44"/>
        <v>2</v>
      </c>
      <c r="I106" s="116">
        <f t="shared" si="45"/>
        <v>2795.8249999999998</v>
      </c>
      <c r="J106" s="117">
        <f t="shared" si="46"/>
        <v>5.9007727651263784E-3</v>
      </c>
      <c r="K106" s="117">
        <f t="shared" si="47"/>
        <v>0.28998106584795763</v>
      </c>
      <c r="L106" s="117">
        <f t="shared" si="48"/>
        <v>0.11767546252000752</v>
      </c>
      <c r="M106" s="118">
        <f t="shared" si="49"/>
        <v>3.1949999999999998</v>
      </c>
      <c r="N106" s="119">
        <f t="shared" si="50"/>
        <v>0</v>
      </c>
      <c r="O106" s="119">
        <f t="shared" si="51"/>
        <v>1.323401858127744</v>
      </c>
      <c r="P106" s="218">
        <f t="shared" si="52"/>
        <v>0</v>
      </c>
      <c r="Q106" s="219">
        <f t="shared" si="53"/>
        <v>0</v>
      </c>
      <c r="R106" s="219">
        <f t="shared" si="54"/>
        <v>37</v>
      </c>
      <c r="T106">
        <v>528</v>
      </c>
      <c r="U106">
        <v>7179</v>
      </c>
      <c r="V106" t="s">
        <v>418</v>
      </c>
      <c r="W106">
        <v>2795.8249999999998</v>
      </c>
      <c r="X106">
        <v>793.40800000000002</v>
      </c>
      <c r="Y106">
        <v>3.524</v>
      </c>
      <c r="Z106">
        <v>3.1949999999999998</v>
      </c>
      <c r="AA106">
        <v>155.853824</v>
      </c>
      <c r="AB106">
        <v>0.91965799999999998</v>
      </c>
      <c r="AC106">
        <v>45.194657999999997</v>
      </c>
      <c r="AD106" s="1">
        <v>329</v>
      </c>
      <c r="AE106">
        <v>0</v>
      </c>
      <c r="AF106">
        <v>37</v>
      </c>
      <c r="AG106">
        <v>61</v>
      </c>
      <c r="AH106">
        <v>17.938763999999999</v>
      </c>
      <c r="AI106">
        <v>4.0999999999999996</v>
      </c>
      <c r="AJ106">
        <v>0</v>
      </c>
      <c r="AK106">
        <v>0</v>
      </c>
      <c r="AL106">
        <v>0</v>
      </c>
      <c r="AM106">
        <v>0.86562819570493144</v>
      </c>
      <c r="AN106" t="s">
        <v>67</v>
      </c>
      <c r="AO106">
        <v>2542.2249999999999</v>
      </c>
      <c r="AP106" t="s">
        <v>603</v>
      </c>
      <c r="AQ106" t="s">
        <v>115</v>
      </c>
      <c r="AR106" t="s">
        <v>119</v>
      </c>
      <c r="AS106" t="s">
        <v>115</v>
      </c>
      <c r="AT106" t="s">
        <v>119</v>
      </c>
      <c r="AU106" t="s">
        <v>212</v>
      </c>
      <c r="AV106" t="s">
        <v>418</v>
      </c>
      <c r="AW106" t="s">
        <v>67</v>
      </c>
      <c r="AX106">
        <v>7179</v>
      </c>
      <c r="AY106" t="s">
        <v>377</v>
      </c>
      <c r="AZ106">
        <v>1</v>
      </c>
      <c r="BA106" t="s">
        <v>378</v>
      </c>
      <c r="BB106">
        <v>2</v>
      </c>
      <c r="BC106">
        <v>1</v>
      </c>
      <c r="BE106" t="s">
        <v>67</v>
      </c>
      <c r="BF106">
        <v>0</v>
      </c>
      <c r="BG106" t="s">
        <v>280</v>
      </c>
      <c r="BI106" t="s">
        <v>115</v>
      </c>
      <c r="BJ106" t="s">
        <v>418</v>
      </c>
      <c r="BK106" t="s">
        <v>67</v>
      </c>
      <c r="BL106">
        <v>0.86562819570493144</v>
      </c>
      <c r="BM106">
        <v>7179</v>
      </c>
      <c r="BN106" t="s">
        <v>119</v>
      </c>
      <c r="BO106" t="s">
        <v>212</v>
      </c>
      <c r="BP106">
        <v>2</v>
      </c>
      <c r="BQ106">
        <v>2795.8249999999998</v>
      </c>
      <c r="BR106">
        <v>5.9007727651263784E-3</v>
      </c>
      <c r="BS106">
        <v>0.28998106584795763</v>
      </c>
      <c r="BT106">
        <v>0.11767546252000752</v>
      </c>
      <c r="BU106">
        <v>3.1949999999999998</v>
      </c>
      <c r="BV106">
        <v>0</v>
      </c>
      <c r="BW106">
        <v>1.323401858127744</v>
      </c>
      <c r="BX106">
        <v>0</v>
      </c>
      <c r="BY106">
        <v>0</v>
      </c>
      <c r="BZ106">
        <v>37</v>
      </c>
    </row>
  </sheetData>
  <sortState xmlns:xlrd2="http://schemas.microsoft.com/office/spreadsheetml/2017/richdata2" ref="T4:AN87">
    <sortCondition ref="AB4:AB87"/>
    <sortCondition descending="1" ref="AD4:AD87"/>
  </sortState>
  <phoneticPr fontId="4" type="noConversion"/>
  <conditionalFormatting sqref="C5:D106">
    <cfRule type="containsText" dxfId="41" priority="1" operator="containsText" text="F">
      <formula>NOT(ISERROR(SEARCH("F",C5)))</formula>
    </cfRule>
    <cfRule type="containsText" dxfId="40" priority="2" operator="containsText" text="D">
      <formula>NOT(ISERROR(SEARCH("D",C5)))</formula>
    </cfRule>
    <cfRule type="containsText" dxfId="39" priority="3" operator="containsText" text="C">
      <formula>NOT(ISERROR(SEARCH("C",C5)))</formula>
    </cfRule>
    <cfRule type="containsText" dxfId="38" priority="4" operator="containsText" text="B">
      <formula>NOT(ISERROR(SEARCH("B",C5)))</formula>
    </cfRule>
    <cfRule type="containsText" dxfId="37" priority="5" operator="containsText" text="A">
      <formula>NOT(ISERROR(SEARCH("A",C5)))</formula>
    </cfRule>
    <cfRule type="containsText" dxfId="3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0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72"/>
  <sheetViews>
    <sheetView showGridLines="0" workbookViewId="0"/>
  </sheetViews>
  <sheetFormatPr defaultRowHeight="13.5" outlineLevelCol="1" x14ac:dyDescent="0.25"/>
  <cols>
    <col min="1" max="1" width="13.28515625" customWidth="1"/>
    <col min="2" max="12" width="10.5703125" customWidth="1"/>
    <col min="13" max="13" width="9.140625" customWidth="1" outlineLevel="1"/>
  </cols>
  <sheetData>
    <row r="1" spans="1:18" ht="6" customHeight="1" x14ac:dyDescent="0.25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 x14ac:dyDescent="0.25">
      <c r="A2" s="312" t="s">
        <v>477</v>
      </c>
      <c r="B2" s="228"/>
      <c r="C2" s="229"/>
      <c r="D2" s="230"/>
      <c r="E2" s="227"/>
      <c r="F2" s="231"/>
      <c r="G2" s="227"/>
      <c r="H2" s="227"/>
      <c r="I2" s="227"/>
      <c r="J2" s="227"/>
      <c r="K2" s="232"/>
      <c r="L2" s="232"/>
      <c r="M2" s="232"/>
      <c r="N2" s="232"/>
      <c r="O2" s="232"/>
      <c r="P2" s="232"/>
      <c r="Q2" s="232"/>
      <c r="R2" s="232"/>
    </row>
    <row r="3" spans="1:18" ht="16.5" x14ac:dyDescent="0.25">
      <c r="A3" s="292"/>
      <c r="B3" s="232"/>
      <c r="C3" s="232"/>
      <c r="D3" s="232"/>
      <c r="E3" s="232"/>
      <c r="F3" s="232"/>
      <c r="G3" s="232"/>
      <c r="H3" s="232"/>
      <c r="I3" s="232"/>
      <c r="J3" s="232"/>
      <c r="K3" s="232"/>
      <c r="L3" s="232"/>
      <c r="M3" s="232"/>
      <c r="N3" s="232"/>
      <c r="O3" s="232"/>
      <c r="P3" s="232"/>
      <c r="Q3" s="232"/>
      <c r="R3" s="232"/>
    </row>
    <row r="4" spans="1:18" ht="26.25" x14ac:dyDescent="0.25">
      <c r="A4" s="313" t="s">
        <v>478</v>
      </c>
      <c r="B4" s="233"/>
      <c r="C4" s="234"/>
      <c r="D4" s="235"/>
      <c r="E4" s="236"/>
      <c r="F4" s="237"/>
      <c r="G4" s="232"/>
      <c r="H4" s="236"/>
      <c r="I4" s="232"/>
      <c r="J4" s="232"/>
      <c r="K4" s="232"/>
      <c r="L4" s="232"/>
      <c r="M4" s="232"/>
      <c r="N4" s="232"/>
      <c r="O4" s="232"/>
      <c r="P4" s="232"/>
      <c r="Q4" s="232"/>
      <c r="R4" s="232"/>
    </row>
    <row r="5" spans="1:18" ht="26.25" x14ac:dyDescent="0.25">
      <c r="A5" s="296"/>
      <c r="B5" s="232"/>
      <c r="C5" s="232"/>
      <c r="D5" s="232"/>
      <c r="E5" s="232"/>
      <c r="F5" s="232"/>
      <c r="G5" s="232"/>
      <c r="H5" s="232"/>
      <c r="I5" s="232"/>
      <c r="J5" s="232"/>
      <c r="K5" s="232"/>
      <c r="L5" s="232"/>
      <c r="M5" s="232"/>
      <c r="N5" s="232"/>
      <c r="O5" s="232"/>
      <c r="P5" s="232"/>
      <c r="Q5" s="232"/>
      <c r="R5" s="232"/>
    </row>
    <row r="6" spans="1:18" ht="17.25" x14ac:dyDescent="0.25">
      <c r="A6" s="297" t="s">
        <v>479</v>
      </c>
      <c r="B6" s="232"/>
      <c r="C6" s="232"/>
      <c r="D6" s="232"/>
      <c r="E6" s="232"/>
      <c r="F6" s="232"/>
      <c r="G6" s="232"/>
      <c r="H6" s="232"/>
      <c r="I6" s="232"/>
      <c r="J6" s="232"/>
      <c r="K6" s="232"/>
      <c r="L6" s="232"/>
      <c r="M6" s="232"/>
      <c r="N6" s="232"/>
      <c r="O6" s="232"/>
      <c r="P6" s="232"/>
      <c r="Q6" s="232"/>
      <c r="R6" s="232"/>
    </row>
    <row r="7" spans="1:18" ht="17.25" x14ac:dyDescent="0.25">
      <c r="A7" s="297"/>
      <c r="B7" s="232"/>
      <c r="C7" s="232"/>
      <c r="D7" s="232"/>
      <c r="E7" s="232"/>
      <c r="F7" s="232"/>
      <c r="G7" s="232"/>
      <c r="H7" s="232"/>
      <c r="I7" s="232"/>
      <c r="J7" s="232"/>
      <c r="K7" s="232"/>
      <c r="L7" s="232"/>
      <c r="M7" s="232"/>
      <c r="N7" s="232"/>
      <c r="O7" s="232"/>
      <c r="P7" s="232"/>
      <c r="Q7" s="232"/>
      <c r="R7" s="232"/>
    </row>
    <row r="8" spans="1:18" ht="17.25" x14ac:dyDescent="0.25">
      <c r="A8" s="293" t="s">
        <v>167</v>
      </c>
      <c r="B8" s="238"/>
      <c r="C8" s="238"/>
      <c r="D8" s="238"/>
      <c r="E8" s="238"/>
      <c r="F8" s="238"/>
      <c r="G8" s="238"/>
      <c r="H8" s="238"/>
      <c r="I8" s="238"/>
      <c r="J8" s="238"/>
      <c r="K8" s="238"/>
      <c r="L8" s="238"/>
      <c r="M8" s="238"/>
      <c r="N8" s="238"/>
      <c r="O8" s="238"/>
      <c r="P8" s="238"/>
      <c r="Q8" s="238"/>
      <c r="R8" s="238"/>
    </row>
    <row r="9" spans="1:18" ht="16.5" x14ac:dyDescent="0.25">
      <c r="A9" s="294"/>
      <c r="B9" s="238"/>
      <c r="C9" s="238"/>
      <c r="D9" s="238"/>
      <c r="E9" s="238"/>
      <c r="F9" s="238"/>
      <c r="G9" s="238"/>
      <c r="H9" s="238"/>
      <c r="I9" s="238"/>
      <c r="J9" s="238"/>
      <c r="K9" s="238"/>
      <c r="L9" s="238"/>
      <c r="M9" s="238"/>
      <c r="N9" s="238"/>
      <c r="O9" s="238"/>
      <c r="P9" s="238"/>
      <c r="Q9" s="238"/>
      <c r="R9" s="238"/>
    </row>
    <row r="10" spans="1:18" ht="16.5" x14ac:dyDescent="0.25">
      <c r="A10" s="294" t="s">
        <v>480</v>
      </c>
      <c r="B10" s="238"/>
      <c r="C10" s="238"/>
      <c r="D10" s="238"/>
      <c r="E10" s="238"/>
      <c r="F10" s="238"/>
      <c r="G10" s="238"/>
      <c r="H10" s="238"/>
      <c r="I10" s="238"/>
      <c r="J10" s="238"/>
      <c r="K10" s="238"/>
      <c r="L10" s="238"/>
      <c r="M10" s="238"/>
      <c r="N10" s="238"/>
      <c r="O10" s="238"/>
      <c r="P10" s="238"/>
      <c r="Q10" s="238"/>
      <c r="R10" s="238"/>
    </row>
    <row r="11" spans="1:18" ht="16.5" x14ac:dyDescent="0.25">
      <c r="A11" s="238"/>
      <c r="B11" s="238"/>
      <c r="C11" s="238"/>
      <c r="D11" s="238"/>
      <c r="E11" s="238"/>
      <c r="F11" s="238"/>
      <c r="G11" s="238"/>
      <c r="H11" s="238"/>
      <c r="I11" s="238"/>
      <c r="J11" s="238"/>
      <c r="K11" s="238"/>
      <c r="L11" s="238"/>
      <c r="M11" s="238"/>
      <c r="N11" s="238"/>
      <c r="O11" s="238"/>
      <c r="P11" s="238"/>
      <c r="Q11" s="238"/>
      <c r="R11" s="238"/>
    </row>
    <row r="12" spans="1:18" ht="16.5" x14ac:dyDescent="0.25">
      <c r="A12" s="232"/>
      <c r="B12" s="232"/>
      <c r="C12" s="232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</row>
    <row r="13" spans="1:18" ht="37.5" customHeight="1" x14ac:dyDescent="0.25">
      <c r="A13" s="239" t="s">
        <v>0</v>
      </c>
      <c r="B13" s="240" t="s">
        <v>71</v>
      </c>
      <c r="C13" s="241" t="s">
        <v>65</v>
      </c>
      <c r="D13" s="241" t="s">
        <v>154</v>
      </c>
      <c r="E13" s="242" t="s">
        <v>140</v>
      </c>
      <c r="F13" s="240" t="s">
        <v>145</v>
      </c>
      <c r="G13" s="242" t="s">
        <v>143</v>
      </c>
      <c r="H13" s="242" t="s">
        <v>147</v>
      </c>
      <c r="I13" s="243" t="s">
        <v>149</v>
      </c>
      <c r="J13" s="242" t="s">
        <v>11</v>
      </c>
      <c r="K13" s="242" t="s">
        <v>12</v>
      </c>
      <c r="L13" s="242" t="s">
        <v>13</v>
      </c>
      <c r="M13" s="242" t="s">
        <v>103</v>
      </c>
      <c r="N13" s="242" t="s">
        <v>6</v>
      </c>
      <c r="O13" s="242" t="s">
        <v>7</v>
      </c>
      <c r="P13" s="242" t="s">
        <v>158</v>
      </c>
      <c r="Q13" s="244" t="s">
        <v>160</v>
      </c>
      <c r="R13" s="244" t="s">
        <v>161</v>
      </c>
    </row>
    <row r="14" spans="1:18" ht="16.5" x14ac:dyDescent="0.25">
      <c r="A14" s="245" t="s">
        <v>115</v>
      </c>
      <c r="B14" s="246" t="s">
        <v>218</v>
      </c>
      <c r="C14" s="247" t="s">
        <v>66</v>
      </c>
      <c r="D14" s="248">
        <v>0.80575404334280998</v>
      </c>
      <c r="E14" s="249">
        <v>3382</v>
      </c>
      <c r="F14" s="250" t="s">
        <v>116</v>
      </c>
      <c r="G14" s="251" t="s">
        <v>187</v>
      </c>
      <c r="H14" s="252">
        <v>3</v>
      </c>
      <c r="I14" s="253">
        <v>2243.875</v>
      </c>
      <c r="J14" s="254">
        <v>4.569800610386596E-3</v>
      </c>
      <c r="K14" s="254">
        <v>0.35494233947438314</v>
      </c>
      <c r="L14" s="254">
        <v>0.19831764247117153</v>
      </c>
      <c r="M14" s="255">
        <v>9.6140000000000008</v>
      </c>
      <c r="N14" s="256">
        <v>0.13369728705921677</v>
      </c>
      <c r="O14" s="256">
        <v>18.494791376524983</v>
      </c>
      <c r="P14" s="257">
        <v>0</v>
      </c>
      <c r="Q14" s="258">
        <v>3</v>
      </c>
      <c r="R14" s="258">
        <v>415</v>
      </c>
    </row>
    <row r="15" spans="1:18" ht="16.5" x14ac:dyDescent="0.25">
      <c r="A15" s="245" t="s">
        <v>115</v>
      </c>
      <c r="B15" s="246" t="s">
        <v>219</v>
      </c>
      <c r="C15" s="247" t="s">
        <v>66</v>
      </c>
      <c r="D15" s="248">
        <v>0.82138888888888884</v>
      </c>
      <c r="E15" s="249">
        <v>8139</v>
      </c>
      <c r="F15" s="250" t="s">
        <v>116</v>
      </c>
      <c r="G15" s="251" t="s">
        <v>178</v>
      </c>
      <c r="H15" s="252">
        <v>1</v>
      </c>
      <c r="I15" s="253">
        <v>2015.2560000000001</v>
      </c>
      <c r="J15" s="254">
        <v>1.006546021917774E-2</v>
      </c>
      <c r="K15" s="254">
        <v>0.33127058931254993</v>
      </c>
      <c r="L15" s="254">
        <v>0.27936897347036804</v>
      </c>
      <c r="M15" s="255">
        <v>7.7229999999999999</v>
      </c>
      <c r="N15" s="256">
        <v>0.29772892376948634</v>
      </c>
      <c r="O15" s="256">
        <v>4.1185834454778947</v>
      </c>
      <c r="P15" s="257">
        <v>0</v>
      </c>
      <c r="Q15" s="258">
        <v>6</v>
      </c>
      <c r="R15" s="258">
        <v>83</v>
      </c>
    </row>
    <row r="16" spans="1:18" ht="16.5" x14ac:dyDescent="0.25">
      <c r="A16" s="245" t="s">
        <v>115</v>
      </c>
      <c r="B16" s="246" t="s">
        <v>314</v>
      </c>
      <c r="C16" s="247" t="s">
        <v>68</v>
      </c>
      <c r="D16" s="248">
        <v>0.75369348632013033</v>
      </c>
      <c r="E16" s="249">
        <v>8292</v>
      </c>
      <c r="F16" s="250" t="s">
        <v>120</v>
      </c>
      <c r="G16" s="251" t="s">
        <v>214</v>
      </c>
      <c r="H16" s="252">
        <v>6</v>
      </c>
      <c r="I16" s="253">
        <v>2174.3820000000001</v>
      </c>
      <c r="J16" s="254">
        <v>1.2253730434894356E-2</v>
      </c>
      <c r="K16" s="254">
        <v>0.31589949534406703</v>
      </c>
      <c r="L16" s="254">
        <v>9.5659364361919838E-2</v>
      </c>
      <c r="M16" s="255">
        <v>5.7430000000000003</v>
      </c>
      <c r="N16" s="256">
        <v>0.18396031608061508</v>
      </c>
      <c r="O16" s="256">
        <v>10.25578762149429</v>
      </c>
      <c r="P16" s="257">
        <v>12</v>
      </c>
      <c r="Q16" s="258">
        <v>4</v>
      </c>
      <c r="R16" s="258">
        <v>223</v>
      </c>
    </row>
    <row r="17" spans="1:18" ht="16.5" x14ac:dyDescent="0.25">
      <c r="A17" s="245" t="s">
        <v>115</v>
      </c>
      <c r="B17" s="246" t="s">
        <v>221</v>
      </c>
      <c r="C17" s="247" t="s">
        <v>68</v>
      </c>
      <c r="D17" s="248">
        <v>0.76955019453524609</v>
      </c>
      <c r="E17" s="249">
        <v>5029</v>
      </c>
      <c r="F17" s="250" t="s">
        <v>116</v>
      </c>
      <c r="G17" s="251" t="s">
        <v>183</v>
      </c>
      <c r="H17" s="252">
        <v>5</v>
      </c>
      <c r="I17" s="253">
        <v>2118.7819999999997</v>
      </c>
      <c r="J17" s="254">
        <v>3.4869037647322939E-3</v>
      </c>
      <c r="K17" s="254">
        <v>0.31385761562097536</v>
      </c>
      <c r="L17" s="254">
        <v>0.2340967593645783</v>
      </c>
      <c r="M17" s="255">
        <v>8.548</v>
      </c>
      <c r="N17" s="256">
        <v>9.4393854582491277E-2</v>
      </c>
      <c r="O17" s="256">
        <v>1.9822709462323167</v>
      </c>
      <c r="P17" s="257">
        <v>0</v>
      </c>
      <c r="Q17" s="258">
        <v>2</v>
      </c>
      <c r="R17" s="258">
        <v>42</v>
      </c>
    </row>
    <row r="18" spans="1:18" ht="16.5" x14ac:dyDescent="0.25">
      <c r="A18" s="245" t="s">
        <v>115</v>
      </c>
      <c r="B18" s="246" t="s">
        <v>440</v>
      </c>
      <c r="C18" s="247" t="s">
        <v>68</v>
      </c>
      <c r="D18" s="248">
        <v>0.79129692391287232</v>
      </c>
      <c r="E18" s="249">
        <v>1617</v>
      </c>
      <c r="F18" s="250" t="s">
        <v>118</v>
      </c>
      <c r="G18" s="251" t="s">
        <v>203</v>
      </c>
      <c r="H18" s="252">
        <v>5</v>
      </c>
      <c r="I18" s="253">
        <v>2350.1610000000001</v>
      </c>
      <c r="J18" s="254">
        <v>9.3399128788955663E-3</v>
      </c>
      <c r="K18" s="254">
        <v>0.24905878026103295</v>
      </c>
      <c r="L18" s="254">
        <v>5.9144884116449893E-2</v>
      </c>
      <c r="M18" s="255">
        <v>2.74</v>
      </c>
      <c r="N18" s="256">
        <v>8.5100552685539413E-2</v>
      </c>
      <c r="O18" s="256">
        <v>0.25530165805661825</v>
      </c>
      <c r="P18" s="257">
        <v>0</v>
      </c>
      <c r="Q18" s="258">
        <v>2</v>
      </c>
      <c r="R18" s="258">
        <v>6</v>
      </c>
    </row>
    <row r="19" spans="1:18" ht="16.5" x14ac:dyDescent="0.25">
      <c r="A19" s="245" t="s">
        <v>115</v>
      </c>
      <c r="B19" s="246" t="s">
        <v>307</v>
      </c>
      <c r="C19" s="247" t="s">
        <v>66</v>
      </c>
      <c r="D19" s="248">
        <v>0.82555356554205561</v>
      </c>
      <c r="E19" s="249">
        <v>1766</v>
      </c>
      <c r="F19" s="250" t="s">
        <v>116</v>
      </c>
      <c r="G19" s="251" t="s">
        <v>321</v>
      </c>
      <c r="H19" s="252">
        <v>4</v>
      </c>
      <c r="I19" s="253">
        <v>2219.915</v>
      </c>
      <c r="J19" s="254">
        <v>1.8191868924986212E-3</v>
      </c>
      <c r="K19" s="254">
        <v>0.3182163558089649</v>
      </c>
      <c r="L19" s="254">
        <v>6.6218751618868296E-2</v>
      </c>
      <c r="M19" s="255">
        <v>8.1129999999999995</v>
      </c>
      <c r="N19" s="256">
        <v>0</v>
      </c>
      <c r="O19" s="256">
        <v>3.7839286639353311</v>
      </c>
      <c r="P19" s="257">
        <v>0</v>
      </c>
      <c r="Q19" s="258">
        <v>0</v>
      </c>
      <c r="R19" s="258">
        <v>84</v>
      </c>
    </row>
    <row r="20" spans="1:18" ht="16.5" x14ac:dyDescent="0.25">
      <c r="A20" s="245" t="s">
        <v>115</v>
      </c>
      <c r="B20" s="246" t="s">
        <v>441</v>
      </c>
      <c r="C20" s="247" t="s">
        <v>68</v>
      </c>
      <c r="D20" s="248">
        <v>0.77180120709388256</v>
      </c>
      <c r="E20" s="249">
        <v>2265</v>
      </c>
      <c r="F20" s="250" t="s">
        <v>119</v>
      </c>
      <c r="G20" s="251" t="s">
        <v>210</v>
      </c>
      <c r="H20" s="252">
        <v>4</v>
      </c>
      <c r="I20" s="253">
        <v>4380.8989999999994</v>
      </c>
      <c r="J20" s="254">
        <v>8.1027067063833887E-3</v>
      </c>
      <c r="K20" s="254">
        <v>0.32782676770460251</v>
      </c>
      <c r="L20" s="254">
        <v>5.9348549236127097E-2</v>
      </c>
      <c r="M20" s="255">
        <v>6.0759999999999996</v>
      </c>
      <c r="N20" s="256">
        <v>0.1141318254540906</v>
      </c>
      <c r="O20" s="256">
        <v>19.470889422467856</v>
      </c>
      <c r="P20" s="257">
        <v>2</v>
      </c>
      <c r="Q20" s="258">
        <v>5</v>
      </c>
      <c r="R20" s="258">
        <v>853</v>
      </c>
    </row>
    <row r="21" spans="1:18" ht="16.5" x14ac:dyDescent="0.25">
      <c r="A21" s="245" t="s">
        <v>115</v>
      </c>
      <c r="B21" s="246" t="s">
        <v>223</v>
      </c>
      <c r="C21" s="247" t="s">
        <v>68</v>
      </c>
      <c r="D21" s="248">
        <v>0.75158312627293999</v>
      </c>
      <c r="E21" s="249">
        <v>4566</v>
      </c>
      <c r="F21" s="250" t="s">
        <v>120</v>
      </c>
      <c r="G21" s="251" t="s">
        <v>214</v>
      </c>
      <c r="H21" s="252">
        <v>2</v>
      </c>
      <c r="I21" s="253">
        <v>1615.5520000000001</v>
      </c>
      <c r="J21" s="254">
        <v>6.5494950188231494E-3</v>
      </c>
      <c r="K21" s="254">
        <v>0.30266194621130965</v>
      </c>
      <c r="L21" s="254">
        <v>0.14731806837539121</v>
      </c>
      <c r="M21" s="255">
        <v>6.1059999999999999</v>
      </c>
      <c r="N21" s="256">
        <v>0.30949174028443527</v>
      </c>
      <c r="O21" s="256">
        <v>4.2709860159252067</v>
      </c>
      <c r="P21" s="257">
        <v>1</v>
      </c>
      <c r="Q21" s="258">
        <v>5</v>
      </c>
      <c r="R21" s="258">
        <v>69</v>
      </c>
    </row>
    <row r="22" spans="1:18" ht="16.5" x14ac:dyDescent="0.25">
      <c r="A22" s="245" t="s">
        <v>115</v>
      </c>
      <c r="B22" s="246" t="s">
        <v>168</v>
      </c>
      <c r="C22" s="247" t="s">
        <v>68</v>
      </c>
      <c r="D22" s="248">
        <v>0.78968383865792513</v>
      </c>
      <c r="E22" s="249">
        <v>3161</v>
      </c>
      <c r="F22" s="250" t="s">
        <v>118</v>
      </c>
      <c r="G22" s="251" t="s">
        <v>205</v>
      </c>
      <c r="H22" s="252">
        <v>3</v>
      </c>
      <c r="I22" s="253">
        <v>2067.4719999999998</v>
      </c>
      <c r="J22" s="254">
        <v>2.063994410248297E-2</v>
      </c>
      <c r="K22" s="254">
        <v>0.36748439203577038</v>
      </c>
      <c r="L22" s="254">
        <v>0.14365369881671916</v>
      </c>
      <c r="M22" s="255">
        <v>5.5819999999999999</v>
      </c>
      <c r="N22" s="256">
        <v>0.14510474627951434</v>
      </c>
      <c r="O22" s="256">
        <v>14.413738130431756</v>
      </c>
      <c r="P22" s="257">
        <v>6</v>
      </c>
      <c r="Q22" s="258">
        <v>3</v>
      </c>
      <c r="R22" s="258">
        <v>298</v>
      </c>
    </row>
    <row r="23" spans="1:18" ht="16.5" x14ac:dyDescent="0.25">
      <c r="A23" s="245" t="s">
        <v>115</v>
      </c>
      <c r="B23" s="246" t="s">
        <v>315</v>
      </c>
      <c r="C23" s="247" t="s">
        <v>68</v>
      </c>
      <c r="D23" s="248">
        <v>0.76061696599957052</v>
      </c>
      <c r="E23" s="249">
        <v>2056</v>
      </c>
      <c r="F23" s="250" t="s">
        <v>118</v>
      </c>
      <c r="G23" s="251" t="s">
        <v>202</v>
      </c>
      <c r="H23" s="252">
        <v>2</v>
      </c>
      <c r="I23" s="253">
        <v>1809.134</v>
      </c>
      <c r="J23" s="254">
        <v>4.3922200172550139E-3</v>
      </c>
      <c r="K23" s="254">
        <v>0.35915375897889301</v>
      </c>
      <c r="L23" s="254">
        <v>0.12381614628877684</v>
      </c>
      <c r="M23" s="255">
        <v>4.6210000000000004</v>
      </c>
      <c r="N23" s="256">
        <v>11.552488649265339</v>
      </c>
      <c r="O23" s="256">
        <v>7.0199332940511869</v>
      </c>
      <c r="P23" s="257">
        <v>0</v>
      </c>
      <c r="Q23" s="258">
        <v>209</v>
      </c>
      <c r="R23" s="258">
        <v>127</v>
      </c>
    </row>
    <row r="24" spans="1:18" ht="16.5" x14ac:dyDescent="0.25">
      <c r="A24" s="245" t="s">
        <v>115</v>
      </c>
      <c r="B24" s="246" t="s">
        <v>443</v>
      </c>
      <c r="C24" s="247" t="s">
        <v>66</v>
      </c>
      <c r="D24" s="248">
        <v>0.81697352222609254</v>
      </c>
      <c r="E24" s="249">
        <v>4120</v>
      </c>
      <c r="F24" s="250" t="s">
        <v>117</v>
      </c>
      <c r="G24" s="251" t="s">
        <v>281</v>
      </c>
      <c r="H24" s="252">
        <v>4</v>
      </c>
      <c r="I24" s="253">
        <v>2308.8099999999995</v>
      </c>
      <c r="J24" s="254">
        <v>4.0986619758610543E-3</v>
      </c>
      <c r="K24" s="254">
        <v>0.38378520065010641</v>
      </c>
      <c r="L24" s="254">
        <v>0.14379702097617389</v>
      </c>
      <c r="M24" s="255">
        <v>5.6740000000000004</v>
      </c>
      <c r="N24" s="256">
        <v>0.12993706714714509</v>
      </c>
      <c r="O24" s="256">
        <v>17.195005219138867</v>
      </c>
      <c r="P24" s="257">
        <v>0</v>
      </c>
      <c r="Q24" s="258">
        <v>3</v>
      </c>
      <c r="R24" s="258">
        <v>397</v>
      </c>
    </row>
    <row r="25" spans="1:18" ht="16.5" x14ac:dyDescent="0.25">
      <c r="A25" s="245" t="s">
        <v>115</v>
      </c>
      <c r="B25" s="246" t="s">
        <v>225</v>
      </c>
      <c r="C25" s="247" t="s">
        <v>68</v>
      </c>
      <c r="D25" s="248">
        <v>0.7570811820068919</v>
      </c>
      <c r="E25" s="249">
        <v>6137</v>
      </c>
      <c r="F25" s="250" t="s">
        <v>116</v>
      </c>
      <c r="G25" s="251" t="s">
        <v>187</v>
      </c>
      <c r="H25" s="252">
        <v>3</v>
      </c>
      <c r="I25" s="253">
        <v>2471.8599999999997</v>
      </c>
      <c r="J25" s="254">
        <v>1.4553243637611353E-2</v>
      </c>
      <c r="K25" s="254">
        <v>0.38474883765707779</v>
      </c>
      <c r="L25" s="254">
        <v>0.29168318594095133</v>
      </c>
      <c r="M25" s="255">
        <v>11.491</v>
      </c>
      <c r="N25" s="256">
        <v>8.0910731190277779E-2</v>
      </c>
      <c r="O25" s="256">
        <v>12.136609678541667</v>
      </c>
      <c r="P25" s="257">
        <v>1</v>
      </c>
      <c r="Q25" s="258">
        <v>2</v>
      </c>
      <c r="R25" s="258">
        <v>300</v>
      </c>
    </row>
    <row r="26" spans="1:18" ht="16.5" customHeight="1" x14ac:dyDescent="0.25">
      <c r="A26" s="245" t="s">
        <v>115</v>
      </c>
      <c r="B26" s="246" t="s">
        <v>333</v>
      </c>
      <c r="C26" s="247" t="s">
        <v>68</v>
      </c>
      <c r="D26" s="248">
        <v>0.66462044140906795</v>
      </c>
      <c r="E26" s="249">
        <v>6808</v>
      </c>
      <c r="F26" s="250" t="s">
        <v>118</v>
      </c>
      <c r="G26" s="251" t="s">
        <v>202</v>
      </c>
      <c r="H26" s="252">
        <v>2</v>
      </c>
      <c r="I26" s="253">
        <v>2136.29</v>
      </c>
      <c r="J26" s="254">
        <v>1.1272740206963264E-2</v>
      </c>
      <c r="K26" s="254">
        <v>0.37625348394144953</v>
      </c>
      <c r="L26" s="254">
        <v>0.1497923970996447</v>
      </c>
      <c r="M26" s="255">
        <v>7.8159999999999998</v>
      </c>
      <c r="N26" s="256">
        <v>10.110986804226018</v>
      </c>
      <c r="O26" s="256">
        <v>12.404682884814328</v>
      </c>
      <c r="P26" s="257">
        <v>1</v>
      </c>
      <c r="Q26" s="258">
        <v>216</v>
      </c>
      <c r="R26" s="258">
        <v>265</v>
      </c>
    </row>
    <row r="27" spans="1:18" ht="16.5" x14ac:dyDescent="0.25">
      <c r="A27" s="245" t="s">
        <v>115</v>
      </c>
      <c r="B27" s="246" t="s">
        <v>450</v>
      </c>
      <c r="C27" s="247" t="s">
        <v>68</v>
      </c>
      <c r="D27" s="248">
        <v>0.72309270451589813</v>
      </c>
      <c r="E27" s="249">
        <v>8315</v>
      </c>
      <c r="F27" s="250" t="s">
        <v>117</v>
      </c>
      <c r="G27" s="251" t="s">
        <v>198</v>
      </c>
      <c r="H27" s="252">
        <v>4</v>
      </c>
      <c r="I27" s="253">
        <v>1265.0630000000001</v>
      </c>
      <c r="J27" s="254">
        <v>8.180861588260032E-3</v>
      </c>
      <c r="K27" s="254">
        <v>0.34577760481248904</v>
      </c>
      <c r="L27" s="254">
        <v>0.18576149962491986</v>
      </c>
      <c r="M27" s="255">
        <v>8.0280000000000005</v>
      </c>
      <c r="N27" s="256">
        <v>7.9047446648902064E-2</v>
      </c>
      <c r="O27" s="256">
        <v>33.832307165730086</v>
      </c>
      <c r="P27" s="257">
        <v>2</v>
      </c>
      <c r="Q27" s="258">
        <v>1</v>
      </c>
      <c r="R27" s="258">
        <v>428</v>
      </c>
    </row>
    <row r="28" spans="1:18" ht="16.5" x14ac:dyDescent="0.25">
      <c r="A28" s="245" t="s">
        <v>115</v>
      </c>
      <c r="B28" s="246" t="s">
        <v>228</v>
      </c>
      <c r="C28" s="247" t="s">
        <v>68</v>
      </c>
      <c r="D28" s="248">
        <v>0.72750000000000004</v>
      </c>
      <c r="E28" s="249">
        <v>1536</v>
      </c>
      <c r="F28" s="250" t="s">
        <v>118</v>
      </c>
      <c r="G28" s="251" t="s">
        <v>206</v>
      </c>
      <c r="H28" s="252">
        <v>2</v>
      </c>
      <c r="I28" s="253">
        <v>1994.2430000000002</v>
      </c>
      <c r="J28" s="254">
        <v>1.6975442729563514E-2</v>
      </c>
      <c r="K28" s="254">
        <v>0.34985858420667282</v>
      </c>
      <c r="L28" s="254">
        <v>0.12185074737632275</v>
      </c>
      <c r="M28" s="255">
        <v>5.6470000000000002</v>
      </c>
      <c r="N28" s="256">
        <v>0</v>
      </c>
      <c r="O28" s="256">
        <v>12.903844239539589</v>
      </c>
      <c r="P28" s="257">
        <v>0</v>
      </c>
      <c r="Q28" s="258">
        <v>164</v>
      </c>
      <c r="R28" s="258">
        <v>308</v>
      </c>
    </row>
    <row r="29" spans="1:18" ht="16.5" x14ac:dyDescent="0.25">
      <c r="A29" s="245" t="s">
        <v>115</v>
      </c>
      <c r="B29" s="246" t="s">
        <v>345</v>
      </c>
      <c r="C29" s="247" t="s">
        <v>66</v>
      </c>
      <c r="D29" s="248">
        <v>0.81171378622508916</v>
      </c>
      <c r="E29" s="249">
        <v>5790</v>
      </c>
      <c r="F29" s="250" t="s">
        <v>116</v>
      </c>
      <c r="G29" s="251" t="s">
        <v>182</v>
      </c>
      <c r="H29" s="252">
        <v>10</v>
      </c>
      <c r="I29" s="253">
        <v>2440.3820000000001</v>
      </c>
      <c r="J29" s="254">
        <v>5.6718076734328573E-3</v>
      </c>
      <c r="K29" s="254">
        <v>0.31231474157892392</v>
      </c>
      <c r="L29" s="254">
        <v>0.17866055396245342</v>
      </c>
      <c r="M29" s="255">
        <v>7.75</v>
      </c>
      <c r="N29" s="256">
        <v>0.36879472148212861</v>
      </c>
      <c r="O29" s="256">
        <v>3.5240384497181179</v>
      </c>
      <c r="P29" s="257">
        <v>0</v>
      </c>
      <c r="Q29" s="258">
        <v>9</v>
      </c>
      <c r="R29" s="258">
        <v>86</v>
      </c>
    </row>
    <row r="30" spans="1:18" ht="16.5" x14ac:dyDescent="0.25">
      <c r="A30" s="245" t="s">
        <v>115</v>
      </c>
      <c r="B30" s="246" t="s">
        <v>316</v>
      </c>
      <c r="C30" s="247" t="s">
        <v>68</v>
      </c>
      <c r="D30" s="248">
        <v>0.73650399227233077</v>
      </c>
      <c r="E30" s="249">
        <v>1406</v>
      </c>
      <c r="F30" s="250" t="s">
        <v>116</v>
      </c>
      <c r="G30" s="251" t="s">
        <v>173</v>
      </c>
      <c r="H30" s="252">
        <v>2</v>
      </c>
      <c r="I30" s="253">
        <v>2180.0450000000001</v>
      </c>
      <c r="J30" s="254">
        <v>2.16308325461535E-2</v>
      </c>
      <c r="K30" s="254">
        <v>0.35629626322852814</v>
      </c>
      <c r="L30" s="254">
        <v>0.12843771573522564</v>
      </c>
      <c r="M30" s="255">
        <v>11.244</v>
      </c>
      <c r="N30" s="256">
        <v>0.64218857867612822</v>
      </c>
      <c r="O30" s="256">
        <v>1.4219889956399983</v>
      </c>
      <c r="P30" s="257">
        <v>11</v>
      </c>
      <c r="Q30" s="258">
        <v>14</v>
      </c>
      <c r="R30" s="258">
        <v>31</v>
      </c>
    </row>
    <row r="31" spans="1:18" ht="16.5" x14ac:dyDescent="0.25">
      <c r="A31" s="245" t="s">
        <v>115</v>
      </c>
      <c r="B31" s="246" t="s">
        <v>231</v>
      </c>
      <c r="C31" s="247" t="s">
        <v>66</v>
      </c>
      <c r="D31" s="248">
        <v>0.83161964164103008</v>
      </c>
      <c r="E31" s="249">
        <v>4618</v>
      </c>
      <c r="F31" s="250" t="s">
        <v>116</v>
      </c>
      <c r="G31" s="251" t="s">
        <v>178</v>
      </c>
      <c r="H31" s="252">
        <v>3</v>
      </c>
      <c r="I31" s="253">
        <v>2163.9009999999998</v>
      </c>
      <c r="J31" s="254">
        <v>4.1387041383592884E-3</v>
      </c>
      <c r="K31" s="254">
        <v>0.33849754960556061</v>
      </c>
      <c r="L31" s="254">
        <v>0.29530001603585376</v>
      </c>
      <c r="M31" s="255">
        <v>7.657</v>
      </c>
      <c r="N31" s="256">
        <v>0.18485134024153602</v>
      </c>
      <c r="O31" s="256">
        <v>4.4826450008572483</v>
      </c>
      <c r="P31" s="257">
        <v>0</v>
      </c>
      <c r="Q31" s="258">
        <v>4</v>
      </c>
      <c r="R31" s="258">
        <v>97</v>
      </c>
    </row>
    <row r="32" spans="1:18" ht="16.5" x14ac:dyDescent="0.25">
      <c r="A32" s="245" t="s">
        <v>115</v>
      </c>
      <c r="B32" s="246" t="s">
        <v>283</v>
      </c>
      <c r="C32" s="247" t="s">
        <v>66</v>
      </c>
      <c r="D32" s="248">
        <v>0.82026101415198049</v>
      </c>
      <c r="E32" s="249">
        <v>1679</v>
      </c>
      <c r="F32" s="250" t="s">
        <v>116</v>
      </c>
      <c r="G32" s="251" t="s">
        <v>185</v>
      </c>
      <c r="H32" s="252">
        <v>2</v>
      </c>
      <c r="I32" s="253">
        <v>1738.3039999999999</v>
      </c>
      <c r="J32" s="254">
        <v>5.0640779292971186E-3</v>
      </c>
      <c r="K32" s="254">
        <v>0.33877580512104283</v>
      </c>
      <c r="L32" s="254">
        <v>0.1121783071315489</v>
      </c>
      <c r="M32" s="255">
        <v>9.4380000000000006</v>
      </c>
      <c r="N32" s="256">
        <v>0.34516402194322743</v>
      </c>
      <c r="O32" s="256">
        <v>13.74903354073856</v>
      </c>
      <c r="P32" s="257">
        <v>3</v>
      </c>
      <c r="Q32" s="258">
        <v>6</v>
      </c>
      <c r="R32" s="258">
        <v>239</v>
      </c>
    </row>
    <row r="33" spans="1:18" ht="16.5" x14ac:dyDescent="0.25">
      <c r="A33" s="245" t="s">
        <v>115</v>
      </c>
      <c r="B33" s="246" t="s">
        <v>232</v>
      </c>
      <c r="C33" s="247" t="s">
        <v>68</v>
      </c>
      <c r="D33" s="248">
        <v>0.67638888888888893</v>
      </c>
      <c r="E33" s="249">
        <v>3134</v>
      </c>
      <c r="F33" s="250" t="s">
        <v>118</v>
      </c>
      <c r="G33" s="251" t="s">
        <v>200</v>
      </c>
      <c r="H33" s="252">
        <v>1</v>
      </c>
      <c r="I33" s="253">
        <v>2039.6310000000001</v>
      </c>
      <c r="J33" s="254">
        <v>1.5293069890663225E-2</v>
      </c>
      <c r="K33" s="254">
        <v>0.4104531406178209</v>
      </c>
      <c r="L33" s="254">
        <v>0.10197923055689975</v>
      </c>
      <c r="M33" s="255">
        <v>6.593</v>
      </c>
      <c r="N33" s="256" t="s">
        <v>476</v>
      </c>
      <c r="O33" s="256" t="s">
        <v>476</v>
      </c>
      <c r="P33" s="257">
        <v>0</v>
      </c>
      <c r="Q33" s="258">
        <v>2097</v>
      </c>
      <c r="R33" s="258">
        <v>557</v>
      </c>
    </row>
    <row r="34" spans="1:18" ht="16.5" x14ac:dyDescent="0.25">
      <c r="A34" s="245" t="s">
        <v>115</v>
      </c>
      <c r="B34" s="246" t="s">
        <v>309</v>
      </c>
      <c r="C34" s="247" t="s">
        <v>68</v>
      </c>
      <c r="D34" s="248">
        <v>0.76732200807319795</v>
      </c>
      <c r="E34" s="249">
        <v>8297</v>
      </c>
      <c r="F34" s="250" t="s">
        <v>116</v>
      </c>
      <c r="G34" s="251" t="s">
        <v>181</v>
      </c>
      <c r="H34" s="252">
        <v>12</v>
      </c>
      <c r="I34" s="253">
        <v>2784.799</v>
      </c>
      <c r="J34" s="254">
        <v>1.1126333433642027E-2</v>
      </c>
      <c r="K34" s="254">
        <v>0.36240723575649086</v>
      </c>
      <c r="L34" s="254">
        <v>0.22479180723635708</v>
      </c>
      <c r="M34" s="255">
        <v>10.144</v>
      </c>
      <c r="N34" s="256">
        <v>0.14363693753121859</v>
      </c>
      <c r="O34" s="256">
        <v>8.1873054392794593</v>
      </c>
      <c r="P34" s="257">
        <v>1</v>
      </c>
      <c r="Q34" s="258">
        <v>4</v>
      </c>
      <c r="R34" s="258">
        <v>228</v>
      </c>
    </row>
    <row r="35" spans="1:18" ht="16.5" x14ac:dyDescent="0.25">
      <c r="A35" s="245" t="s">
        <v>115</v>
      </c>
      <c r="B35" s="246" t="s">
        <v>234</v>
      </c>
      <c r="C35" s="247" t="s">
        <v>66</v>
      </c>
      <c r="D35" s="248">
        <v>0.83746817411507679</v>
      </c>
      <c r="E35" s="249">
        <v>9577</v>
      </c>
      <c r="F35" s="250" t="s">
        <v>116</v>
      </c>
      <c r="G35" s="251" t="s">
        <v>185</v>
      </c>
      <c r="H35" s="252">
        <v>9</v>
      </c>
      <c r="I35" s="253">
        <v>2367.1419999999998</v>
      </c>
      <c r="J35" s="254">
        <v>2.5466087997274385E-3</v>
      </c>
      <c r="K35" s="254">
        <v>0.33699435385847637</v>
      </c>
      <c r="L35" s="254">
        <v>0.16644544349261683</v>
      </c>
      <c r="M35" s="255">
        <v>7.9690000000000003</v>
      </c>
      <c r="N35" s="256">
        <v>0.1267351092583377</v>
      </c>
      <c r="O35" s="256">
        <v>4.9426692610751699</v>
      </c>
      <c r="P35" s="257">
        <v>0</v>
      </c>
      <c r="Q35" s="258">
        <v>3</v>
      </c>
      <c r="R35" s="258">
        <v>117</v>
      </c>
    </row>
    <row r="36" spans="1:18" ht="16.5" x14ac:dyDescent="0.25">
      <c r="A36" s="245" t="s">
        <v>115</v>
      </c>
      <c r="B36" s="246" t="s">
        <v>235</v>
      </c>
      <c r="C36" s="247" t="s">
        <v>68</v>
      </c>
      <c r="D36" s="248">
        <v>0.77193339775755399</v>
      </c>
      <c r="E36" s="249">
        <v>8385</v>
      </c>
      <c r="F36" s="250" t="s">
        <v>117</v>
      </c>
      <c r="G36" s="251" t="s">
        <v>190</v>
      </c>
      <c r="H36" s="252">
        <v>5</v>
      </c>
      <c r="I36" s="253">
        <v>1895.7120000000002</v>
      </c>
      <c r="J36" s="254">
        <v>1.4212745773655744E-2</v>
      </c>
      <c r="K36" s="254">
        <v>0.36173459647463291</v>
      </c>
      <c r="L36" s="254">
        <v>0.16141692408973515</v>
      </c>
      <c r="M36" s="255">
        <v>8.36</v>
      </c>
      <c r="N36" s="256">
        <v>5.2750628787495139E-2</v>
      </c>
      <c r="O36" s="256">
        <v>30.331611552809704</v>
      </c>
      <c r="P36" s="257">
        <v>1</v>
      </c>
      <c r="Q36" s="258">
        <v>1</v>
      </c>
      <c r="R36" s="258">
        <v>575</v>
      </c>
    </row>
    <row r="37" spans="1:18" ht="16.5" x14ac:dyDescent="0.25">
      <c r="A37" s="245" t="s">
        <v>115</v>
      </c>
      <c r="B37" s="246" t="s">
        <v>453</v>
      </c>
      <c r="C37" s="247" t="s">
        <v>66</v>
      </c>
      <c r="D37" s="248">
        <v>0.82445224174978582</v>
      </c>
      <c r="E37" s="249">
        <v>1646</v>
      </c>
      <c r="F37" s="250" t="s">
        <v>117</v>
      </c>
      <c r="G37" s="251" t="s">
        <v>194</v>
      </c>
      <c r="H37" s="252">
        <v>9</v>
      </c>
      <c r="I37" s="253">
        <v>2008.6779999999999</v>
      </c>
      <c r="J37" s="254">
        <v>1.6036007528170325E-2</v>
      </c>
      <c r="K37" s="254">
        <v>0.32472521787534603</v>
      </c>
      <c r="L37" s="254">
        <v>0.10504421315910265</v>
      </c>
      <c r="M37" s="255">
        <v>5.6150000000000002</v>
      </c>
      <c r="N37" s="256">
        <v>0.19913594911678228</v>
      </c>
      <c r="O37" s="256">
        <v>2.7381193003557565</v>
      </c>
      <c r="P37" s="257">
        <v>0</v>
      </c>
      <c r="Q37" s="258">
        <v>4</v>
      </c>
      <c r="R37" s="258">
        <v>55</v>
      </c>
    </row>
    <row r="38" spans="1:18" ht="16.5" x14ac:dyDescent="0.25">
      <c r="A38" s="245" t="s">
        <v>115</v>
      </c>
      <c r="B38" s="246" t="s">
        <v>454</v>
      </c>
      <c r="C38" s="247" t="s">
        <v>66</v>
      </c>
      <c r="D38" s="248">
        <v>0.84211943489918983</v>
      </c>
      <c r="E38" s="249">
        <v>6176</v>
      </c>
      <c r="F38" s="250" t="s">
        <v>117</v>
      </c>
      <c r="G38" s="251" t="s">
        <v>194</v>
      </c>
      <c r="H38" s="252">
        <v>8</v>
      </c>
      <c r="I38" s="253">
        <v>2157.837</v>
      </c>
      <c r="J38" s="254">
        <v>6.3066993995484462E-3</v>
      </c>
      <c r="K38" s="254">
        <v>0.35268637425749005</v>
      </c>
      <c r="L38" s="254">
        <v>0.19463318546425998</v>
      </c>
      <c r="M38" s="255">
        <v>6.6760000000000002</v>
      </c>
      <c r="N38" s="256">
        <v>0</v>
      </c>
      <c r="O38" s="256">
        <v>7.3221471315952043</v>
      </c>
      <c r="P38" s="257">
        <v>2</v>
      </c>
      <c r="Q38" s="258">
        <v>0</v>
      </c>
      <c r="R38" s="258">
        <v>158</v>
      </c>
    </row>
    <row r="39" spans="1:18" ht="16.5" x14ac:dyDescent="0.25">
      <c r="A39" s="245" t="s">
        <v>115</v>
      </c>
      <c r="B39" s="246" t="s">
        <v>236</v>
      </c>
      <c r="C39" s="247" t="s">
        <v>68</v>
      </c>
      <c r="D39" s="248">
        <v>0.76833333333333331</v>
      </c>
      <c r="E39" s="249">
        <v>2491</v>
      </c>
      <c r="F39" s="250" t="s">
        <v>116</v>
      </c>
      <c r="G39" s="251" t="s">
        <v>173</v>
      </c>
      <c r="H39" s="252">
        <v>1</v>
      </c>
      <c r="I39" s="253">
        <v>2153.6570000000002</v>
      </c>
      <c r="J39" s="254">
        <v>7.0205283145275358E-3</v>
      </c>
      <c r="K39" s="254">
        <v>0.33179140488534026</v>
      </c>
      <c r="L39" s="254">
        <v>0.21080422741411467</v>
      </c>
      <c r="M39" s="255">
        <v>9.3369999999999997</v>
      </c>
      <c r="N39" s="256">
        <v>0.27859589526094453</v>
      </c>
      <c r="O39" s="256">
        <v>4.2718037273344827</v>
      </c>
      <c r="P39" s="257">
        <v>0</v>
      </c>
      <c r="Q39" s="258">
        <v>6</v>
      </c>
      <c r="R39" s="258">
        <v>92</v>
      </c>
    </row>
    <row r="40" spans="1:18" ht="16.5" x14ac:dyDescent="0.25">
      <c r="A40" s="245" t="s">
        <v>115</v>
      </c>
      <c r="B40" s="246" t="s">
        <v>455</v>
      </c>
      <c r="C40" s="247" t="s">
        <v>66</v>
      </c>
      <c r="D40" s="248">
        <v>0.82532324736864993</v>
      </c>
      <c r="E40" s="249">
        <v>3074</v>
      </c>
      <c r="F40" s="250" t="s">
        <v>117</v>
      </c>
      <c r="G40" s="251" t="s">
        <v>195</v>
      </c>
      <c r="H40" s="252">
        <v>8</v>
      </c>
      <c r="I40" s="253">
        <v>1844.6029999999998</v>
      </c>
      <c r="J40" s="254">
        <v>2.3993315546165742E-2</v>
      </c>
      <c r="K40" s="254">
        <v>0.33656470517294185</v>
      </c>
      <c r="L40" s="254">
        <v>0.17944240576427556</v>
      </c>
      <c r="M40" s="255">
        <v>5.9219999999999997</v>
      </c>
      <c r="N40" s="256">
        <v>0.1084244143590789</v>
      </c>
      <c r="O40" s="256">
        <v>1.7347906297452624</v>
      </c>
      <c r="P40" s="257">
        <v>0</v>
      </c>
      <c r="Q40" s="258">
        <v>2</v>
      </c>
      <c r="R40" s="258">
        <v>32</v>
      </c>
    </row>
    <row r="41" spans="1:18" ht="16.5" x14ac:dyDescent="0.25">
      <c r="A41" s="245" t="s">
        <v>115</v>
      </c>
      <c r="B41" s="246" t="s">
        <v>334</v>
      </c>
      <c r="C41" s="247" t="s">
        <v>66</v>
      </c>
      <c r="D41" s="248">
        <v>0.84748242625338299</v>
      </c>
      <c r="E41" s="249">
        <v>9912</v>
      </c>
      <c r="F41" s="250" t="s">
        <v>117</v>
      </c>
      <c r="G41" s="251" t="s">
        <v>281</v>
      </c>
      <c r="H41" s="252">
        <v>3</v>
      </c>
      <c r="I41" s="253">
        <v>1892.057</v>
      </c>
      <c r="J41" s="254">
        <v>7.461792256993594E-3</v>
      </c>
      <c r="K41" s="254">
        <v>0.37320160955962117</v>
      </c>
      <c r="L41" s="254">
        <v>0.14005920540448835</v>
      </c>
      <c r="M41" s="255">
        <v>5.1120000000000001</v>
      </c>
      <c r="N41" s="256">
        <v>0.26426265170658175</v>
      </c>
      <c r="O41" s="256">
        <v>1.5855759102394906</v>
      </c>
      <c r="P41" s="257">
        <v>1</v>
      </c>
      <c r="Q41" s="258">
        <v>5</v>
      </c>
      <c r="R41" s="258">
        <v>30</v>
      </c>
    </row>
    <row r="42" spans="1:18" ht="16.5" x14ac:dyDescent="0.25">
      <c r="A42" s="245" t="s">
        <v>115</v>
      </c>
      <c r="B42" s="246" t="s">
        <v>284</v>
      </c>
      <c r="C42" s="247" t="s">
        <v>68</v>
      </c>
      <c r="D42" s="248">
        <v>0.78321779640357436</v>
      </c>
      <c r="E42" s="249">
        <v>1335</v>
      </c>
      <c r="F42" s="250" t="s">
        <v>116</v>
      </c>
      <c r="G42" s="251" t="s">
        <v>183</v>
      </c>
      <c r="H42" s="252">
        <v>10</v>
      </c>
      <c r="I42" s="253">
        <v>2247.9870000000001</v>
      </c>
      <c r="J42" s="254">
        <v>1.4973780719969923E-2</v>
      </c>
      <c r="K42" s="254">
        <v>0.34450175985706771</v>
      </c>
      <c r="L42" s="254">
        <v>0.27090903995441251</v>
      </c>
      <c r="M42" s="255">
        <v>9.3369999999999997</v>
      </c>
      <c r="N42" s="256">
        <v>0.17793697205544337</v>
      </c>
      <c r="O42" s="256">
        <v>3.9590976282336152</v>
      </c>
      <c r="P42" s="257">
        <v>0</v>
      </c>
      <c r="Q42" s="258">
        <v>4</v>
      </c>
      <c r="R42" s="258">
        <v>89</v>
      </c>
    </row>
    <row r="43" spans="1:18" ht="16.5" x14ac:dyDescent="0.25">
      <c r="A43" s="245" t="s">
        <v>115</v>
      </c>
      <c r="B43" s="246" t="s">
        <v>317</v>
      </c>
      <c r="C43" s="247" t="s">
        <v>68</v>
      </c>
      <c r="D43" s="248">
        <v>0.69453636432279553</v>
      </c>
      <c r="E43" s="249">
        <v>6886</v>
      </c>
      <c r="F43" s="250" t="s">
        <v>119</v>
      </c>
      <c r="G43" s="251" t="s">
        <v>208</v>
      </c>
      <c r="H43" s="252">
        <v>3</v>
      </c>
      <c r="I43" s="253">
        <v>1713.4639999999999</v>
      </c>
      <c r="J43" s="254">
        <v>1.4367124142005114E-2</v>
      </c>
      <c r="K43" s="254">
        <v>0.37231959302334389</v>
      </c>
      <c r="L43" s="254">
        <v>4.2020141654566426E-2</v>
      </c>
      <c r="M43" s="255">
        <v>4.9130000000000003</v>
      </c>
      <c r="N43" s="256">
        <v>0.12376566950729506</v>
      </c>
      <c r="O43" s="256">
        <v>4.8268611107845079</v>
      </c>
      <c r="P43" s="257">
        <v>15</v>
      </c>
      <c r="Q43" s="258">
        <v>60</v>
      </c>
      <c r="R43" s="258">
        <v>96</v>
      </c>
    </row>
    <row r="44" spans="1:18" ht="16.5" x14ac:dyDescent="0.25">
      <c r="A44" s="245" t="s">
        <v>115</v>
      </c>
      <c r="B44" s="246" t="s">
        <v>457</v>
      </c>
      <c r="C44" s="247" t="s">
        <v>68</v>
      </c>
      <c r="D44" s="248">
        <v>0.79436006882104415</v>
      </c>
      <c r="E44" s="249">
        <v>9107</v>
      </c>
      <c r="F44" s="250" t="s">
        <v>120</v>
      </c>
      <c r="G44" s="251" t="s">
        <v>214</v>
      </c>
      <c r="H44" s="252">
        <v>3</v>
      </c>
      <c r="I44" s="253">
        <v>664.798</v>
      </c>
      <c r="J44" s="254">
        <v>8.5940185630800966E-3</v>
      </c>
      <c r="K44" s="254">
        <v>0.31985665844372735</v>
      </c>
      <c r="L44" s="254">
        <v>3.9109624276848005E-2</v>
      </c>
      <c r="M44" s="255">
        <v>5.9640000000000004</v>
      </c>
      <c r="N44" s="256">
        <v>0.15042163183403079</v>
      </c>
      <c r="O44" s="256">
        <v>16.395957869909356</v>
      </c>
      <c r="P44" s="257">
        <v>0</v>
      </c>
      <c r="Q44" s="258">
        <v>1</v>
      </c>
      <c r="R44" s="258">
        <v>109</v>
      </c>
    </row>
    <row r="45" spans="1:18" ht="16.5" x14ac:dyDescent="0.25">
      <c r="A45" s="245" t="s">
        <v>115</v>
      </c>
      <c r="B45" s="246" t="s">
        <v>240</v>
      </c>
      <c r="C45" s="247" t="s">
        <v>68</v>
      </c>
      <c r="D45" s="248">
        <v>0.76317073170731708</v>
      </c>
      <c r="E45" s="249">
        <v>2709</v>
      </c>
      <c r="F45" s="250" t="s">
        <v>119</v>
      </c>
      <c r="G45" s="251" t="s">
        <v>209</v>
      </c>
      <c r="H45" s="252">
        <v>1</v>
      </c>
      <c r="I45" s="253">
        <v>2303.489</v>
      </c>
      <c r="J45" s="254">
        <v>1.3275256921324204E-2</v>
      </c>
      <c r="K45" s="254">
        <v>0.32082609015274671</v>
      </c>
      <c r="L45" s="254">
        <v>0.11547700032429067</v>
      </c>
      <c r="M45" s="255">
        <v>4.8559999999999999</v>
      </c>
      <c r="N45" s="256">
        <v>8.6824812273902763E-2</v>
      </c>
      <c r="O45" s="256">
        <v>4.0807661768734294</v>
      </c>
      <c r="P45" s="257">
        <v>0</v>
      </c>
      <c r="Q45" s="258">
        <v>2</v>
      </c>
      <c r="R45" s="258">
        <v>94</v>
      </c>
    </row>
    <row r="46" spans="1:18" ht="16.5" x14ac:dyDescent="0.25">
      <c r="A46" s="245" t="s">
        <v>115</v>
      </c>
      <c r="B46" s="246" t="s">
        <v>241</v>
      </c>
      <c r="C46" s="247" t="s">
        <v>66</v>
      </c>
      <c r="D46" s="248">
        <v>0.8147052811314488</v>
      </c>
      <c r="E46" s="249">
        <v>1839</v>
      </c>
      <c r="F46" s="250" t="s">
        <v>118</v>
      </c>
      <c r="G46" s="251" t="s">
        <v>200</v>
      </c>
      <c r="H46" s="252">
        <v>2</v>
      </c>
      <c r="I46" s="253">
        <v>1968.3239999999998</v>
      </c>
      <c r="J46" s="254">
        <v>7.2887608917918453E-3</v>
      </c>
      <c r="K46" s="254">
        <v>0.37029671719356189</v>
      </c>
      <c r="L46" s="254">
        <v>6.7062130015180424E-2</v>
      </c>
      <c r="M46" s="255">
        <v>2.8530000000000002</v>
      </c>
      <c r="N46" s="256">
        <v>0</v>
      </c>
      <c r="O46" s="256">
        <v>0</v>
      </c>
      <c r="P46" s="257">
        <v>0</v>
      </c>
      <c r="Q46" s="258">
        <v>1317</v>
      </c>
      <c r="R46" s="258">
        <v>319</v>
      </c>
    </row>
    <row r="47" spans="1:18" ht="16.5" x14ac:dyDescent="0.25">
      <c r="A47" s="245" t="s">
        <v>115</v>
      </c>
      <c r="B47" s="246" t="s">
        <v>286</v>
      </c>
      <c r="C47" s="247" t="s">
        <v>68</v>
      </c>
      <c r="D47" s="248">
        <v>0.78650050656407489</v>
      </c>
      <c r="E47" s="249">
        <v>5990</v>
      </c>
      <c r="F47" s="250" t="s">
        <v>118</v>
      </c>
      <c r="G47" s="251" t="s">
        <v>207</v>
      </c>
      <c r="H47" s="252">
        <v>5</v>
      </c>
      <c r="I47" s="253">
        <v>2128.2669999999998</v>
      </c>
      <c r="J47" s="254">
        <v>6.0494739587547142E-3</v>
      </c>
      <c r="K47" s="254">
        <v>0.37096220786445661</v>
      </c>
      <c r="L47" s="254">
        <v>0.19922312379038909</v>
      </c>
      <c r="M47" s="255">
        <v>5.5730000000000004</v>
      </c>
      <c r="N47" s="256">
        <v>0.14095975739886021</v>
      </c>
      <c r="O47" s="256">
        <v>24.292064858403577</v>
      </c>
      <c r="P47" s="257">
        <v>1</v>
      </c>
      <c r="Q47" s="258">
        <v>3</v>
      </c>
      <c r="R47" s="258">
        <v>517</v>
      </c>
    </row>
    <row r="48" spans="1:18" ht="16.5" x14ac:dyDescent="0.25">
      <c r="A48" s="245" t="s">
        <v>115</v>
      </c>
      <c r="B48" s="246" t="s">
        <v>244</v>
      </c>
      <c r="C48" s="247" t="s">
        <v>68</v>
      </c>
      <c r="D48" s="248">
        <v>0.78559248055247455</v>
      </c>
      <c r="E48" s="249">
        <v>1092</v>
      </c>
      <c r="F48" s="250" t="s">
        <v>116</v>
      </c>
      <c r="G48" s="251" t="s">
        <v>183</v>
      </c>
      <c r="H48" s="252">
        <v>4</v>
      </c>
      <c r="I48" s="253">
        <v>2545.9500000000003</v>
      </c>
      <c r="J48" s="254">
        <v>1.9852136370581471E-2</v>
      </c>
      <c r="K48" s="254">
        <v>0.37099716371853114</v>
      </c>
      <c r="L48" s="254">
        <v>0.27651760639446965</v>
      </c>
      <c r="M48" s="255">
        <v>10.220000000000001</v>
      </c>
      <c r="N48" s="256">
        <v>0.39278069090123524</v>
      </c>
      <c r="O48" s="256">
        <v>10.212297963432116</v>
      </c>
      <c r="P48" s="257">
        <v>2</v>
      </c>
      <c r="Q48" s="258">
        <v>10</v>
      </c>
      <c r="R48" s="258">
        <v>260</v>
      </c>
    </row>
    <row r="49" spans="1:18" ht="16.5" x14ac:dyDescent="0.25">
      <c r="A49" s="245" t="s">
        <v>115</v>
      </c>
      <c r="B49" s="246" t="s">
        <v>245</v>
      </c>
      <c r="C49" s="247" t="s">
        <v>66</v>
      </c>
      <c r="D49" s="248">
        <v>0.81481492654387322</v>
      </c>
      <c r="E49" s="249">
        <v>8233</v>
      </c>
      <c r="F49" s="250" t="s">
        <v>119</v>
      </c>
      <c r="G49" s="251" t="s">
        <v>210</v>
      </c>
      <c r="H49" s="252">
        <v>8</v>
      </c>
      <c r="I49" s="253">
        <v>2911.127</v>
      </c>
      <c r="J49" s="254">
        <v>7.3086112338445891E-3</v>
      </c>
      <c r="K49" s="254">
        <v>0.31038180947670185</v>
      </c>
      <c r="L49" s="254">
        <v>7.7976673638766023E-2</v>
      </c>
      <c r="M49" s="255">
        <v>4.53</v>
      </c>
      <c r="N49" s="256">
        <v>0</v>
      </c>
      <c r="O49" s="256">
        <v>10.408340137685508</v>
      </c>
      <c r="P49" s="257">
        <v>1</v>
      </c>
      <c r="Q49" s="258">
        <v>0</v>
      </c>
      <c r="R49" s="258">
        <v>303</v>
      </c>
    </row>
    <row r="50" spans="1:18" ht="16.5" x14ac:dyDescent="0.25">
      <c r="A50" s="245" t="s">
        <v>115</v>
      </c>
      <c r="B50" s="246" t="s">
        <v>246</v>
      </c>
      <c r="C50" s="247" t="s">
        <v>68</v>
      </c>
      <c r="D50" s="248">
        <v>0.76687907802106969</v>
      </c>
      <c r="E50" s="249">
        <v>6899</v>
      </c>
      <c r="F50" s="250" t="s">
        <v>116</v>
      </c>
      <c r="G50" s="251" t="s">
        <v>321</v>
      </c>
      <c r="H50" s="252">
        <v>2</v>
      </c>
      <c r="I50" s="253">
        <v>1970.633</v>
      </c>
      <c r="J50" s="254">
        <v>4.3634442100748058E-3</v>
      </c>
      <c r="K50" s="254">
        <v>0.33117174776268316</v>
      </c>
      <c r="L50" s="254">
        <v>0.26742676084283579</v>
      </c>
      <c r="M50" s="255">
        <v>8.7309999999999999</v>
      </c>
      <c r="N50" s="256">
        <v>5.0745115909456504E-2</v>
      </c>
      <c r="O50" s="256">
        <v>2.9432167227484771</v>
      </c>
      <c r="P50" s="257">
        <v>0</v>
      </c>
      <c r="Q50" s="258">
        <v>1</v>
      </c>
      <c r="R50" s="258">
        <v>58</v>
      </c>
    </row>
    <row r="51" spans="1:18" ht="16.5" x14ac:dyDescent="0.25">
      <c r="A51" s="245" t="s">
        <v>115</v>
      </c>
      <c r="B51" s="246" t="s">
        <v>459</v>
      </c>
      <c r="C51" s="247" t="s">
        <v>68</v>
      </c>
      <c r="D51" s="248">
        <v>0.76734118034095233</v>
      </c>
      <c r="E51" s="249">
        <v>5516</v>
      </c>
      <c r="F51" s="250" t="s">
        <v>119</v>
      </c>
      <c r="G51" s="251" t="s">
        <v>209</v>
      </c>
      <c r="H51" s="252">
        <v>5</v>
      </c>
      <c r="I51" s="253">
        <v>2060.3620000000001</v>
      </c>
      <c r="J51" s="254">
        <v>1.4171416102704774E-2</v>
      </c>
      <c r="K51" s="254">
        <v>0.33262528184913825</v>
      </c>
      <c r="L51" s="254">
        <v>0.16793165472863505</v>
      </c>
      <c r="M51" s="255">
        <v>6.1230000000000002</v>
      </c>
      <c r="N51" s="256">
        <v>4.8535160326195106E-2</v>
      </c>
      <c r="O51" s="256">
        <v>16.210743548949164</v>
      </c>
      <c r="P51" s="257">
        <v>1</v>
      </c>
      <c r="Q51" s="258">
        <v>1</v>
      </c>
      <c r="R51" s="258">
        <v>334</v>
      </c>
    </row>
    <row r="52" spans="1:18" ht="16.5" x14ac:dyDescent="0.25">
      <c r="A52" s="245" t="s">
        <v>115</v>
      </c>
      <c r="B52" s="246" t="s">
        <v>247</v>
      </c>
      <c r="C52" s="247" t="s">
        <v>66</v>
      </c>
      <c r="D52" s="248">
        <v>0.81451370817849744</v>
      </c>
      <c r="E52" s="249">
        <v>1371</v>
      </c>
      <c r="F52" s="250" t="s">
        <v>119</v>
      </c>
      <c r="G52" s="251" t="s">
        <v>211</v>
      </c>
      <c r="H52" s="252">
        <v>2</v>
      </c>
      <c r="I52" s="253">
        <v>2314.4879999999998</v>
      </c>
      <c r="J52" s="254">
        <v>6.9481649475526619E-3</v>
      </c>
      <c r="K52" s="254">
        <v>0.34080982837085089</v>
      </c>
      <c r="L52" s="254">
        <v>0.13523509303137454</v>
      </c>
      <c r="M52" s="255">
        <v>5.62</v>
      </c>
      <c r="N52" s="256">
        <v>0.12961830003007146</v>
      </c>
      <c r="O52" s="256">
        <v>0.64809150015035732</v>
      </c>
      <c r="P52" s="257">
        <v>0</v>
      </c>
      <c r="Q52" s="258">
        <v>3</v>
      </c>
      <c r="R52" s="258">
        <v>15</v>
      </c>
    </row>
    <row r="53" spans="1:18" ht="16.5" x14ac:dyDescent="0.25">
      <c r="A53" s="245" t="s">
        <v>115</v>
      </c>
      <c r="B53" s="246" t="s">
        <v>288</v>
      </c>
      <c r="C53" s="247" t="s">
        <v>68</v>
      </c>
      <c r="D53" s="248">
        <v>0.75805555555555559</v>
      </c>
      <c r="E53" s="249">
        <v>1733</v>
      </c>
      <c r="F53" s="250" t="s">
        <v>118</v>
      </c>
      <c r="G53" s="251" t="s">
        <v>199</v>
      </c>
      <c r="H53" s="252">
        <v>2</v>
      </c>
      <c r="I53" s="253">
        <v>2235.5050000000001</v>
      </c>
      <c r="J53" s="254">
        <v>6.0364328091291608E-3</v>
      </c>
      <c r="K53" s="254">
        <v>0.37265178977864233</v>
      </c>
      <c r="L53" s="254">
        <v>0.11675214325174849</v>
      </c>
      <c r="M53" s="255">
        <v>5.7519999999999998</v>
      </c>
      <c r="N53" s="256">
        <v>8.9465243871071631E-2</v>
      </c>
      <c r="O53" s="256">
        <v>26.07911858841738</v>
      </c>
      <c r="P53" s="257">
        <v>0</v>
      </c>
      <c r="Q53" s="258">
        <v>2</v>
      </c>
      <c r="R53" s="258">
        <v>583</v>
      </c>
    </row>
    <row r="54" spans="1:18" ht="16.5" x14ac:dyDescent="0.25">
      <c r="A54" s="245" t="s">
        <v>115</v>
      </c>
      <c r="B54" s="246" t="s">
        <v>275</v>
      </c>
      <c r="C54" s="247" t="s">
        <v>68</v>
      </c>
      <c r="D54" s="248">
        <v>0.78430114716383081</v>
      </c>
      <c r="E54" s="249">
        <v>3637</v>
      </c>
      <c r="F54" s="250" t="s">
        <v>116</v>
      </c>
      <c r="G54" s="251" t="s">
        <v>180</v>
      </c>
      <c r="H54" s="252">
        <v>2</v>
      </c>
      <c r="I54" s="253">
        <v>2370.9349999999999</v>
      </c>
      <c r="J54" s="254">
        <v>7.5311620333377623E-3</v>
      </c>
      <c r="K54" s="254">
        <v>0.33472432907218147</v>
      </c>
      <c r="L54" s="254">
        <v>0.17814212744987046</v>
      </c>
      <c r="M54" s="255">
        <v>7.726</v>
      </c>
      <c r="N54" s="256">
        <v>0.25306471919306095</v>
      </c>
      <c r="O54" s="256">
        <v>3.4163737091063231</v>
      </c>
      <c r="P54" s="257">
        <v>0</v>
      </c>
      <c r="Q54" s="258">
        <v>6</v>
      </c>
      <c r="R54" s="258">
        <v>82</v>
      </c>
    </row>
    <row r="55" spans="1:18" ht="16.5" x14ac:dyDescent="0.25">
      <c r="A55" s="245" t="s">
        <v>115</v>
      </c>
      <c r="B55" s="246" t="s">
        <v>249</v>
      </c>
      <c r="C55" s="247" t="s">
        <v>68</v>
      </c>
      <c r="D55" s="248">
        <v>0.76440986293398239</v>
      </c>
      <c r="E55" s="249">
        <v>7958</v>
      </c>
      <c r="F55" s="250" t="s">
        <v>116</v>
      </c>
      <c r="G55" s="251" t="s">
        <v>180</v>
      </c>
      <c r="H55" s="252">
        <v>2</v>
      </c>
      <c r="I55" s="253">
        <v>2301.5430000000001</v>
      </c>
      <c r="J55" s="254">
        <v>7.2309519461961165E-3</v>
      </c>
      <c r="K55" s="254">
        <v>0.35937652464581049</v>
      </c>
      <c r="L55" s="254">
        <v>0.30848869649622013</v>
      </c>
      <c r="M55" s="255">
        <v>9.08</v>
      </c>
      <c r="N55" s="256">
        <v>0.13034733654769864</v>
      </c>
      <c r="O55" s="256">
        <v>10.123643138537927</v>
      </c>
      <c r="P55" s="257">
        <v>1</v>
      </c>
      <c r="Q55" s="258">
        <v>3</v>
      </c>
      <c r="R55" s="258">
        <v>233</v>
      </c>
    </row>
    <row r="56" spans="1:18" ht="16.5" x14ac:dyDescent="0.25">
      <c r="A56" s="245" t="s">
        <v>115</v>
      </c>
      <c r="B56" s="246" t="s">
        <v>250</v>
      </c>
      <c r="C56" s="247" t="s">
        <v>68</v>
      </c>
      <c r="D56" s="248">
        <v>0.75402594020438274</v>
      </c>
      <c r="E56" s="249">
        <v>292</v>
      </c>
      <c r="F56" s="250" t="s">
        <v>118</v>
      </c>
      <c r="G56" s="251" t="s">
        <v>205</v>
      </c>
      <c r="H56" s="252">
        <v>2</v>
      </c>
      <c r="I56" s="253">
        <v>1892.5169999999998</v>
      </c>
      <c r="J56" s="254">
        <v>9.3345952753041452E-3</v>
      </c>
      <c r="K56" s="254">
        <v>0.34879155003413903</v>
      </c>
      <c r="L56" s="254">
        <v>0.13051401916072616</v>
      </c>
      <c r="M56" s="255">
        <v>5.8739999999999997</v>
      </c>
      <c r="N56" s="256">
        <v>0.31703810322443604</v>
      </c>
      <c r="O56" s="256">
        <v>48.3483107417265</v>
      </c>
      <c r="P56" s="257">
        <v>0</v>
      </c>
      <c r="Q56" s="258">
        <v>6</v>
      </c>
      <c r="R56" s="258">
        <v>915</v>
      </c>
    </row>
    <row r="57" spans="1:18" ht="16.5" x14ac:dyDescent="0.25">
      <c r="A57" s="245" t="s">
        <v>115</v>
      </c>
      <c r="B57" s="246" t="s">
        <v>318</v>
      </c>
      <c r="C57" s="247" t="s">
        <v>66</v>
      </c>
      <c r="D57" s="248">
        <v>0.83230403804947251</v>
      </c>
      <c r="E57" s="249">
        <v>4969</v>
      </c>
      <c r="F57" s="250" t="s">
        <v>117</v>
      </c>
      <c r="G57" s="251" t="s">
        <v>191</v>
      </c>
      <c r="H57" s="252">
        <v>4</v>
      </c>
      <c r="I57" s="253">
        <v>2019.4119999999998</v>
      </c>
      <c r="J57" s="254">
        <v>7.6851087862238703E-3</v>
      </c>
      <c r="K57" s="254">
        <v>0.33104098226235384</v>
      </c>
      <c r="L57" s="254">
        <v>0.22630349824602408</v>
      </c>
      <c r="M57" s="255">
        <v>6.5780000000000003</v>
      </c>
      <c r="N57" s="256">
        <v>4.9519365042893677E-2</v>
      </c>
      <c r="O57" s="256">
        <v>3.9120298383886007</v>
      </c>
      <c r="P57" s="257">
        <v>0</v>
      </c>
      <c r="Q57" s="258">
        <v>1</v>
      </c>
      <c r="R57" s="258">
        <v>79</v>
      </c>
    </row>
    <row r="58" spans="1:18" ht="16.5" x14ac:dyDescent="0.25">
      <c r="A58" s="245" t="s">
        <v>115</v>
      </c>
      <c r="B58" s="246" t="s">
        <v>252</v>
      </c>
      <c r="C58" s="247" t="s">
        <v>68</v>
      </c>
      <c r="D58" s="248">
        <v>0.78447297957070061</v>
      </c>
      <c r="E58" s="249">
        <v>2140</v>
      </c>
      <c r="F58" s="250" t="s">
        <v>116</v>
      </c>
      <c r="G58" s="251" t="s">
        <v>175</v>
      </c>
      <c r="H58" s="252">
        <v>2</v>
      </c>
      <c r="I58" s="253">
        <v>2282.1579999999999</v>
      </c>
      <c r="J58" s="254">
        <v>1.5379588508769564E-2</v>
      </c>
      <c r="K58" s="254">
        <v>0.35478066110769452</v>
      </c>
      <c r="L58" s="254">
        <v>0.16913815783131581</v>
      </c>
      <c r="M58" s="255">
        <v>8.6790000000000003</v>
      </c>
      <c r="N58" s="256">
        <v>0.26290905362380695</v>
      </c>
      <c r="O58" s="256">
        <v>5.9592718821396247</v>
      </c>
      <c r="P58" s="257">
        <v>3</v>
      </c>
      <c r="Q58" s="258">
        <v>6</v>
      </c>
      <c r="R58" s="258">
        <v>136</v>
      </c>
    </row>
    <row r="59" spans="1:18" ht="16.5" x14ac:dyDescent="0.25">
      <c r="A59" s="245" t="s">
        <v>115</v>
      </c>
      <c r="B59" s="246" t="s">
        <v>463</v>
      </c>
      <c r="C59" s="247" t="s">
        <v>68</v>
      </c>
      <c r="D59" s="248">
        <v>0.72160018301687034</v>
      </c>
      <c r="E59" s="249">
        <v>2071</v>
      </c>
      <c r="F59" s="250" t="s">
        <v>118</v>
      </c>
      <c r="G59" s="251" t="s">
        <v>202</v>
      </c>
      <c r="H59" s="252">
        <v>8</v>
      </c>
      <c r="I59" s="253">
        <v>2288.3240000000001</v>
      </c>
      <c r="J59" s="254">
        <v>1.2389618863550833E-2</v>
      </c>
      <c r="K59" s="254">
        <v>0.37301502300821621</v>
      </c>
      <c r="L59" s="254">
        <v>0.13937850054464829</v>
      </c>
      <c r="M59" s="255">
        <v>5.8739999999999997</v>
      </c>
      <c r="N59" s="256">
        <v>8.7400210809308473E-2</v>
      </c>
      <c r="O59" s="256">
        <v>13.459632464633504</v>
      </c>
      <c r="P59" s="257">
        <v>6</v>
      </c>
      <c r="Q59" s="258">
        <v>2</v>
      </c>
      <c r="R59" s="258">
        <v>315</v>
      </c>
    </row>
    <row r="60" spans="1:18" ht="16.5" x14ac:dyDescent="0.25">
      <c r="A60" s="245" t="s">
        <v>115</v>
      </c>
      <c r="B60" s="246" t="s">
        <v>319</v>
      </c>
      <c r="C60" s="247" t="s">
        <v>68</v>
      </c>
      <c r="D60" s="248">
        <v>0.69816640785404782</v>
      </c>
      <c r="E60" s="249">
        <v>7474</v>
      </c>
      <c r="F60" s="250" t="s">
        <v>117</v>
      </c>
      <c r="G60" s="251" t="s">
        <v>194</v>
      </c>
      <c r="H60" s="252">
        <v>4</v>
      </c>
      <c r="I60" s="253">
        <v>1766.9920000000002</v>
      </c>
      <c r="J60" s="254">
        <v>2.0340200224864057E-2</v>
      </c>
      <c r="K60" s="254">
        <v>0.36412367619449548</v>
      </c>
      <c r="L60" s="254">
        <v>0.15619765114952416</v>
      </c>
      <c r="M60" s="255">
        <v>9.7140000000000004</v>
      </c>
      <c r="N60" s="256">
        <v>0.11318670373153923</v>
      </c>
      <c r="O60" s="256">
        <v>33.95601111946177</v>
      </c>
      <c r="P60" s="257">
        <v>1</v>
      </c>
      <c r="Q60" s="258">
        <v>2</v>
      </c>
      <c r="R60" s="258">
        <v>600</v>
      </c>
    </row>
    <row r="61" spans="1:18" ht="16.5" x14ac:dyDescent="0.25">
      <c r="A61" s="245" t="s">
        <v>115</v>
      </c>
      <c r="B61" s="246" t="s">
        <v>257</v>
      </c>
      <c r="C61" s="247" t="s">
        <v>66</v>
      </c>
      <c r="D61" s="248">
        <v>0.83921802112530564</v>
      </c>
      <c r="E61" s="249">
        <v>206</v>
      </c>
      <c r="F61" s="250" t="s">
        <v>116</v>
      </c>
      <c r="G61" s="251" t="s">
        <v>185</v>
      </c>
      <c r="H61" s="252">
        <v>4</v>
      </c>
      <c r="I61" s="253">
        <v>2235.2759999999998</v>
      </c>
      <c r="J61" s="254">
        <v>9.3001877213477902E-3</v>
      </c>
      <c r="K61" s="254">
        <v>0.33086812060769916</v>
      </c>
      <c r="L61" s="254">
        <v>0.22592288379600553</v>
      </c>
      <c r="M61" s="255">
        <v>8.6140000000000008</v>
      </c>
      <c r="N61" s="256">
        <v>0.67105807068120449</v>
      </c>
      <c r="O61" s="256">
        <v>3.6237135816785044</v>
      </c>
      <c r="P61" s="257">
        <v>1</v>
      </c>
      <c r="Q61" s="258">
        <v>15</v>
      </c>
      <c r="R61" s="258">
        <v>81</v>
      </c>
    </row>
    <row r="62" spans="1:18" ht="16.5" x14ac:dyDescent="0.25">
      <c r="A62" s="245" t="s">
        <v>115</v>
      </c>
      <c r="B62" s="246" t="s">
        <v>258</v>
      </c>
      <c r="C62" s="247" t="s">
        <v>68</v>
      </c>
      <c r="D62" s="248">
        <v>0.73431195344597244</v>
      </c>
      <c r="E62" s="249">
        <v>7867</v>
      </c>
      <c r="F62" s="250" t="s">
        <v>119</v>
      </c>
      <c r="G62" s="251" t="s">
        <v>208</v>
      </c>
      <c r="H62" s="252">
        <v>3</v>
      </c>
      <c r="I62" s="253">
        <v>1762.6670000000001</v>
      </c>
      <c r="J62" s="254">
        <v>1.6677292961043082E-2</v>
      </c>
      <c r="K62" s="254">
        <v>0.35111870689637192</v>
      </c>
      <c r="L62" s="254">
        <v>0.16395609607486838</v>
      </c>
      <c r="M62" s="255">
        <v>4.8710000000000004</v>
      </c>
      <c r="N62" s="256">
        <v>0.11346442634938986</v>
      </c>
      <c r="O62" s="256">
        <v>6.3540078755658325</v>
      </c>
      <c r="P62" s="257">
        <v>0</v>
      </c>
      <c r="Q62" s="258">
        <v>2</v>
      </c>
      <c r="R62" s="258">
        <v>112</v>
      </c>
    </row>
    <row r="63" spans="1:18" ht="16.5" x14ac:dyDescent="0.25">
      <c r="A63" s="245" t="s">
        <v>115</v>
      </c>
      <c r="B63" s="246" t="s">
        <v>466</v>
      </c>
      <c r="C63" s="247" t="s">
        <v>66</v>
      </c>
      <c r="D63" s="248">
        <v>0.80274758548781189</v>
      </c>
      <c r="E63" s="249">
        <v>4494</v>
      </c>
      <c r="F63" s="250" t="s">
        <v>118</v>
      </c>
      <c r="G63" s="251" t="s">
        <v>201</v>
      </c>
      <c r="H63" s="252">
        <v>9</v>
      </c>
      <c r="I63" s="253">
        <v>2253.0949999999998</v>
      </c>
      <c r="J63" s="254">
        <v>3.5840308224419104E-3</v>
      </c>
      <c r="K63" s="254">
        <v>0.35012358708089825</v>
      </c>
      <c r="L63" s="254">
        <v>8.2996944203417966E-2</v>
      </c>
      <c r="M63" s="255">
        <v>4.7510000000000003</v>
      </c>
      <c r="N63" s="256">
        <v>5.4935727945090641E-2</v>
      </c>
      <c r="O63" s="256">
        <v>9.8334953021712241</v>
      </c>
      <c r="P63" s="257">
        <v>0</v>
      </c>
      <c r="Q63" s="258">
        <v>545</v>
      </c>
      <c r="R63" s="258">
        <v>350</v>
      </c>
    </row>
    <row r="64" spans="1:18" ht="16.5" x14ac:dyDescent="0.25">
      <c r="A64" s="245" t="s">
        <v>115</v>
      </c>
      <c r="B64" s="246" t="s">
        <v>289</v>
      </c>
      <c r="C64" s="247" t="s">
        <v>68</v>
      </c>
      <c r="D64" s="248">
        <v>0.7012613982181235</v>
      </c>
      <c r="E64" s="249">
        <v>3521</v>
      </c>
      <c r="F64" s="250" t="s">
        <v>118</v>
      </c>
      <c r="G64" s="251" t="s">
        <v>204</v>
      </c>
      <c r="H64" s="252">
        <v>2</v>
      </c>
      <c r="I64" s="253">
        <v>2119.2640000000001</v>
      </c>
      <c r="J64" s="254">
        <v>8.003521953714161E-3</v>
      </c>
      <c r="K64" s="254">
        <v>0.38952940317372398</v>
      </c>
      <c r="L64" s="254">
        <v>9.3428662026061871E-2</v>
      </c>
      <c r="M64" s="255">
        <v>6.5179999999999998</v>
      </c>
      <c r="N64" s="256">
        <v>0.14155857882736647</v>
      </c>
      <c r="O64" s="256">
        <v>13.448064988599816</v>
      </c>
      <c r="P64" s="257">
        <v>0</v>
      </c>
      <c r="Q64" s="258">
        <v>3</v>
      </c>
      <c r="R64" s="258">
        <v>285</v>
      </c>
    </row>
    <row r="65" spans="1:18" ht="16.5" x14ac:dyDescent="0.25">
      <c r="A65" s="245" t="s">
        <v>115</v>
      </c>
      <c r="B65" s="246" t="s">
        <v>260</v>
      </c>
      <c r="C65" s="247" t="s">
        <v>66</v>
      </c>
      <c r="D65" s="248">
        <v>0.83545251953443578</v>
      </c>
      <c r="E65" s="249">
        <v>726</v>
      </c>
      <c r="F65" s="250" t="s">
        <v>118</v>
      </c>
      <c r="G65" s="251" t="s">
        <v>201</v>
      </c>
      <c r="H65" s="252">
        <v>2</v>
      </c>
      <c r="I65" s="253">
        <v>2365.1679999999997</v>
      </c>
      <c r="J65" s="254">
        <v>7.9142317388205992E-3</v>
      </c>
      <c r="K65" s="254">
        <v>0.3492668502330194</v>
      </c>
      <c r="L65" s="254">
        <v>0.11204278089336571</v>
      </c>
      <c r="M65" s="255">
        <v>4.9749999999999996</v>
      </c>
      <c r="N65" s="256">
        <v>4.2280294676741784E-2</v>
      </c>
      <c r="O65" s="256">
        <v>11.627081036103991</v>
      </c>
      <c r="P65" s="257">
        <v>0</v>
      </c>
      <c r="Q65" s="258">
        <v>1</v>
      </c>
      <c r="R65" s="258">
        <v>275</v>
      </c>
    </row>
    <row r="66" spans="1:18" ht="16.5" x14ac:dyDescent="0.25">
      <c r="A66" s="245" t="s">
        <v>115</v>
      </c>
      <c r="B66" s="246" t="s">
        <v>261</v>
      </c>
      <c r="C66" s="247" t="s">
        <v>68</v>
      </c>
      <c r="D66" s="248">
        <v>0.78609756097560979</v>
      </c>
      <c r="E66" s="249">
        <v>5928</v>
      </c>
      <c r="F66" s="250" t="s">
        <v>119</v>
      </c>
      <c r="G66" s="251" t="s">
        <v>211</v>
      </c>
      <c r="H66" s="252">
        <v>1</v>
      </c>
      <c r="I66" s="253">
        <v>2585.069</v>
      </c>
      <c r="J66" s="254">
        <v>9.1357743838787961E-3</v>
      </c>
      <c r="K66" s="254">
        <v>0.32667816910210551</v>
      </c>
      <c r="L66" s="254">
        <v>0.1230141245746245</v>
      </c>
      <c r="M66" s="255">
        <v>5.9870000000000001</v>
      </c>
      <c r="N66" s="256">
        <v>3.8683686973152359E-2</v>
      </c>
      <c r="O66" s="256">
        <v>12.76561670114028</v>
      </c>
      <c r="P66" s="257">
        <v>6</v>
      </c>
      <c r="Q66" s="258">
        <v>1</v>
      </c>
      <c r="R66" s="258">
        <v>330</v>
      </c>
    </row>
    <row r="67" spans="1:18" ht="16.5" x14ac:dyDescent="0.25">
      <c r="A67" s="245" t="s">
        <v>115</v>
      </c>
      <c r="B67" s="246" t="s">
        <v>263</v>
      </c>
      <c r="C67" s="247" t="s">
        <v>68</v>
      </c>
      <c r="D67" s="248">
        <v>0.75161928930493982</v>
      </c>
      <c r="E67" s="249">
        <v>5598</v>
      </c>
      <c r="F67" s="250" t="s">
        <v>118</v>
      </c>
      <c r="G67" s="251" t="s">
        <v>204</v>
      </c>
      <c r="H67" s="252">
        <v>2</v>
      </c>
      <c r="I67" s="253">
        <v>2151.404</v>
      </c>
      <c r="J67" s="254">
        <v>1.8762237675045319E-2</v>
      </c>
      <c r="K67" s="254">
        <v>0.35054283596701952</v>
      </c>
      <c r="L67" s="254">
        <v>0.19010841292476913</v>
      </c>
      <c r="M67" s="255">
        <v>3.9159999999999999</v>
      </c>
      <c r="N67" s="256">
        <v>4.6481274553733284E-2</v>
      </c>
      <c r="O67" s="256">
        <v>18.267140899617182</v>
      </c>
      <c r="P67" s="257">
        <v>4</v>
      </c>
      <c r="Q67" s="258">
        <v>1</v>
      </c>
      <c r="R67" s="258">
        <v>393</v>
      </c>
    </row>
    <row r="68" spans="1:18" ht="16.5" x14ac:dyDescent="0.25">
      <c r="A68" s="245" t="s">
        <v>115</v>
      </c>
      <c r="B68" s="246" t="s">
        <v>265</v>
      </c>
      <c r="C68" s="247" t="s">
        <v>66</v>
      </c>
      <c r="D68" s="248">
        <v>0.8023026340901096</v>
      </c>
      <c r="E68" s="249">
        <v>3207</v>
      </c>
      <c r="F68" s="250" t="s">
        <v>118</v>
      </c>
      <c r="G68" s="251" t="s">
        <v>199</v>
      </c>
      <c r="H68" s="252">
        <v>8</v>
      </c>
      <c r="I68" s="253">
        <v>2272.6229999999996</v>
      </c>
      <c r="J68" s="254">
        <v>2.5875741331278577E-3</v>
      </c>
      <c r="K68" s="254">
        <v>0.38766689941476512</v>
      </c>
      <c r="L68" s="254">
        <v>0.10120464326903318</v>
      </c>
      <c r="M68" s="255">
        <v>5.3970000000000002</v>
      </c>
      <c r="N68" s="256">
        <v>9.5985041691102863E-2</v>
      </c>
      <c r="O68" s="256">
        <v>27.931647132110932</v>
      </c>
      <c r="P68" s="257">
        <v>0</v>
      </c>
      <c r="Q68" s="258">
        <v>216</v>
      </c>
      <c r="R68" s="258">
        <v>652</v>
      </c>
    </row>
    <row r="69" spans="1:18" ht="16.5" x14ac:dyDescent="0.25">
      <c r="A69" s="245" t="s">
        <v>115</v>
      </c>
      <c r="B69" s="246" t="s">
        <v>290</v>
      </c>
      <c r="C69" s="247" t="s">
        <v>68</v>
      </c>
      <c r="D69" s="248">
        <v>0.76215592791741038</v>
      </c>
      <c r="E69" s="249">
        <v>3640</v>
      </c>
      <c r="F69" s="250" t="s">
        <v>119</v>
      </c>
      <c r="G69" s="251" t="s">
        <v>210</v>
      </c>
      <c r="H69" s="252">
        <v>8</v>
      </c>
      <c r="I69" s="253">
        <v>2891.1419999999998</v>
      </c>
      <c r="J69" s="254">
        <v>1.5433440087447049E-2</v>
      </c>
      <c r="K69" s="254">
        <v>0.32775979334156419</v>
      </c>
      <c r="L69" s="254">
        <v>0.10826171803391187</v>
      </c>
      <c r="M69" s="255">
        <v>6.2329999999999997</v>
      </c>
      <c r="N69" s="256">
        <v>3.4588408317543728E-2</v>
      </c>
      <c r="O69" s="256">
        <v>8.2666295878929503</v>
      </c>
      <c r="P69" s="257">
        <v>39</v>
      </c>
      <c r="Q69" s="258">
        <v>1</v>
      </c>
      <c r="R69" s="258">
        <v>239</v>
      </c>
    </row>
    <row r="70" spans="1:18" ht="16.5" x14ac:dyDescent="0.25">
      <c r="A70" s="245" t="s">
        <v>115</v>
      </c>
      <c r="B70" s="246" t="s">
        <v>266</v>
      </c>
      <c r="C70" s="247" t="s">
        <v>68</v>
      </c>
      <c r="D70" s="248">
        <v>0.79581696765754328</v>
      </c>
      <c r="E70" s="249">
        <v>1288</v>
      </c>
      <c r="F70" s="250" t="s">
        <v>118</v>
      </c>
      <c r="G70" s="251" t="s">
        <v>206</v>
      </c>
      <c r="H70" s="252">
        <v>4</v>
      </c>
      <c r="I70" s="253">
        <v>2270.63</v>
      </c>
      <c r="J70" s="254">
        <v>9.1537091213925136E-3</v>
      </c>
      <c r="K70" s="254">
        <v>0.34528702370997866</v>
      </c>
      <c r="L70" s="254">
        <v>4.3159827889176126E-2</v>
      </c>
      <c r="M70" s="255">
        <v>4.3810000000000002</v>
      </c>
      <c r="N70" s="256">
        <v>0</v>
      </c>
      <c r="O70" s="256">
        <v>16.074833856682947</v>
      </c>
      <c r="P70" s="257">
        <v>0</v>
      </c>
      <c r="Q70" s="258">
        <v>0</v>
      </c>
      <c r="R70" s="258">
        <v>365</v>
      </c>
    </row>
    <row r="71" spans="1:18" ht="16.5" x14ac:dyDescent="0.25">
      <c r="A71" s="245" t="s">
        <v>115</v>
      </c>
      <c r="B71" s="246" t="s">
        <v>267</v>
      </c>
      <c r="C71" s="247" t="s">
        <v>66</v>
      </c>
      <c r="D71" s="248">
        <v>0.81549413455011577</v>
      </c>
      <c r="E71" s="249">
        <v>9937</v>
      </c>
      <c r="F71" s="250" t="s">
        <v>116</v>
      </c>
      <c r="G71" s="251" t="s">
        <v>175</v>
      </c>
      <c r="H71" s="252">
        <v>11</v>
      </c>
      <c r="I71" s="253">
        <v>2266.5970000000002</v>
      </c>
      <c r="J71" s="254">
        <v>7.7495330891261772E-3</v>
      </c>
      <c r="K71" s="254">
        <v>0.32373607553784256</v>
      </c>
      <c r="L71" s="254">
        <v>0.26427282838546062</v>
      </c>
      <c r="M71" s="255">
        <v>8.1069999999999993</v>
      </c>
      <c r="N71" s="256">
        <v>8.8238006138718073E-2</v>
      </c>
      <c r="O71" s="256">
        <v>5.2501613652537253</v>
      </c>
      <c r="P71" s="257">
        <v>1</v>
      </c>
      <c r="Q71" s="258">
        <v>2</v>
      </c>
      <c r="R71" s="258">
        <v>119</v>
      </c>
    </row>
    <row r="72" spans="1:18" ht="16.5" x14ac:dyDescent="0.25">
      <c r="A72" s="245" t="s">
        <v>115</v>
      </c>
      <c r="B72" s="246" t="s">
        <v>269</v>
      </c>
      <c r="C72" s="247" t="s">
        <v>68</v>
      </c>
      <c r="D72" s="248">
        <v>0.73629498649396874</v>
      </c>
      <c r="E72" s="249">
        <v>3750</v>
      </c>
      <c r="F72" s="250" t="s">
        <v>118</v>
      </c>
      <c r="G72" s="251" t="s">
        <v>203</v>
      </c>
      <c r="H72" s="252">
        <v>3</v>
      </c>
      <c r="I72" s="253">
        <v>2238.9540000000002</v>
      </c>
      <c r="J72" s="254">
        <v>1.1560791432098004E-2</v>
      </c>
      <c r="K72" s="254">
        <v>0.37322354910347144</v>
      </c>
      <c r="L72" s="254">
        <v>9.6026984029149318E-2</v>
      </c>
      <c r="M72" s="255">
        <v>5.6660000000000004</v>
      </c>
      <c r="N72" s="256">
        <v>0</v>
      </c>
      <c r="O72" s="256">
        <v>20.143334789370392</v>
      </c>
      <c r="P72" s="257">
        <v>2</v>
      </c>
      <c r="Q72" s="258">
        <v>0</v>
      </c>
      <c r="R72" s="258">
        <v>451</v>
      </c>
    </row>
  </sheetData>
  <phoneticPr fontId="4" type="noConversion"/>
  <conditionalFormatting sqref="C14:D72">
    <cfRule type="containsText" dxfId="35" priority="1" operator="containsText" text="F">
      <formula>NOT(ISERROR(SEARCH("F",C14)))</formula>
    </cfRule>
    <cfRule type="containsText" dxfId="34" priority="2" operator="containsText" text="D">
      <formula>NOT(ISERROR(SEARCH("D",C14)))</formula>
    </cfRule>
    <cfRule type="containsText" dxfId="33" priority="3" operator="containsText" text="C">
      <formula>NOT(ISERROR(SEARCH("C",C14)))</formula>
    </cfRule>
    <cfRule type="containsText" dxfId="32" priority="4" operator="containsText" text="B">
      <formula>NOT(ISERROR(SEARCH("B",C14)))</formula>
    </cfRule>
    <cfRule type="containsText" dxfId="31" priority="5" operator="containsText" text="A">
      <formula>NOT(ISERROR(SEARCH("A",C14)))</formula>
    </cfRule>
    <cfRule type="containsText" dxfId="3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A45A9-CE6C-46FA-B595-F439E9F2D191}">
  <sheetPr>
    <tabColor rgb="FFFF0000"/>
  </sheetPr>
  <dimension ref="A1:R21"/>
  <sheetViews>
    <sheetView showGridLines="0" zoomScaleNormal="100" zoomScaleSheetLayoutView="85" workbookViewId="0"/>
  </sheetViews>
  <sheetFormatPr defaultRowHeight="13.5" x14ac:dyDescent="0.25"/>
  <cols>
    <col min="1" max="1" width="13.5703125" style="292" customWidth="1"/>
    <col min="2" max="2" width="9.140625" style="292"/>
    <col min="3" max="3" width="9.85546875" style="292" customWidth="1"/>
    <col min="4" max="16384" width="9.140625" style="292"/>
  </cols>
  <sheetData>
    <row r="1" spans="1:18" ht="3.75" customHeight="1" x14ac:dyDescent="0.25">
      <c r="A1" s="287"/>
      <c r="B1" s="288"/>
      <c r="C1" s="289"/>
      <c r="D1" s="290"/>
      <c r="E1" s="290"/>
      <c r="F1" s="291"/>
      <c r="G1" s="290"/>
      <c r="H1" s="290"/>
      <c r="I1" s="290"/>
      <c r="J1" s="290"/>
      <c r="K1" s="290"/>
    </row>
    <row r="2" spans="1:18" ht="41.25" x14ac:dyDescent="0.25">
      <c r="A2" s="316" t="s">
        <v>472</v>
      </c>
      <c r="B2" s="316"/>
      <c r="C2" s="316"/>
      <c r="D2" s="316"/>
      <c r="E2" s="316"/>
      <c r="F2" s="316"/>
      <c r="G2" s="316"/>
      <c r="H2" s="316"/>
      <c r="I2" s="316"/>
      <c r="J2" s="316"/>
      <c r="K2" s="316"/>
    </row>
    <row r="4" spans="1:18" ht="17.25" x14ac:dyDescent="0.25">
      <c r="A4" s="293" t="s">
        <v>473</v>
      </c>
      <c r="B4" s="294"/>
      <c r="C4" s="294"/>
      <c r="D4" s="294"/>
      <c r="E4" s="294"/>
      <c r="F4" s="294"/>
      <c r="G4" s="294"/>
      <c r="H4" s="294"/>
      <c r="I4" s="294"/>
      <c r="J4" s="294"/>
      <c r="K4" s="294"/>
      <c r="R4" s="295"/>
    </row>
    <row r="5" spans="1:18" ht="16.5" x14ac:dyDescent="0.25">
      <c r="R5" s="295"/>
    </row>
    <row r="6" spans="1:18" ht="26.25" x14ac:dyDescent="0.25">
      <c r="A6" s="296"/>
      <c r="R6" s="295"/>
    </row>
    <row r="7" spans="1:18" ht="130.5" customHeight="1" x14ac:dyDescent="0.25">
      <c r="A7" s="296"/>
    </row>
    <row r="8" spans="1:18" ht="26.25" x14ac:dyDescent="0.25">
      <c r="A8" s="296"/>
      <c r="R8" s="295"/>
    </row>
    <row r="9" spans="1:18" ht="26.25" x14ac:dyDescent="0.25">
      <c r="A9" s="296"/>
      <c r="R9" s="295"/>
    </row>
    <row r="10" spans="1:18" ht="40.5" customHeight="1" x14ac:dyDescent="0.25">
      <c r="A10" s="296" t="s">
        <v>474</v>
      </c>
    </row>
    <row r="11" spans="1:18" ht="19.5" customHeight="1" x14ac:dyDescent="0.25">
      <c r="A11" s="296"/>
    </row>
    <row r="12" spans="1:18" ht="17.25" x14ac:dyDescent="0.25">
      <c r="A12" s="297" t="s">
        <v>475</v>
      </c>
      <c r="R12" s="295"/>
    </row>
    <row r="13" spans="1:18" ht="40.5" x14ac:dyDescent="0.25">
      <c r="A13" s="298" t="s">
        <v>0</v>
      </c>
      <c r="B13" s="299" t="s">
        <v>71</v>
      </c>
      <c r="C13" s="300" t="s">
        <v>65</v>
      </c>
      <c r="D13" s="300" t="s">
        <v>154</v>
      </c>
      <c r="E13" s="301" t="s">
        <v>140</v>
      </c>
      <c r="F13" s="299" t="s">
        <v>145</v>
      </c>
      <c r="G13" s="301" t="s">
        <v>143</v>
      </c>
      <c r="H13" s="301" t="s">
        <v>147</v>
      </c>
      <c r="I13" s="302" t="s">
        <v>149</v>
      </c>
      <c r="J13" s="301" t="s">
        <v>6</v>
      </c>
      <c r="K13" s="301" t="s">
        <v>7</v>
      </c>
      <c r="R13" s="295"/>
    </row>
    <row r="14" spans="1:18" ht="16.5" x14ac:dyDescent="0.25">
      <c r="A14" s="303" t="s">
        <v>115</v>
      </c>
      <c r="B14" s="304" t="s">
        <v>450</v>
      </c>
      <c r="C14" s="305" t="s">
        <v>68</v>
      </c>
      <c r="D14" s="306">
        <v>0.72309270451589813</v>
      </c>
      <c r="E14" s="307">
        <v>8315</v>
      </c>
      <c r="F14" s="250" t="s">
        <v>117</v>
      </c>
      <c r="G14" s="308" t="s">
        <v>198</v>
      </c>
      <c r="H14" s="309">
        <v>4</v>
      </c>
      <c r="I14" s="253">
        <v>1265.0630000000001</v>
      </c>
      <c r="J14" s="310">
        <v>7.9047446648902064E-2</v>
      </c>
      <c r="K14" s="311">
        <v>33.832307165730086</v>
      </c>
    </row>
    <row r="15" spans="1:18" ht="16.5" x14ac:dyDescent="0.25">
      <c r="A15" s="303" t="s">
        <v>115</v>
      </c>
      <c r="B15" s="304" t="s">
        <v>235</v>
      </c>
      <c r="C15" s="305" t="s">
        <v>68</v>
      </c>
      <c r="D15" s="306">
        <v>0.77193339775755399</v>
      </c>
      <c r="E15" s="307">
        <v>8385</v>
      </c>
      <c r="F15" s="250" t="s">
        <v>117</v>
      </c>
      <c r="G15" s="308" t="s">
        <v>190</v>
      </c>
      <c r="H15" s="309">
        <v>5</v>
      </c>
      <c r="I15" s="253">
        <v>1895.7120000000002</v>
      </c>
      <c r="J15" s="310">
        <v>5.2750628787495139E-2</v>
      </c>
      <c r="K15" s="311">
        <v>30.331611552809704</v>
      </c>
    </row>
    <row r="16" spans="1:18" ht="16.5" x14ac:dyDescent="0.25">
      <c r="A16" s="303" t="s">
        <v>115</v>
      </c>
      <c r="B16" s="304" t="s">
        <v>286</v>
      </c>
      <c r="C16" s="305" t="s">
        <v>68</v>
      </c>
      <c r="D16" s="306">
        <v>0.78650050656407489</v>
      </c>
      <c r="E16" s="307">
        <v>5990</v>
      </c>
      <c r="F16" s="250" t="s">
        <v>118</v>
      </c>
      <c r="G16" s="308" t="s">
        <v>207</v>
      </c>
      <c r="H16" s="309">
        <v>5</v>
      </c>
      <c r="I16" s="253">
        <v>2128.2669999999998</v>
      </c>
      <c r="J16" s="310">
        <v>0.14095975739886021</v>
      </c>
      <c r="K16" s="311">
        <v>24.292064858403577</v>
      </c>
    </row>
    <row r="17" spans="1:11" ht="16.5" x14ac:dyDescent="0.25">
      <c r="A17" s="303" t="s">
        <v>115</v>
      </c>
      <c r="B17" s="304" t="s">
        <v>288</v>
      </c>
      <c r="C17" s="305" t="s">
        <v>68</v>
      </c>
      <c r="D17" s="306">
        <v>0.75805555555555559</v>
      </c>
      <c r="E17" s="307">
        <v>1733</v>
      </c>
      <c r="F17" s="250" t="s">
        <v>118</v>
      </c>
      <c r="G17" s="308" t="s">
        <v>199</v>
      </c>
      <c r="H17" s="309">
        <v>2</v>
      </c>
      <c r="I17" s="253">
        <v>2235.5050000000001</v>
      </c>
      <c r="J17" s="310">
        <v>8.9465243871071631E-2</v>
      </c>
      <c r="K17" s="311">
        <v>26.07911858841738</v>
      </c>
    </row>
    <row r="18" spans="1:11" ht="16.5" x14ac:dyDescent="0.25">
      <c r="A18" s="303" t="s">
        <v>115</v>
      </c>
      <c r="B18" s="304" t="s">
        <v>250</v>
      </c>
      <c r="C18" s="305" t="s">
        <v>68</v>
      </c>
      <c r="D18" s="306">
        <v>0.75402594020438274</v>
      </c>
      <c r="E18" s="307">
        <v>292</v>
      </c>
      <c r="F18" s="250" t="s">
        <v>118</v>
      </c>
      <c r="G18" s="308" t="s">
        <v>205</v>
      </c>
      <c r="H18" s="309">
        <v>2</v>
      </c>
      <c r="I18" s="253">
        <v>1892.5169999999998</v>
      </c>
      <c r="J18" s="310">
        <v>0.31703810322443604</v>
      </c>
      <c r="K18" s="311">
        <v>48.3483107417265</v>
      </c>
    </row>
    <row r="19" spans="1:11" ht="16.5" x14ac:dyDescent="0.25">
      <c r="A19" s="303" t="s">
        <v>115</v>
      </c>
      <c r="B19" s="304" t="s">
        <v>319</v>
      </c>
      <c r="C19" s="305" t="s">
        <v>68</v>
      </c>
      <c r="D19" s="306">
        <v>0.69816640785404782</v>
      </c>
      <c r="E19" s="307">
        <v>7474</v>
      </c>
      <c r="F19" s="250" t="s">
        <v>117</v>
      </c>
      <c r="G19" s="308" t="s">
        <v>194</v>
      </c>
      <c r="H19" s="309">
        <v>4</v>
      </c>
      <c r="I19" s="253">
        <v>1766.9920000000002</v>
      </c>
      <c r="J19" s="310">
        <v>0.11318670373153923</v>
      </c>
      <c r="K19" s="311">
        <v>33.95601111946177</v>
      </c>
    </row>
    <row r="20" spans="1:11" ht="16.5" x14ac:dyDescent="0.25">
      <c r="A20" s="303" t="s">
        <v>115</v>
      </c>
      <c r="B20" s="304" t="s">
        <v>265</v>
      </c>
      <c r="C20" s="305" t="s">
        <v>66</v>
      </c>
      <c r="D20" s="306">
        <v>0.8023026340901096</v>
      </c>
      <c r="E20" s="307">
        <v>3207</v>
      </c>
      <c r="F20" s="250" t="s">
        <v>118</v>
      </c>
      <c r="G20" s="308" t="s">
        <v>199</v>
      </c>
      <c r="H20" s="309">
        <v>8</v>
      </c>
      <c r="I20" s="253">
        <v>2272.6229999999996</v>
      </c>
      <c r="J20" s="310">
        <v>9.5985041691102863E-2</v>
      </c>
      <c r="K20" s="311">
        <v>27.931647132110932</v>
      </c>
    </row>
    <row r="21" spans="1:11" ht="16.5" x14ac:dyDescent="0.25">
      <c r="A21" s="303" t="s">
        <v>115</v>
      </c>
      <c r="B21" s="304" t="s">
        <v>269</v>
      </c>
      <c r="C21" s="305" t="s">
        <v>68</v>
      </c>
      <c r="D21" s="306">
        <v>0.73629498649396874</v>
      </c>
      <c r="E21" s="307">
        <v>3750</v>
      </c>
      <c r="F21" s="250" t="s">
        <v>118</v>
      </c>
      <c r="G21" s="308" t="s">
        <v>203</v>
      </c>
      <c r="H21" s="309">
        <v>3</v>
      </c>
      <c r="I21" s="253">
        <v>2238.9540000000002</v>
      </c>
      <c r="J21" s="310">
        <v>0</v>
      </c>
      <c r="K21" s="311">
        <v>20.143334789370392</v>
      </c>
    </row>
  </sheetData>
  <mergeCells count="1">
    <mergeCell ref="A2:K2"/>
  </mergeCells>
  <phoneticPr fontId="4" type="noConversion"/>
  <conditionalFormatting sqref="C14:D21">
    <cfRule type="containsText" dxfId="29" priority="1" operator="containsText" text="F">
      <formula>NOT(ISERROR(SEARCH("F",C14)))</formula>
    </cfRule>
    <cfRule type="containsText" dxfId="28" priority="2" operator="containsText" text="D">
      <formula>NOT(ISERROR(SEARCH("D",C14)))</formula>
    </cfRule>
    <cfRule type="containsText" dxfId="27" priority="3" operator="containsText" text="C">
      <formula>NOT(ISERROR(SEARCH("C",C14)))</formula>
    </cfRule>
    <cfRule type="containsText" dxfId="26" priority="4" operator="containsText" text="B">
      <formula>NOT(ISERROR(SEARCH("B",C14)))</formula>
    </cfRule>
    <cfRule type="containsText" dxfId="25" priority="5" operator="containsText" text="A">
      <formula>NOT(ISERROR(SEARCH("A",C14)))</formula>
    </cfRule>
    <cfRule type="containsText" dxfId="24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6</vt:i4>
      </vt:variant>
    </vt:vector>
  </HeadingPairs>
  <TitlesOfParts>
    <vt:vector size="14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2025-02-28T04:35:47Z</dcterms:modified>
</cp:coreProperties>
</file>