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D755A9DA-CBB9-4DEC-8469-99F62B9E70C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명단'!$A$13:$R$19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운전자별!$A$1:$R$75</definedName>
    <definedName name="_xlnm.Print_Area" localSheetId="1">종합!$A$1:$L$175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7" i="12" l="1"/>
  <c r="J166" i="12"/>
  <c r="I166" i="12"/>
  <c r="H166" i="12"/>
  <c r="G166" i="12"/>
  <c r="F166" i="12"/>
  <c r="E166" i="12"/>
  <c r="D166" i="12"/>
  <c r="J165" i="12"/>
  <c r="I165" i="12"/>
  <c r="H165" i="12"/>
  <c r="G165" i="12"/>
  <c r="F165" i="12"/>
  <c r="E165" i="12"/>
  <c r="D165" i="12"/>
  <c r="J164" i="12"/>
  <c r="I164" i="12"/>
  <c r="G164" i="12"/>
  <c r="F164" i="12"/>
  <c r="E164" i="12"/>
  <c r="D164" i="12"/>
  <c r="J163" i="12"/>
  <c r="I163" i="12"/>
  <c r="H163" i="12"/>
  <c r="G163" i="12"/>
  <c r="F163" i="12"/>
  <c r="E163" i="12"/>
  <c r="D163" i="12"/>
  <c r="J162" i="12"/>
  <c r="I162" i="12"/>
  <c r="H162" i="12"/>
  <c r="G162" i="12"/>
  <c r="F162" i="12"/>
  <c r="E162" i="12"/>
  <c r="D162" i="12"/>
  <c r="J167" i="12" l="1"/>
  <c r="I167" i="12"/>
  <c r="H167" i="12"/>
  <c r="G167" i="12"/>
  <c r="F167" i="12"/>
  <c r="E167" i="12"/>
  <c r="D167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33" i="60" l="1"/>
  <c r="F22" i="60"/>
  <c r="F14" i="60"/>
  <c r="F25" i="60"/>
  <c r="F30" i="60"/>
  <c r="F34" i="60"/>
  <c r="F26" i="60"/>
  <c r="F18" i="60"/>
  <c r="F24" i="60"/>
  <c r="F16" i="60"/>
  <c r="F37" i="60"/>
  <c r="F29" i="60"/>
  <c r="F21" i="60"/>
  <c r="F13" i="60"/>
  <c r="F35" i="60"/>
  <c r="F27" i="60"/>
  <c r="F19" i="60"/>
  <c r="F11" i="60"/>
  <c r="F15" i="60"/>
  <c r="F36" i="60"/>
  <c r="F28" i="60"/>
  <c r="F20" i="60"/>
  <c r="F12" i="60"/>
  <c r="F32" i="60"/>
  <c r="F31" i="60"/>
  <c r="F23" i="60"/>
  <c r="F17" i="60"/>
  <c r="J59" i="12" a="1"/>
  <c r="J59" i="12" l="1"/>
  <c r="B166" i="12" l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2" i="12" l="1"/>
  <c r="B163" i="12" l="1"/>
  <c r="B164" i="12"/>
  <c r="B165" i="12"/>
  <c r="J10" i="12" l="1"/>
  <c r="J35" i="12" s="1"/>
  <c r="I59" i="12" a="1"/>
  <c r="H59" i="12" a="1"/>
  <c r="F59" i="12" a="1"/>
  <c r="E59" i="12" a="1"/>
  <c r="D59" i="12" a="1"/>
  <c r="N59" i="12" a="1"/>
  <c r="G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<sst xmlns="http://schemas.openxmlformats.org/spreadsheetml/2006/main" count="2273" uniqueCount="502">
  <si>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</si>
  <si>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</si>
  <si>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</si>
  <si>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</si>
  <si>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</si>
  <si>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</si>
  <si>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</si>
  <si>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</si>
  <si>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</si>
  <si>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</si>
  <si>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</si>
  <si>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</si>
  <si>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</si>
  <si>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</si>
  <si>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</si>
  <si>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</si>
  <si>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</si>
  <si>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</si>
  <si>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</si>
  <si>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</si>
  <si>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</si>
  <si>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</si>
  <si>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</si>
  <si>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</si>
  <si>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</si>
  <si>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</si>
  <si>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</si>
  <si>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</si>
  <si>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</si>
  <si>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</si>
  <si>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</si>
  <si>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</si>
  <si>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</si>
  <si>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</si>
  <si>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</si>
  <si>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</si>
  <si>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</si>
  <si>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</si>
  <si>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</si>
  <si>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</si>
  <si>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</si>
  <si>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</si>
  <si>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</si>
  <si>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</si>
  <si>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</si>
  <si>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</si>
  <si>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</si>
  <si>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</si>
  <si>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</si>
  <si>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</si>
  <si>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</si>
  <si>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</si>
  <si>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</si>
  <si>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</si>
  <si>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</si>
  <si>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</si>
  <si>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</si>
  <si>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</si>
  <si>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</si>
  <si>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</si>
  <si>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</si>
  <si>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</si>
  <si>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</si>
  <si>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</si>
  <si>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</si>
  <si>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</si>
  <si>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</si>
  <si>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</si>
  <si>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</si>
  <si>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</si>
  <si>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</si>
  <si>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</si>
  <si>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</si>
  <si>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</si>
  <si>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</si>
  <si>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</si>
  <si>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</si>
  <si>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</si>
  <si>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</si>
  <si>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</si>
  <si>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</si>
  <si>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</si>
  <si>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</si>
  <si>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</si>
  <si>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</si>
  <si>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</si>
  <si>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</si>
  <si>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</si>
  <si>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</si>
  <si>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</si>
  <si>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</si>
  <si>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</si>
  <si>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</si>
  <si>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</si>
  <si>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</si>
  <si>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</si>
  <si>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</si>
  <si>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</si>
  <si>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</si>
  <si>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</si>
  <si>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</si>
  <si>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</si>
  <si>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</si>
  <si>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</si>
  <si>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</si>
  <si>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</si>
  <si>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</si>
  <si>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</si>
  <si>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</si>
  <si>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</si>
  <si>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</si>
  <si>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</si>
  <si>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</si>
  <si>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</si>
  <si>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</si>
  <si>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</si>
  <si>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</si>
  <si>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삼환운수</t>
  </si>
  <si>
    <t>510</t>
  </si>
  <si>
    <t>532</t>
  </si>
  <si>
    <t>540</t>
  </si>
  <si>
    <t>566</t>
  </si>
  <si>
    <t>567</t>
  </si>
  <si>
    <t>순환56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</si>
  <si>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</si>
  <si>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</si>
  <si>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</si>
  <si>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</si>
  <si>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</si>
  <si>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</si>
  <si>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</si>
  <si>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</si>
  <si>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</si>
  <si>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</si>
  <si>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</si>
  <si>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</si>
  <si>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</si>
  <si>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</si>
  <si>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</si>
  <si>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</si>
  <si>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</si>
  <si>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</si>
  <si>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</si>
  <si>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</si>
  <si>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</si>
  <si>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</si>
  <si>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</si>
  <si>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</si>
  <si>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</si>
  <si>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</si>
  <si>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</si>
  <si>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</si>
  <si>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</si>
  <si>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</si>
  <si>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</si>
  <si>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</si>
  <si>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</si>
  <si>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</si>
  <si>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</si>
  <si>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</si>
  <si>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</si>
  <si>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</si>
  <si>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</si>
  <si>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</si>
  <si>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</si>
  <si>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</si>
  <si>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</si>
  <si>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</si>
  <si>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</si>
  <si>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</si>
  <si>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</si>
  <si>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</si>
  <si>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삼환운수</t>
    <phoneticPr fontId="2" type="noConversion"/>
  </si>
  <si>
    <t>532532</t>
  </si>
  <si>
    <t>71바6202</t>
  </si>
  <si>
    <t>71바6203</t>
  </si>
  <si>
    <t>71바6207</t>
  </si>
  <si>
    <t>71바6208</t>
  </si>
  <si>
    <t>71바6214</t>
  </si>
  <si>
    <t>71바6216</t>
  </si>
  <si>
    <t>71바6217</t>
  </si>
  <si>
    <t>71바6218</t>
  </si>
  <si>
    <t>71바6219</t>
  </si>
  <si>
    <t>71바6221</t>
  </si>
  <si>
    <t>71바6222</t>
  </si>
  <si>
    <t>71바6452</t>
  </si>
  <si>
    <t>540540</t>
  </si>
  <si>
    <t>71바6453</t>
  </si>
  <si>
    <t>71바6456</t>
  </si>
  <si>
    <t>71바6458</t>
  </si>
  <si>
    <t>71바6461</t>
  </si>
  <si>
    <t>71바6462</t>
  </si>
  <si>
    <t>72바1511</t>
  </si>
  <si>
    <t>566566</t>
  </si>
  <si>
    <t>72바1512</t>
  </si>
  <si>
    <t>72바1517</t>
  </si>
  <si>
    <t>72바1520</t>
  </si>
  <si>
    <t>71바6459</t>
  </si>
  <si>
    <t>WC</t>
  </si>
  <si>
    <t>72바1513</t>
  </si>
  <si>
    <t>72바1514</t>
  </si>
  <si>
    <t>72바1515</t>
  </si>
  <si>
    <t>72바1516</t>
  </si>
  <si>
    <t>72바1519</t>
  </si>
  <si>
    <t>71바6210</t>
  </si>
  <si>
    <t>71바6212</t>
  </si>
  <si>
    <t>71바6220</t>
  </si>
  <si>
    <t>강금백</t>
  </si>
  <si>
    <t>김동국</t>
  </si>
  <si>
    <t>김병경</t>
  </si>
  <si>
    <t>김상기</t>
  </si>
  <si>
    <t>김영수</t>
  </si>
  <si>
    <t>김영호</t>
  </si>
  <si>
    <t>김욱배</t>
  </si>
  <si>
    <t>김은숙</t>
  </si>
  <si>
    <t>김태희</t>
  </si>
  <si>
    <t>민동인</t>
  </si>
  <si>
    <t>박찬일</t>
  </si>
  <si>
    <t>박창성</t>
  </si>
  <si>
    <t>변상희</t>
  </si>
  <si>
    <t>서도원</t>
  </si>
  <si>
    <t>서영윤</t>
  </si>
  <si>
    <t>서정룡</t>
  </si>
  <si>
    <t>성진천</t>
  </si>
  <si>
    <t>안경원</t>
  </si>
  <si>
    <t>안명환</t>
  </si>
  <si>
    <t>오주용</t>
  </si>
  <si>
    <t>원종연</t>
  </si>
  <si>
    <t>유제훈</t>
  </si>
  <si>
    <t>유해득</t>
  </si>
  <si>
    <t>이상구</t>
  </si>
  <si>
    <t>이상봉</t>
  </si>
  <si>
    <t>이상천</t>
  </si>
  <si>
    <t>이선교</t>
  </si>
  <si>
    <t>이영자</t>
  </si>
  <si>
    <t>이우찬</t>
  </si>
  <si>
    <t>이인형</t>
  </si>
  <si>
    <t>이재은</t>
  </si>
  <si>
    <t>임기철</t>
  </si>
  <si>
    <t>임봉수</t>
  </si>
  <si>
    <t>임진칠</t>
  </si>
  <si>
    <t>임현정</t>
  </si>
  <si>
    <t>장성녀</t>
  </si>
  <si>
    <t>정훈석</t>
  </si>
  <si>
    <t>조햇님</t>
  </si>
  <si>
    <t>채희석</t>
  </si>
  <si>
    <t>천상일</t>
  </si>
  <si>
    <t>최영만</t>
  </si>
  <si>
    <t>한경희</t>
  </si>
  <si>
    <t>황익주</t>
  </si>
  <si>
    <t>황정찬</t>
  </si>
  <si>
    <t>황현용</t>
  </si>
  <si>
    <t>장호</t>
  </si>
  <si>
    <t>삼환운수532F1</t>
  </si>
  <si>
    <t>김종석</t>
  </si>
  <si>
    <t>유만근</t>
  </si>
  <si>
    <t>=</t>
  </si>
  <si>
    <t>삼환운수540A1</t>
  </si>
  <si>
    <t>삼환운수540B1</t>
  </si>
  <si>
    <t>0%(0명)</t>
  </si>
  <si>
    <t>개선율(유카전)</t>
  </si>
  <si>
    <t>567567</t>
  </si>
  <si>
    <t>삼환운수567C1</t>
  </si>
  <si>
    <t>순환56순환56</t>
  </si>
  <si>
    <t>순위</t>
  </si>
  <si>
    <t>인천전체</t>
  </si>
  <si>
    <t>▲</t>
  </si>
  <si>
    <t>삼환운수566A1</t>
  </si>
  <si>
    <t>삼환운수567A1</t>
  </si>
  <si>
    <t>72바1518</t>
  </si>
  <si>
    <t>김상겸</t>
  </si>
  <si>
    <t>김성오</t>
  </si>
  <si>
    <t>안성식</t>
  </si>
  <si>
    <t>유승환</t>
  </si>
  <si>
    <t>D</t>
    <phoneticPr fontId="2" type="noConversion"/>
  </si>
  <si>
    <t>-</t>
    <phoneticPr fontId="2" type="noConversion"/>
  </si>
  <si>
    <t>삼환운수532B1</t>
  </si>
  <si>
    <t>삼환운수532C2</t>
  </si>
  <si>
    <t>삼환운수532C1</t>
  </si>
  <si>
    <t>삼환운수532C3</t>
  </si>
  <si>
    <t>삼환운수532B2</t>
  </si>
  <si>
    <t>삼환운수540C4</t>
  </si>
  <si>
    <t>삼환운수540C1</t>
  </si>
  <si>
    <t>71바6454</t>
  </si>
  <si>
    <t>삼환운수540C3</t>
  </si>
  <si>
    <t>▽</t>
  </si>
  <si>
    <t>삼환운수540C2</t>
  </si>
  <si>
    <t>삼환운수566A2</t>
  </si>
  <si>
    <t>삼환운수566A3</t>
  </si>
  <si>
    <t>삼환운수567A2</t>
  </si>
  <si>
    <t>삼환운수567S1</t>
  </si>
  <si>
    <t>삼환운수567A3</t>
  </si>
  <si>
    <t>삼환운수순환56C3</t>
  </si>
  <si>
    <t>삼환운수순환56B1</t>
  </si>
  <si>
    <t>삼환운수순환56C2</t>
  </si>
  <si>
    <t>삼환운수순환56C1</t>
  </si>
  <si>
    <t>서재덕</t>
  </si>
  <si>
    <t>이강식</t>
  </si>
  <si>
    <t>이배근</t>
  </si>
  <si>
    <t>조은구</t>
  </si>
  <si>
    <t>최현종</t>
  </si>
  <si>
    <t>삼환운수532A1</t>
  </si>
  <si>
    <t>삼환운수532F2</t>
  </si>
  <si>
    <t>삼환운수532A2</t>
  </si>
  <si>
    <t>삼환운수540B2</t>
  </si>
  <si>
    <t>삼환운수567S2</t>
  </si>
  <si>
    <t>삼환운수567S3</t>
  </si>
  <si>
    <t>김성인</t>
  </si>
  <si>
    <t>김용목</t>
  </si>
  <si>
    <t>김재진</t>
  </si>
  <si>
    <t>박연수</t>
  </si>
  <si>
    <t>정광순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</si>
  <si>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</si>
  <si>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</si>
  <si>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</si>
  <si>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</si>
  <si>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</si>
  <si>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</si>
  <si>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</si>
  <si>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532532C</t>
  </si>
  <si>
    <t>567567C</t>
  </si>
  <si>
    <t>566566S</t>
  </si>
  <si>
    <t>삼환운수566S1</t>
  </si>
  <si>
    <t>532532D</t>
  </si>
  <si>
    <t>삼환운수532D2</t>
  </si>
  <si>
    <t>NEW</t>
  </si>
  <si>
    <t>new</t>
  </si>
  <si>
    <t>532532B</t>
  </si>
  <si>
    <t>삼환운수532B3</t>
  </si>
  <si>
    <t>삼환운수567C2</t>
  </si>
  <si>
    <t>540540B</t>
  </si>
  <si>
    <t>삼환운수540B3</t>
  </si>
  <si>
    <t>삼환운수532D1</t>
  </si>
  <si>
    <t>532532F</t>
  </si>
  <si>
    <t>567567S</t>
  </si>
  <si>
    <t>삼환운수567S6</t>
  </si>
  <si>
    <t>삼환운수566S3</t>
  </si>
  <si>
    <t>532532S</t>
  </si>
  <si>
    <t>삼환운수532S1</t>
  </si>
  <si>
    <t>삼환운수532S2</t>
  </si>
  <si>
    <t>삼환운수532D3</t>
  </si>
  <si>
    <t>566566A</t>
  </si>
  <si>
    <t>삼환운수567S4</t>
  </si>
  <si>
    <t>532532A</t>
  </si>
  <si>
    <t>삼환운수567S8</t>
  </si>
  <si>
    <t>삼환운수566S4</t>
  </si>
  <si>
    <t>순환56순환56C</t>
  </si>
  <si>
    <t>567567A</t>
  </si>
  <si>
    <t>삼환운수532A3</t>
  </si>
  <si>
    <t>540540C</t>
  </si>
  <si>
    <t>순환56순환56B</t>
  </si>
  <si>
    <t>삼환운수540C5</t>
  </si>
  <si>
    <t>삼환운수순환56B2</t>
  </si>
  <si>
    <t>삼환운수567S5</t>
  </si>
  <si>
    <t>삼환운수532B4</t>
  </si>
  <si>
    <t>540540A</t>
  </si>
  <si>
    <t>삼환운수540B4</t>
  </si>
  <si>
    <t>566566C</t>
  </si>
  <si>
    <t>삼환운수566C1</t>
  </si>
  <si>
    <t>삼환운수567S7</t>
  </si>
  <si>
    <t>삼환운수540B5</t>
  </si>
  <si>
    <t>삼환운수566S2</t>
  </si>
  <si>
    <t>삼환운수532S3</t>
  </si>
  <si>
    <t>43%(3명)</t>
  </si>
  <si>
    <t>14%(1명)</t>
  </si>
  <si>
    <t>57%(4명)</t>
  </si>
  <si>
    <t>25%(1명)</t>
  </si>
  <si>
    <t>75%(3명)</t>
  </si>
  <si>
    <t>50%(2명)</t>
  </si>
  <si>
    <t>4%(3명)</t>
  </si>
  <si>
    <t>대비</t>
  </si>
  <si>
    <t>삼환운수567C3</t>
  </si>
  <si>
    <t>김웅현</t>
  </si>
  <si>
    <t>김학선</t>
  </si>
  <si>
    <t>삼환운수540C9</t>
  </si>
  <si>
    <t>송성일</t>
  </si>
  <si>
    <t>삼환운수532A4</t>
  </si>
  <si>
    <t>삼환운수540C6</t>
  </si>
  <si>
    <t>삼환운수540C8</t>
  </si>
  <si>
    <t>삼환운수순환56B3</t>
  </si>
  <si>
    <t>삼환운수566C2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</si>
  <si>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</si>
  <si>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</si>
  <si>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</si>
  <si>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</si>
  <si>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</si>
  <si>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</si>
  <si>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</si>
  <si>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</si>
  <si>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</si>
  <si>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</si>
  <si>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</si>
  <si>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</si>
  <si>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</si>
  <si>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</si>
  <si>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</si>
  <si>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14위/(32개사)</t>
  </si>
  <si>
    <t>20%(15명)</t>
  </si>
  <si>
    <t>19%(14명)</t>
  </si>
  <si>
    <t>26%(18명)</t>
  </si>
  <si>
    <t>27%(18명)</t>
  </si>
  <si>
    <t>이상</t>
  </si>
  <si>
    <t>9%(1명)</t>
  </si>
  <si>
    <t>18%(2명)</t>
  </si>
  <si>
    <t>27%(3명)</t>
  </si>
  <si>
    <t>71바6204</t>
  </si>
  <si>
    <t>삼환운수순환56A1</t>
  </si>
  <si>
    <t>5155841333.889</t>
  </si>
  <si>
    <t>51517711467.975</t>
  </si>
  <si>
    <t>567567B</t>
  </si>
  <si>
    <t>삼환운수567B2</t>
  </si>
  <si>
    <t>5153771499.881</t>
  </si>
  <si>
    <t>51575591613.387</t>
  </si>
  <si>
    <t>51545101743.692</t>
  </si>
  <si>
    <t>5152003744.437</t>
  </si>
  <si>
    <t>51598431399.111</t>
  </si>
  <si>
    <t>김영선</t>
  </si>
  <si>
    <t>5154530474.098</t>
  </si>
  <si>
    <t>순환56순환56A</t>
  </si>
  <si>
    <t>삼환운수순환56A2</t>
  </si>
  <si>
    <t>51566701956.126</t>
  </si>
  <si>
    <t>삼환운수532B5</t>
  </si>
  <si>
    <t>5151078259.83</t>
  </si>
  <si>
    <t>삼환운수567B1</t>
  </si>
  <si>
    <t>5151651990.375</t>
  </si>
  <si>
    <t>51542151529.569</t>
  </si>
  <si>
    <t>5156070882.108</t>
  </si>
  <si>
    <t>51544991569.342</t>
  </si>
  <si>
    <t>51589791112.086</t>
  </si>
  <si>
    <t>5153744443.313</t>
  </si>
  <si>
    <t>51571231965.722</t>
  </si>
  <si>
    <t>51539011256.319</t>
  </si>
  <si>
    <t>51528611265.472</t>
  </si>
  <si>
    <t>5158601351.612</t>
  </si>
  <si>
    <t>51549161116.781</t>
  </si>
  <si>
    <t>51592921245.378</t>
  </si>
  <si>
    <t>51553191497.131</t>
  </si>
  <si>
    <t>51574491630.232</t>
  </si>
  <si>
    <t>566566B</t>
  </si>
  <si>
    <t>삼환운수566B2</t>
  </si>
  <si>
    <t>51585231815.199</t>
  </si>
  <si>
    <t>5158477560.602</t>
  </si>
  <si>
    <t>삼환운수532F3</t>
  </si>
  <si>
    <t>51520761260.888</t>
  </si>
  <si>
    <t>51512131453.138</t>
  </si>
  <si>
    <t>51554811022.96</t>
  </si>
  <si>
    <t>51523682098.277</t>
  </si>
  <si>
    <t>51555261214.973</t>
  </si>
  <si>
    <t>51561331323.243</t>
  </si>
  <si>
    <t>51580181282.102</t>
  </si>
  <si>
    <t>51519181469.789</t>
  </si>
  <si>
    <t>5152240220.31</t>
  </si>
  <si>
    <t>51533261172.616</t>
  </si>
  <si>
    <t>515751403.249</t>
  </si>
  <si>
    <t>51559151429.886</t>
  </si>
  <si>
    <t>51577421281.391</t>
  </si>
  <si>
    <t>이민경</t>
  </si>
  <si>
    <t>5154595318.203</t>
  </si>
  <si>
    <t>삼환운수566B1</t>
  </si>
  <si>
    <t>51516321201.488</t>
  </si>
  <si>
    <t>5155401820.065</t>
  </si>
  <si>
    <t>삼환운수순환56A3</t>
  </si>
  <si>
    <t>5159651735.116</t>
  </si>
  <si>
    <t>51542321385.853</t>
  </si>
  <si>
    <t>51582822214.776</t>
  </si>
  <si>
    <t>51529151625.092</t>
  </si>
  <si>
    <t>51559012989.921</t>
  </si>
  <si>
    <t>이우철</t>
  </si>
  <si>
    <t>51590261014.682</t>
  </si>
  <si>
    <t>5155904584.411</t>
  </si>
  <si>
    <t>51553421394.996</t>
  </si>
  <si>
    <t>삼환운수540A2</t>
  </si>
  <si>
    <t>515658479.106</t>
  </si>
  <si>
    <t>51581311728.134</t>
  </si>
  <si>
    <t>삼환운수532B6</t>
  </si>
  <si>
    <t>51517141706.05</t>
  </si>
  <si>
    <t>51561151503.302</t>
  </si>
  <si>
    <t>51538471433.014</t>
  </si>
  <si>
    <t>5155051420.301</t>
  </si>
  <si>
    <t>5151502293.775</t>
  </si>
  <si>
    <t>삼환운수순환56B4</t>
  </si>
  <si>
    <t>51540112099.003</t>
  </si>
  <si>
    <t>5157767538.267</t>
  </si>
  <si>
    <t>조준구</t>
  </si>
  <si>
    <t>5154023741.612</t>
  </si>
  <si>
    <t>5155017518.97</t>
  </si>
  <si>
    <t>주영규</t>
  </si>
  <si>
    <t>5151433226.845</t>
  </si>
  <si>
    <t>5155419320.836</t>
  </si>
  <si>
    <t>5151031947.605</t>
  </si>
  <si>
    <t>51552461559.948</t>
  </si>
  <si>
    <t>최영묵</t>
  </si>
  <si>
    <t>5157692979.568</t>
  </si>
  <si>
    <t>5152554637.319</t>
  </si>
  <si>
    <t>51552691427.731</t>
  </si>
  <si>
    <t>5159501354.504</t>
  </si>
  <si>
    <t>51548011533.739</t>
  </si>
  <si>
    <t>51567371781.172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</si>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</sst>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30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7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0" fontId="59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2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1" applyFont="1" applyFill="1" applyBorder="1" applyAlignment="1">
      <alignment horizontal="center" vertical="center" wrapText="1"/>
    </xf>
    <xf numFmtId="180" fontId="59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176" fontId="62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4" fillId="12" borderId="0" xfId="1" applyFont="1" applyFill="1" applyBorder="1" applyAlignment="1">
      <alignment horizontal="right" vertical="center"/>
    </xf>
    <xf numFmtId="10" fontId="64" fillId="12" borderId="0" xfId="2" applyNumberFormat="1" applyFont="1" applyFill="1" applyBorder="1" applyAlignment="1">
      <alignment horizontal="right" vertical="center"/>
    </xf>
    <xf numFmtId="179" fontId="64" fillId="12" borderId="0" xfId="0" applyNumberFormat="1" applyFont="1" applyFill="1" applyAlignment="1">
      <alignment horizontal="right" vertical="center"/>
    </xf>
    <xf numFmtId="181" fontId="64" fillId="12" borderId="0" xfId="0" applyNumberFormat="1" applyFont="1" applyFill="1" applyAlignment="1">
      <alignment horizontal="right" vertical="center"/>
    </xf>
    <xf numFmtId="182" fontId="64" fillId="12" borderId="0" xfId="0" applyNumberFormat="1" applyFont="1" applyFill="1" applyAlignment="1">
      <alignment horizontal="right" vertical="center"/>
    </xf>
    <xf numFmtId="0" fontId="64" fillId="12" borderId="0" xfId="0" applyFont="1" applyFill="1" applyAlignment="1">
      <alignment horizontal="right" vertical="center"/>
    </xf>
    <xf numFmtId="177" fontId="64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4" fillId="5" borderId="0" xfId="1" applyFont="1" applyFill="1" applyBorder="1" applyAlignment="1">
      <alignment horizontal="right" vertical="center"/>
    </xf>
    <xf numFmtId="10" fontId="64" fillId="5" borderId="0" xfId="2" applyNumberFormat="1" applyFont="1" applyFill="1" applyBorder="1" applyAlignment="1">
      <alignment horizontal="right" vertical="center"/>
    </xf>
    <xf numFmtId="179" fontId="64" fillId="5" borderId="0" xfId="0" applyNumberFormat="1" applyFont="1" applyFill="1" applyAlignment="1">
      <alignment horizontal="right" vertical="center"/>
    </xf>
    <xf numFmtId="181" fontId="64" fillId="5" borderId="0" xfId="0" applyNumberFormat="1" applyFont="1" applyFill="1" applyAlignment="1">
      <alignment horizontal="right" vertical="center"/>
    </xf>
    <xf numFmtId="182" fontId="64" fillId="5" borderId="0" xfId="0" applyNumberFormat="1" applyFont="1" applyFill="1" applyAlignment="1">
      <alignment horizontal="right" vertical="center"/>
    </xf>
    <xf numFmtId="0" fontId="64" fillId="5" borderId="0" xfId="0" applyFont="1" applyFill="1" applyAlignment="1">
      <alignment horizontal="right" vertical="center"/>
    </xf>
    <xf numFmtId="177" fontId="64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7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49" fontId="72" fillId="13" borderId="0" xfId="0" applyNumberFormat="1" applyFont="1" applyFill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4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77" fontId="74" fillId="0" borderId="43" xfId="4" applyNumberFormat="1" applyFont="1" applyFill="1" applyBorder="1" applyAlignment="1">
      <alignment horizontal="center" vertical="center" wrapText="1"/>
    </xf>
    <xf numFmtId="177" fontId="75" fillId="17" borderId="43" xfId="4" applyNumberFormat="1" applyFont="1" applyFill="1" applyBorder="1" applyAlignment="1">
      <alignment horizontal="center" vertical="center" wrapText="1"/>
    </xf>
    <xf numFmtId="9" fontId="75" fillId="0" borderId="44" xfId="563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6" borderId="45" xfId="562" applyNumberFormat="1" applyFont="1" applyFill="1" applyBorder="1" applyAlignment="1">
      <alignment horizontal="center" vertical="center"/>
    </xf>
    <xf numFmtId="178" fontId="74" fillId="0" borderId="47" xfId="563" applyNumberFormat="1" applyFont="1" applyFill="1" applyBorder="1" applyAlignment="1">
      <alignment horizontal="right" vertical="center" wrapText="1"/>
    </xf>
    <xf numFmtId="10" fontId="75" fillId="17" borderId="47" xfId="563" applyNumberFormat="1" applyFont="1" applyFill="1" applyBorder="1" applyAlignment="1">
      <alignment horizontal="center" vertical="center" wrapText="1"/>
    </xf>
    <xf numFmtId="178" fontId="75" fillId="0" borderId="46" xfId="563" applyNumberFormat="1" applyFont="1" applyFill="1" applyBorder="1" applyAlignment="1">
      <alignment horizontal="right" vertical="center"/>
    </xf>
    <xf numFmtId="0" fontId="73" fillId="16" borderId="48" xfId="562" applyNumberFormat="1" applyFont="1" applyFill="1" applyBorder="1" applyAlignment="1">
      <alignment horizontal="center" vertical="center"/>
    </xf>
    <xf numFmtId="10" fontId="74" fillId="0" borderId="49" xfId="563" applyNumberFormat="1" applyFont="1" applyFill="1" applyBorder="1" applyAlignment="1">
      <alignment horizontal="center" vertical="center" wrapText="1"/>
    </xf>
    <xf numFmtId="187" fontId="78" fillId="17" borderId="49" xfId="563" applyNumberFormat="1" applyFont="1" applyFill="1" applyBorder="1" applyAlignment="1">
      <alignment horizontal="centerContinuous" vertical="center"/>
    </xf>
    <xf numFmtId="187" fontId="78" fillId="17" borderId="50" xfId="563" applyNumberFormat="1" applyFont="1" applyFill="1" applyBorder="1" applyAlignment="1">
      <alignment horizontal="centerContinuous" vertical="center"/>
    </xf>
    <xf numFmtId="0" fontId="50" fillId="12" borderId="0" xfId="0" applyFont="1" applyFill="1" applyAlignment="1">
      <alignment horizontal="center" vertical="center"/>
    </xf>
    <xf numFmtId="0" fontId="79" fillId="0" borderId="0" xfId="0" applyFont="1">
      <alignment vertical="center"/>
    </xf>
    <xf numFmtId="188" fontId="79" fillId="0" borderId="0" xfId="2" applyNumberFormat="1" applyFont="1">
      <alignment vertical="center"/>
    </xf>
    <xf numFmtId="0" fontId="53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80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5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75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49" fontId="59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4" fillId="14" borderId="0" xfId="563" applyFont="1" applyFill="1" applyBorder="1" applyAlignment="1">
      <alignment horizontal="center" vertical="center" wrapText="1"/>
    </xf>
    <xf numFmtId="49" fontId="64" fillId="14" borderId="0" xfId="562" applyNumberFormat="1" applyFont="1" applyFill="1" applyAlignment="1">
      <alignment horizontal="center" vertical="center" wrapText="1"/>
    </xf>
    <xf numFmtId="49" fontId="70" fillId="14" borderId="0" xfId="562" applyNumberFormat="1" applyFont="1" applyFill="1" applyAlignment="1">
      <alignment horizontal="center" vertical="center" wrapText="1"/>
    </xf>
    <xf numFmtId="180" fontId="59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1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0" fillId="15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93" fontId="77" fillId="16" borderId="42" xfId="562" applyNumberFormat="1" applyFont="1" applyFill="1" applyBorder="1" applyAlignment="1">
      <alignment horizontal="center" vertical="center"/>
    </xf>
    <xf numFmtId="194" fontId="77" fillId="16" borderId="45" xfId="562" applyNumberFormat="1" applyFont="1" applyFill="1" applyBorder="1" applyAlignment="1">
      <alignment horizontal="center" vertical="center"/>
    </xf>
    <xf numFmtId="185" fontId="89" fillId="15" borderId="0" xfId="562" applyNumberFormat="1" applyFont="1" applyFill="1">
      <alignment vertical="center"/>
    </xf>
    <xf numFmtId="195" fontId="89" fillId="15" borderId="0" xfId="562" applyNumberFormat="1" applyFont="1" applyFill="1" applyAlignment="1">
      <alignment horizontal="left" vertical="center"/>
    </xf>
    <xf numFmtId="10" fontId="89" fillId="15" borderId="0" xfId="563" applyNumberFormat="1" applyFont="1" applyFill="1" applyBorder="1">
      <alignment vertical="center"/>
    </xf>
    <xf numFmtId="179" fontId="89" fillId="15" borderId="0" xfId="4" applyNumberFormat="1" applyFont="1" applyFill="1" applyBorder="1">
      <alignment vertical="center"/>
    </xf>
    <xf numFmtId="181" fontId="89" fillId="15" borderId="0" xfId="4" applyNumberFormat="1" applyFont="1" applyFill="1" applyBorder="1">
      <alignment vertical="center"/>
    </xf>
    <xf numFmtId="177" fontId="90" fillId="15" borderId="0" xfId="4" applyNumberFormat="1" applyFont="1" applyFill="1" applyBorder="1">
      <alignment vertical="center"/>
    </xf>
    <xf numFmtId="185" fontId="89" fillId="0" borderId="0" xfId="562" applyNumberFormat="1" applyFont="1">
      <alignment vertical="center"/>
    </xf>
    <xf numFmtId="195" fontId="89" fillId="0" borderId="0" xfId="562" applyNumberFormat="1" applyFont="1" applyAlignment="1">
      <alignment horizontal="left" vertical="center"/>
    </xf>
    <xf numFmtId="10" fontId="89" fillId="0" borderId="0" xfId="563" applyNumberFormat="1" applyFont="1" applyFill="1" applyBorder="1">
      <alignment vertical="center"/>
    </xf>
    <xf numFmtId="179" fontId="89" fillId="0" borderId="0" xfId="4" applyNumberFormat="1" applyFont="1" applyFill="1" applyBorder="1">
      <alignment vertical="center"/>
    </xf>
    <xf numFmtId="181" fontId="89" fillId="0" borderId="0" xfId="4" applyNumberFormat="1" applyFont="1" applyFill="1" applyBorder="1">
      <alignment vertical="center"/>
    </xf>
    <xf numFmtId="177" fontId="90" fillId="0" borderId="0" xfId="4" applyNumberFormat="1" applyFont="1" applyFill="1" applyBorder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8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A68-4123-BA74-B71904A8C788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565-4C92-8225-9FDCBD65E5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53F-4E54-B592-091CE248912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366-48EB-9600-2502FBA7783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9CD-4F0D-AFC0-3F89C51CD49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CFA-4879-B593-07FF36F9FDD2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08D2-400B-AF79-3E40EB69D68D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8D2-400B-AF79-3E40EB69D6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2.1215573252044813</c:v>
                </c:pt>
                <c:pt idx="1">
                  <c:v>2.5574394290743059</c:v>
                </c:pt>
                <c:pt idx="2">
                  <c:v>2.6095475378578605</c:v>
                </c:pt>
                <c:pt idx="3">
                  <c:v>2.5911195452113063</c:v>
                </c:pt>
                <c:pt idx="4">
                  <c:v>2.5277941046285726</c:v>
                </c:pt>
                <c:pt idx="5">
                  <c:v>2.3831822765816577</c:v>
                </c:pt>
                <c:pt idx="6">
                  <c:v>2.274463324758647</c:v>
                </c:pt>
                <c:pt idx="7">
                  <c:v>2.1786636920970577</c:v>
                </c:pt>
                <c:pt idx="8">
                  <c:v>2.209480080055775</c:v>
                </c:pt>
                <c:pt idx="9">
                  <c:v>2.3956588241616665</c:v>
                </c:pt>
                <c:pt idx="10">
                  <c:v>2.3944618342034456</c:v>
                </c:pt>
                <c:pt idx="11">
                  <c:v>2.3763005159967121</c:v>
                </c:pt>
                <c:pt idx="12">
                  <c:v>2.3838726869806388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5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0.20270270270270271</c:v>
                </c:pt>
                <c:pt idx="1">
                  <c:v>0.1891891891891892</c:v>
                </c:pt>
                <c:pt idx="2">
                  <c:v>0.25675675675675674</c:v>
                </c:pt>
                <c:pt idx="3">
                  <c:v>0.27027027027027029</c:v>
                </c:pt>
                <c:pt idx="4">
                  <c:v>4.0540540540540543E-2</c:v>
                </c:pt>
                <c:pt idx="5">
                  <c:v>4.0540540540540543E-2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532 </c:v>
                </c:pt>
                <c:pt idx="4">
                  <c:v> 540 </c:v>
                </c:pt>
                <c:pt idx="5">
                  <c:v> 510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9.0909090909090912E-2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532 </c:v>
                </c:pt>
                <c:pt idx="4">
                  <c:v> 540 </c:v>
                </c:pt>
                <c:pt idx="5">
                  <c:v> 510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9.0909090909090912E-2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532 </c:v>
                </c:pt>
                <c:pt idx="4">
                  <c:v> 540 </c:v>
                </c:pt>
                <c:pt idx="5">
                  <c:v> 510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0.25</c:v>
                </c:pt>
                <c:pt idx="3">
                  <c:v>0.27272727272727271</c:v>
                </c:pt>
                <c:pt idx="4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532 </c:v>
                </c:pt>
                <c:pt idx="4">
                  <c:v> 540 </c:v>
                </c:pt>
                <c:pt idx="5">
                  <c:v> 510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0.27272727272727271</c:v>
                </c:pt>
                <c:pt idx="4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532 </c:v>
                </c:pt>
                <c:pt idx="4">
                  <c:v> 540 </c:v>
                </c:pt>
                <c:pt idx="5">
                  <c:v> 510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0.75</c:v>
                </c:pt>
                <c:pt idx="1">
                  <c:v>0.42857142857142855</c:v>
                </c:pt>
                <c:pt idx="2">
                  <c:v>0.25</c:v>
                </c:pt>
                <c:pt idx="3">
                  <c:v>0.18181818181818182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532 </c:v>
                </c:pt>
                <c:pt idx="4">
                  <c:v> 540 </c:v>
                </c:pt>
                <c:pt idx="5">
                  <c:v> 510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0.25</c:v>
                </c:pt>
                <c:pt idx="1">
                  <c:v>0.42857142857142855</c:v>
                </c:pt>
                <c:pt idx="2">
                  <c:v>0</c:v>
                </c:pt>
                <c:pt idx="3">
                  <c:v>9.0909090909090912E-2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순환56 </c:v>
                </c:pt>
                <c:pt idx="3">
                  <c:v> 532 </c:v>
                </c:pt>
                <c:pt idx="4">
                  <c:v> 540 </c:v>
                </c:pt>
                <c:pt idx="5">
                  <c:v> 510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692522</xdr:colOff>
      <xdr:row>11</xdr:row>
      <xdr:rowOff>235323</xdr:rowOff>
    </xdr:from>
    <xdr:to>
      <xdr:col>6</xdr:col>
      <xdr:colOff>526677</xdr:colOff>
      <xdr:row>12</xdr:row>
      <xdr:rowOff>221878</xdr:rowOff>
    </xdr:to>
    <xdr:sp macro="" textlink="$K$22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4345640" y="3877235"/>
          <a:ext cx="708213" cy="27790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E5F939C-902A-42A4-9F4D-EC711CAEDC5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318245</xdr:colOff>
      <xdr:row>11</xdr:row>
      <xdr:rowOff>268942</xdr:rowOff>
    </xdr:from>
    <xdr:to>
      <xdr:col>6</xdr:col>
      <xdr:colOff>963706</xdr:colOff>
      <xdr:row>13</xdr:row>
      <xdr:rowOff>15686</xdr:rowOff>
    </xdr:to>
    <xdr:sp macro="" textlink="$K$23">
      <xdr:nvSpPr>
        <xdr:cNvPr id="12" name="TextBox 11">
          <a:extLst>
            <a:ext uri="{FF2B5EF4-FFF2-40B4-BE49-F238E27FC236}">
              <a16:creationId xmlns:a16="http://schemas.microsoft.com/office/drawing/2014/main" id="{702F749B-BE82-4EB7-A255-D3603FFCD146}"/>
            </a:ext>
          </a:extLst>
        </xdr:cNvPr>
        <xdr:cNvSpPr txBox="1"/>
      </xdr:nvSpPr>
      <xdr:spPr>
        <a:xfrm>
          <a:off x="4845421" y="3910854"/>
          <a:ext cx="645461" cy="32945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3C558D3-2D40-437E-90D9-B8EB9C9A08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168088</xdr:colOff>
      <xdr:row>13</xdr:row>
      <xdr:rowOff>11205</xdr:rowOff>
    </xdr:from>
    <xdr:to>
      <xdr:col>6</xdr:col>
      <xdr:colOff>268941</xdr:colOff>
      <xdr:row>13</xdr:row>
      <xdr:rowOff>156881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2B607FD7-BDE2-496C-839B-4879513ED684}"/>
            </a:ext>
          </a:extLst>
        </xdr:cNvPr>
        <xdr:cNvCxnSpPr/>
      </xdr:nvCxnSpPr>
      <xdr:spPr>
        <a:xfrm>
          <a:off x="4695264" y="4235823"/>
          <a:ext cx="100853" cy="145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493060</xdr:colOff>
      <xdr:row>13</xdr:row>
      <xdr:rowOff>67235</xdr:rowOff>
    </xdr:from>
    <xdr:to>
      <xdr:col>6</xdr:col>
      <xdr:colOff>627531</xdr:colOff>
      <xdr:row>13</xdr:row>
      <xdr:rowOff>123264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AC30580-678E-425B-B4C6-CFE9229475D6}"/>
            </a:ext>
          </a:extLst>
        </xdr:cNvPr>
        <xdr:cNvCxnSpPr/>
      </xdr:nvCxnSpPr>
      <xdr:spPr>
        <a:xfrm flipV="1">
          <a:off x="5020236" y="4291853"/>
          <a:ext cx="134471" cy="56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245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47" t="s">
        <v>382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90" t="s">
        <v>38</v>
      </c>
      <c r="D4" s="290"/>
      <c r="E4" s="62" t="s">
        <v>111</v>
      </c>
      <c r="F4" s="62" t="s">
        <v>64</v>
      </c>
      <c r="G4" s="244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381</v>
      </c>
      <c r="C5" s="291" t="s">
        <v>172</v>
      </c>
      <c r="D5" s="291"/>
      <c r="E5" s="63">
        <v>6</v>
      </c>
      <c r="F5" s="64">
        <v>38</v>
      </c>
      <c r="G5" s="93" t="s">
        <v>68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8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9"/>
      <c r="P9" s="289"/>
    </row>
    <row r="10" spans="1:28" ht="23.25" customHeight="1" thickBot="1">
      <c r="G10" s="6"/>
      <c r="H10" s="190" t="s">
        <v>91</v>
      </c>
      <c r="I10" s="191" t="s">
        <v>92</v>
      </c>
      <c r="J10" s="192" t="str">
        <f>C5</f>
        <v>삼환운수</v>
      </c>
      <c r="K10" s="193" t="s">
        <v>93</v>
      </c>
      <c r="X10" s="248"/>
      <c r="Z10" s="39"/>
      <c r="AA10" s="39"/>
      <c r="AB10" s="39"/>
    </row>
    <row r="11" spans="1:28" ht="23.25" customHeight="1" thickTop="1">
      <c r="G11" s="6"/>
      <c r="H11" s="292" t="s">
        <v>393</v>
      </c>
      <c r="I11" s="231">
        <v>2.0099999999999998</v>
      </c>
      <c r="J11" s="232">
        <v>2.1215573252044813</v>
      </c>
      <c r="K11" s="233"/>
      <c r="M11" s="2"/>
      <c r="Y11" s="246"/>
      <c r="Z11" s="225"/>
      <c r="AA11" s="226"/>
      <c r="AB11" s="39"/>
    </row>
    <row r="12" spans="1:28" ht="23.25" customHeight="1">
      <c r="G12" s="6"/>
      <c r="H12" s="293" t="s">
        <v>394</v>
      </c>
      <c r="I12" s="231">
        <v>2.3662575846193561</v>
      </c>
      <c r="J12" s="232">
        <v>2.5574394290743059</v>
      </c>
      <c r="K12" s="234">
        <v>0.20545384218067886</v>
      </c>
      <c r="M12" s="226"/>
      <c r="Y12" s="246"/>
      <c r="Z12" s="225"/>
      <c r="AA12" s="226"/>
      <c r="AB12" s="39"/>
    </row>
    <row r="13" spans="1:28" ht="23.25" customHeight="1">
      <c r="G13" s="6"/>
      <c r="H13" s="293" t="s">
        <v>383</v>
      </c>
      <c r="I13" s="231">
        <v>2.37</v>
      </c>
      <c r="J13" s="232">
        <v>2.6095475378578605</v>
      </c>
      <c r="K13" s="235">
        <v>2.0375109647236433E-2</v>
      </c>
      <c r="M13" s="226"/>
      <c r="Y13" s="246"/>
      <c r="Z13" s="225"/>
      <c r="AA13" s="226"/>
      <c r="AB13" s="39"/>
    </row>
    <row r="14" spans="1:28" ht="23.25" customHeight="1">
      <c r="G14" s="6"/>
      <c r="H14" s="293" t="s">
        <v>384</v>
      </c>
      <c r="I14" s="231">
        <v>2.33</v>
      </c>
      <c r="J14" s="232">
        <v>2.5911195452113063</v>
      </c>
      <c r="K14" s="235">
        <v>-7.0617577872068571E-3</v>
      </c>
      <c r="M14" s="226"/>
      <c r="Y14" s="246"/>
      <c r="Z14" s="225"/>
      <c r="AA14" s="226"/>
      <c r="AB14" s="39"/>
    </row>
    <row r="15" spans="1:28" ht="23.25" customHeight="1">
      <c r="G15" s="6"/>
      <c r="H15" s="293" t="s">
        <v>385</v>
      </c>
      <c r="I15" s="231">
        <v>2.2850259626150282</v>
      </c>
      <c r="J15" s="232">
        <v>2.5277941046285726</v>
      </c>
      <c r="K15" s="235">
        <v>-2.4439412955595374E-2</v>
      </c>
      <c r="M15" s="226"/>
      <c r="Y15" s="246"/>
      <c r="Z15" s="225"/>
      <c r="AA15" s="226"/>
      <c r="AB15" s="39"/>
    </row>
    <row r="16" spans="1:28" ht="23.25" customHeight="1">
      <c r="G16" s="6"/>
      <c r="H16" s="293" t="s">
        <v>386</v>
      </c>
      <c r="I16" s="231">
        <v>2.0664933427553414</v>
      </c>
      <c r="J16" s="232">
        <v>2.3831822765816577</v>
      </c>
      <c r="K16" s="235">
        <v>-5.7208705322209674E-2</v>
      </c>
      <c r="M16" s="226"/>
      <c r="Y16" s="246"/>
      <c r="Z16" s="225"/>
      <c r="AA16" s="226"/>
      <c r="AB16" s="39"/>
    </row>
    <row r="17" spans="2:28" ht="23.25" customHeight="1">
      <c r="G17" s="6"/>
      <c r="H17" s="293" t="s">
        <v>387</v>
      </c>
      <c r="I17" s="231">
        <v>2.13</v>
      </c>
      <c r="J17" s="232">
        <v>2.274463324758647</v>
      </c>
      <c r="K17" s="235">
        <v>-4.5619234790111318E-2</v>
      </c>
      <c r="M17" s="226"/>
      <c r="Y17" s="246"/>
      <c r="Z17" s="225"/>
      <c r="AA17" s="226"/>
      <c r="AB17" s="39"/>
    </row>
    <row r="18" spans="2:28" ht="23.25" customHeight="1">
      <c r="G18" s="6"/>
      <c r="H18" s="293" t="s">
        <v>388</v>
      </c>
      <c r="I18" s="231">
        <v>2.08</v>
      </c>
      <c r="J18" s="232">
        <v>2.1786636920970577</v>
      </c>
      <c r="K18" s="235">
        <v>-4.2119664722118588E-2</v>
      </c>
      <c r="M18" s="226"/>
      <c r="Y18" s="246"/>
      <c r="Z18" s="225"/>
      <c r="AA18" s="226"/>
      <c r="AB18" s="39"/>
    </row>
    <row r="19" spans="2:28" ht="23.25" customHeight="1">
      <c r="G19" s="6"/>
      <c r="H19" s="293" t="s">
        <v>389</v>
      </c>
      <c r="I19" s="231">
        <v>2.13</v>
      </c>
      <c r="J19" s="232">
        <v>2.209480080055775</v>
      </c>
      <c r="K19" s="235">
        <v>1.4144628228074607E-2</v>
      </c>
      <c r="M19" s="226"/>
      <c r="Y19" s="246"/>
      <c r="Z19" s="225"/>
      <c r="AA19" s="226"/>
      <c r="AB19" s="39"/>
    </row>
    <row r="20" spans="2:28" ht="23.25" customHeight="1">
      <c r="G20" s="6"/>
      <c r="H20" s="293" t="s">
        <v>390</v>
      </c>
      <c r="I20" s="231">
        <v>2.25</v>
      </c>
      <c r="J20" s="232">
        <v>2.3956588241616665</v>
      </c>
      <c r="K20" s="235">
        <v>8.4263599290377744E-2</v>
      </c>
      <c r="M20" s="226"/>
      <c r="Y20" s="246"/>
      <c r="Z20" s="225"/>
      <c r="AA20" s="226"/>
      <c r="AB20" s="39"/>
    </row>
    <row r="21" spans="2:28" ht="23.25" customHeight="1">
      <c r="G21" s="6"/>
      <c r="H21" s="293" t="s">
        <v>391</v>
      </c>
      <c r="I21" s="231">
        <v>2.17</v>
      </c>
      <c r="J21" s="232">
        <v>2.3944618342034456</v>
      </c>
      <c r="K21" s="235">
        <v>-4.9964959373538509E-4</v>
      </c>
      <c r="M21" s="226"/>
      <c r="Y21" s="246"/>
      <c r="Z21" s="225"/>
      <c r="AA21" s="226"/>
      <c r="AB21" s="39"/>
    </row>
    <row r="22" spans="2:28" ht="23.25" customHeight="1">
      <c r="G22" s="6"/>
      <c r="H22" s="293" t="s">
        <v>392</v>
      </c>
      <c r="I22" s="231">
        <v>2.25</v>
      </c>
      <c r="J22" s="232">
        <v>2.3763005159967121</v>
      </c>
      <c r="K22" s="235">
        <v>-7.5847181806408814E-3</v>
      </c>
      <c r="M22" s="226"/>
      <c r="Y22" s="246"/>
      <c r="Z22" s="225"/>
      <c r="AA22" s="226"/>
      <c r="AB22" s="39"/>
    </row>
    <row r="23" spans="2:28" ht="23.25" customHeight="1">
      <c r="G23" s="6"/>
      <c r="H23" s="293" t="s">
        <v>395</v>
      </c>
      <c r="I23" s="231">
        <v>2.27</v>
      </c>
      <c r="J23" s="232">
        <v>2.3838726869806388</v>
      </c>
      <c r="K23" s="235">
        <v>3.1865376171711368E-3</v>
      </c>
      <c r="M23" s="226"/>
      <c r="Y23" s="246"/>
      <c r="Z23" s="225"/>
      <c r="AA23" s="226"/>
      <c r="AB23" s="39"/>
    </row>
    <row r="24" spans="2:28" ht="23.25" customHeight="1">
      <c r="G24" s="6"/>
      <c r="H24" s="236" t="s">
        <v>260</v>
      </c>
      <c r="I24" s="237">
        <v>0.12935323383084585</v>
      </c>
      <c r="J24" s="238">
        <v>0.12364283475153082</v>
      </c>
      <c r="K24" s="239">
        <v>-5.7103990793150317E-3</v>
      </c>
      <c r="M24" s="226"/>
      <c r="Y24" s="246"/>
      <c r="Z24" s="225"/>
      <c r="AA24" s="226"/>
      <c r="AB24" s="39"/>
    </row>
    <row r="25" spans="2:28" ht="23.25" customHeight="1">
      <c r="H25" s="240" t="s">
        <v>264</v>
      </c>
      <c r="I25" s="241"/>
      <c r="J25" s="242" t="s">
        <v>396</v>
      </c>
      <c r="K25" s="243"/>
      <c r="M25" s="226"/>
      <c r="X25" s="2"/>
      <c r="Y25" s="31"/>
      <c r="AB25" s="39"/>
    </row>
    <row r="26" spans="2:28" ht="9" customHeight="1">
      <c r="M26" s="226"/>
      <c r="X26" s="2"/>
      <c r="Y26" s="31"/>
      <c r="AB26" s="226"/>
    </row>
    <row r="27" spans="2:28" ht="16.5" customHeight="1">
      <c r="B27" s="52" t="s">
        <v>129</v>
      </c>
      <c r="C27" s="52"/>
      <c r="D27" s="51"/>
      <c r="E27" s="51"/>
      <c r="F27" s="51"/>
      <c r="G27" s="51"/>
      <c r="H27" s="51"/>
      <c r="I27" s="51"/>
      <c r="J27" s="51"/>
      <c r="K27" s="51"/>
      <c r="M27" s="226"/>
      <c r="X27" s="2"/>
      <c r="Y27" s="31"/>
      <c r="AB27" s="226"/>
    </row>
    <row r="28" spans="2:28" ht="27.75" customHeight="1">
      <c r="B28" s="56" t="s">
        <v>62</v>
      </c>
      <c r="C28" s="56" t="s">
        <v>100</v>
      </c>
      <c r="D28" s="56" t="s">
        <v>102</v>
      </c>
      <c r="E28" s="56" t="s">
        <v>103</v>
      </c>
      <c r="F28" s="56" t="s">
        <v>104</v>
      </c>
      <c r="G28" s="56" t="s">
        <v>105</v>
      </c>
      <c r="H28" s="56" t="s">
        <v>6</v>
      </c>
      <c r="I28" s="56" t="s">
        <v>7</v>
      </c>
      <c r="J28" s="56" t="s">
        <v>106</v>
      </c>
      <c r="K28" s="56" t="s">
        <v>72</v>
      </c>
      <c r="M28" s="226"/>
      <c r="X28" s="2"/>
      <c r="Y28" s="31"/>
      <c r="AB28" s="226"/>
    </row>
    <row r="29" spans="2:28" ht="23.25" customHeight="1">
      <c r="B29" s="75" t="s">
        <v>265</v>
      </c>
      <c r="C29" s="76">
        <v>1</v>
      </c>
      <c r="D29" s="77">
        <v>2.7141302047497939E-2</v>
      </c>
      <c r="E29" s="77">
        <v>0.36921068093599246</v>
      </c>
      <c r="F29" s="77">
        <v>0.19409383497212296</v>
      </c>
      <c r="G29" s="78">
        <v>12.720179029808511</v>
      </c>
      <c r="H29" s="79">
        <v>0.62339539245615694</v>
      </c>
      <c r="I29" s="79">
        <v>18.374625794725723</v>
      </c>
      <c r="J29" s="80">
        <v>2.2727792222557248</v>
      </c>
      <c r="K29" s="81" t="s">
        <v>69</v>
      </c>
      <c r="M29" s="226"/>
      <c r="N29" s="249" t="s">
        <v>117</v>
      </c>
      <c r="Y29" s="31"/>
    </row>
    <row r="30" spans="2:28" ht="22.5" customHeight="1">
      <c r="B30" s="222" t="s">
        <v>117</v>
      </c>
      <c r="C30" s="68">
        <v>1</v>
      </c>
      <c r="D30" s="69">
        <v>2.247473583423255E-2</v>
      </c>
      <c r="E30" s="69">
        <v>0.3608694480638911</v>
      </c>
      <c r="F30" s="69">
        <v>0.17704278480727639</v>
      </c>
      <c r="G30" s="70">
        <v>7.9183333333333339</v>
      </c>
      <c r="H30" s="71">
        <v>0.10751586121899376</v>
      </c>
      <c r="I30" s="71">
        <v>2.983175598605269</v>
      </c>
      <c r="J30" s="72">
        <v>2.3838726869806388</v>
      </c>
      <c r="K30" s="73" t="s">
        <v>68</v>
      </c>
      <c r="M30" s="226"/>
      <c r="N30" s="39" t="s">
        <v>68</v>
      </c>
      <c r="O30" s="39">
        <v>71</v>
      </c>
      <c r="Y30" s="31"/>
    </row>
    <row r="31" spans="2:28" ht="22.5" customHeight="1">
      <c r="B31" s="53" t="s">
        <v>370</v>
      </c>
      <c r="C31" s="53"/>
      <c r="D31" s="66">
        <v>-0.17193597437215002</v>
      </c>
      <c r="E31" s="66">
        <v>-2.2592068168112989E-2</v>
      </c>
      <c r="F31" s="66">
        <v>-8.784951962691423E-2</v>
      </c>
      <c r="G31" s="66">
        <v>-0.37749827932629842</v>
      </c>
      <c r="H31" s="66">
        <v>-0.82753183209233416</v>
      </c>
      <c r="I31" s="66">
        <v>-0.83764700125422076</v>
      </c>
      <c r="J31" s="66">
        <v>4.8880007189899377E-2</v>
      </c>
      <c r="K31" s="67" t="s">
        <v>396</v>
      </c>
      <c r="M31" s="2" t="s">
        <v>165</v>
      </c>
      <c r="N31" s="250">
        <v>0.20270270270270271</v>
      </c>
      <c r="O31" s="39">
        <v>15</v>
      </c>
      <c r="X31" s="2"/>
      <c r="Y31" s="31"/>
    </row>
    <row r="32" spans="2:28" ht="22.5" customHeight="1">
      <c r="M32" s="2" t="s">
        <v>166</v>
      </c>
      <c r="N32" s="250">
        <v>0.1891891891891892</v>
      </c>
      <c r="O32" s="39">
        <v>14</v>
      </c>
      <c r="X32" s="2"/>
      <c r="Y32" s="31"/>
    </row>
    <row r="33" spans="2:28" ht="17.25" customHeight="1">
      <c r="B33" s="52" t="s">
        <v>130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116</v>
      </c>
      <c r="N33" s="250">
        <v>0.25675675675675674</v>
      </c>
      <c r="O33" s="39">
        <v>18</v>
      </c>
      <c r="X33" s="2"/>
      <c r="Y33" s="31"/>
    </row>
    <row r="34" spans="2:28" ht="22.5" customHeight="1">
      <c r="B34" s="60"/>
      <c r="C34" s="60"/>
      <c r="M34" s="2" t="s">
        <v>167</v>
      </c>
      <c r="N34" s="250">
        <v>0.27027027027027029</v>
      </c>
      <c r="O34" s="39">
        <v>18</v>
      </c>
      <c r="X34" s="2"/>
      <c r="Y34" s="31"/>
    </row>
    <row r="35" spans="2:28" ht="22.5" customHeight="1" thickBot="1">
      <c r="H35" s="194" t="s">
        <v>91</v>
      </c>
      <c r="I35" s="195" t="s">
        <v>92</v>
      </c>
      <c r="J35" s="196" t="str">
        <f>J10</f>
        <v>삼환운수</v>
      </c>
      <c r="K35" s="197" t="s">
        <v>115</v>
      </c>
      <c r="M35" s="2" t="s">
        <v>168</v>
      </c>
      <c r="N35" s="250">
        <v>4.0540540540540543E-2</v>
      </c>
      <c r="O35" s="39">
        <v>3</v>
      </c>
      <c r="X35" s="2"/>
      <c r="Y35" s="31"/>
    </row>
    <row r="36" spans="2:28" ht="22.5" customHeight="1" thickTop="1">
      <c r="H36" s="202" t="s">
        <v>109</v>
      </c>
      <c r="I36" s="203" t="s">
        <v>69</v>
      </c>
      <c r="J36" s="204" t="s">
        <v>68</v>
      </c>
      <c r="K36" s="205"/>
      <c r="M36" s="2" t="s">
        <v>76</v>
      </c>
      <c r="N36" s="250">
        <v>4.0540540540540543E-2</v>
      </c>
      <c r="O36" s="39">
        <v>3</v>
      </c>
      <c r="X36" s="2"/>
      <c r="Z36" s="39"/>
      <c r="AA36" s="39"/>
      <c r="AB36" s="39"/>
    </row>
    <row r="37" spans="2:28" ht="21" customHeight="1">
      <c r="H37" s="198" t="s">
        <v>94</v>
      </c>
      <c r="I37" s="199">
        <v>0.11199754525928199</v>
      </c>
      <c r="J37" s="200" t="s">
        <v>397</v>
      </c>
      <c r="K37" s="201">
        <v>9.0705157443420725E-2</v>
      </c>
      <c r="M37" s="2"/>
      <c r="X37" s="2"/>
      <c r="Z37" s="39"/>
      <c r="AA37" s="39"/>
      <c r="AB37" s="39"/>
    </row>
    <row r="38" spans="2:28" ht="21" customHeight="1">
      <c r="H38" s="182" t="s">
        <v>95</v>
      </c>
      <c r="I38" s="174">
        <v>0.11383860079779073</v>
      </c>
      <c r="J38" s="183" t="s">
        <v>398</v>
      </c>
      <c r="K38" s="184">
        <v>7.5350588391398465E-2</v>
      </c>
      <c r="L38" s="4"/>
      <c r="M38" s="2"/>
      <c r="X38" s="2"/>
      <c r="Z38" s="39"/>
      <c r="AA38" s="39"/>
      <c r="AB38" s="39"/>
    </row>
    <row r="39" spans="2:28" ht="21" customHeight="1">
      <c r="H39" s="181" t="s">
        <v>96</v>
      </c>
      <c r="I39" s="174">
        <v>0.18103712795335994</v>
      </c>
      <c r="J39" s="183" t="s">
        <v>399</v>
      </c>
      <c r="K39" s="184">
        <v>7.5719628803396805E-2</v>
      </c>
      <c r="L39" s="4"/>
      <c r="M39" s="2"/>
      <c r="X39" s="2"/>
      <c r="Z39" s="39"/>
      <c r="AA39" s="39"/>
      <c r="AB39" s="39"/>
    </row>
    <row r="40" spans="2:28" ht="21" customHeight="1">
      <c r="H40" s="181" t="s">
        <v>99</v>
      </c>
      <c r="I40" s="174">
        <v>0.23289352562135623</v>
      </c>
      <c r="J40" s="183" t="s">
        <v>400</v>
      </c>
      <c r="K40" s="184">
        <v>3.7376744648914051E-2</v>
      </c>
      <c r="L40" s="4"/>
      <c r="M40" s="2"/>
      <c r="X40" s="2"/>
      <c r="Z40" s="39"/>
      <c r="AA40" s="39"/>
      <c r="AB40" s="39"/>
    </row>
    <row r="41" spans="2:28" ht="21" customHeight="1">
      <c r="H41" s="185" t="s">
        <v>97</v>
      </c>
      <c r="I41" s="174">
        <v>0.20589137772322799</v>
      </c>
      <c r="J41" s="183" t="s">
        <v>369</v>
      </c>
      <c r="K41" s="184">
        <v>-0.16535083718268745</v>
      </c>
      <c r="L41" s="4"/>
      <c r="M41" s="2"/>
      <c r="X41" s="2"/>
      <c r="Z41" s="39"/>
      <c r="AA41" s="39"/>
      <c r="AB41" s="39"/>
    </row>
    <row r="42" spans="2:28" ht="21" customHeight="1">
      <c r="H42" s="186" t="s">
        <v>98</v>
      </c>
      <c r="I42" s="187">
        <v>0.15434182264498311</v>
      </c>
      <c r="J42" s="188" t="s">
        <v>369</v>
      </c>
      <c r="K42" s="189">
        <v>-0.11380128210444257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131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62</v>
      </c>
      <c r="C45" s="56" t="s">
        <v>101</v>
      </c>
      <c r="D45" s="56" t="s">
        <v>102</v>
      </c>
      <c r="E45" s="56" t="s">
        <v>103</v>
      </c>
      <c r="F45" s="56" t="s">
        <v>104</v>
      </c>
      <c r="G45" s="56" t="s">
        <v>105</v>
      </c>
      <c r="H45" s="56" t="s">
        <v>6</v>
      </c>
      <c r="I45" s="56" t="s">
        <v>7</v>
      </c>
      <c r="J45" s="56" t="s">
        <v>106</v>
      </c>
      <c r="K45" s="56" t="s">
        <v>72</v>
      </c>
      <c r="L45" s="4"/>
      <c r="M45" s="2"/>
      <c r="N45" s="39" t="s">
        <v>124</v>
      </c>
      <c r="X45" s="2"/>
      <c r="Z45" s="39"/>
      <c r="AA45" s="39"/>
      <c r="AB45" s="39"/>
    </row>
    <row r="46" spans="2:28" ht="22.5" customHeight="1">
      <c r="B46" s="294" t="s">
        <v>117</v>
      </c>
      <c r="C46" s="295">
        <v>2401</v>
      </c>
      <c r="D46" s="296">
        <v>5.3317180057215717E-2</v>
      </c>
      <c r="E46" s="296">
        <v>0.41409087607641576</v>
      </c>
      <c r="F46" s="296">
        <v>0.22028386579979198</v>
      </c>
      <c r="G46" s="297">
        <v>12.577621621621624</v>
      </c>
      <c r="H46" s="298">
        <v>0.5277363372909224</v>
      </c>
      <c r="I46" s="298">
        <v>14.763613674027775</v>
      </c>
      <c r="J46" s="299">
        <v>2.2415680071713906</v>
      </c>
      <c r="K46" s="82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300" t="s">
        <v>117</v>
      </c>
      <c r="C47" s="301">
        <v>2402</v>
      </c>
      <c r="D47" s="302">
        <v>4.4626948921057161E-2</v>
      </c>
      <c r="E47" s="302">
        <v>0.35525470609202819</v>
      </c>
      <c r="F47" s="302">
        <v>0.18069630344749027</v>
      </c>
      <c r="G47" s="303">
        <v>8.3185319148936152</v>
      </c>
      <c r="H47" s="304">
        <v>6.5772665182904255E-2</v>
      </c>
      <c r="I47" s="304">
        <v>3.139235348229759</v>
      </c>
      <c r="J47" s="305">
        <v>2.5122411490349621</v>
      </c>
      <c r="K47" s="73" t="s">
        <v>166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300" t="s">
        <v>117</v>
      </c>
      <c r="C48" s="301">
        <v>2403</v>
      </c>
      <c r="D48" s="302">
        <v>1.9099924517087332E-2</v>
      </c>
      <c r="E48" s="302">
        <v>0.34857479322282514</v>
      </c>
      <c r="F48" s="302">
        <v>0.19120344627017691</v>
      </c>
      <c r="G48" s="303">
        <v>7.881702127659576</v>
      </c>
      <c r="H48" s="304">
        <v>5.9951915877620318E-2</v>
      </c>
      <c r="I48" s="304">
        <v>2.9827277187433658</v>
      </c>
      <c r="J48" s="305">
        <v>2.6013057555063552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300" t="s">
        <v>117</v>
      </c>
      <c r="C49" s="301">
        <v>2404</v>
      </c>
      <c r="D49" s="302">
        <v>1.6952546516547439E-2</v>
      </c>
      <c r="E49" s="302">
        <v>0.34844836454730316</v>
      </c>
      <c r="F49" s="302">
        <v>0.20205427611893895</v>
      </c>
      <c r="G49" s="303">
        <v>8.1589361702127654</v>
      </c>
      <c r="H49" s="304">
        <v>4.5982767038397029E-2</v>
      </c>
      <c r="I49" s="304">
        <v>3.1698120495381952</v>
      </c>
      <c r="J49" s="305">
        <v>2.5911195452113063</v>
      </c>
      <c r="K49" s="73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300" t="s">
        <v>117</v>
      </c>
      <c r="C50" s="301">
        <v>2405</v>
      </c>
      <c r="D50" s="302">
        <v>1.6731815398506208E-2</v>
      </c>
      <c r="E50" s="302">
        <v>0.34706471664297184</v>
      </c>
      <c r="F50" s="302">
        <v>0.20340015058836919</v>
      </c>
      <c r="G50" s="303">
        <v>8.5033999999999992</v>
      </c>
      <c r="H50" s="304">
        <v>5.3923687854816861E-2</v>
      </c>
      <c r="I50" s="304">
        <v>3.1550749763853343</v>
      </c>
      <c r="J50" s="305">
        <v>2.5455898551122709</v>
      </c>
      <c r="K50" s="73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300" t="s">
        <v>117</v>
      </c>
      <c r="C51" s="301">
        <v>2406</v>
      </c>
      <c r="D51" s="302">
        <v>1.814810312440138E-2</v>
      </c>
      <c r="E51" s="302">
        <v>0.35069865656171312</v>
      </c>
      <c r="F51" s="302">
        <v>0.17785042436957763</v>
      </c>
      <c r="G51" s="303">
        <v>9.9306521739130442</v>
      </c>
      <c r="H51" s="304">
        <v>3.8272207584763039E-2</v>
      </c>
      <c r="I51" s="304">
        <v>3.9551443016363343</v>
      </c>
      <c r="J51" s="305">
        <v>2.3814665281344736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300" t="s">
        <v>117</v>
      </c>
      <c r="C52" s="301">
        <v>2407</v>
      </c>
      <c r="D52" s="302">
        <v>1.9256065573003335E-2</v>
      </c>
      <c r="E52" s="302">
        <v>0.35242711629007273</v>
      </c>
      <c r="F52" s="302">
        <v>0.17062393532279943</v>
      </c>
      <c r="G52" s="303">
        <v>10.780000000000001</v>
      </c>
      <c r="H52" s="304">
        <v>8.3750140712968671E-2</v>
      </c>
      <c r="I52" s="304">
        <v>3.9832245978282872</v>
      </c>
      <c r="J52" s="305">
        <v>2.27712020851828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300" t="s">
        <v>117</v>
      </c>
      <c r="C53" s="301">
        <v>2408</v>
      </c>
      <c r="D53" s="302">
        <v>2.0028799488517587E-2</v>
      </c>
      <c r="E53" s="302">
        <v>0.35766372864495849</v>
      </c>
      <c r="F53" s="302">
        <v>0.15678972229807214</v>
      </c>
      <c r="G53" s="303">
        <v>12.188488372093021</v>
      </c>
      <c r="H53" s="304">
        <v>4.2045686775434576E-2</v>
      </c>
      <c r="I53" s="304">
        <v>4.5266928907423516</v>
      </c>
      <c r="J53" s="305">
        <v>2.1786636920970577</v>
      </c>
      <c r="K53" s="73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300" t="s">
        <v>117</v>
      </c>
      <c r="C54" s="301">
        <v>2409</v>
      </c>
      <c r="D54" s="302">
        <v>1.9379472767114193E-2</v>
      </c>
      <c r="E54" s="302">
        <v>0.35740670580734513</v>
      </c>
      <c r="F54" s="302">
        <v>0.16685731188356465</v>
      </c>
      <c r="G54" s="303">
        <v>10.45579487179487</v>
      </c>
      <c r="H54" s="304">
        <v>7.5359247418682787E-2</v>
      </c>
      <c r="I54" s="304">
        <v>4.6222825520667312</v>
      </c>
      <c r="J54" s="305">
        <v>2.209480080055775</v>
      </c>
      <c r="K54" s="73" t="s">
        <v>274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300" t="s">
        <v>117</v>
      </c>
      <c r="C55" s="301">
        <v>2410</v>
      </c>
      <c r="D55" s="302">
        <v>1.8789874770384529E-2</v>
      </c>
      <c r="E55" s="302">
        <v>0.35941492136510006</v>
      </c>
      <c r="F55" s="302">
        <v>0.1988173430224674</v>
      </c>
      <c r="G55" s="303">
        <v>9.0053249999999956</v>
      </c>
      <c r="H55" s="304">
        <v>0.13147763304209767</v>
      </c>
      <c r="I55" s="304">
        <v>5.0227180747118458</v>
      </c>
      <c r="J55" s="305">
        <v>2.3956588241616665</v>
      </c>
      <c r="K55" s="73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300" t="s">
        <v>117</v>
      </c>
      <c r="C56" s="301">
        <v>2411</v>
      </c>
      <c r="D56" s="302">
        <v>1.7482165865241862E-2</v>
      </c>
      <c r="E56" s="302">
        <v>0.36198471916175412</v>
      </c>
      <c r="F56" s="302">
        <v>0.19050688212640998</v>
      </c>
      <c r="G56" s="303">
        <v>8.5610789473684221</v>
      </c>
      <c r="H56" s="304">
        <v>6.1354873470663436E-2</v>
      </c>
      <c r="I56" s="304">
        <v>4.168814916358051</v>
      </c>
      <c r="J56" s="305">
        <v>2.3944618342034456</v>
      </c>
      <c r="K56" s="73" t="s">
        <v>68</v>
      </c>
      <c r="M56" s="2"/>
      <c r="N56" s="39">
        <v>4</v>
      </c>
      <c r="X56" s="2"/>
      <c r="Z56" s="39"/>
      <c r="AA56" s="39"/>
      <c r="AB56" s="39"/>
    </row>
    <row r="57" spans="2:28" ht="22.5" customHeight="1">
      <c r="B57" s="300" t="s">
        <v>117</v>
      </c>
      <c r="C57" s="301">
        <v>2412</v>
      </c>
      <c r="D57" s="302">
        <v>2.0967191909942076E-2</v>
      </c>
      <c r="E57" s="302">
        <v>0.36396217230723021</v>
      </c>
      <c r="F57" s="302">
        <v>0.18723125478292993</v>
      </c>
      <c r="G57" s="303">
        <v>8.1356969696969692</v>
      </c>
      <c r="H57" s="304">
        <v>0.36523236935292402</v>
      </c>
      <c r="I57" s="304">
        <v>3.7165067877251516</v>
      </c>
      <c r="J57" s="305">
        <v>2.3763005159967121</v>
      </c>
      <c r="K57" s="73" t="s">
        <v>68</v>
      </c>
      <c r="M57" s="2"/>
      <c r="N57" s="39">
        <v>4</v>
      </c>
      <c r="X57" s="2"/>
      <c r="Z57" s="39"/>
      <c r="AA57" s="39"/>
      <c r="AB57" s="39"/>
    </row>
    <row r="58" spans="2:28" ht="22.5" customHeight="1">
      <c r="B58" s="300" t="s">
        <v>117</v>
      </c>
      <c r="C58" s="301">
        <v>2501</v>
      </c>
      <c r="D58" s="302">
        <v>2.247473583423255E-2</v>
      </c>
      <c r="E58" s="302">
        <v>0.3608694480638911</v>
      </c>
      <c r="F58" s="302">
        <v>0.17704278480727639</v>
      </c>
      <c r="G58" s="303">
        <v>7.9183333333333339</v>
      </c>
      <c r="H58" s="304">
        <v>0.10751586121899376</v>
      </c>
      <c r="I58" s="304">
        <v>2.983175598605269</v>
      </c>
      <c r="J58" s="305">
        <v>2.3838726869806388</v>
      </c>
      <c r="K58" s="73" t="s">
        <v>68</v>
      </c>
      <c r="M58" s="2"/>
      <c r="N58" s="39">
        <v>4</v>
      </c>
      <c r="X58" s="2"/>
      <c r="Z58" s="39"/>
      <c r="AA58" s="39"/>
      <c r="AB58" s="39"/>
    </row>
    <row r="59" spans="2:28" ht="25.5" customHeight="1">
      <c r="B59" s="53" t="s">
        <v>107</v>
      </c>
      <c r="C59" s="53"/>
      <c r="D59" s="66" cm="1">
        <f t="array" aca="1" ref="D59" ca="1">(INDIRECT(ADDRESS(ROW()-1,COLUMN()))/INDIRECT(ADDRESS(ROW()-2,COLUMN())))-1</f>
        <v>7.1900134780358282E-2</v>
      </c>
      <c r="E59" s="66" cm="1">
        <f t="array" aca="1" ref="E59" ca="1">(INDIRECT(ADDRESS(ROW()-1,COLUMN()))/INDIRECT(ADDRESS(ROW()-2,COLUMN())))-1</f>
        <v>-8.4973782405289855E-3</v>
      </c>
      <c r="F59" s="66" cm="1">
        <f t="array" aca="1" ref="F59" ca="1">(INDIRECT(ADDRESS(ROW()-1,COLUMN()))/INDIRECT(ADDRESS(ROW()-2,COLUMN())))-1</f>
        <v>-5.4416502135104183E-2</v>
      </c>
      <c r="G59" s="66" cm="1">
        <f t="array" aca="1" ref="G59" ca="1">(INDIRECT(ADDRESS(ROW()-1,COLUMN()))/INDIRECT(ADDRESS(ROW()-2,COLUMN())))-1</f>
        <v>-2.671727292366588E-2</v>
      </c>
      <c r="H59" s="66" cm="1">
        <f t="array" aca="1" ref="H59" ca="1">(INDIRECT(ADDRESS(ROW()-1,COLUMN()))/INDIRECT(ADDRESS(ROW()-2,COLUMN())))-1</f>
        <v>-0.70562340515032174</v>
      </c>
      <c r="I59" s="66" cm="1">
        <f t="array" aca="1" ref="I59" ca="1">(INDIRECT(ADDRESS(ROW()-1,COLUMN()))/INDIRECT(ADDRESS(ROW()-2,COLUMN())))-1</f>
        <v>-0.1973173280732119</v>
      </c>
      <c r="J59" s="66" cm="1">
        <f t="array" aca="1" ref="J59" ca="1">(INDIRECT(ADDRESS(ROW()-1,COLUMN()))/INDIRECT(ADDRESS(ROW()-2,COLUMN())))-1</f>
        <v>3.1865376171711368E-3</v>
      </c>
      <c r="K59" s="74" t="str" cm="1">
        <f t="array" aca="1" ref="K59" ca="1">_xlfn.IFS(N59=0,"등급유지",N59&gt;0,N59&amp;"등급 상승",N59&lt;0,N59&amp;"등급 하락")</f>
        <v>등급유지</v>
      </c>
      <c r="M59" s="251"/>
      <c r="N59" s="39" cm="1">
        <f t="array" aca="1" ref="N59" ca="1">(INDIRECT(ADDRESS(ROW()-1,COLUMN()))-INDIRECT(ADDRESS(ROW()-2,COLUMN())))</f>
        <v>0</v>
      </c>
      <c r="O59" s="39" t="s">
        <v>125</v>
      </c>
      <c r="X59" s="252"/>
      <c r="Z59" s="227"/>
      <c r="AA59" s="39"/>
      <c r="AB59" s="39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51"/>
      <c r="N60" s="2"/>
      <c r="O60" s="2"/>
      <c r="X60" s="252"/>
      <c r="Z60" s="227"/>
      <c r="AA60" s="39"/>
      <c r="AB60" s="39"/>
    </row>
    <row r="61" spans="2:28" ht="18" customHeight="1">
      <c r="B61" s="52" t="s">
        <v>132</v>
      </c>
      <c r="C61" s="52"/>
      <c r="D61" s="51"/>
      <c r="E61" s="51"/>
      <c r="F61" s="51"/>
      <c r="G61" s="51"/>
      <c r="H61" s="51"/>
      <c r="I61" s="51"/>
      <c r="J61" s="51"/>
      <c r="K61" s="51"/>
      <c r="M61" s="251"/>
      <c r="X61" s="252"/>
      <c r="Z61" s="227"/>
      <c r="AA61" s="39"/>
      <c r="AB61" s="39"/>
    </row>
    <row r="62" spans="2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51"/>
      <c r="X62" s="252"/>
      <c r="Z62" s="227"/>
      <c r="AA62" s="39"/>
      <c r="AB62" s="39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51"/>
      <c r="N63" s="252"/>
      <c r="P63" s="227"/>
      <c r="AA63" s="40"/>
    </row>
    <row r="64" spans="2:28" ht="25.5" customHeight="1">
      <c r="B64" s="48"/>
      <c r="C64" s="48"/>
      <c r="D64" s="49"/>
      <c r="M64" s="251"/>
      <c r="N64" s="252"/>
      <c r="P64" s="227"/>
      <c r="AA64" s="40"/>
    </row>
    <row r="65" spans="2:27" ht="25.5" customHeight="1">
      <c r="B65" s="48"/>
      <c r="C65" s="48"/>
      <c r="D65" s="49"/>
      <c r="M65" s="251"/>
      <c r="N65" s="252"/>
      <c r="P65" s="227"/>
      <c r="AA65" s="40"/>
    </row>
    <row r="66" spans="2:27" ht="25.5" customHeight="1">
      <c r="B66" s="48"/>
      <c r="C66" s="48"/>
      <c r="D66" s="49"/>
      <c r="M66" s="251"/>
      <c r="N66" s="252"/>
      <c r="P66" s="227"/>
      <c r="AA66" s="40"/>
    </row>
    <row r="67" spans="2:27" ht="25.5" customHeight="1">
      <c r="B67" s="48"/>
      <c r="C67" s="48"/>
      <c r="D67" s="49"/>
      <c r="M67" s="251"/>
      <c r="N67" s="252"/>
      <c r="P67" s="227"/>
      <c r="AA67" s="40"/>
    </row>
    <row r="68" spans="2:27" ht="25.5" customHeight="1">
      <c r="B68" s="48"/>
      <c r="C68" s="48"/>
      <c r="D68" s="49"/>
      <c r="M68" s="251"/>
      <c r="N68" s="252"/>
      <c r="P68" s="227"/>
      <c r="AA68" s="40"/>
    </row>
    <row r="69" spans="2:27" ht="25.5" customHeight="1">
      <c r="B69" s="48"/>
      <c r="C69" s="48"/>
      <c r="D69" s="49"/>
      <c r="M69" s="251"/>
      <c r="N69" s="252"/>
      <c r="P69" s="227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51"/>
      <c r="N70" s="252"/>
      <c r="P70" s="227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251"/>
      <c r="N71" s="252"/>
      <c r="P71" s="227"/>
      <c r="AA71" s="40"/>
    </row>
    <row r="72" spans="2:27" ht="25.5" customHeight="1" thickBot="1">
      <c r="B72" s="206" t="s">
        <v>91</v>
      </c>
      <c r="C72" s="207" t="s">
        <v>121</v>
      </c>
      <c r="D72" s="207" t="s">
        <v>122</v>
      </c>
      <c r="E72" s="207" t="s">
        <v>123</v>
      </c>
      <c r="F72" s="207" t="s">
        <v>119</v>
      </c>
      <c r="G72" s="207" t="s">
        <v>120</v>
      </c>
      <c r="H72" s="207" t="s">
        <v>118</v>
      </c>
      <c r="I72" s="207" t="s">
        <v>160</v>
      </c>
      <c r="J72" s="207" t="s">
        <v>160</v>
      </c>
      <c r="K72" s="208" t="s">
        <v>160</v>
      </c>
      <c r="M72" s="253">
        <v>1</v>
      </c>
      <c r="N72" s="254">
        <v>2</v>
      </c>
      <c r="O72" s="254">
        <v>3</v>
      </c>
      <c r="P72" s="253">
        <v>4</v>
      </c>
      <c r="Q72" s="254">
        <v>5</v>
      </c>
      <c r="R72" s="254">
        <v>6</v>
      </c>
      <c r="S72" s="253"/>
      <c r="T72" s="254"/>
      <c r="U72" s="255"/>
      <c r="AA72" s="40"/>
    </row>
    <row r="73" spans="2:27" ht="25.5" customHeight="1" thickTop="1">
      <c r="B73" s="211" t="s">
        <v>109</v>
      </c>
      <c r="C73" s="212" t="s">
        <v>66</v>
      </c>
      <c r="D73" s="213" t="s">
        <v>66</v>
      </c>
      <c r="E73" s="213" t="s">
        <v>68</v>
      </c>
      <c r="F73" s="213" t="s">
        <v>68</v>
      </c>
      <c r="G73" s="213" t="s">
        <v>69</v>
      </c>
      <c r="H73" s="213" t="s">
        <v>401</v>
      </c>
      <c r="I73" s="213" t="s">
        <v>160</v>
      </c>
      <c r="J73" s="213" t="s">
        <v>160</v>
      </c>
      <c r="K73" s="213" t="s">
        <v>160</v>
      </c>
      <c r="M73" s="253" t="s">
        <v>121</v>
      </c>
      <c r="N73" s="253" t="s">
        <v>122</v>
      </c>
      <c r="O73" s="253" t="s">
        <v>123</v>
      </c>
      <c r="P73" s="253" t="s">
        <v>119</v>
      </c>
      <c r="Q73" s="253" t="s">
        <v>120</v>
      </c>
      <c r="R73" s="253">
        <v>510</v>
      </c>
      <c r="S73" s="253"/>
      <c r="T73" s="253"/>
      <c r="U73" s="251"/>
      <c r="AA73" s="40"/>
    </row>
    <row r="74" spans="2:27" ht="25.5" customHeight="1">
      <c r="B74" s="209" t="s">
        <v>94</v>
      </c>
      <c r="C74" s="199" t="s">
        <v>366</v>
      </c>
      <c r="D74" s="199" t="s">
        <v>363</v>
      </c>
      <c r="E74" s="199" t="s">
        <v>259</v>
      </c>
      <c r="F74" s="199" t="s">
        <v>402</v>
      </c>
      <c r="G74" s="199" t="s">
        <v>259</v>
      </c>
      <c r="H74" s="199" t="s">
        <v>160</v>
      </c>
      <c r="I74" s="199" t="s">
        <v>160</v>
      </c>
      <c r="J74" s="199" t="s">
        <v>160</v>
      </c>
      <c r="K74" s="210" t="s">
        <v>160</v>
      </c>
      <c r="M74" s="251"/>
      <c r="N74" s="252"/>
      <c r="P74" s="227"/>
      <c r="AA74" s="40"/>
    </row>
    <row r="75" spans="2:27" ht="25.5" customHeight="1">
      <c r="B75" s="173" t="s">
        <v>95</v>
      </c>
      <c r="C75" s="175" t="s">
        <v>367</v>
      </c>
      <c r="D75" s="175" t="s">
        <v>363</v>
      </c>
      <c r="E75" s="175" t="s">
        <v>366</v>
      </c>
      <c r="F75" s="175" t="s">
        <v>403</v>
      </c>
      <c r="G75" s="175" t="s">
        <v>259</v>
      </c>
      <c r="H75" s="175" t="s">
        <v>160</v>
      </c>
      <c r="I75" s="175" t="s">
        <v>160</v>
      </c>
      <c r="J75" s="175" t="s">
        <v>160</v>
      </c>
      <c r="K75" s="176" t="s">
        <v>160</v>
      </c>
      <c r="M75" s="256">
        <v>0.25</v>
      </c>
      <c r="N75" s="256">
        <v>0.42857142857142855</v>
      </c>
      <c r="O75" s="256">
        <v>0</v>
      </c>
      <c r="P75" s="256">
        <v>9.0909090909090912E-2</v>
      </c>
      <c r="Q75" s="256">
        <v>0</v>
      </c>
      <c r="R75" s="256"/>
      <c r="S75" s="256"/>
      <c r="T75" s="256"/>
      <c r="AA75" s="40"/>
    </row>
    <row r="76" spans="2:27" ht="25.5" customHeight="1">
      <c r="B76" s="172" t="s">
        <v>96</v>
      </c>
      <c r="C76" s="175" t="s">
        <v>259</v>
      </c>
      <c r="D76" s="175" t="s">
        <v>259</v>
      </c>
      <c r="E76" s="175" t="s">
        <v>368</v>
      </c>
      <c r="F76" s="175" t="s">
        <v>404</v>
      </c>
      <c r="G76" s="175" t="s">
        <v>363</v>
      </c>
      <c r="H76" s="175" t="s">
        <v>160</v>
      </c>
      <c r="I76" s="175" t="s">
        <v>160</v>
      </c>
      <c r="J76" s="175" t="s">
        <v>160</v>
      </c>
      <c r="K76" s="176" t="s">
        <v>160</v>
      </c>
      <c r="M76" s="256">
        <v>0.75</v>
      </c>
      <c r="N76" s="256">
        <v>0.42857142857142855</v>
      </c>
      <c r="O76" s="256">
        <v>0.25</v>
      </c>
      <c r="P76" s="256">
        <v>0.18181818181818182</v>
      </c>
      <c r="Q76" s="256">
        <v>0</v>
      </c>
      <c r="R76" s="256"/>
      <c r="S76" s="256"/>
      <c r="T76" s="256"/>
      <c r="AA76" s="40"/>
    </row>
    <row r="77" spans="2:27" ht="25.5" customHeight="1">
      <c r="B77" s="172" t="s">
        <v>99</v>
      </c>
      <c r="C77" s="175" t="s">
        <v>259</v>
      </c>
      <c r="D77" s="175" t="s">
        <v>364</v>
      </c>
      <c r="E77" s="175" t="s">
        <v>366</v>
      </c>
      <c r="F77" s="175" t="s">
        <v>404</v>
      </c>
      <c r="G77" s="175" t="s">
        <v>365</v>
      </c>
      <c r="H77" s="175" t="s">
        <v>160</v>
      </c>
      <c r="I77" s="175" t="s">
        <v>160</v>
      </c>
      <c r="J77" s="175" t="s">
        <v>160</v>
      </c>
      <c r="K77" s="176" t="s">
        <v>160</v>
      </c>
      <c r="M77" s="256">
        <v>0</v>
      </c>
      <c r="N77" s="256">
        <v>0</v>
      </c>
      <c r="O77" s="256">
        <v>0.5</v>
      </c>
      <c r="P77" s="256">
        <v>0.27272727272727271</v>
      </c>
      <c r="Q77" s="256">
        <v>0.42857142857142855</v>
      </c>
      <c r="R77" s="256"/>
      <c r="S77" s="256"/>
      <c r="T77" s="256"/>
      <c r="AA77" s="40"/>
    </row>
    <row r="78" spans="2:27" ht="25.5" customHeight="1">
      <c r="B78" s="177" t="s">
        <v>97</v>
      </c>
      <c r="C78" s="175" t="s">
        <v>259</v>
      </c>
      <c r="D78" s="175" t="s">
        <v>259</v>
      </c>
      <c r="E78" s="175" t="s">
        <v>259</v>
      </c>
      <c r="F78" s="175" t="s">
        <v>402</v>
      </c>
      <c r="G78" s="175" t="s">
        <v>259</v>
      </c>
      <c r="H78" s="175" t="s">
        <v>160</v>
      </c>
      <c r="I78" s="175" t="s">
        <v>160</v>
      </c>
      <c r="J78" s="175" t="s">
        <v>160</v>
      </c>
      <c r="K78" s="176" t="s">
        <v>160</v>
      </c>
      <c r="M78" s="256">
        <v>0</v>
      </c>
      <c r="N78" s="256">
        <v>0.14285714285714285</v>
      </c>
      <c r="O78" s="256">
        <v>0.25</v>
      </c>
      <c r="P78" s="256">
        <v>0.27272727272727271</v>
      </c>
      <c r="Q78" s="256">
        <v>0.5714285714285714</v>
      </c>
      <c r="R78" s="256"/>
      <c r="S78" s="256"/>
      <c r="T78" s="256"/>
      <c r="AA78" s="40"/>
    </row>
    <row r="79" spans="2:27" ht="25.5" customHeight="1">
      <c r="B79" s="178" t="s">
        <v>98</v>
      </c>
      <c r="C79" s="179" t="s">
        <v>259</v>
      </c>
      <c r="D79" s="179" t="s">
        <v>259</v>
      </c>
      <c r="E79" s="179" t="s">
        <v>259</v>
      </c>
      <c r="F79" s="179" t="s">
        <v>402</v>
      </c>
      <c r="G79" s="179" t="s">
        <v>259</v>
      </c>
      <c r="H79" s="179" t="s">
        <v>160</v>
      </c>
      <c r="I79" s="179" t="s">
        <v>160</v>
      </c>
      <c r="J79" s="179" t="s">
        <v>160</v>
      </c>
      <c r="K79" s="180" t="s">
        <v>160</v>
      </c>
      <c r="M79" s="256">
        <v>0</v>
      </c>
      <c r="N79" s="256">
        <v>0</v>
      </c>
      <c r="O79" s="256">
        <v>0</v>
      </c>
      <c r="P79" s="256">
        <v>9.0909090909090912E-2</v>
      </c>
      <c r="Q79" s="256">
        <v>0</v>
      </c>
      <c r="R79" s="256"/>
      <c r="S79" s="256"/>
      <c r="T79" s="256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256">
        <v>0</v>
      </c>
      <c r="N80" s="256">
        <v>0</v>
      </c>
      <c r="O80" s="256">
        <v>0</v>
      </c>
      <c r="P80" s="256">
        <v>9.0909090909090912E-2</v>
      </c>
      <c r="Q80" s="256">
        <v>0</v>
      </c>
      <c r="R80" s="256"/>
      <c r="S80" s="256"/>
      <c r="T80" s="256"/>
      <c r="AA80" s="40"/>
    </row>
    <row r="81" spans="2:27" ht="17.25" customHeight="1">
      <c r="B81" s="52" t="s">
        <v>133</v>
      </c>
      <c r="C81" s="52"/>
      <c r="D81" s="51"/>
      <c r="E81" s="51"/>
      <c r="F81" s="51"/>
      <c r="G81" s="51"/>
      <c r="H81" s="51"/>
      <c r="I81" s="51"/>
      <c r="J81" s="51"/>
      <c r="K81" s="51"/>
      <c r="M81" s="251"/>
      <c r="N81" s="252"/>
      <c r="P81" s="227"/>
      <c r="AA81" s="40"/>
    </row>
    <row r="82" spans="2:27" ht="30.75" customHeight="1">
      <c r="B82" s="56" t="s">
        <v>75</v>
      </c>
      <c r="C82" s="56" t="s">
        <v>101</v>
      </c>
      <c r="D82" s="56" t="s">
        <v>102</v>
      </c>
      <c r="E82" s="56" t="s">
        <v>103</v>
      </c>
      <c r="F82" s="56" t="s">
        <v>104</v>
      </c>
      <c r="G82" s="56" t="s">
        <v>105</v>
      </c>
      <c r="H82" s="56" t="s">
        <v>6</v>
      </c>
      <c r="I82" s="56" t="s">
        <v>7</v>
      </c>
      <c r="J82" s="56" t="s">
        <v>106</v>
      </c>
      <c r="K82" s="56" t="s">
        <v>108</v>
      </c>
      <c r="M82" s="251"/>
      <c r="N82" s="252"/>
      <c r="P82" s="227"/>
      <c r="AA82" s="40"/>
    </row>
    <row r="83" spans="2:27" ht="20.25" customHeight="1">
      <c r="B83" s="86" t="s">
        <v>121</v>
      </c>
      <c r="C83" s="65">
        <v>2401</v>
      </c>
      <c r="D83" s="87">
        <v>3.9473353927280741E-2</v>
      </c>
      <c r="E83" s="87">
        <v>0.45918695475936067</v>
      </c>
      <c r="F83" s="87">
        <v>0.17145877677005597</v>
      </c>
      <c r="G83" s="88">
        <v>11.919500000000001</v>
      </c>
      <c r="H83" s="89">
        <v>0.67294489500685317</v>
      </c>
      <c r="I83" s="89">
        <v>8.2838568765632346</v>
      </c>
      <c r="J83" s="90">
        <v>2.1415616130439359</v>
      </c>
      <c r="K83" s="73"/>
      <c r="M83" s="251"/>
      <c r="N83" s="252"/>
      <c r="P83" s="227"/>
      <c r="AA83" s="40"/>
    </row>
    <row r="84" spans="2:27" ht="20.25" customHeight="1">
      <c r="B84" s="86" t="s">
        <v>121</v>
      </c>
      <c r="C84" s="65">
        <v>2402</v>
      </c>
      <c r="D84" s="87">
        <v>3.1878839463855738E-2</v>
      </c>
      <c r="E84" s="87">
        <v>0.37337464362062517</v>
      </c>
      <c r="F84" s="87">
        <v>0.18078184788954837</v>
      </c>
      <c r="G84" s="88">
        <v>7.87575</v>
      </c>
      <c r="H84" s="89">
        <v>7.2805576907191097E-2</v>
      </c>
      <c r="I84" s="89">
        <v>2.0161544374299072</v>
      </c>
      <c r="J84" s="90">
        <v>2.5841685264973955</v>
      </c>
      <c r="K84" s="73"/>
      <c r="M84" s="251"/>
      <c r="N84" s="252"/>
      <c r="P84" s="227"/>
      <c r="AA84" s="40"/>
    </row>
    <row r="85" spans="2:27" ht="20.25" customHeight="1">
      <c r="B85" s="86" t="s">
        <v>121</v>
      </c>
      <c r="C85" s="65">
        <v>2403</v>
      </c>
      <c r="D85" s="87">
        <v>1.3620960721042573E-2</v>
      </c>
      <c r="E85" s="87">
        <v>0.3634076710754558</v>
      </c>
      <c r="F85" s="87">
        <v>0.21342447608090562</v>
      </c>
      <c r="G85" s="88">
        <v>7.4175000000000004</v>
      </c>
      <c r="H85" s="89">
        <v>0.10933630946767706</v>
      </c>
      <c r="I85" s="89">
        <v>1.8860513383174293</v>
      </c>
      <c r="J85" s="90">
        <v>2.6699028134261531</v>
      </c>
      <c r="K85" s="73"/>
      <c r="M85" s="251"/>
      <c r="N85" s="252"/>
      <c r="P85" s="227"/>
      <c r="AA85" s="40"/>
    </row>
    <row r="86" spans="2:27" ht="20.25" customHeight="1">
      <c r="B86" s="86" t="s">
        <v>121</v>
      </c>
      <c r="C86" s="65">
        <v>2404</v>
      </c>
      <c r="D86" s="87">
        <v>1.2004661781745245E-2</v>
      </c>
      <c r="E86" s="87">
        <v>0.35954899262202777</v>
      </c>
      <c r="F86" s="87">
        <v>0.22371282070753368</v>
      </c>
      <c r="G86" s="88">
        <v>7.5169999999999995</v>
      </c>
      <c r="H86" s="89">
        <v>1.1718848648901712E-2</v>
      </c>
      <c r="I86" s="89">
        <v>1.7168113270641008</v>
      </c>
      <c r="J86" s="90">
        <v>2.6733870020291808</v>
      </c>
      <c r="K86" s="73"/>
      <c r="M86" s="251"/>
      <c r="N86" s="252"/>
      <c r="P86" s="227"/>
      <c r="AA86" s="40"/>
    </row>
    <row r="87" spans="2:27" ht="20.25" customHeight="1">
      <c r="B87" s="86" t="s">
        <v>121</v>
      </c>
      <c r="C87" s="65">
        <v>2405</v>
      </c>
      <c r="D87" s="87">
        <v>1.0525088752762403E-2</v>
      </c>
      <c r="E87" s="87">
        <v>0.36343036852602084</v>
      </c>
      <c r="F87" s="87">
        <v>0.21684289553936864</v>
      </c>
      <c r="G87" s="88">
        <v>8.066749999999999</v>
      </c>
      <c r="H87" s="89">
        <v>4.6221080047977481E-2</v>
      </c>
      <c r="I87" s="89">
        <v>1.8950642819670769</v>
      </c>
      <c r="J87" s="90">
        <v>2.6025682665704317</v>
      </c>
      <c r="K87" s="73"/>
      <c r="M87" s="251"/>
      <c r="N87" s="252"/>
      <c r="P87" s="227"/>
      <c r="AA87" s="40"/>
    </row>
    <row r="88" spans="2:27" ht="20.25" customHeight="1">
      <c r="B88" s="86" t="s">
        <v>121</v>
      </c>
      <c r="C88" s="65">
        <v>2406</v>
      </c>
      <c r="D88" s="87">
        <v>1.1508324547535864E-2</v>
      </c>
      <c r="E88" s="87">
        <v>0.36450647488748805</v>
      </c>
      <c r="F88" s="87">
        <v>0.19714712938614448</v>
      </c>
      <c r="G88" s="88">
        <v>9.308250000000001</v>
      </c>
      <c r="H88" s="89">
        <v>1.1029210035588504E-2</v>
      </c>
      <c r="I88" s="89">
        <v>1.7812174207475433</v>
      </c>
      <c r="J88" s="90">
        <v>2.4031757651931716</v>
      </c>
      <c r="K88" s="73"/>
      <c r="M88" s="251"/>
      <c r="N88" s="252"/>
      <c r="P88" s="227"/>
      <c r="AA88" s="40"/>
    </row>
    <row r="89" spans="2:27" ht="20.25" customHeight="1">
      <c r="B89" s="86" t="s">
        <v>121</v>
      </c>
      <c r="C89" s="65">
        <v>2407</v>
      </c>
      <c r="D89" s="87">
        <v>1.2584046880982339E-2</v>
      </c>
      <c r="E89" s="87">
        <v>0.36855986545099156</v>
      </c>
      <c r="F89" s="87">
        <v>0.18209289831704875</v>
      </c>
      <c r="G89" s="88">
        <v>10.15225</v>
      </c>
      <c r="H89" s="89">
        <v>3.2681944059296815E-2</v>
      </c>
      <c r="I89" s="89">
        <v>2.0916444197949962</v>
      </c>
      <c r="J89" s="90">
        <v>2.2864097022049279</v>
      </c>
      <c r="K89" s="73"/>
      <c r="M89" s="251"/>
      <c r="N89" s="252"/>
      <c r="P89" s="227"/>
      <c r="AA89" s="40"/>
    </row>
    <row r="90" spans="2:27" ht="20.25" customHeight="1">
      <c r="B90" s="86" t="s">
        <v>121</v>
      </c>
      <c r="C90" s="65">
        <v>2408</v>
      </c>
      <c r="D90" s="87">
        <v>1.47369938810751E-2</v>
      </c>
      <c r="E90" s="87">
        <v>0.37351444564198105</v>
      </c>
      <c r="F90" s="87">
        <v>0.1698085607745668</v>
      </c>
      <c r="G90" s="88">
        <v>10.80725</v>
      </c>
      <c r="H90" s="89">
        <v>1.2753177677398933E-2</v>
      </c>
      <c r="I90" s="89">
        <v>2.3784676368349009</v>
      </c>
      <c r="J90" s="90">
        <v>2.2143425672642749</v>
      </c>
      <c r="K90" s="73"/>
      <c r="M90" s="251"/>
      <c r="N90" s="252"/>
      <c r="P90" s="227"/>
      <c r="AA90" s="40"/>
    </row>
    <row r="91" spans="2:27" ht="20.25" customHeight="1">
      <c r="B91" s="86" t="s">
        <v>121</v>
      </c>
      <c r="C91" s="65">
        <v>2409</v>
      </c>
      <c r="D91" s="87">
        <v>1.2900292851984135E-2</v>
      </c>
      <c r="E91" s="87">
        <v>0.37168486251276245</v>
      </c>
      <c r="F91" s="87">
        <v>0.1880926012250233</v>
      </c>
      <c r="G91" s="88">
        <v>9.9454999999999991</v>
      </c>
      <c r="H91" s="89">
        <v>5.3511408598868652E-2</v>
      </c>
      <c r="I91" s="89">
        <v>1.8394546705861099</v>
      </c>
      <c r="J91" s="90">
        <v>2.3191345689365512</v>
      </c>
      <c r="K91" s="73"/>
      <c r="M91" s="251"/>
      <c r="N91" s="252"/>
      <c r="P91" s="227"/>
      <c r="AA91" s="40"/>
    </row>
    <row r="92" spans="2:27" ht="20.25" customHeight="1">
      <c r="B92" s="86" t="s">
        <v>121</v>
      </c>
      <c r="C92" s="65">
        <v>2410</v>
      </c>
      <c r="D92" s="87">
        <v>1.1480643246736149E-2</v>
      </c>
      <c r="E92" s="87">
        <v>0.36907076757221585</v>
      </c>
      <c r="F92" s="87">
        <v>0.21609446678596905</v>
      </c>
      <c r="G92" s="88">
        <v>8.543000000000001</v>
      </c>
      <c r="H92" s="89">
        <v>6.850256872177693E-2</v>
      </c>
      <c r="I92" s="89">
        <v>2.353997361530153</v>
      </c>
      <c r="J92" s="90">
        <v>2.5815750834424818</v>
      </c>
      <c r="K92" s="73"/>
      <c r="M92" s="251"/>
      <c r="N92" s="252"/>
      <c r="P92" s="227"/>
      <c r="AA92" s="40"/>
    </row>
    <row r="93" spans="2:27" ht="20.25" customHeight="1">
      <c r="B93" s="86" t="s">
        <v>121</v>
      </c>
      <c r="C93" s="65">
        <v>2411</v>
      </c>
      <c r="D93" s="87">
        <v>1.2084599875726127E-2</v>
      </c>
      <c r="E93" s="87">
        <v>0.3772674185422254</v>
      </c>
      <c r="F93" s="87">
        <v>0.21111124039009041</v>
      </c>
      <c r="G93" s="88">
        <v>8.6140000000000008</v>
      </c>
      <c r="H93" s="89">
        <v>3.5984870521038138E-2</v>
      </c>
      <c r="I93" s="89">
        <v>2.6388905048761302</v>
      </c>
      <c r="J93" s="90">
        <v>2.567311088617231</v>
      </c>
      <c r="K93" s="73"/>
      <c r="M93" s="251"/>
      <c r="N93" s="252"/>
      <c r="P93" s="227"/>
      <c r="AA93" s="40"/>
    </row>
    <row r="94" spans="2:27" ht="20.25" customHeight="1">
      <c r="B94" s="86" t="s">
        <v>121</v>
      </c>
      <c r="C94" s="65">
        <v>2412</v>
      </c>
      <c r="D94" s="87">
        <v>1.5409690571193317E-2</v>
      </c>
      <c r="E94" s="87">
        <v>0.38041704059257159</v>
      </c>
      <c r="F94" s="87">
        <v>0.21114391698856985</v>
      </c>
      <c r="G94" s="88">
        <v>8.9282500000000002</v>
      </c>
      <c r="H94" s="89">
        <v>3.3198729086253119E-2</v>
      </c>
      <c r="I94" s="89">
        <v>2.7388951496158827</v>
      </c>
      <c r="J94" s="90">
        <v>2.52689164736507</v>
      </c>
      <c r="K94" s="73"/>
      <c r="M94" s="251"/>
      <c r="N94" s="252"/>
      <c r="P94" s="227"/>
      <c r="AA94" s="40"/>
    </row>
    <row r="95" spans="2:27" ht="20.25" customHeight="1">
      <c r="B95" s="86" t="s">
        <v>121</v>
      </c>
      <c r="C95" s="65">
        <v>2501</v>
      </c>
      <c r="D95" s="87">
        <v>1.7065169904009823E-2</v>
      </c>
      <c r="E95" s="87">
        <v>0.37462850468335324</v>
      </c>
      <c r="F95" s="87">
        <v>0.20487575799576641</v>
      </c>
      <c r="G95" s="88">
        <v>8.6574999999999989</v>
      </c>
      <c r="H95" s="89">
        <v>7.719956098391198E-2</v>
      </c>
      <c r="I95" s="89">
        <v>2.3634942516613049</v>
      </c>
      <c r="J95" s="90">
        <v>2.5649183754725211</v>
      </c>
      <c r="K95" s="73" t="s">
        <v>66</v>
      </c>
      <c r="M95" s="251"/>
      <c r="N95" s="252"/>
      <c r="P95" s="227"/>
      <c r="AA95" s="40"/>
    </row>
    <row r="96" spans="2:27" ht="20.25" customHeight="1">
      <c r="B96" s="86" t="s">
        <v>122</v>
      </c>
      <c r="C96" s="65">
        <v>2401</v>
      </c>
      <c r="D96" s="87">
        <v>4.1126787682906972E-2</v>
      </c>
      <c r="E96" s="87">
        <v>0.46715094861859635</v>
      </c>
      <c r="F96" s="87">
        <v>0.1848548883389268</v>
      </c>
      <c r="G96" s="88">
        <v>10.32075</v>
      </c>
      <c r="H96" s="89">
        <v>1.1589288468176044</v>
      </c>
      <c r="I96" s="89">
        <v>10.820494084643574</v>
      </c>
      <c r="J96" s="90">
        <v>2.050228208451323</v>
      </c>
      <c r="K96" s="73"/>
      <c r="M96" s="251"/>
      <c r="N96" s="252"/>
      <c r="P96" s="227"/>
      <c r="AA96" s="40"/>
    </row>
    <row r="97" spans="2:27" ht="20.25" customHeight="1">
      <c r="B97" s="86" t="s">
        <v>122</v>
      </c>
      <c r="C97" s="65">
        <v>2402</v>
      </c>
      <c r="D97" s="87">
        <v>4.9310511609152043E-2</v>
      </c>
      <c r="E97" s="87">
        <v>0.36681336953608618</v>
      </c>
      <c r="F97" s="87">
        <v>0.13565911347668938</v>
      </c>
      <c r="G97" s="88">
        <v>5.6132857142857144</v>
      </c>
      <c r="H97" s="89">
        <v>0.10795154918569447</v>
      </c>
      <c r="I97" s="89">
        <v>2.3929260069495606</v>
      </c>
      <c r="J97" s="90">
        <v>2.4242883284762216</v>
      </c>
      <c r="K97" s="73"/>
      <c r="M97" s="251"/>
      <c r="N97" s="252"/>
      <c r="P97" s="227"/>
      <c r="AA97" s="40"/>
    </row>
    <row r="98" spans="2:27" ht="20.25" customHeight="1">
      <c r="B98" s="86" t="s">
        <v>122</v>
      </c>
      <c r="C98" s="65">
        <v>2403</v>
      </c>
      <c r="D98" s="87">
        <v>3.070325394718126E-2</v>
      </c>
      <c r="E98" s="87">
        <v>0.34885250975702914</v>
      </c>
      <c r="F98" s="87">
        <v>0.14275032624995157</v>
      </c>
      <c r="G98" s="88">
        <v>5.0085714285714289</v>
      </c>
      <c r="H98" s="89">
        <v>8.5735931681652597E-2</v>
      </c>
      <c r="I98" s="89">
        <v>2.1697785787125925</v>
      </c>
      <c r="J98" s="90">
        <v>2.5857807818306151</v>
      </c>
      <c r="K98" s="73"/>
      <c r="M98" s="251"/>
      <c r="N98" s="252"/>
      <c r="P98" s="227"/>
      <c r="AA98" s="40"/>
    </row>
    <row r="99" spans="2:27" ht="20.25" customHeight="1">
      <c r="B99" s="86" t="s">
        <v>122</v>
      </c>
      <c r="C99" s="65">
        <v>2404</v>
      </c>
      <c r="D99" s="87">
        <v>2.6670086524465602E-2</v>
      </c>
      <c r="E99" s="87">
        <v>0.34298005824104472</v>
      </c>
      <c r="F99" s="87">
        <v>0.1459970451490506</v>
      </c>
      <c r="G99" s="88">
        <v>4.9545714285714286</v>
      </c>
      <c r="H99" s="89">
        <v>8.4289850458917834E-2</v>
      </c>
      <c r="I99" s="89">
        <v>2.1669515722146793</v>
      </c>
      <c r="J99" s="90">
        <v>2.5989661523138126</v>
      </c>
      <c r="K99" s="73"/>
      <c r="M99" s="251"/>
      <c r="N99" s="252"/>
      <c r="P99" s="227"/>
      <c r="AA99" s="40"/>
    </row>
    <row r="100" spans="2:27" ht="20.25" customHeight="1">
      <c r="B100" s="86" t="s">
        <v>122</v>
      </c>
      <c r="C100" s="65">
        <v>2405</v>
      </c>
      <c r="D100" s="87">
        <v>2.6559280453420563E-2</v>
      </c>
      <c r="E100" s="87">
        <v>0.34690955047537581</v>
      </c>
      <c r="F100" s="87">
        <v>0.15232388255880702</v>
      </c>
      <c r="G100" s="88">
        <v>5.2958571428571437</v>
      </c>
      <c r="H100" s="89">
        <v>6.9395846268249212E-2</v>
      </c>
      <c r="I100" s="89">
        <v>2.2033181190169127</v>
      </c>
      <c r="J100" s="90">
        <v>2.5511905965895951</v>
      </c>
      <c r="K100" s="73"/>
      <c r="M100" s="251"/>
      <c r="N100" s="252"/>
      <c r="P100" s="227"/>
      <c r="AA100" s="40"/>
    </row>
    <row r="101" spans="2:27" ht="20.25" customHeight="1">
      <c r="B101" s="86" t="s">
        <v>122</v>
      </c>
      <c r="C101" s="65">
        <v>2406</v>
      </c>
      <c r="D101" s="87">
        <v>2.4119853994357954E-2</v>
      </c>
      <c r="E101" s="87">
        <v>0.34964126833030124</v>
      </c>
      <c r="F101" s="87">
        <v>0.14454200509433762</v>
      </c>
      <c r="G101" s="88">
        <v>6.4259999999999993</v>
      </c>
      <c r="H101" s="89">
        <v>0.10865002974950211</v>
      </c>
      <c r="I101" s="89">
        <v>2.6900248744876727</v>
      </c>
      <c r="J101" s="90">
        <v>2.3453616522622496</v>
      </c>
      <c r="K101" s="73"/>
      <c r="M101" s="251"/>
      <c r="N101" s="252"/>
      <c r="P101" s="227"/>
      <c r="AA101" s="40"/>
    </row>
    <row r="102" spans="2:27" ht="20.25" customHeight="1">
      <c r="B102" s="86" t="s">
        <v>122</v>
      </c>
      <c r="C102" s="65">
        <v>2407</v>
      </c>
      <c r="D102" s="87">
        <v>2.3902205297041821E-2</v>
      </c>
      <c r="E102" s="87">
        <v>0.35259196555557315</v>
      </c>
      <c r="F102" s="87">
        <v>0.13777965725778499</v>
      </c>
      <c r="G102" s="88">
        <v>7.4508333333333328</v>
      </c>
      <c r="H102" s="89">
        <v>0.13353786621336058</v>
      </c>
      <c r="I102" s="89">
        <v>2.5490022109550301</v>
      </c>
      <c r="J102" s="90">
        <v>2.2135633023924117</v>
      </c>
      <c r="K102" s="73"/>
      <c r="M102" s="251"/>
      <c r="N102" s="252"/>
      <c r="P102" s="227"/>
      <c r="AA102" s="40"/>
    </row>
    <row r="103" spans="2:27" ht="20.25" customHeight="1">
      <c r="B103" s="86" t="s">
        <v>122</v>
      </c>
      <c r="C103" s="65">
        <v>2408</v>
      </c>
      <c r="D103" s="87">
        <v>2.4043293742727574E-2</v>
      </c>
      <c r="E103" s="87">
        <v>0.35704991587145574</v>
      </c>
      <c r="F103" s="87">
        <v>0.12364125541900681</v>
      </c>
      <c r="G103" s="88">
        <v>8.0373333333333346</v>
      </c>
      <c r="H103" s="89">
        <v>0.1418765671362211</v>
      </c>
      <c r="I103" s="89">
        <v>2.4703214042542028</v>
      </c>
      <c r="J103" s="90">
        <v>2.1205855116656789</v>
      </c>
      <c r="K103" s="73"/>
      <c r="M103" s="251"/>
      <c r="N103" s="252"/>
      <c r="P103" s="227"/>
      <c r="AA103" s="40"/>
    </row>
    <row r="104" spans="2:27" ht="20.25" customHeight="1">
      <c r="B104" s="86" t="s">
        <v>122</v>
      </c>
      <c r="C104" s="65">
        <v>2409</v>
      </c>
      <c r="D104" s="87">
        <v>2.5039728826954818E-2</v>
      </c>
      <c r="E104" s="87">
        <v>0.3524592477086731</v>
      </c>
      <c r="F104" s="87">
        <v>0.13387318101856679</v>
      </c>
      <c r="G104" s="88">
        <v>7.1161428571428571</v>
      </c>
      <c r="H104" s="89">
        <v>0.22612298326564298</v>
      </c>
      <c r="I104" s="89">
        <v>3.0065981849024381</v>
      </c>
      <c r="J104" s="90">
        <v>2.2456356169801537</v>
      </c>
      <c r="K104" s="73"/>
      <c r="M104" s="251"/>
      <c r="N104" s="252"/>
      <c r="P104" s="227"/>
      <c r="AA104" s="40"/>
    </row>
    <row r="105" spans="2:27" ht="20.25" customHeight="1">
      <c r="B105" s="86" t="s">
        <v>122</v>
      </c>
      <c r="C105" s="65">
        <v>2410</v>
      </c>
      <c r="D105" s="87">
        <v>2.5128317129251468E-2</v>
      </c>
      <c r="E105" s="87">
        <v>0.34793828060676352</v>
      </c>
      <c r="F105" s="87">
        <v>0.1526533050229929</v>
      </c>
      <c r="G105" s="88">
        <v>5.8242857142857147</v>
      </c>
      <c r="H105" s="89">
        <v>6.7662139630974449E-2</v>
      </c>
      <c r="I105" s="89">
        <v>2.7365576472971891</v>
      </c>
      <c r="J105" s="90">
        <v>2.4896973741102131</v>
      </c>
      <c r="K105" s="73"/>
      <c r="M105" s="251"/>
      <c r="N105" s="252"/>
      <c r="P105" s="227"/>
      <c r="AA105" s="40"/>
    </row>
    <row r="106" spans="2:27" ht="20.25" customHeight="1">
      <c r="B106" s="86" t="s">
        <v>122</v>
      </c>
      <c r="C106" s="65">
        <v>2411</v>
      </c>
      <c r="D106" s="87">
        <v>2.6050013103214829E-2</v>
      </c>
      <c r="E106" s="87">
        <v>0.34946483955607882</v>
      </c>
      <c r="F106" s="87">
        <v>0.15228456389951175</v>
      </c>
      <c r="G106" s="88">
        <v>5.5231428571428571</v>
      </c>
      <c r="H106" s="89">
        <v>0.14670174740118874</v>
      </c>
      <c r="I106" s="89">
        <v>2.9136597053291653</v>
      </c>
      <c r="J106" s="90">
        <v>2.49874907695422</v>
      </c>
      <c r="K106" s="73"/>
      <c r="M106" s="251"/>
      <c r="N106" s="252"/>
      <c r="P106" s="227"/>
      <c r="AA106" s="40"/>
    </row>
    <row r="107" spans="2:27" ht="20.25" customHeight="1">
      <c r="B107" s="86" t="s">
        <v>122</v>
      </c>
      <c r="C107" s="65">
        <v>2412</v>
      </c>
      <c r="D107" s="87">
        <v>2.8622748239542448E-2</v>
      </c>
      <c r="E107" s="87">
        <v>0.35411472559489887</v>
      </c>
      <c r="F107" s="87">
        <v>0.14674262679631406</v>
      </c>
      <c r="G107" s="88">
        <v>5.5145714285714291</v>
      </c>
      <c r="H107" s="89">
        <v>1.3460553315895945</v>
      </c>
      <c r="I107" s="89">
        <v>3.4894144207394526</v>
      </c>
      <c r="J107" s="90">
        <v>2.5207481540741861</v>
      </c>
      <c r="K107" s="73"/>
      <c r="M107" s="251"/>
      <c r="N107" s="252"/>
      <c r="P107" s="227"/>
      <c r="AA107" s="40"/>
    </row>
    <row r="108" spans="2:27" ht="20.25" customHeight="1">
      <c r="B108" s="86" t="s">
        <v>122</v>
      </c>
      <c r="C108" s="65">
        <v>2501</v>
      </c>
      <c r="D108" s="87">
        <v>2.8961786624690643E-2</v>
      </c>
      <c r="E108" s="87">
        <v>0.34830558898375974</v>
      </c>
      <c r="F108" s="87">
        <v>0.13507346824416425</v>
      </c>
      <c r="G108" s="88">
        <v>5.3852857142857138</v>
      </c>
      <c r="H108" s="89">
        <v>8.0966634600359078E-2</v>
      </c>
      <c r="I108" s="89">
        <v>2.0417673073134028</v>
      </c>
      <c r="J108" s="90">
        <v>2.5297387713686432</v>
      </c>
      <c r="K108" s="73" t="s">
        <v>66</v>
      </c>
      <c r="M108" s="251"/>
      <c r="N108" s="252"/>
      <c r="P108" s="227"/>
      <c r="AA108" s="40"/>
    </row>
    <row r="109" spans="2:27" ht="20.25" customHeight="1">
      <c r="B109" s="86" t="s">
        <v>123</v>
      </c>
      <c r="C109" s="65">
        <v>2401</v>
      </c>
      <c r="D109" s="87">
        <v>6.4072666659333602E-2</v>
      </c>
      <c r="E109" s="87">
        <v>0.42049803061579716</v>
      </c>
      <c r="F109" s="87">
        <v>0.19508423581925852</v>
      </c>
      <c r="G109" s="88">
        <v>15.284600000000001</v>
      </c>
      <c r="H109" s="89">
        <v>0.42496225637959645</v>
      </c>
      <c r="I109" s="89">
        <v>22.250758142625433</v>
      </c>
      <c r="J109" s="90">
        <v>2.515684608016763</v>
      </c>
      <c r="K109" s="73"/>
      <c r="M109" s="251"/>
      <c r="N109" s="252"/>
      <c r="P109" s="227"/>
      <c r="AA109" s="40"/>
    </row>
    <row r="110" spans="2:27" ht="20.25" customHeight="1">
      <c r="B110" s="86" t="s">
        <v>123</v>
      </c>
      <c r="C110" s="65">
        <v>2402</v>
      </c>
      <c r="D110" s="87">
        <v>5.4142082338859199E-2</v>
      </c>
      <c r="E110" s="87">
        <v>0.36076481402675692</v>
      </c>
      <c r="F110" s="87">
        <v>0.13935417332578781</v>
      </c>
      <c r="G110" s="88">
        <v>10.537600000000001</v>
      </c>
      <c r="H110" s="89">
        <v>0.10474840422595409</v>
      </c>
      <c r="I110" s="89">
        <v>4.1239834700810816</v>
      </c>
      <c r="J110" s="90">
        <v>2.9666891485171765</v>
      </c>
      <c r="K110" s="73"/>
      <c r="M110" s="251"/>
      <c r="N110" s="252"/>
      <c r="P110" s="227"/>
      <c r="AA110" s="40"/>
    </row>
    <row r="111" spans="2:27" ht="20.25" customHeight="1">
      <c r="B111" s="86" t="s">
        <v>123</v>
      </c>
      <c r="C111" s="65">
        <v>2403</v>
      </c>
      <c r="D111" s="87">
        <v>1.660223260727824E-2</v>
      </c>
      <c r="E111" s="87">
        <v>0.35073251535171424</v>
      </c>
      <c r="F111" s="87">
        <v>0.1354377301133767</v>
      </c>
      <c r="G111" s="88">
        <v>9.6253999999999991</v>
      </c>
      <c r="H111" s="89">
        <v>5.1448330527398556E-2</v>
      </c>
      <c r="I111" s="89">
        <v>3.8586247895548915</v>
      </c>
      <c r="J111" s="90">
        <v>3.1059112975788152</v>
      </c>
      <c r="K111" s="73"/>
      <c r="M111" s="251"/>
      <c r="N111" s="252"/>
      <c r="P111" s="227"/>
      <c r="AA111" s="40"/>
    </row>
    <row r="112" spans="2:27" ht="20.25" customHeight="1">
      <c r="B112" s="86" t="s">
        <v>123</v>
      </c>
      <c r="C112" s="65">
        <v>2404</v>
      </c>
      <c r="D112" s="87">
        <v>1.2333020392914645E-2</v>
      </c>
      <c r="E112" s="87">
        <v>0.34828637276401803</v>
      </c>
      <c r="F112" s="87">
        <v>0.14430321819796993</v>
      </c>
      <c r="G112" s="88">
        <v>9.8846000000000007</v>
      </c>
      <c r="H112" s="89">
        <v>6.561225440950437E-2</v>
      </c>
      <c r="I112" s="89">
        <v>4.6322251613110081</v>
      </c>
      <c r="J112" s="90">
        <v>3.0540540829381437</v>
      </c>
      <c r="K112" s="73"/>
      <c r="M112" s="251"/>
      <c r="N112" s="252"/>
      <c r="P112" s="227"/>
      <c r="AA112" s="40"/>
    </row>
    <row r="113" spans="2:27" ht="20.25" customHeight="1">
      <c r="B113" s="86" t="s">
        <v>123</v>
      </c>
      <c r="C113" s="65">
        <v>2405</v>
      </c>
      <c r="D113" s="87">
        <v>1.2575315288219379E-2</v>
      </c>
      <c r="E113" s="87">
        <v>0.35374360588414305</v>
      </c>
      <c r="F113" s="87">
        <v>0.1554812952138141</v>
      </c>
      <c r="G113" s="88">
        <v>10.895599999999998</v>
      </c>
      <c r="H113" s="89">
        <v>6.2174753870134172E-2</v>
      </c>
      <c r="I113" s="89">
        <v>4.3522327709093922</v>
      </c>
      <c r="J113" s="90">
        <v>2.9129935536118792</v>
      </c>
      <c r="K113" s="73"/>
      <c r="M113" s="251"/>
      <c r="N113" s="252"/>
      <c r="P113" s="227"/>
      <c r="AA113" s="40"/>
    </row>
    <row r="114" spans="2:27" ht="20.25" customHeight="1">
      <c r="B114" s="86" t="s">
        <v>123</v>
      </c>
      <c r="C114" s="65">
        <v>2406</v>
      </c>
      <c r="D114" s="87">
        <v>1.529412138782457E-2</v>
      </c>
      <c r="E114" s="87">
        <v>0.35644278315336941</v>
      </c>
      <c r="F114" s="87">
        <v>0.13083376258696244</v>
      </c>
      <c r="G114" s="88">
        <v>12.2622</v>
      </c>
      <c r="H114" s="89">
        <v>3.4294564242978359E-2</v>
      </c>
      <c r="I114" s="89">
        <v>5.0070063794748405</v>
      </c>
      <c r="J114" s="90">
        <v>2.6968589360596211</v>
      </c>
      <c r="K114" s="73"/>
      <c r="M114" s="251"/>
      <c r="N114" s="252"/>
      <c r="P114" s="227"/>
      <c r="AA114" s="40"/>
    </row>
    <row r="115" spans="2:27" ht="20.25" customHeight="1">
      <c r="B115" s="86" t="s">
        <v>123</v>
      </c>
      <c r="C115" s="65">
        <v>2407</v>
      </c>
      <c r="D115" s="87">
        <v>1.5854098671079977E-2</v>
      </c>
      <c r="E115" s="87">
        <v>0.35748051321230073</v>
      </c>
      <c r="F115" s="87">
        <v>0.10937018973702545</v>
      </c>
      <c r="G115" s="88">
        <v>11.809750000000001</v>
      </c>
      <c r="H115" s="89">
        <v>6.94413903092225E-2</v>
      </c>
      <c r="I115" s="89">
        <v>5.1560232304597706</v>
      </c>
      <c r="J115" s="90">
        <v>2.4696565727704902</v>
      </c>
      <c r="K115" s="73"/>
      <c r="M115" s="251"/>
      <c r="N115" s="252"/>
      <c r="P115" s="227"/>
      <c r="AA115" s="40"/>
    </row>
    <row r="116" spans="2:27" ht="20.25" customHeight="1">
      <c r="B116" s="86" t="s">
        <v>123</v>
      </c>
      <c r="C116" s="65">
        <v>2408</v>
      </c>
      <c r="D116" s="87">
        <v>2.1095809834393332E-2</v>
      </c>
      <c r="E116" s="87">
        <v>0.36553894904890438</v>
      </c>
      <c r="F116" s="87">
        <v>0.1006033130831349</v>
      </c>
      <c r="G116" s="88">
        <v>13.19825</v>
      </c>
      <c r="H116" s="89">
        <v>1.2783140163041284E-2</v>
      </c>
      <c r="I116" s="89">
        <v>6.4746604925804103</v>
      </c>
      <c r="J116" s="90">
        <v>2.2921573174846346</v>
      </c>
      <c r="K116" s="73"/>
      <c r="M116" s="251"/>
      <c r="N116" s="252"/>
      <c r="P116" s="227"/>
      <c r="AA116" s="40"/>
    </row>
    <row r="117" spans="2:27" ht="20.25" customHeight="1">
      <c r="B117" s="86" t="s">
        <v>123</v>
      </c>
      <c r="C117" s="65">
        <v>2409</v>
      </c>
      <c r="D117" s="87">
        <v>1.9099638052773663E-2</v>
      </c>
      <c r="E117" s="87">
        <v>0.36597558562411714</v>
      </c>
      <c r="F117" s="87">
        <v>0.1107557336891383</v>
      </c>
      <c r="G117" s="88">
        <v>12.28725</v>
      </c>
      <c r="H117" s="89">
        <v>2.5998998518577062E-2</v>
      </c>
      <c r="I117" s="89">
        <v>4.6798197333438711</v>
      </c>
      <c r="J117" s="90">
        <v>2.4104073039759042</v>
      </c>
      <c r="K117" s="73"/>
      <c r="M117" s="251"/>
      <c r="N117" s="252"/>
      <c r="P117" s="227"/>
      <c r="AA117" s="40"/>
    </row>
    <row r="118" spans="2:27" ht="20.25" customHeight="1">
      <c r="B118" s="86" t="s">
        <v>123</v>
      </c>
      <c r="C118" s="65">
        <v>2410</v>
      </c>
      <c r="D118" s="87">
        <v>1.5929394097425428E-2</v>
      </c>
      <c r="E118" s="87">
        <v>0.36354594819257957</v>
      </c>
      <c r="F118" s="87">
        <v>0.15479493910842007</v>
      </c>
      <c r="G118" s="88">
        <v>10.1898</v>
      </c>
      <c r="H118" s="89">
        <v>0.16961095487226174</v>
      </c>
      <c r="I118" s="89">
        <v>5.2529510435438711</v>
      </c>
      <c r="J118" s="90">
        <v>2.6842910680949945</v>
      </c>
      <c r="K118" s="73"/>
      <c r="M118" s="251"/>
      <c r="N118" s="252"/>
      <c r="P118" s="227"/>
      <c r="AA118" s="40"/>
    </row>
    <row r="119" spans="2:27" ht="20.25" customHeight="1">
      <c r="B119" s="86" t="s">
        <v>123</v>
      </c>
      <c r="C119" s="65">
        <v>2411</v>
      </c>
      <c r="D119" s="87">
        <v>1.8701057967348354E-2</v>
      </c>
      <c r="E119" s="87">
        <v>0.38064107587590973</v>
      </c>
      <c r="F119" s="87">
        <v>0.1471067055817212</v>
      </c>
      <c r="G119" s="88">
        <v>11.521599999999999</v>
      </c>
      <c r="H119" s="89">
        <v>6.6775626682578845E-3</v>
      </c>
      <c r="I119" s="89">
        <v>3.6259165288640314</v>
      </c>
      <c r="J119" s="90">
        <v>2.7024641460069989</v>
      </c>
      <c r="K119" s="73"/>
      <c r="M119" s="251"/>
      <c r="N119" s="252"/>
      <c r="P119" s="227"/>
      <c r="AA119" s="40"/>
    </row>
    <row r="120" spans="2:27" ht="20.25" customHeight="1">
      <c r="B120" s="86" t="s">
        <v>123</v>
      </c>
      <c r="C120" s="65">
        <v>2412</v>
      </c>
      <c r="D120" s="87">
        <v>2.2189695131667402E-2</v>
      </c>
      <c r="E120" s="87">
        <v>0.38128386485108462</v>
      </c>
      <c r="F120" s="87">
        <v>0.1494114813672838</v>
      </c>
      <c r="G120" s="88">
        <v>10.815</v>
      </c>
      <c r="H120" s="89">
        <v>1.0226658546699781E-2</v>
      </c>
      <c r="I120" s="89">
        <v>3.5895571498916232</v>
      </c>
      <c r="J120" s="90">
        <v>2.6832914947938731</v>
      </c>
      <c r="K120" s="73"/>
      <c r="M120" s="251"/>
      <c r="N120" s="252"/>
      <c r="P120" s="227"/>
      <c r="AA120" s="40"/>
    </row>
    <row r="121" spans="2:27" ht="20.25" customHeight="1">
      <c r="B121" s="86" t="s">
        <v>123</v>
      </c>
      <c r="C121" s="65">
        <v>2501</v>
      </c>
      <c r="D121" s="87">
        <v>2.6208405543435124E-2</v>
      </c>
      <c r="E121" s="87">
        <v>0.3745665670105699</v>
      </c>
      <c r="F121" s="87">
        <v>0.14334962896597395</v>
      </c>
      <c r="G121" s="88">
        <v>10.589749999999999</v>
      </c>
      <c r="H121" s="89">
        <v>5.3561342344623411E-2</v>
      </c>
      <c r="I121" s="89">
        <v>3.2964571606645499</v>
      </c>
      <c r="J121" s="90">
        <v>2.7451261352924856</v>
      </c>
      <c r="K121" s="73" t="s">
        <v>68</v>
      </c>
      <c r="M121" s="251"/>
      <c r="N121" s="252"/>
      <c r="P121" s="227"/>
      <c r="AA121" s="40"/>
    </row>
    <row r="122" spans="2:27" ht="20.25" customHeight="1">
      <c r="B122" s="86" t="s">
        <v>119</v>
      </c>
      <c r="C122" s="65">
        <v>2401</v>
      </c>
      <c r="D122" s="87">
        <v>5.9768051555742871E-2</v>
      </c>
      <c r="E122" s="87">
        <v>0.38269113657295784</v>
      </c>
      <c r="F122" s="87">
        <v>0.24479744823139968</v>
      </c>
      <c r="G122" s="88">
        <v>12.159600000000001</v>
      </c>
      <c r="H122" s="89">
        <v>0.46799512161885232</v>
      </c>
      <c r="I122" s="89">
        <v>11.169483569303274</v>
      </c>
      <c r="J122" s="90">
        <v>2.3218651664230592</v>
      </c>
      <c r="K122" s="73"/>
      <c r="M122" s="251"/>
      <c r="N122" s="252"/>
      <c r="P122" s="227"/>
      <c r="AA122" s="40"/>
    </row>
    <row r="123" spans="2:27" ht="20.25" customHeight="1">
      <c r="B123" s="86" t="s">
        <v>119</v>
      </c>
      <c r="C123" s="65">
        <v>2402</v>
      </c>
      <c r="D123" s="87">
        <v>4.7080049031534864E-2</v>
      </c>
      <c r="E123" s="87">
        <v>0.33692012351667866</v>
      </c>
      <c r="F123" s="87">
        <v>0.19954364398271027</v>
      </c>
      <c r="G123" s="88">
        <v>8.3865625000000001</v>
      </c>
      <c r="H123" s="89">
        <v>6.7947625179848092E-2</v>
      </c>
      <c r="I123" s="89">
        <v>2.3225733697838984</v>
      </c>
      <c r="J123" s="90">
        <v>2.7329639015464857</v>
      </c>
      <c r="K123" s="73"/>
      <c r="M123" s="251"/>
      <c r="N123" s="252"/>
      <c r="P123" s="227"/>
      <c r="AA123" s="40"/>
    </row>
    <row r="124" spans="2:27" ht="20.25" customHeight="1">
      <c r="B124" s="86" t="s">
        <v>119</v>
      </c>
      <c r="C124" s="65">
        <v>2403</v>
      </c>
      <c r="D124" s="87">
        <v>2.1241927298067124E-2</v>
      </c>
      <c r="E124" s="87">
        <v>0.3365055860526926</v>
      </c>
      <c r="F124" s="87">
        <v>0.20174102852747963</v>
      </c>
      <c r="G124" s="88">
        <v>8.3306874999999998</v>
      </c>
      <c r="H124" s="89">
        <v>5.9733822106438898E-2</v>
      </c>
      <c r="I124" s="89">
        <v>2.1305063217963207</v>
      </c>
      <c r="J124" s="90">
        <v>2.7654485068127443</v>
      </c>
      <c r="K124" s="73"/>
      <c r="M124" s="251"/>
      <c r="N124" s="252"/>
      <c r="P124" s="227"/>
      <c r="AA124" s="40"/>
    </row>
    <row r="125" spans="2:27" ht="20.25" customHeight="1">
      <c r="B125" s="86" t="s">
        <v>119</v>
      </c>
      <c r="C125" s="65">
        <v>2404</v>
      </c>
      <c r="D125" s="87">
        <v>1.8660236790732348E-2</v>
      </c>
      <c r="E125" s="87">
        <v>0.3438560046607822</v>
      </c>
      <c r="F125" s="87">
        <v>0.21785261898599184</v>
      </c>
      <c r="G125" s="88">
        <v>9.0349374999999981</v>
      </c>
      <c r="H125" s="89">
        <v>6.4135894798807977E-2</v>
      </c>
      <c r="I125" s="89">
        <v>2.2290495682116327</v>
      </c>
      <c r="J125" s="90">
        <v>2.6826091847853912</v>
      </c>
      <c r="K125" s="73"/>
      <c r="M125" s="251"/>
      <c r="N125" s="252"/>
      <c r="P125" s="227"/>
      <c r="AA125" s="40"/>
    </row>
    <row r="126" spans="2:27" ht="20.25" customHeight="1">
      <c r="B126" s="86" t="s">
        <v>119</v>
      </c>
      <c r="C126" s="65">
        <v>2405</v>
      </c>
      <c r="D126" s="87">
        <v>1.9102250224066728E-2</v>
      </c>
      <c r="E126" s="87">
        <v>0.34197266411335359</v>
      </c>
      <c r="F126" s="87">
        <v>0.21095948488012436</v>
      </c>
      <c r="G126" s="88">
        <v>9.2923333333333336</v>
      </c>
      <c r="H126" s="89">
        <v>7.629145078002561E-2</v>
      </c>
      <c r="I126" s="89">
        <v>2.7682897854466435</v>
      </c>
      <c r="J126" s="90">
        <v>2.5722384110323206</v>
      </c>
      <c r="K126" s="73"/>
      <c r="M126" s="251"/>
      <c r="N126" s="252"/>
      <c r="P126" s="227"/>
      <c r="AA126" s="40"/>
    </row>
    <row r="127" spans="2:27" ht="20.25" customHeight="1">
      <c r="B127" s="86" t="s">
        <v>119</v>
      </c>
      <c r="C127" s="65">
        <v>2406</v>
      </c>
      <c r="D127" s="87">
        <v>2.0692448159849216E-2</v>
      </c>
      <c r="E127" s="87">
        <v>0.34635476240509649</v>
      </c>
      <c r="F127" s="87">
        <v>0.18457297862172445</v>
      </c>
      <c r="G127" s="88">
        <v>11.13833333333333</v>
      </c>
      <c r="H127" s="89">
        <v>3.7415185097371795E-2</v>
      </c>
      <c r="I127" s="89">
        <v>3.404781843860833</v>
      </c>
      <c r="J127" s="90">
        <v>2.3162792889641652</v>
      </c>
      <c r="K127" s="73"/>
      <c r="M127" s="251"/>
      <c r="N127" s="252"/>
      <c r="P127" s="227"/>
      <c r="AA127" s="40"/>
    </row>
    <row r="128" spans="2:27" ht="20.25" customHeight="1">
      <c r="B128" s="86" t="s">
        <v>119</v>
      </c>
      <c r="C128" s="65">
        <v>2407</v>
      </c>
      <c r="D128" s="87">
        <v>2.2023564396593052E-2</v>
      </c>
      <c r="E128" s="87">
        <v>0.34582034437218889</v>
      </c>
      <c r="F128" s="87">
        <v>0.1794494938782526</v>
      </c>
      <c r="G128" s="88">
        <v>11.822666666666668</v>
      </c>
      <c r="H128" s="89">
        <v>6.5901908206578153E-2</v>
      </c>
      <c r="I128" s="89">
        <v>3.377823337652059</v>
      </c>
      <c r="J128" s="90">
        <v>2.2561033762978631</v>
      </c>
      <c r="K128" s="73"/>
      <c r="M128" s="251"/>
      <c r="N128" s="252"/>
      <c r="P128" s="227"/>
      <c r="AA128" s="40"/>
    </row>
    <row r="129" spans="2:27" ht="20.25" customHeight="1">
      <c r="B129" s="86" t="s">
        <v>119</v>
      </c>
      <c r="C129" s="65">
        <v>2408</v>
      </c>
      <c r="D129" s="87">
        <v>1.9358368247654086E-2</v>
      </c>
      <c r="E129" s="87">
        <v>0.35328338229862932</v>
      </c>
      <c r="F129" s="87">
        <v>0.16325043102697495</v>
      </c>
      <c r="G129" s="88">
        <v>12.930533333333333</v>
      </c>
      <c r="H129" s="89">
        <v>3.1733345124034008E-2</v>
      </c>
      <c r="I129" s="89">
        <v>3.5946828171058525</v>
      </c>
      <c r="J129" s="90">
        <v>2.1455082425323981</v>
      </c>
      <c r="K129" s="73"/>
      <c r="M129" s="251"/>
      <c r="N129" s="252"/>
      <c r="P129" s="227"/>
      <c r="AA129" s="40"/>
    </row>
    <row r="130" spans="2:27" ht="20.25" customHeight="1">
      <c r="B130" s="86" t="s">
        <v>119</v>
      </c>
      <c r="C130" s="65">
        <v>2409</v>
      </c>
      <c r="D130" s="87">
        <v>1.9440099281523182E-2</v>
      </c>
      <c r="E130" s="87">
        <v>0.35438569557932365</v>
      </c>
      <c r="F130" s="87">
        <v>0.17948544994501864</v>
      </c>
      <c r="G130" s="88">
        <v>12.489533333333332</v>
      </c>
      <c r="H130" s="89">
        <v>5.1765599092690219E-2</v>
      </c>
      <c r="I130" s="89">
        <v>4.2667402888520423</v>
      </c>
      <c r="J130" s="90">
        <v>2.1818941892776418</v>
      </c>
      <c r="K130" s="73"/>
      <c r="M130" s="251"/>
      <c r="N130" s="252"/>
      <c r="P130" s="227"/>
      <c r="AA130" s="40"/>
    </row>
    <row r="131" spans="2:27" ht="20.25" customHeight="1">
      <c r="B131" s="86" t="s">
        <v>119</v>
      </c>
      <c r="C131" s="65">
        <v>2410</v>
      </c>
      <c r="D131" s="87">
        <v>2.0868132712001525E-2</v>
      </c>
      <c r="E131" s="87">
        <v>0.35518451290262743</v>
      </c>
      <c r="F131" s="87">
        <v>0.2172889641806531</v>
      </c>
      <c r="G131" s="88">
        <v>10.748785714285713</v>
      </c>
      <c r="H131" s="89">
        <v>0.19478763404138916</v>
      </c>
      <c r="I131" s="89">
        <v>5.4019984371650773</v>
      </c>
      <c r="J131" s="90">
        <v>2.4253957668739567</v>
      </c>
      <c r="K131" s="73"/>
    </row>
    <row r="132" spans="2:27" ht="20.25" customHeight="1">
      <c r="B132" s="86" t="s">
        <v>119</v>
      </c>
      <c r="C132" s="65">
        <v>2411</v>
      </c>
      <c r="D132" s="87">
        <v>1.6851688300105031E-2</v>
      </c>
      <c r="E132" s="87">
        <v>0.35125092811532443</v>
      </c>
      <c r="F132" s="87">
        <v>0.19901846216348987</v>
      </c>
      <c r="G132" s="88">
        <v>9.6410833333333343</v>
      </c>
      <c r="H132" s="89">
        <v>6.1735965974428153E-2</v>
      </c>
      <c r="I132" s="89">
        <v>4.9823211058621828</v>
      </c>
      <c r="J132" s="90">
        <v>2.4193556256668356</v>
      </c>
      <c r="K132" s="73"/>
    </row>
    <row r="133" spans="2:27" ht="20.25" customHeight="1">
      <c r="B133" s="86" t="s">
        <v>119</v>
      </c>
      <c r="C133" s="65">
        <v>2412</v>
      </c>
      <c r="D133" s="87">
        <v>2.0636551326059852E-2</v>
      </c>
      <c r="E133" s="87">
        <v>0.3519046837420961</v>
      </c>
      <c r="F133" s="87">
        <v>0.21074662573548131</v>
      </c>
      <c r="G133" s="88">
        <v>9.1123000000000012</v>
      </c>
      <c r="H133" s="89">
        <v>9.9526151468940408E-2</v>
      </c>
      <c r="I133" s="89">
        <v>4.9966651953383945</v>
      </c>
      <c r="J133" s="90">
        <v>2.4297624240704154</v>
      </c>
      <c r="K133" s="73"/>
    </row>
    <row r="134" spans="2:27" ht="20.25" customHeight="1">
      <c r="B134" s="86" t="s">
        <v>119</v>
      </c>
      <c r="C134" s="65">
        <v>2501</v>
      </c>
      <c r="D134" s="87">
        <v>2.4127770607843362E-2</v>
      </c>
      <c r="E134" s="87">
        <v>0.34730475416005246</v>
      </c>
      <c r="F134" s="87">
        <v>0.20204597966029683</v>
      </c>
      <c r="G134" s="88">
        <v>8.9178181818181823</v>
      </c>
      <c r="H134" s="89">
        <v>0.18352843150696579</v>
      </c>
      <c r="I134" s="89">
        <v>4.4611526427847075</v>
      </c>
      <c r="J134" s="90">
        <v>2.4599339386822203</v>
      </c>
      <c r="K134" s="73" t="s">
        <v>68</v>
      </c>
    </row>
    <row r="135" spans="2:27" ht="20.25" customHeight="1">
      <c r="B135" s="86" t="s">
        <v>120</v>
      </c>
      <c r="C135" s="65">
        <v>2401</v>
      </c>
      <c r="D135" s="87">
        <v>3.9449744483962081E-2</v>
      </c>
      <c r="E135" s="87">
        <v>0.42249972105649303</v>
      </c>
      <c r="F135" s="87">
        <v>0.19381615121437445</v>
      </c>
      <c r="G135" s="88">
        <v>9.1189999999999998</v>
      </c>
      <c r="H135" s="89">
        <v>0.47925448300281681</v>
      </c>
      <c r="I135" s="89">
        <v>6.6249884415095268</v>
      </c>
      <c r="J135" s="90">
        <v>1.5550116718724316</v>
      </c>
      <c r="K135" s="73"/>
    </row>
    <row r="136" spans="2:27" ht="20.25" customHeight="1">
      <c r="B136" s="86" t="s">
        <v>120</v>
      </c>
      <c r="C136" s="65">
        <v>2402</v>
      </c>
      <c r="D136" s="87">
        <v>2.9685687273960162E-2</v>
      </c>
      <c r="E136" s="87">
        <v>0.37742057288150693</v>
      </c>
      <c r="F136" s="87">
        <v>0.15565079125247011</v>
      </c>
      <c r="G136" s="88">
        <v>7.0840000000000005</v>
      </c>
      <c r="H136" s="89">
        <v>1.2745202968472476E-2</v>
      </c>
      <c r="I136" s="89">
        <v>2.4279611654940068</v>
      </c>
      <c r="J136" s="90">
        <v>1.6841161704973293</v>
      </c>
      <c r="K136" s="73"/>
    </row>
    <row r="137" spans="2:27" ht="20.25" customHeight="1">
      <c r="B137" s="86" t="s">
        <v>120</v>
      </c>
      <c r="C137" s="65">
        <v>2403</v>
      </c>
      <c r="D137" s="87">
        <v>1.2394288958105619E-2</v>
      </c>
      <c r="E137" s="87">
        <v>0.36211561337617099</v>
      </c>
      <c r="F137" s="87">
        <v>0.19743692447792907</v>
      </c>
      <c r="G137" s="88">
        <v>6.2206250000000001</v>
      </c>
      <c r="H137" s="89">
        <v>6.4829067305181105E-3</v>
      </c>
      <c r="I137" s="89">
        <v>1.7341775504135946</v>
      </c>
      <c r="J137" s="90">
        <v>1.8043293926692092</v>
      </c>
      <c r="K137" s="73"/>
    </row>
    <row r="138" spans="2:27" ht="20.25" customHeight="1">
      <c r="B138" s="86" t="s">
        <v>120</v>
      </c>
      <c r="C138" s="65">
        <v>2404</v>
      </c>
      <c r="D138" s="87">
        <v>1.1694544477305412E-2</v>
      </c>
      <c r="E138" s="87">
        <v>0.35554906069116105</v>
      </c>
      <c r="F138" s="87">
        <v>0.21534768123644202</v>
      </c>
      <c r="G138" s="88">
        <v>6.297625</v>
      </c>
      <c r="H138" s="89">
        <v>0</v>
      </c>
      <c r="I138" s="89">
        <v>2.5567911981852478</v>
      </c>
      <c r="J138" s="90">
        <v>1.8117564255830461</v>
      </c>
      <c r="K138" s="73"/>
    </row>
    <row r="139" spans="2:27" ht="20.25" customHeight="1">
      <c r="B139" s="86" t="s">
        <v>120</v>
      </c>
      <c r="C139" s="65">
        <v>2405</v>
      </c>
      <c r="D139" s="87">
        <v>1.0898652869526314E-2</v>
      </c>
      <c r="E139" s="87">
        <v>0.34072248448044479</v>
      </c>
      <c r="F139" s="87">
        <v>0.21913420081431453</v>
      </c>
      <c r="G139" s="88">
        <v>5.866714285714286</v>
      </c>
      <c r="H139" s="89">
        <v>4.1731898841042567E-3</v>
      </c>
      <c r="I139" s="89">
        <v>1.5732925863073048</v>
      </c>
      <c r="J139" s="90">
        <v>1.8625914603907676</v>
      </c>
      <c r="K139" s="73"/>
    </row>
    <row r="140" spans="2:27" ht="20.25" customHeight="1">
      <c r="B140" s="86" t="s">
        <v>120</v>
      </c>
      <c r="C140" s="65">
        <v>2406</v>
      </c>
      <c r="D140" s="87">
        <v>1.2894434000737382E-2</v>
      </c>
      <c r="E140" s="87">
        <v>0.3471536828657209</v>
      </c>
      <c r="F140" s="87">
        <v>0.20772191166003059</v>
      </c>
      <c r="G140" s="88">
        <v>6.8364999999999991</v>
      </c>
      <c r="H140" s="89">
        <v>1.9407216909999744E-2</v>
      </c>
      <c r="I140" s="89">
        <v>2.141262932403305</v>
      </c>
      <c r="J140" s="90">
        <v>1.8231750430814513</v>
      </c>
      <c r="K140" s="73"/>
    </row>
    <row r="141" spans="2:27" ht="20.25" customHeight="1">
      <c r="B141" s="86" t="s">
        <v>120</v>
      </c>
      <c r="C141" s="65">
        <v>2407</v>
      </c>
      <c r="D141" s="87">
        <v>1.2263456614359144E-2</v>
      </c>
      <c r="E141" s="87">
        <v>0.35093667083149688</v>
      </c>
      <c r="F141" s="87">
        <v>0.18888408108557669</v>
      </c>
      <c r="G141" s="88">
        <v>7.4672857142857145</v>
      </c>
      <c r="H141" s="89">
        <v>1.3960390324137227E-2</v>
      </c>
      <c r="I141" s="89">
        <v>2.5268306486688381</v>
      </c>
      <c r="J141" s="90">
        <v>1.7540095985253157</v>
      </c>
      <c r="K141" s="73"/>
    </row>
    <row r="142" spans="2:27" ht="20.25" customHeight="1">
      <c r="B142" s="86" t="s">
        <v>120</v>
      </c>
      <c r="C142" s="65">
        <v>2408</v>
      </c>
      <c r="D142" s="87">
        <v>1.3115416477928639E-2</v>
      </c>
      <c r="E142" s="87">
        <v>0.33639543651114395</v>
      </c>
      <c r="F142" s="87">
        <v>0.17545006381566047</v>
      </c>
      <c r="G142" s="88">
        <v>7.7055000000000007</v>
      </c>
      <c r="H142" s="89">
        <v>0</v>
      </c>
      <c r="I142" s="89">
        <v>2.2238418452825313</v>
      </c>
      <c r="J142" s="90">
        <v>1.7400034547513092</v>
      </c>
      <c r="K142" s="73"/>
    </row>
    <row r="143" spans="2:27" ht="20.25" customHeight="1">
      <c r="B143" s="86" t="s">
        <v>120</v>
      </c>
      <c r="C143" s="65">
        <v>2409</v>
      </c>
      <c r="D143" s="87">
        <v>1.4178494982000248E-2</v>
      </c>
      <c r="E143" s="87">
        <v>0.34448299782587366</v>
      </c>
      <c r="F143" s="87">
        <v>0.19405532063923522</v>
      </c>
      <c r="G143" s="88">
        <v>7.5196666666666658</v>
      </c>
      <c r="H143" s="89">
        <v>0</v>
      </c>
      <c r="I143" s="89">
        <v>2.1955164013928075</v>
      </c>
      <c r="J143" s="90">
        <v>1.755152976430455</v>
      </c>
      <c r="K143" s="73"/>
    </row>
    <row r="144" spans="2:27" ht="20.25" customHeight="1">
      <c r="B144" s="86" t="s">
        <v>120</v>
      </c>
      <c r="C144" s="65">
        <v>2410</v>
      </c>
      <c r="D144" s="87">
        <v>1.2636431477481001E-2</v>
      </c>
      <c r="E144" s="87">
        <v>0.37273469951998456</v>
      </c>
      <c r="F144" s="87">
        <v>0.22497765395948535</v>
      </c>
      <c r="G144" s="88">
        <v>7.4500000000000011</v>
      </c>
      <c r="H144" s="89">
        <v>7.2827943013591148E-2</v>
      </c>
      <c r="I144" s="89">
        <v>2.8402897775300548</v>
      </c>
      <c r="J144" s="90">
        <v>1.7577915814957921</v>
      </c>
      <c r="K144" s="73"/>
    </row>
    <row r="145" spans="2:11" ht="20.25" customHeight="1">
      <c r="B145" s="86" t="s">
        <v>120</v>
      </c>
      <c r="C145" s="65">
        <v>2411</v>
      </c>
      <c r="D145" s="87">
        <v>1.1168002382393905E-2</v>
      </c>
      <c r="E145" s="87">
        <v>0.37511792154696655</v>
      </c>
      <c r="F145" s="87">
        <v>0.22971918715324319</v>
      </c>
      <c r="G145" s="88">
        <v>6.9845714285714289</v>
      </c>
      <c r="H145" s="89">
        <v>2.6703770665881216E-2</v>
      </c>
      <c r="I145" s="89">
        <v>1.9894309146081508</v>
      </c>
      <c r="J145" s="90">
        <v>1.7852153218222189</v>
      </c>
      <c r="K145" s="73"/>
    </row>
    <row r="146" spans="2:11" ht="20.25" customHeight="1">
      <c r="B146" s="86" t="s">
        <v>120</v>
      </c>
      <c r="C146" s="65">
        <v>2412</v>
      </c>
      <c r="D146" s="87">
        <v>1.3906772185606936E-2</v>
      </c>
      <c r="E146" s="87">
        <v>0.37347761022750164</v>
      </c>
      <c r="F146" s="87">
        <v>0.21556499156013093</v>
      </c>
      <c r="G146" s="88">
        <v>6.9901428571428568</v>
      </c>
      <c r="H146" s="89">
        <v>4.5682647218040995E-2</v>
      </c>
      <c r="I146" s="89">
        <v>1.5874719908269246</v>
      </c>
      <c r="J146" s="90">
        <v>1.7597458876823153</v>
      </c>
      <c r="K146" s="73"/>
    </row>
    <row r="147" spans="2:11" ht="20.25" customHeight="1">
      <c r="B147" s="86" t="s">
        <v>120</v>
      </c>
      <c r="C147" s="65">
        <v>2501</v>
      </c>
      <c r="D147" s="87">
        <v>1.3098729814085004E-2</v>
      </c>
      <c r="E147" s="87">
        <v>0.37866933915737017</v>
      </c>
      <c r="F147" s="87">
        <v>0.19462376998001596</v>
      </c>
      <c r="G147" s="88">
        <v>6.9318571428571429</v>
      </c>
      <c r="H147" s="89">
        <v>6.4774936245269005E-2</v>
      </c>
      <c r="I147" s="89">
        <v>1.3851870981680603</v>
      </c>
      <c r="J147" s="90">
        <v>1.7777067090421752</v>
      </c>
      <c r="K147" s="73" t="s">
        <v>69</v>
      </c>
    </row>
    <row r="148" spans="2:11" ht="20.25" customHeight="1">
      <c r="B148" s="86" t="s">
        <v>118</v>
      </c>
      <c r="C148" s="65">
        <v>2401</v>
      </c>
      <c r="D148" s="87">
        <v>5.2326895699666899E-2</v>
      </c>
      <c r="E148" s="87">
        <v>0.42362128933659549</v>
      </c>
      <c r="F148" s="87">
        <v>0.2605035975057351</v>
      </c>
      <c r="G148" s="88">
        <v>15.039499999999999</v>
      </c>
      <c r="H148" s="89">
        <v>0.23929349248961054</v>
      </c>
      <c r="I148" s="89">
        <v>36.242087135244653</v>
      </c>
      <c r="J148" s="90">
        <v>2.6294773782250944</v>
      </c>
      <c r="K148" s="73"/>
    </row>
    <row r="149" spans="2:11" ht="20.25" customHeight="1">
      <c r="B149" s="86" t="s">
        <v>118</v>
      </c>
      <c r="C149" s="65">
        <v>2402</v>
      </c>
      <c r="D149" s="87">
        <v>5.4420207433608522E-2</v>
      </c>
      <c r="E149" s="87">
        <v>0.34977266511152588</v>
      </c>
      <c r="F149" s="87">
        <v>0.23485343118629537</v>
      </c>
      <c r="G149" s="88">
        <v>10.947142857142856</v>
      </c>
      <c r="H149" s="89">
        <v>3.779645564080833E-2</v>
      </c>
      <c r="I149" s="89">
        <v>6.7071528555325326</v>
      </c>
      <c r="J149" s="90">
        <v>3.0921307176765076</v>
      </c>
      <c r="K149" s="73"/>
    </row>
    <row r="150" spans="2:11" ht="20.25" customHeight="1">
      <c r="B150" s="86" t="s">
        <v>118</v>
      </c>
      <c r="C150" s="65">
        <v>2403</v>
      </c>
      <c r="D150" s="87">
        <v>1.4988442543281411E-2</v>
      </c>
      <c r="E150" s="87">
        <v>0.3515158893841715</v>
      </c>
      <c r="F150" s="87">
        <v>0.23655387913792322</v>
      </c>
      <c r="G150" s="88">
        <v>10.646714285714284</v>
      </c>
      <c r="H150" s="89">
        <v>6.5846591270124766E-2</v>
      </c>
      <c r="I150" s="89">
        <v>7.1641091301895745</v>
      </c>
      <c r="J150" s="90">
        <v>3.1234955769821888</v>
      </c>
      <c r="K150" s="73"/>
    </row>
    <row r="151" spans="2:11" ht="20.25" customHeight="1">
      <c r="B151" s="86" t="s">
        <v>118</v>
      </c>
      <c r="C151" s="65">
        <v>2404</v>
      </c>
      <c r="D151" s="87">
        <v>1.4667268090314179E-2</v>
      </c>
      <c r="E151" s="87">
        <v>0.35195643210096889</v>
      </c>
      <c r="F151" s="87">
        <v>0.23676573195534828</v>
      </c>
      <c r="G151" s="88">
        <v>10.622428571428571</v>
      </c>
      <c r="H151" s="89">
        <v>7.0803149508178315E-3</v>
      </c>
      <c r="I151" s="89">
        <v>7.0059716438342443</v>
      </c>
      <c r="J151" s="90">
        <v>3.1408038081925023</v>
      </c>
      <c r="K151" s="73"/>
    </row>
    <row r="152" spans="2:11" ht="20.25" customHeight="1">
      <c r="B152" s="86" t="s">
        <v>118</v>
      </c>
      <c r="C152" s="65">
        <v>2405</v>
      </c>
      <c r="D152" s="87">
        <v>1.4382320131839673E-2</v>
      </c>
      <c r="E152" s="87">
        <v>0.35363583032748441</v>
      </c>
      <c r="F152" s="87">
        <v>0.24437097114054479</v>
      </c>
      <c r="G152" s="88">
        <v>11.197857142857144</v>
      </c>
      <c r="H152" s="89">
        <v>2.1926511542444575E-2</v>
      </c>
      <c r="I152" s="89">
        <v>6.0919157902091845</v>
      </c>
      <c r="J152" s="90">
        <v>3.0876844375779418</v>
      </c>
      <c r="K152" s="73"/>
    </row>
    <row r="153" spans="2:11" ht="20.25" customHeight="1">
      <c r="B153" s="86" t="s">
        <v>118</v>
      </c>
      <c r="C153" s="65">
        <v>2406</v>
      </c>
      <c r="D153" s="87">
        <v>1.5040135888213938E-2</v>
      </c>
      <c r="E153" s="87">
        <v>0.35244893475983924</v>
      </c>
      <c r="F153" s="87">
        <v>0.19989906801997087</v>
      </c>
      <c r="G153" s="88">
        <v>13.073857142857145</v>
      </c>
      <c r="H153" s="89">
        <v>6.7522063171751683E-3</v>
      </c>
      <c r="I153" s="89">
        <v>7.9844839700596371</v>
      </c>
      <c r="J153" s="90">
        <v>2.8007155926001226</v>
      </c>
      <c r="K153" s="73"/>
    </row>
    <row r="154" spans="2:11" ht="20.25" customHeight="1">
      <c r="B154" s="86" t="s">
        <v>118</v>
      </c>
      <c r="C154" s="65">
        <v>2407</v>
      </c>
      <c r="D154" s="87">
        <v>1.8350692998852763E-2</v>
      </c>
      <c r="E154" s="87">
        <v>0.35635885044764082</v>
      </c>
      <c r="F154" s="87">
        <v>0.197088594075671</v>
      </c>
      <c r="G154" s="88">
        <v>14.482285714285714</v>
      </c>
      <c r="H154" s="89">
        <v>0.15681672459042723</v>
      </c>
      <c r="I154" s="89">
        <v>7.8208170731906694</v>
      </c>
      <c r="J154" s="90">
        <v>2.6529851301154728</v>
      </c>
      <c r="K154" s="73"/>
    </row>
    <row r="155" spans="2:11" ht="20.25" customHeight="1">
      <c r="B155" s="86" t="s">
        <v>118</v>
      </c>
      <c r="C155" s="65">
        <v>2408</v>
      </c>
      <c r="D155" s="87">
        <v>1.9264580126363725E-2</v>
      </c>
      <c r="E155" s="87">
        <v>0.35972700621939202</v>
      </c>
      <c r="F155" s="87">
        <v>0.19174534788959346</v>
      </c>
      <c r="G155" s="88">
        <v>16.392571428571429</v>
      </c>
      <c r="H155" s="89">
        <v>1.7010010901715989E-2</v>
      </c>
      <c r="I155" s="89">
        <v>10.231521557382166</v>
      </c>
      <c r="J155" s="90">
        <v>2.4730220951310868</v>
      </c>
      <c r="K155" s="73"/>
    </row>
    <row r="156" spans="2:11" ht="20.25" customHeight="1">
      <c r="B156" s="86" t="s">
        <v>118</v>
      </c>
      <c r="C156" s="65">
        <v>2409</v>
      </c>
      <c r="D156" s="87">
        <v>2.2314573055058708E-2</v>
      </c>
      <c r="E156" s="87">
        <v>0.36926097143808029</v>
      </c>
      <c r="F156" s="87">
        <v>0.20611815077226436</v>
      </c>
      <c r="G156" s="88">
        <v>12.190333333333333</v>
      </c>
      <c r="H156" s="89">
        <v>2.6357819791849663E-2</v>
      </c>
      <c r="I156" s="89">
        <v>20.769961995977535</v>
      </c>
      <c r="J156" s="90">
        <v>2.430974522743969</v>
      </c>
      <c r="K156" s="73"/>
    </row>
    <row r="157" spans="2:11" ht="20.25" customHeight="1">
      <c r="B157" s="86" t="s">
        <v>118</v>
      </c>
      <c r="C157" s="65">
        <v>2410</v>
      </c>
      <c r="D157" s="87">
        <v>1.9228660512015158E-2</v>
      </c>
      <c r="E157" s="87">
        <v>0.36804641772276331</v>
      </c>
      <c r="F157" s="87">
        <v>0.23630539493656116</v>
      </c>
      <c r="G157" s="88">
        <v>10.563000000000001</v>
      </c>
      <c r="H157" s="89">
        <v>2.4821995266445501E-2</v>
      </c>
      <c r="I157" s="89">
        <v>18.976415381197587</v>
      </c>
      <c r="J157" s="90">
        <v>2.7091601182332532</v>
      </c>
      <c r="K157" s="73"/>
    </row>
    <row r="158" spans="2:11" ht="20.25" customHeight="1">
      <c r="B158" s="86" t="s">
        <v>118</v>
      </c>
      <c r="C158" s="65">
        <v>2411</v>
      </c>
      <c r="D158" s="87">
        <v>2.0211786298260412E-2</v>
      </c>
      <c r="E158" s="87">
        <v>0.36477430111313069</v>
      </c>
      <c r="F158" s="87">
        <v>0.24039645089333037</v>
      </c>
      <c r="G158" s="88">
        <v>10.003333333333332</v>
      </c>
      <c r="H158" s="89">
        <v>0</v>
      </c>
      <c r="I158" s="89">
        <v>14.945930948397288</v>
      </c>
      <c r="J158" s="90">
        <v>2.7896173100553994</v>
      </c>
      <c r="K158" s="73"/>
    </row>
    <row r="159" spans="2:11" ht="20.25" customHeight="1">
      <c r="B159" s="86" t="s">
        <v>118</v>
      </c>
      <c r="C159" s="65">
        <v>2412</v>
      </c>
      <c r="D159" s="87">
        <v>4.3494066084478353E-2</v>
      </c>
      <c r="E159" s="87">
        <v>0.38609122673582524</v>
      </c>
      <c r="F159" s="87">
        <v>0.23492359477148175</v>
      </c>
      <c r="G159" s="88">
        <v>10.849</v>
      </c>
      <c r="H159" s="89">
        <v>0.18353405841522014</v>
      </c>
      <c r="I159" s="89">
        <v>18.169871783106792</v>
      </c>
      <c r="J159" s="90">
        <v>2.7448627462833937</v>
      </c>
      <c r="K159" s="73"/>
    </row>
    <row r="160" spans="2:11" ht="20.25" customHeight="1">
      <c r="B160" s="86" t="s">
        <v>118</v>
      </c>
      <c r="C160" s="65">
        <v>2501</v>
      </c>
      <c r="D160" s="87">
        <v>0</v>
      </c>
      <c r="E160" s="87">
        <v>0</v>
      </c>
      <c r="F160" s="87">
        <v>0</v>
      </c>
      <c r="G160" s="88">
        <v>0</v>
      </c>
      <c r="H160" s="89">
        <v>0</v>
      </c>
      <c r="I160" s="89">
        <v>0</v>
      </c>
      <c r="J160" s="90">
        <v>0</v>
      </c>
      <c r="K160" s="73" t="s">
        <v>401</v>
      </c>
    </row>
    <row r="161" spans="2:11" ht="20.25" customHeight="1">
      <c r="B161" s="84" t="s">
        <v>127</v>
      </c>
      <c r="C161" s="83"/>
      <c r="D161" s="84"/>
      <c r="E161" s="84"/>
      <c r="F161" s="84"/>
      <c r="G161" s="84"/>
      <c r="H161" s="84"/>
      <c r="I161" s="84"/>
      <c r="J161" s="84"/>
      <c r="K161" s="83"/>
    </row>
    <row r="162" spans="2:11" ht="20.25" customHeight="1">
      <c r="B162" s="223" t="str">
        <f>C72</f>
        <v>566</v>
      </c>
      <c r="C162" s="54"/>
      <c r="D162" s="66">
        <f>(SUMIFS(D$83:D$160,$B$83:$B$160,$B162,$C$83:$C$160,MAX($C$83:$C$160))/SUMIFS(D$83:D$160,$B$83:$B$160,$B162,$C$83:$C$160,2412))-1</f>
        <v>0.10743105613757353</v>
      </c>
      <c r="E162" s="66">
        <f>(SUMIFS(E$83:E$160,$B$83:$B$160,$B162,$C$83:$C$160,MAX($C$83:$C$160))/SUMIFS(E$83:E$160,$B$83:$B$160,$B162,$C$83:$C$160,2412))-1</f>
        <v>-1.5216289733502975E-2</v>
      </c>
      <c r="F162" s="66">
        <f>(SUMIFS(F$83:F$160,$B$83:$B$160,$B162,$C$83:$C$160,MAX($C$83:$C$160))/SUMIFS(F$83:F$160,$B$83:$B$160,$B162,$C$83:$C$160,2412))-1</f>
        <v>-2.968666624264038E-2</v>
      </c>
      <c r="G162" s="66">
        <f>(SUMIFS(G$83:G$160,$B$83:$B$160,$B162,$C$83:$C$160,MAX($C$83:$C$160))/SUMIFS(G$83:G$160,$B$83:$B$160,$B162,$C$83:$C$160,2412))-1</f>
        <v>-3.0325091703301443E-2</v>
      </c>
      <c r="H162" s="66">
        <f>(SUMIFS(H$83:H$160,$B$83:$B$160,$B162,$C$83:$C$160,MAX($C$83:$C$160))/SUMIFS(H$83:H$160,$B$83:$B$160,$B162,$C$83:$C$160,2412))-1</f>
        <v>1.3253769981176378</v>
      </c>
      <c r="I162" s="66">
        <f>(SUMIFS(I$83:I$160,$B$83:$B$160,$B162,$C$83:$C$160,MAX($C$83:$C$160))/SUMIFS(I$83:I$160,$B$83:$B$160,$B162,$C$83:$C$160,2412))-1</f>
        <v>-0.13706289487103074</v>
      </c>
      <c r="J162" s="66">
        <f>(SUMIFS(J$83:J$160,$B$83:$B$160,$B162,$C$83:$C$160,MAX($C$83:$C$160))/SUMIFS(J$83:J$160,$B$83:$B$160,$B162,$C$83:$C$160,2412))-1</f>
        <v>1.50488162589415E-2</v>
      </c>
      <c r="K162" s="55"/>
    </row>
    <row r="163" spans="2:11" ht="20.25" customHeight="1">
      <c r="B163" s="42" t="str">
        <f>D72</f>
        <v>567</v>
      </c>
      <c r="C163" s="54"/>
      <c r="D163" s="66">
        <f>(SUMIFS(D$83:D$160,$B$83:$B$160,$B163,$C$83:$C$160,MAX($C$83:$C$160))/SUMIFS(D$83:D$160,$B$83:$B$160,$B163,$C$83:$C$160,2412))-1</f>
        <v>1.1845067507522344E-2</v>
      </c>
      <c r="E163" s="66">
        <f>(SUMIFS(E$83:E$160,$B$83:$B$160,$B163,$C$83:$C$160,MAX($C$83:$C$160))/SUMIFS(E$83:E$160,$B$83:$B$160,$B163,$C$83:$C$160,2412))-1</f>
        <v>-1.6404673941135872E-2</v>
      </c>
      <c r="F163" s="66">
        <f>(SUMIFS(F$83:F$160,$B$83:$B$160,$B163,$C$83:$C$160,MAX($C$83:$C$160))/SUMIFS(F$83:F$160,$B$83:$B$160,$B163,$C$83:$C$160,2412))-1</f>
        <v>-7.9521259820073742E-2</v>
      </c>
      <c r="G163" s="66">
        <f>(SUMIFS(G$83:G$160,$B$83:$B$160,$B163,$C$83:$C$160,MAX($C$83:$C$160))/SUMIFS(G$83:G$160,$B$83:$B$160,$B163,$C$83:$C$160,2412))-1</f>
        <v>-2.3444381120149349E-2</v>
      </c>
      <c r="H163" s="66">
        <f>(SUMIFS(H$83:H$160,$B$83:$B$160,$B163,$C$83:$C$160,MAX($C$83:$C$160))/SUMIFS(H$83:H$160,$B$83:$B$160,$B163,$C$83:$C$160,2412))-1</f>
        <v>-0.93984895516535472</v>
      </c>
      <c r="I163" s="66">
        <f>(SUMIFS(I$83:I$160,$B$83:$B$160,$B163,$C$83:$C$160,MAX($C$83:$C$160))/SUMIFS(I$83:I$160,$B$83:$B$160,$B163,$C$83:$C$160,2412))-1</f>
        <v>-0.4148682096405375</v>
      </c>
      <c r="J163" s="85">
        <f>(SUMIFS(J$83:J$160,$B$83:$B$160,$B163,$C$83:$C$160,MAX($C$83:$C$160))/SUMIFS(J$83:J$160,$B$83:$B$160,$B163,$C$83:$C$160,2412))-1</f>
        <v>3.5666463862826792E-3</v>
      </c>
      <c r="K163" s="55"/>
    </row>
    <row r="164" spans="2:11" ht="20.25" customHeight="1">
      <c r="B164" s="42" t="str">
        <f>E72</f>
        <v>순환56</v>
      </c>
      <c r="C164" s="54"/>
      <c r="D164" s="66">
        <f>(SUMIFS(D$83:D$160,$B$83:$B$160,$B164,$C$83:$C$160,MAX($C$83:$C$160))/SUMIFS(D$83:D$160,$B$83:$B$160,$B164,$C$83:$C$160,2412))-1</f>
        <v>0.18110705838551744</v>
      </c>
      <c r="E164" s="66">
        <f>(SUMIFS(E$83:E$160,$B$83:$B$160,$B164,$C$83:$C$160,MAX($C$83:$C$160))/SUMIFS(E$83:E$160,$B$83:$B$160,$B164,$C$83:$C$160,2412))-1</f>
        <v>-1.7617576980705096E-2</v>
      </c>
      <c r="F164" s="66">
        <f>(SUMIFS(F$83:F$160,$B$83:$B$160,$B164,$C$83:$C$160,MAX($C$83:$C$160))/SUMIFS(F$83:F$160,$B$83:$B$160,$B164,$C$83:$C$160,2412))-1</f>
        <v>-4.0571530017887936E-2</v>
      </c>
      <c r="G164" s="66">
        <f>(SUMIFS(G$83:G$160,$B$83:$B$160,$B164,$C$83:$C$160,MAX($C$83:$C$160))/SUMIFS(G$83:G$160,$B$83:$B$160,$B164,$C$83:$C$160,2412))-1</f>
        <v>-2.0827554322700004E-2</v>
      </c>
      <c r="H164" s="66" t="s">
        <v>275</v>
      </c>
      <c r="I164" s="66">
        <f>(SUMIFS(I$83:I$160,$B$83:$B$160,$B164,$C$83:$C$160,MAX($C$83:$C$160))/SUMIFS(I$83:I$160,$B$83:$B$160,$B164,$C$83:$C$160,2412))-1</f>
        <v>-8.1653523537276063E-2</v>
      </c>
      <c r="J164" s="85">
        <f>(SUMIFS(J$83:J$160,$B$83:$B$160,$B164,$C$83:$C$160,MAX($C$83:$C$160))/SUMIFS(J$83:J$160,$B$83:$B$160,$B164,$C$83:$C$160,2412))-1</f>
        <v>2.3044324710373099E-2</v>
      </c>
      <c r="K164" s="55"/>
    </row>
    <row r="165" spans="2:11" ht="20.25" customHeight="1">
      <c r="B165" s="42" t="str">
        <f>F72</f>
        <v>532</v>
      </c>
      <c r="C165" s="54"/>
      <c r="D165" s="66">
        <f>(SUMIFS(D$83:D$160,$B$83:$B$160,$B165,$C$83:$C$160,MAX($C$83:$C$160))/SUMIFS(D$83:D$160,$B$83:$B$160,$B165,$C$83:$C$160,2412))-1</f>
        <v>0.16917648819426501</v>
      </c>
      <c r="E165" s="66">
        <f>(SUMIFS(E$83:E$160,$B$83:$B$160,$B165,$C$83:$C$160,MAX($C$83:$C$160))/SUMIFS(E$83:E$160,$B$83:$B$160,$B165,$C$83:$C$160,2412))-1</f>
        <v>-1.3071521336768699E-2</v>
      </c>
      <c r="F165" s="66">
        <f>(SUMIFS(F$83:F$160,$B$83:$B$160,$B165,$C$83:$C$160,MAX($C$83:$C$160))/SUMIFS(F$83:F$160,$B$83:$B$160,$B165,$C$83:$C$160,2412))-1</f>
        <v>-4.128486539141607E-2</v>
      </c>
      <c r="G165" s="66">
        <f>(SUMIFS(G$83:G$160,$B$83:$B$160,$B165,$C$83:$C$160,MAX($C$83:$C$160))/SUMIFS(G$83:G$160,$B$83:$B$160,$B165,$C$83:$C$160,2412))-1</f>
        <v>-2.1342780437630382E-2</v>
      </c>
      <c r="H165" s="66">
        <f>(SUMIFS(H$83:H$160,$B$83:$B$160,$B165,$C$83:$C$160,MAX($C$83:$C$160))/SUMIFS(H$83:H$160,$B$83:$B$160,$B165,$C$83:$C$160,2412))-1</f>
        <v>0.84402218711571875</v>
      </c>
      <c r="I165" s="66">
        <f>(SUMIFS(I$83:I$160,$B$83:$B$160,$B165,$C$83:$C$160,MAX($C$83:$C$160))/SUMIFS(I$83:I$160,$B$83:$B$160,$B165,$C$83:$C$160,2412))-1</f>
        <v>-0.10717399137594608</v>
      </c>
      <c r="J165" s="85">
        <f>(SUMIFS(J$83:J$160,$B$83:$B$160,$B165,$C$83:$C$160,MAX($C$83:$C$160))/SUMIFS(J$83:J$160,$B$83:$B$160,$B165,$C$83:$C$160,2412))-1</f>
        <v>1.2417475187249227E-2</v>
      </c>
      <c r="K165" s="55"/>
    </row>
    <row r="166" spans="2:11" ht="20.25" customHeight="1">
      <c r="B166" s="42" t="str">
        <f>G72</f>
        <v>540</v>
      </c>
      <c r="C166" s="54"/>
      <c r="D166" s="66">
        <f>(SUMIFS(D$83:D$160,$B$83:$B$160,$B166,$C$83:$C$160,MAX($C$83:$C$160))/SUMIFS(D$83:D$160,$B$83:$B$160,$B166,$C$83:$C$160,2412))-1</f>
        <v>-5.8104235888629119E-2</v>
      </c>
      <c r="E166" s="66">
        <f>(SUMIFS(E$83:E$160,$B$83:$B$160,$B166,$C$83:$C$160,MAX($C$83:$C$160))/SUMIFS(E$83:E$160,$B$83:$B$160,$B166,$C$83:$C$160,2412))-1</f>
        <v>1.390104463479358E-2</v>
      </c>
      <c r="F166" s="66">
        <f>(SUMIFS(F$83:F$160,$B$83:$B$160,$B166,$C$83:$C$160,MAX($C$83:$C$160))/SUMIFS(F$83:F$160,$B$83:$B$160,$B166,$C$83:$C$160,2412))-1</f>
        <v>-9.7145744439089521E-2</v>
      </c>
      <c r="G166" s="66">
        <f>(SUMIFS(G$83:G$160,$B$83:$B$160,$B166,$C$83:$C$160,MAX($C$83:$C$160))/SUMIFS(G$83:G$160,$B$83:$B$160,$B166,$C$83:$C$160,2412))-1</f>
        <v>-8.3382722609388615E-3</v>
      </c>
      <c r="H166" s="66">
        <f>(SUMIFS(H$83:H$160,$B$83:$B$160,$B166,$C$83:$C$160,MAX($C$83:$C$160))/SUMIFS(H$83:H$160,$B$83:$B$160,$B166,$C$83:$C$160,2412))-1</f>
        <v>0.41793307064937513</v>
      </c>
      <c r="I166" s="66">
        <f>(SUMIFS(I$83:I$160,$B$83:$B$160,$B166,$C$83:$C$160,MAX($C$83:$C$160))/SUMIFS(I$83:I$160,$B$83:$B$160,$B166,$C$83:$C$160,2412))-1</f>
        <v>-0.12742580267730752</v>
      </c>
      <c r="J166" s="85">
        <f>(SUMIFS(J$83:J$160,$B$83:$B$160,$B166,$C$83:$C$160,MAX($C$83:$C$160))/SUMIFS(J$83:J$160,$B$83:$B$160,$B166,$C$83:$C$160,2412))-1</f>
        <v>1.0206485769098883E-2</v>
      </c>
      <c r="K166" s="55"/>
    </row>
    <row r="167" spans="2:11" ht="20.25" customHeight="1">
      <c r="B167" s="42" t="str">
        <f>H72</f>
        <v>510</v>
      </c>
      <c r="C167" s="54"/>
      <c r="D167" s="66">
        <f>(SUMIFS(D$83:D$160,$B$83:$B$160,$B167,$C$83:$C$160,MAX($C$83:$C$160))/SUMIFS(D$83:D$160,$B$83:$B$160,$B167,$C$83:$C$160,2412))-1</f>
        <v>-1</v>
      </c>
      <c r="E167" s="66">
        <f>(SUMIFS(E$83:E$160,$B$83:$B$160,$B167,$C$83:$C$160,MAX($C$83:$C$160))/SUMIFS(E$83:E$160,$B$83:$B$160,$B167,$C$83:$C$160,2412))-1</f>
        <v>-1</v>
      </c>
      <c r="F167" s="66">
        <f>(SUMIFS(F$83:F$160,$B$83:$B$160,$B167,$C$83:$C$160,MAX($C$83:$C$160))/SUMIFS(F$83:F$160,$B$83:$B$160,$B167,$C$83:$C$160,2412))-1</f>
        <v>-1</v>
      </c>
      <c r="G167" s="66">
        <f>(SUMIFS(G$83:G$160,$B$83:$B$160,$B167,$C$83:$C$160,MAX($C$83:$C$160))/SUMIFS(G$83:G$160,$B$83:$B$160,$B167,$C$83:$C$160,2412))-1</f>
        <v>-1</v>
      </c>
      <c r="H167" s="66">
        <f>(SUMIFS(H$83:H$160,$B$83:$B$160,$B167,$C$83:$C$160,MAX($C$83:$C$160))/SUMIFS(H$83:H$160,$B$83:$B$160,$B167,$C$83:$C$160,2412))-1</f>
        <v>-1</v>
      </c>
      <c r="I167" s="66">
        <f>(SUMIFS(I$83:I$160,$B$83:$B$160,$B167,$C$83:$C$160,MAX($C$83:$C$160))/SUMIFS(I$83:I$160,$B$83:$B$160,$B167,$C$83:$C$160,2412))-1</f>
        <v>-1</v>
      </c>
      <c r="J167" s="85">
        <f>(SUMIFS(J$83:J$160,$B$83:$B$160,$B167,$C$83:$C$160,MAX($C$83:$C$160))/SUMIFS(J$83:J$160,$B$83:$B$160,$B167,$C$83:$C$160,2412))-1</f>
        <v>-1</v>
      </c>
      <c r="K167" s="55"/>
    </row>
    <row r="168" spans="2:11" ht="20.25" customHeight="1" thickBot="1"/>
    <row r="169" spans="2:11" ht="17.25" thickTop="1">
      <c r="B169" s="25" t="s">
        <v>51</v>
      </c>
      <c r="C169" s="25"/>
      <c r="D169" s="25"/>
      <c r="E169" s="25"/>
      <c r="F169" s="171" t="s">
        <v>77</v>
      </c>
      <c r="G169" s="43"/>
      <c r="H169" s="25"/>
      <c r="I169" s="25"/>
    </row>
    <row r="170" spans="2:11">
      <c r="B170" s="26" t="s">
        <v>33</v>
      </c>
      <c r="C170" s="26" t="s">
        <v>52</v>
      </c>
      <c r="D170" s="26"/>
      <c r="E170" s="26"/>
      <c r="F170" s="91" t="s">
        <v>78</v>
      </c>
      <c r="G170" s="44"/>
      <c r="H170" s="46" t="s">
        <v>81</v>
      </c>
      <c r="I170" s="46"/>
    </row>
    <row r="171" spans="2:11">
      <c r="B171" s="26" t="s">
        <v>34</v>
      </c>
      <c r="C171" s="26" t="s">
        <v>53</v>
      </c>
      <c r="D171" s="26"/>
      <c r="E171" s="26"/>
      <c r="F171" s="91" t="s">
        <v>79</v>
      </c>
      <c r="G171" s="44"/>
      <c r="H171" s="46" t="s">
        <v>82</v>
      </c>
      <c r="I171" s="46"/>
    </row>
    <row r="172" spans="2:11">
      <c r="B172" s="26" t="s">
        <v>4</v>
      </c>
      <c r="C172" s="26" t="s">
        <v>54</v>
      </c>
      <c r="D172" s="26"/>
      <c r="E172" s="26"/>
      <c r="F172" s="91" t="s">
        <v>80</v>
      </c>
      <c r="G172" s="44"/>
      <c r="H172" s="46" t="s">
        <v>83</v>
      </c>
      <c r="I172" s="46"/>
    </row>
    <row r="173" spans="2:11">
      <c r="B173" s="26" t="s">
        <v>5</v>
      </c>
      <c r="C173" s="26" t="s">
        <v>55</v>
      </c>
      <c r="D173" s="26"/>
      <c r="E173" s="26"/>
      <c r="F173" s="91" t="s">
        <v>87</v>
      </c>
      <c r="G173" s="44"/>
      <c r="H173" s="46" t="s">
        <v>84</v>
      </c>
      <c r="I173" s="46"/>
    </row>
    <row r="174" spans="2:11">
      <c r="B174" s="26" t="s">
        <v>56</v>
      </c>
      <c r="C174" s="26" t="s">
        <v>57</v>
      </c>
      <c r="D174" s="26"/>
      <c r="E174" s="26"/>
      <c r="F174" s="91" t="s">
        <v>88</v>
      </c>
      <c r="G174" s="44"/>
      <c r="H174" s="46" t="s">
        <v>85</v>
      </c>
      <c r="I174" s="46"/>
    </row>
    <row r="175" spans="2:11" ht="17.25" thickBot="1">
      <c r="B175" s="27" t="s">
        <v>58</v>
      </c>
      <c r="C175" s="27" t="s">
        <v>59</v>
      </c>
      <c r="D175" s="27"/>
      <c r="E175" s="27"/>
      <c r="F175" s="92" t="s">
        <v>89</v>
      </c>
      <c r="G175" s="45"/>
      <c r="H175" s="47" t="s">
        <v>86</v>
      </c>
      <c r="I175" s="47"/>
    </row>
    <row r="176" spans="2:11" ht="17.25" thickTop="1"/>
    <row r="177" ht="6.75" customHeight="1"/>
  </sheetData>
  <mergeCells count="3">
    <mergeCell ref="O9:P9"/>
    <mergeCell ref="C4:D4"/>
    <mergeCell ref="C5:D5"/>
  </mergeCells>
  <phoneticPr fontId="2" type="noConversion"/>
  <conditionalFormatting sqref="B101:K160 B88:K95">
    <cfRule type="expression" dxfId="80" priority="11">
      <formula>$B88&lt;&gt;$B89</formula>
    </cfRule>
  </conditionalFormatting>
  <conditionalFormatting sqref="B96:K100">
    <cfRule type="expression" dxfId="79" priority="73">
      <formula>$B96&lt;&gt;$B103</formula>
    </cfRule>
  </conditionalFormatting>
  <conditionalFormatting sqref="C73:K73">
    <cfRule type="containsText" dxfId="78" priority="12" operator="containsText" text="F">
      <formula>NOT(ISERROR(SEARCH("F",C73)))</formula>
    </cfRule>
    <cfRule type="containsText" dxfId="77" priority="13" operator="containsText" text="D">
      <formula>NOT(ISERROR(SEARCH("D",C73)))</formula>
    </cfRule>
    <cfRule type="containsText" dxfId="76" priority="14" operator="containsText" text="S">
      <formula>NOT(ISERROR(SEARCH("S",C73)))</formula>
    </cfRule>
    <cfRule type="containsText" dxfId="75" priority="15" operator="containsText" text="A">
      <formula>NOT(ISERROR(SEARCH("A",C73)))</formula>
    </cfRule>
  </conditionalFormatting>
  <conditionalFormatting sqref="D60:K60 D62:K63 D64:D69 D70:K71 D80:K80 D161:K161 K162:K167">
    <cfRule type="containsText" dxfId="74" priority="70" operator="containsText" text="악화">
      <formula>NOT(ISERROR(SEARCH("악화",D60)))</formula>
    </cfRule>
  </conditionalFormatting>
  <conditionalFormatting sqref="D60:K60 D62:K63 D70:K71 D80:K80 D161:K161 K162:K167 D64:D69">
    <cfRule type="containsText" dxfId="73" priority="69" operator="containsText" text="개선">
      <formula>NOT(ISERROR(SEARCH("개선",D60)))</formula>
    </cfRule>
  </conditionalFormatting>
  <conditionalFormatting sqref="G4:G5">
    <cfRule type="containsText" dxfId="72" priority="20" operator="containsText" text="S">
      <formula>NOT(ISERROR(SEARCH("S",G4)))</formula>
    </cfRule>
    <cfRule type="containsText" dxfId="71" priority="21" operator="containsText" text="A">
      <formula>NOT(ISERROR(SEARCH("A",G4)))</formula>
    </cfRule>
  </conditionalFormatting>
  <conditionalFormatting sqref="G5">
    <cfRule type="containsText" dxfId="70" priority="16" operator="containsText" text="F">
      <formula>NOT(ISERROR(SEARCH("F",G5)))</formula>
    </cfRule>
    <cfRule type="containsText" dxfId="69" priority="17" operator="containsText" text="D">
      <formula>NOT(ISERROR(SEARCH("D",G5)))</formula>
    </cfRule>
  </conditionalFormatting>
  <conditionalFormatting sqref="J25">
    <cfRule type="containsText" dxfId="68" priority="6" operator="containsText" text="D">
      <formula>NOT(ISERROR(SEARCH("D",J25)))</formula>
    </cfRule>
    <cfRule type="containsText" dxfId="67" priority="7" operator="containsText" text="F">
      <formula>NOT(ISERROR(SEARCH("F",J25)))</formula>
    </cfRule>
    <cfRule type="containsText" dxfId="66" priority="8" operator="containsText" text="S">
      <formula>NOT(ISERROR(SEARCH("S",J25)))</formula>
    </cfRule>
    <cfRule type="containsText" dxfId="65" priority="9" operator="containsText" text="A">
      <formula>NOT(ISERROR(SEARCH("A",J25)))</formula>
    </cfRule>
  </conditionalFormatting>
  <conditionalFormatting sqref="K1:K24">
    <cfRule type="containsText" dxfId="64" priority="2" operator="containsText" text="D">
      <formula>NOT(ISERROR(SEARCH("D",K1)))</formula>
    </cfRule>
    <cfRule type="containsText" dxfId="63" priority="3" operator="containsText" text="F">
      <formula>NOT(ISERROR(SEARCH("F",K1)))</formula>
    </cfRule>
    <cfRule type="containsText" dxfId="62" priority="4" operator="containsText" text="S">
      <formula>NOT(ISERROR(SEARCH("S",K1)))</formula>
    </cfRule>
    <cfRule type="containsText" dxfId="61" priority="5" operator="containsText" text="A">
      <formula>NOT(ISERROR(SEARCH("A",K1)))</formula>
    </cfRule>
  </conditionalFormatting>
  <conditionalFormatting sqref="K27:K31 K33:K72 K74:K1048576">
    <cfRule type="containsText" dxfId="60" priority="22" operator="containsText" text="D">
      <formula>NOT(ISERROR(SEARCH("D",K27)))</formula>
    </cfRule>
    <cfRule type="containsText" dxfId="59" priority="23" operator="containsText" text="F">
      <formula>NOT(ISERROR(SEARCH("F",K27)))</formula>
    </cfRule>
    <cfRule type="containsText" dxfId="58" priority="24" operator="containsText" text="S">
      <formula>NOT(ISERROR(SEARCH("S",K27)))</formula>
    </cfRule>
    <cfRule type="containsText" dxfId="57" priority="25" operator="containsText" text="A">
      <formula>NOT(ISERROR(SEARCH("A",K27)))</formula>
    </cfRule>
  </conditionalFormatting>
  <conditionalFormatting sqref="B83:K87">
    <cfRule type="expression" dxfId="28" priority="1">
      <formula>$B83&lt;&gt;$B90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2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D162:J167</xm:sqref>
        </x14:conditionalFormatting>
        <x14:conditionalFormatting xmlns:xm="http://schemas.microsoft.com/office/excel/2006/main">
          <x14:cfRule type="iconSet" priority="10" id="{248DAB77-D2E8-46A4-B82C-2CD00B09FC7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154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142</v>
      </c>
      <c r="C4" s="137" t="s">
        <v>1</v>
      </c>
      <c r="D4" s="137" t="s">
        <v>10</v>
      </c>
      <c r="E4" s="138" t="s">
        <v>141</v>
      </c>
      <c r="F4" s="124" t="s">
        <v>45</v>
      </c>
      <c r="G4" s="148" t="s">
        <v>144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2" t="str">
        <f>W5</f>
        <v>삼환운수</v>
      </c>
      <c r="B5" s="142" t="str">
        <f>V5</f>
        <v>532</v>
      </c>
      <c r="C5" s="143" t="str">
        <f>Y5</f>
        <v>71바6202</v>
      </c>
      <c r="D5" s="131" t="str">
        <f>Z5</f>
        <v>중형</v>
      </c>
      <c r="E5" s="127" t="str">
        <f>AZ5</f>
        <v>S</v>
      </c>
      <c r="F5" s="150">
        <f>G5/H5</f>
        <v>1.0385185185185184</v>
      </c>
      <c r="G5" s="151">
        <f>AE5</f>
        <v>2.8039999999999998</v>
      </c>
      <c r="H5" s="152">
        <f>AF5</f>
        <v>2.7</v>
      </c>
      <c r="I5" s="153">
        <f>AC5</f>
        <v>3947.19</v>
      </c>
      <c r="J5" s="154">
        <f>AI5/AH5</f>
        <v>3.1705394551245131E-2</v>
      </c>
      <c r="K5" s="154">
        <f>AJ5/AH5</f>
        <v>0.32023556057815739</v>
      </c>
      <c r="L5" s="154">
        <f>AK5/AC5</f>
        <v>0.20698268895087391</v>
      </c>
      <c r="M5" s="155">
        <f>AG5</f>
        <v>8.4060000000000006</v>
      </c>
      <c r="N5" s="156">
        <f>IF(AW5=0,AT5,"속도계이상")</f>
        <v>2.5000000000000001E-2</v>
      </c>
      <c r="O5" s="156">
        <f>IF(AW5=0,AU5,"속도계이상")</f>
        <v>2.0270000000000001</v>
      </c>
      <c r="P5" s="157">
        <f>AQ5/60</f>
        <v>0</v>
      </c>
      <c r="Q5" s="158">
        <f>AN5</f>
        <v>59</v>
      </c>
      <c r="R5" s="159">
        <f>AC5/(AH5-AI5-AJ5)</f>
        <v>22.501398160569888</v>
      </c>
      <c r="S5" s="144">
        <f>IF(AW5=0,AL5,"속도계이상")</f>
        <v>1</v>
      </c>
      <c r="T5" s="144">
        <f>IF(AW5=0,AM5,"속도계이상")</f>
        <v>80</v>
      </c>
      <c r="U5" t="s">
        <v>117</v>
      </c>
      <c r="V5" s="5" t="s">
        <v>119</v>
      </c>
      <c r="W5" t="s">
        <v>117</v>
      </c>
      <c r="X5" s="5" t="s">
        <v>119</v>
      </c>
      <c r="Y5" t="s">
        <v>174</v>
      </c>
      <c r="Z5" t="s">
        <v>171</v>
      </c>
      <c r="AA5" t="s">
        <v>48</v>
      </c>
      <c r="AB5">
        <v>515</v>
      </c>
      <c r="AC5" s="1">
        <v>3947.19</v>
      </c>
      <c r="AD5" s="1">
        <v>1407.4880000000001</v>
      </c>
      <c r="AE5" s="28">
        <v>2.8039999999999998</v>
      </c>
      <c r="AF5">
        <v>2.7</v>
      </c>
      <c r="AG5">
        <v>8.4060000000000006</v>
      </c>
      <c r="AH5">
        <v>270.68485099999998</v>
      </c>
      <c r="AI5">
        <v>8.5821699999999996</v>
      </c>
      <c r="AJ5">
        <v>86.682914999999994</v>
      </c>
      <c r="AK5">
        <v>817</v>
      </c>
      <c r="AL5">
        <v>1</v>
      </c>
      <c r="AM5">
        <v>80</v>
      </c>
      <c r="AN5">
        <v>59</v>
      </c>
      <c r="AO5">
        <v>14.582234</v>
      </c>
      <c r="AP5">
        <v>0</v>
      </c>
      <c r="AQ5">
        <v>0</v>
      </c>
      <c r="AR5">
        <v>24</v>
      </c>
      <c r="AS5">
        <v>3480</v>
      </c>
      <c r="AT5">
        <v>2.5000000000000001E-2</v>
      </c>
      <c r="AU5">
        <v>2.0270000000000001</v>
      </c>
      <c r="AV5">
        <v>13864</v>
      </c>
      <c r="AW5">
        <v>0</v>
      </c>
      <c r="AX5" s="29">
        <v>0.64</v>
      </c>
      <c r="AY5">
        <v>1.0385185185185184</v>
      </c>
      <c r="AZ5" t="s">
        <v>71</v>
      </c>
      <c r="BA5" t="s">
        <v>173</v>
      </c>
      <c r="BB5">
        <v>1</v>
      </c>
      <c r="BC5" t="s">
        <v>338</v>
      </c>
      <c r="BD5">
        <v>5</v>
      </c>
      <c r="BE5">
        <v>42500.227000000006</v>
      </c>
      <c r="BF5">
        <v>9.2874562764100041E-2</v>
      </c>
      <c r="BG5">
        <v>9.6451953329828324E-2</v>
      </c>
      <c r="BH5">
        <v>128353.15500000004</v>
      </c>
      <c r="BI5">
        <v>3.0752574800362319E-2</v>
      </c>
      <c r="BJ5">
        <v>3.1937118422302201E-2</v>
      </c>
      <c r="BK5">
        <v>1</v>
      </c>
      <c r="BL5" t="s">
        <v>66</v>
      </c>
      <c r="BM5">
        <v>1</v>
      </c>
      <c r="BN5" t="s">
        <v>266</v>
      </c>
    </row>
    <row r="6" spans="1:66">
      <c r="A6" s="139" t="str">
        <f t="shared" ref="A6:A7" si="0">W6</f>
        <v>삼환운수</v>
      </c>
      <c r="B6" s="139" t="str">
        <f t="shared" ref="B6:B7" si="1">V6</f>
        <v>532</v>
      </c>
      <c r="C6" s="140" t="str">
        <f t="shared" ref="C6:C7" si="2">Y6</f>
        <v>71바6203</v>
      </c>
      <c r="D6" s="114" t="str">
        <f t="shared" ref="D6:D7" si="3">Z6</f>
        <v>중형</v>
      </c>
      <c r="E6" s="110" t="str">
        <f>AZ6</f>
        <v>D</v>
      </c>
      <c r="F6" s="160">
        <f>G6/H6</f>
        <v>0.83925925925925926</v>
      </c>
      <c r="G6" s="161">
        <f>AE6</f>
        <v>2.266</v>
      </c>
      <c r="H6" s="162">
        <f>AF6</f>
        <v>2.7</v>
      </c>
      <c r="I6" s="163">
        <f t="shared" ref="I6:I7" si="4">AC6</f>
        <v>4394.9489999999996</v>
      </c>
      <c r="J6" s="164">
        <f t="shared" ref="J6:J7" si="5">AI6/AH6</f>
        <v>2.1870331185701565E-2</v>
      </c>
      <c r="K6" s="164">
        <f t="shared" ref="K6:K7" si="6">AJ6/AH6</f>
        <v>0.36849462771423425</v>
      </c>
      <c r="L6" s="164">
        <f t="shared" ref="L6:L7" si="7">AK6/AC6</f>
        <v>0.24095842750393692</v>
      </c>
      <c r="M6" s="165">
        <f t="shared" ref="M6:M7" si="8">AG6</f>
        <v>11.061</v>
      </c>
      <c r="N6" s="166">
        <f t="shared" ref="N6:N7" si="9">IF(AW6=0,AT6,"속도계이상")</f>
        <v>0.432</v>
      </c>
      <c r="O6" s="166">
        <f t="shared" ref="O6:O7" si="10">IF(AW6=0,AU6,"속도계이상")</f>
        <v>12.468999999999999</v>
      </c>
      <c r="P6" s="167">
        <f t="shared" ref="P6:P7" si="11">AQ6/60</f>
        <v>0</v>
      </c>
      <c r="Q6" s="168">
        <f t="shared" ref="Q6:Q7" si="12">AN6</f>
        <v>63</v>
      </c>
      <c r="R6" s="169">
        <f t="shared" ref="R6:R7" si="13">AC6/(AH6-AI6-AJ6)</f>
        <v>20.988149995982834</v>
      </c>
      <c r="S6" s="141">
        <f t="shared" ref="S6:S7" si="14">IF(AW6=0,AL6,"속도계이상")</f>
        <v>19</v>
      </c>
      <c r="T6" s="141">
        <f t="shared" ref="T6:T7" si="15">IF(AW6=0,AM6,"속도계이상")</f>
        <v>548</v>
      </c>
      <c r="U6" t="s">
        <v>117</v>
      </c>
      <c r="V6" s="5" t="s">
        <v>119</v>
      </c>
      <c r="W6" t="s">
        <v>117</v>
      </c>
      <c r="X6" s="5" t="s">
        <v>119</v>
      </c>
      <c r="Y6" t="s">
        <v>175</v>
      </c>
      <c r="Z6" t="s">
        <v>171</v>
      </c>
      <c r="AA6" t="s">
        <v>48</v>
      </c>
      <c r="AB6">
        <v>515</v>
      </c>
      <c r="AC6" s="1">
        <v>4394.9489999999996</v>
      </c>
      <c r="AD6" s="1">
        <v>1939.443</v>
      </c>
      <c r="AE6" s="28">
        <v>2.266</v>
      </c>
      <c r="AF6">
        <v>2.7</v>
      </c>
      <c r="AG6">
        <v>11.061</v>
      </c>
      <c r="AH6">
        <v>343.48656799999998</v>
      </c>
      <c r="AI6">
        <v>7.5121650000000004</v>
      </c>
      <c r="AJ6">
        <v>126.57295499999999</v>
      </c>
      <c r="AK6">
        <v>1059</v>
      </c>
      <c r="AL6">
        <v>19</v>
      </c>
      <c r="AM6">
        <v>548</v>
      </c>
      <c r="AN6">
        <v>63</v>
      </c>
      <c r="AO6">
        <v>12.795111</v>
      </c>
      <c r="AP6">
        <v>8.4</v>
      </c>
      <c r="AQ6">
        <v>0</v>
      </c>
      <c r="AR6">
        <v>39</v>
      </c>
      <c r="AS6">
        <v>12706</v>
      </c>
      <c r="AT6">
        <v>0.432</v>
      </c>
      <c r="AU6">
        <v>12.468999999999999</v>
      </c>
      <c r="AV6">
        <v>30300</v>
      </c>
      <c r="AW6">
        <v>0</v>
      </c>
      <c r="AX6" s="29">
        <v>0.65</v>
      </c>
      <c r="AY6">
        <v>0.83925925925925926</v>
      </c>
      <c r="AZ6" t="s">
        <v>67</v>
      </c>
      <c r="BA6" t="s">
        <v>173</v>
      </c>
      <c r="BB6">
        <v>1</v>
      </c>
      <c r="BC6" t="s">
        <v>332</v>
      </c>
      <c r="BD6">
        <v>7</v>
      </c>
      <c r="BE6">
        <v>42500.227000000006</v>
      </c>
      <c r="BF6">
        <v>0.10341001237475742</v>
      </c>
      <c r="BG6">
        <v>8.6787810385629743E-2</v>
      </c>
      <c r="BH6">
        <v>128353.15500000004</v>
      </c>
      <c r="BI6">
        <v>3.4241067155692417E-2</v>
      </c>
      <c r="BJ6">
        <v>2.8737132657332968E-2</v>
      </c>
      <c r="BK6">
        <v>1</v>
      </c>
      <c r="BL6" t="s">
        <v>67</v>
      </c>
      <c r="BM6">
        <v>0</v>
      </c>
      <c r="BN6" t="s">
        <v>256</v>
      </c>
    </row>
    <row r="7" spans="1:66">
      <c r="A7" s="142" t="str">
        <f t="shared" si="0"/>
        <v>삼환운수</v>
      </c>
      <c r="B7" s="142" t="str">
        <f t="shared" si="1"/>
        <v>532</v>
      </c>
      <c r="C7" s="143" t="str">
        <f t="shared" si="2"/>
        <v>71바6204</v>
      </c>
      <c r="D7" s="131" t="str">
        <f t="shared" si="3"/>
        <v>중형</v>
      </c>
      <c r="E7" s="127" t="str">
        <f t="shared" ref="E7:E37" si="16">AZ7</f>
        <v>C</v>
      </c>
      <c r="F7" s="150">
        <f t="shared" ref="F7:F37" si="17">G7/H7</f>
        <v>0.85888888888888881</v>
      </c>
      <c r="G7" s="151">
        <f t="shared" ref="G7:G37" si="18">AE7</f>
        <v>2.319</v>
      </c>
      <c r="H7" s="152">
        <f t="shared" ref="H7:H37" si="19">AF7</f>
        <v>2.7</v>
      </c>
      <c r="I7" s="153">
        <f t="shared" si="4"/>
        <v>2047.174</v>
      </c>
      <c r="J7" s="154">
        <f t="shared" si="5"/>
        <v>1.6340312899835511E-2</v>
      </c>
      <c r="K7" s="154">
        <f t="shared" si="6"/>
        <v>0.32840417045954584</v>
      </c>
      <c r="L7" s="154">
        <f t="shared" si="7"/>
        <v>0.11528087011656069</v>
      </c>
      <c r="M7" s="155">
        <f t="shared" si="8"/>
        <v>8.7119999999999997</v>
      </c>
      <c r="N7" s="156">
        <f t="shared" si="9"/>
        <v>0.19500000000000001</v>
      </c>
      <c r="O7" s="156">
        <f t="shared" si="10"/>
        <v>2.052</v>
      </c>
      <c r="P7" s="157">
        <f t="shared" si="11"/>
        <v>0</v>
      </c>
      <c r="Q7" s="158">
        <f t="shared" si="12"/>
        <v>65</v>
      </c>
      <c r="R7" s="159">
        <f t="shared" si="13"/>
        <v>19.589237410736125</v>
      </c>
      <c r="S7" s="144">
        <f t="shared" si="14"/>
        <v>4</v>
      </c>
      <c r="T7" s="144">
        <f t="shared" si="15"/>
        <v>42</v>
      </c>
      <c r="U7" t="s">
        <v>117</v>
      </c>
      <c r="V7" t="s">
        <v>119</v>
      </c>
      <c r="W7" s="4" t="s">
        <v>117</v>
      </c>
      <c r="X7" s="4" t="s">
        <v>119</v>
      </c>
      <c r="Y7" s="4" t="s">
        <v>405</v>
      </c>
      <c r="Z7" s="4" t="s">
        <v>171</v>
      </c>
      <c r="AA7" s="4" t="s">
        <v>48</v>
      </c>
      <c r="AB7" s="4">
        <v>515</v>
      </c>
      <c r="AC7" s="4">
        <v>2047.174</v>
      </c>
      <c r="AD7" s="4">
        <v>882.947</v>
      </c>
      <c r="AE7" s="4">
        <v>2.319</v>
      </c>
      <c r="AF7" s="4">
        <v>2.7</v>
      </c>
      <c r="AG7" s="4">
        <v>8.7119999999999997</v>
      </c>
      <c r="AH7" s="4">
        <v>159.48746</v>
      </c>
      <c r="AI7" s="4">
        <v>2.6060750000000001</v>
      </c>
      <c r="AJ7" s="4">
        <v>52.376347000000003</v>
      </c>
      <c r="AK7" s="4">
        <v>236</v>
      </c>
      <c r="AL7" s="4">
        <v>4</v>
      </c>
      <c r="AM7" s="4">
        <v>42</v>
      </c>
      <c r="AN7" s="4">
        <v>65</v>
      </c>
      <c r="AO7" s="4">
        <v>12.835955</v>
      </c>
      <c r="AP7" s="4">
        <v>7.9</v>
      </c>
      <c r="AQ7" s="4">
        <v>0</v>
      </c>
      <c r="AR7" s="4">
        <v>15</v>
      </c>
      <c r="AS7" s="4">
        <v>5524</v>
      </c>
      <c r="AT7" s="4">
        <v>0.19500000000000001</v>
      </c>
      <c r="AU7" s="4">
        <v>2.052</v>
      </c>
      <c r="AV7" s="4">
        <v>15328</v>
      </c>
      <c r="AW7" s="4">
        <v>0</v>
      </c>
      <c r="AX7" s="30">
        <v>0.62</v>
      </c>
      <c r="AY7">
        <v>0.85888888888888881</v>
      </c>
      <c r="AZ7" t="s">
        <v>69</v>
      </c>
      <c r="BA7" t="s">
        <v>173</v>
      </c>
      <c r="BB7">
        <v>2</v>
      </c>
      <c r="BC7" t="s">
        <v>277</v>
      </c>
      <c r="BD7">
        <v>4</v>
      </c>
      <c r="BE7">
        <v>42500.227000000006</v>
      </c>
      <c r="BF7">
        <v>4.8168542723312974E-2</v>
      </c>
      <c r="BG7">
        <v>4.1371426139023247E-2</v>
      </c>
      <c r="BH7">
        <v>128353.15500000004</v>
      </c>
      <c r="BI7">
        <v>1.5949541715589301E-2</v>
      </c>
      <c r="BJ7">
        <v>1.3698884162389477E-2</v>
      </c>
      <c r="BK7">
        <v>1</v>
      </c>
      <c r="BL7" t="s">
        <v>325</v>
      </c>
      <c r="BM7" t="s">
        <v>326</v>
      </c>
      <c r="BN7" t="s">
        <v>325</v>
      </c>
    </row>
    <row r="8" spans="1:66">
      <c r="A8" s="139" t="str">
        <f t="shared" ref="A8:A37" si="20">W8</f>
        <v>삼환운수</v>
      </c>
      <c r="B8" s="139" t="str">
        <f t="shared" ref="B8:B37" si="21">V8</f>
        <v>532</v>
      </c>
      <c r="C8" s="140" t="str">
        <f t="shared" ref="C8:C37" si="22">Y8</f>
        <v>71바6207</v>
      </c>
      <c r="D8" s="114" t="str">
        <f t="shared" ref="D8:D37" si="23">Z8</f>
        <v>중형</v>
      </c>
      <c r="E8" s="110" t="str">
        <f t="shared" si="16"/>
        <v>B</v>
      </c>
      <c r="F8" s="160">
        <f t="shared" si="17"/>
        <v>0.91925925925925922</v>
      </c>
      <c r="G8" s="161">
        <f t="shared" si="18"/>
        <v>2.4820000000000002</v>
      </c>
      <c r="H8" s="162">
        <f t="shared" si="19"/>
        <v>2.7</v>
      </c>
      <c r="I8" s="163">
        <f t="shared" ref="I8:I37" si="24">AC8</f>
        <v>4584.4110000000001</v>
      </c>
      <c r="J8" s="164">
        <f t="shared" ref="J8:J37" si="25">AI8/AH8</f>
        <v>4.5460187507518408E-2</v>
      </c>
      <c r="K8" s="164">
        <f t="shared" ref="K8:K37" si="26">AJ8/AH8</f>
        <v>0.32923743422771568</v>
      </c>
      <c r="L8" s="164">
        <f t="shared" ref="L8:L37" si="27">AK8/AC8</f>
        <v>0.24037984377927721</v>
      </c>
      <c r="M8" s="165">
        <f t="shared" ref="M8:M37" si="28">AG8</f>
        <v>8.2609999999999992</v>
      </c>
      <c r="N8" s="166">
        <f t="shared" ref="N8:N37" si="29">IF(AW8=0,AT8,"속도계이상")</f>
        <v>0.30499999999999999</v>
      </c>
      <c r="O8" s="166">
        <f t="shared" ref="O8:O37" si="30">IF(AW8=0,AU8,"속도계이상")</f>
        <v>3.25</v>
      </c>
      <c r="P8" s="167">
        <f t="shared" ref="P8:P37" si="31">AQ8/60</f>
        <v>0</v>
      </c>
      <c r="Q8" s="168">
        <f t="shared" ref="Q8:Q37" si="32">AN8</f>
        <v>69</v>
      </c>
      <c r="R8" s="169">
        <f t="shared" ref="R8:R37" si="33">AC8/(AH8-AI8-AJ8)</f>
        <v>19.421738155732623</v>
      </c>
      <c r="S8" s="141">
        <f t="shared" ref="S8:S37" si="34">IF(AW8=0,AL8,"속도계이상")</f>
        <v>14</v>
      </c>
      <c r="T8" s="141">
        <f t="shared" ref="T8:T37" si="35">IF(AW8=0,AM8,"속도계이상")</f>
        <v>149</v>
      </c>
      <c r="U8" t="s">
        <v>117</v>
      </c>
      <c r="V8" s="5" t="s">
        <v>119</v>
      </c>
      <c r="W8" t="s">
        <v>117</v>
      </c>
      <c r="X8" s="5" t="s">
        <v>119</v>
      </c>
      <c r="Y8" t="s">
        <v>176</v>
      </c>
      <c r="Z8" t="s">
        <v>171</v>
      </c>
      <c r="AA8" t="s">
        <v>48</v>
      </c>
      <c r="AB8">
        <v>515</v>
      </c>
      <c r="AC8" s="1">
        <v>4584.4110000000001</v>
      </c>
      <c r="AD8" s="1">
        <v>1846.9939999999999</v>
      </c>
      <c r="AE8" s="28">
        <v>2.4820000000000002</v>
      </c>
      <c r="AF8">
        <v>2.7</v>
      </c>
      <c r="AG8">
        <v>8.2609999999999992</v>
      </c>
      <c r="AH8">
        <v>377.48993000000002</v>
      </c>
      <c r="AI8">
        <v>17.160762999999999</v>
      </c>
      <c r="AJ8">
        <v>124.283816</v>
      </c>
      <c r="AK8">
        <v>1102</v>
      </c>
      <c r="AL8">
        <v>14</v>
      </c>
      <c r="AM8">
        <v>149</v>
      </c>
      <c r="AN8">
        <v>69</v>
      </c>
      <c r="AO8">
        <v>12.144458999999999</v>
      </c>
      <c r="AP8">
        <v>60.2</v>
      </c>
      <c r="AQ8">
        <v>0</v>
      </c>
      <c r="AR8">
        <v>56</v>
      </c>
      <c r="AS8">
        <v>27180</v>
      </c>
      <c r="AT8">
        <v>0.30499999999999999</v>
      </c>
      <c r="AU8">
        <v>3.25</v>
      </c>
      <c r="AV8">
        <v>0</v>
      </c>
      <c r="AW8">
        <v>0</v>
      </c>
      <c r="AX8" s="29">
        <v>0.65</v>
      </c>
      <c r="AY8">
        <v>0.91925925925925922</v>
      </c>
      <c r="AZ8" t="s">
        <v>68</v>
      </c>
      <c r="BA8" t="s">
        <v>173</v>
      </c>
      <c r="BB8">
        <v>2</v>
      </c>
      <c r="BC8" t="s">
        <v>280</v>
      </c>
      <c r="BD8">
        <v>1</v>
      </c>
      <c r="BE8">
        <v>42500.227000000006</v>
      </c>
      <c r="BF8">
        <v>0.10786791797606161</v>
      </c>
      <c r="BG8">
        <v>9.9158582376512927E-2</v>
      </c>
      <c r="BH8">
        <v>128353.15500000004</v>
      </c>
      <c r="BI8">
        <v>3.5717166438175969E-2</v>
      </c>
      <c r="BJ8">
        <v>3.2833335962797312E-2</v>
      </c>
      <c r="BK8">
        <v>1</v>
      </c>
      <c r="BL8" t="s">
        <v>68</v>
      </c>
      <c r="BM8">
        <v>0</v>
      </c>
      <c r="BN8" t="s">
        <v>256</v>
      </c>
    </row>
    <row r="9" spans="1:66">
      <c r="A9" s="142" t="str">
        <f t="shared" si="20"/>
        <v>삼환운수</v>
      </c>
      <c r="B9" s="142" t="str">
        <f t="shared" si="21"/>
        <v>532</v>
      </c>
      <c r="C9" s="143" t="str">
        <f t="shared" si="22"/>
        <v>71바6208</v>
      </c>
      <c r="D9" s="131" t="str">
        <f t="shared" si="23"/>
        <v>중형</v>
      </c>
      <c r="E9" s="127" t="str">
        <f t="shared" si="16"/>
        <v>F</v>
      </c>
      <c r="F9" s="150">
        <f t="shared" si="17"/>
        <v>0.79535714285714287</v>
      </c>
      <c r="G9" s="151">
        <f t="shared" si="18"/>
        <v>2.2269999999999999</v>
      </c>
      <c r="H9" s="152">
        <f t="shared" si="19"/>
        <v>2.8</v>
      </c>
      <c r="I9" s="153">
        <f t="shared" si="24"/>
        <v>3780.97</v>
      </c>
      <c r="J9" s="154">
        <f t="shared" si="25"/>
        <v>2.2027012405512924E-2</v>
      </c>
      <c r="K9" s="154">
        <f t="shared" si="26"/>
        <v>0.37678602657371119</v>
      </c>
      <c r="L9" s="154">
        <f t="shared" si="27"/>
        <v>0.15234185936413144</v>
      </c>
      <c r="M9" s="155">
        <f t="shared" si="28"/>
        <v>10.601000000000001</v>
      </c>
      <c r="N9" s="156">
        <f t="shared" si="29"/>
        <v>7.9000000000000001E-2</v>
      </c>
      <c r="O9" s="156">
        <f t="shared" si="30"/>
        <v>4.7610000000000001</v>
      </c>
      <c r="P9" s="157">
        <f t="shared" si="31"/>
        <v>0</v>
      </c>
      <c r="Q9" s="158">
        <f t="shared" si="32"/>
        <v>63</v>
      </c>
      <c r="R9" s="159">
        <f t="shared" si="33"/>
        <v>21.074132239941527</v>
      </c>
      <c r="S9" s="144">
        <f t="shared" si="34"/>
        <v>3</v>
      </c>
      <c r="T9" s="144">
        <f t="shared" si="35"/>
        <v>180</v>
      </c>
      <c r="U9" t="s">
        <v>117</v>
      </c>
      <c r="V9" s="5" t="s">
        <v>119</v>
      </c>
      <c r="W9" t="s">
        <v>117</v>
      </c>
      <c r="X9" s="5" t="s">
        <v>119</v>
      </c>
      <c r="Y9" t="s">
        <v>177</v>
      </c>
      <c r="Z9" t="s">
        <v>171</v>
      </c>
      <c r="AA9" t="s">
        <v>48</v>
      </c>
      <c r="AB9">
        <v>515</v>
      </c>
      <c r="AC9" s="1">
        <v>3780.97</v>
      </c>
      <c r="AD9" s="1">
        <v>1697.7090000000001</v>
      </c>
      <c r="AE9" s="28">
        <v>2.2269999999999999</v>
      </c>
      <c r="AF9">
        <v>2.8</v>
      </c>
      <c r="AG9">
        <v>10.601000000000001</v>
      </c>
      <c r="AH9">
        <v>298.43103000000002</v>
      </c>
      <c r="AI9">
        <v>6.5735440000000001</v>
      </c>
      <c r="AJ9">
        <v>112.444642</v>
      </c>
      <c r="AK9">
        <v>576</v>
      </c>
      <c r="AL9">
        <v>3</v>
      </c>
      <c r="AM9">
        <v>180</v>
      </c>
      <c r="AN9">
        <v>63</v>
      </c>
      <c r="AO9">
        <v>12.669492999999999</v>
      </c>
      <c r="AP9">
        <v>27.2</v>
      </c>
      <c r="AQ9">
        <v>0</v>
      </c>
      <c r="AR9">
        <v>84</v>
      </c>
      <c r="AS9">
        <v>17670</v>
      </c>
      <c r="AT9">
        <v>7.9000000000000001E-2</v>
      </c>
      <c r="AU9">
        <v>4.7610000000000001</v>
      </c>
      <c r="AV9">
        <v>28520</v>
      </c>
      <c r="AW9">
        <v>0</v>
      </c>
      <c r="AX9" s="29">
        <v>0.62</v>
      </c>
      <c r="AY9">
        <v>0.79535714285714287</v>
      </c>
      <c r="AZ9" t="s">
        <v>70</v>
      </c>
      <c r="BA9" t="s">
        <v>173</v>
      </c>
      <c r="BB9">
        <v>1</v>
      </c>
      <c r="BC9" t="s">
        <v>253</v>
      </c>
      <c r="BD9">
        <v>3</v>
      </c>
      <c r="BE9">
        <v>42500.227000000006</v>
      </c>
      <c r="BF9">
        <v>8.8963524830114424E-2</v>
      </c>
      <c r="BG9">
        <v>7.0757774927380293E-2</v>
      </c>
      <c r="BH9">
        <v>128353.15500000004</v>
      </c>
      <c r="BI9">
        <v>2.9457554042983974E-2</v>
      </c>
      <c r="BJ9">
        <v>2.3429276019187612E-2</v>
      </c>
      <c r="BK9">
        <v>1</v>
      </c>
      <c r="BL9" t="s">
        <v>70</v>
      </c>
      <c r="BM9">
        <v>0</v>
      </c>
      <c r="BN9" t="s">
        <v>256</v>
      </c>
    </row>
    <row r="10" spans="1:66">
      <c r="A10" s="139" t="str">
        <f t="shared" si="20"/>
        <v>삼환운수</v>
      </c>
      <c r="B10" s="139" t="str">
        <f t="shared" si="21"/>
        <v>532</v>
      </c>
      <c r="C10" s="140" t="str">
        <f t="shared" si="22"/>
        <v>71바6214</v>
      </c>
      <c r="D10" s="114" t="str">
        <f t="shared" si="23"/>
        <v>중형</v>
      </c>
      <c r="E10" s="110" t="str">
        <f t="shared" si="16"/>
        <v>B</v>
      </c>
      <c r="F10" s="160">
        <f t="shared" si="17"/>
        <v>0.90222222222222215</v>
      </c>
      <c r="G10" s="161">
        <f t="shared" si="18"/>
        <v>2.4359999999999999</v>
      </c>
      <c r="H10" s="162">
        <f t="shared" si="19"/>
        <v>2.7</v>
      </c>
      <c r="I10" s="163">
        <f t="shared" si="24"/>
        <v>3853.2220000000002</v>
      </c>
      <c r="J10" s="164">
        <f t="shared" si="25"/>
        <v>1.6286242273573091E-2</v>
      </c>
      <c r="K10" s="164">
        <f t="shared" si="26"/>
        <v>0.33577034402628492</v>
      </c>
      <c r="L10" s="164">
        <f t="shared" si="27"/>
        <v>9.9397335528552469E-2</v>
      </c>
      <c r="M10" s="165">
        <f t="shared" si="28"/>
        <v>7.72</v>
      </c>
      <c r="N10" s="166">
        <f t="shared" si="29"/>
        <v>0.36299999999999999</v>
      </c>
      <c r="O10" s="166">
        <f t="shared" si="30"/>
        <v>4.3860000000000001</v>
      </c>
      <c r="P10" s="167">
        <f t="shared" si="31"/>
        <v>0</v>
      </c>
      <c r="Q10" s="168">
        <f t="shared" si="32"/>
        <v>62</v>
      </c>
      <c r="R10" s="169">
        <f t="shared" si="33"/>
        <v>20.255173249315952</v>
      </c>
      <c r="S10" s="141">
        <f t="shared" si="34"/>
        <v>14</v>
      </c>
      <c r="T10" s="141">
        <f t="shared" si="35"/>
        <v>169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178</v>
      </c>
      <c r="Z10" s="4" t="s">
        <v>171</v>
      </c>
      <c r="AA10" s="4" t="s">
        <v>48</v>
      </c>
      <c r="AB10" s="4">
        <v>515</v>
      </c>
      <c r="AC10" s="4">
        <v>3853.2220000000002</v>
      </c>
      <c r="AD10" s="4">
        <v>1582.066</v>
      </c>
      <c r="AE10" s="4">
        <v>2.4359999999999999</v>
      </c>
      <c r="AF10" s="4">
        <v>2.7</v>
      </c>
      <c r="AG10" s="4">
        <v>7.72</v>
      </c>
      <c r="AH10" s="4">
        <v>293.59657800000002</v>
      </c>
      <c r="AI10" s="4">
        <v>4.7815849999999998</v>
      </c>
      <c r="AJ10" s="4">
        <v>98.581023999999999</v>
      </c>
      <c r="AK10" s="4">
        <v>383</v>
      </c>
      <c r="AL10" s="4">
        <v>14</v>
      </c>
      <c r="AM10" s="4">
        <v>169</v>
      </c>
      <c r="AN10" s="4">
        <v>62</v>
      </c>
      <c r="AO10" s="4">
        <v>13.124205999999999</v>
      </c>
      <c r="AP10" s="4">
        <v>23.1</v>
      </c>
      <c r="AQ10" s="4">
        <v>0</v>
      </c>
      <c r="AR10" s="4">
        <v>37</v>
      </c>
      <c r="AS10" s="4">
        <v>8427</v>
      </c>
      <c r="AT10" s="4">
        <v>0.36299999999999999</v>
      </c>
      <c r="AU10" s="4">
        <v>4.3860000000000001</v>
      </c>
      <c r="AV10" s="4">
        <v>30770</v>
      </c>
      <c r="AW10" s="4">
        <v>0</v>
      </c>
      <c r="AX10" s="30">
        <v>0.59</v>
      </c>
      <c r="AY10">
        <v>0.90222222222222215</v>
      </c>
      <c r="AZ10" t="s">
        <v>68</v>
      </c>
      <c r="BA10" t="s">
        <v>173</v>
      </c>
      <c r="BB10">
        <v>3</v>
      </c>
      <c r="BC10" t="s">
        <v>328</v>
      </c>
      <c r="BD10">
        <v>8</v>
      </c>
      <c r="BE10">
        <v>42500.227000000006</v>
      </c>
      <c r="BF10">
        <v>9.066356280873511E-2</v>
      </c>
      <c r="BG10">
        <v>8.1798681111881003E-2</v>
      </c>
      <c r="BH10">
        <v>128353.15500000004</v>
      </c>
      <c r="BI10">
        <v>3.0020469695505335E-2</v>
      </c>
      <c r="BJ10">
        <v>2.7085134880833701E-2</v>
      </c>
      <c r="BK10">
        <v>1</v>
      </c>
      <c r="BL10" t="s">
        <v>69</v>
      </c>
      <c r="BM10">
        <v>1</v>
      </c>
      <c r="BN10" t="s">
        <v>266</v>
      </c>
    </row>
    <row r="11" spans="1:66">
      <c r="A11" s="142" t="str">
        <f t="shared" si="20"/>
        <v>삼환운수</v>
      </c>
      <c r="B11" s="142" t="str">
        <f t="shared" si="21"/>
        <v>532</v>
      </c>
      <c r="C11" s="143" t="str">
        <f t="shared" si="22"/>
        <v>71바6216</v>
      </c>
      <c r="D11" s="131" t="str">
        <f t="shared" si="23"/>
        <v>중형</v>
      </c>
      <c r="E11" s="127" t="str">
        <f t="shared" si="16"/>
        <v>A</v>
      </c>
      <c r="F11" s="150">
        <f t="shared" si="17"/>
        <v>0.9710344827586207</v>
      </c>
      <c r="G11" s="151">
        <f t="shared" si="18"/>
        <v>2.8159999999999998</v>
      </c>
      <c r="H11" s="152">
        <f t="shared" si="19"/>
        <v>2.9</v>
      </c>
      <c r="I11" s="153">
        <f t="shared" si="24"/>
        <v>3286.297</v>
      </c>
      <c r="J11" s="154">
        <f t="shared" si="25"/>
        <v>1.5031221344706266E-2</v>
      </c>
      <c r="K11" s="154">
        <f t="shared" si="26"/>
        <v>0.33161672233650263</v>
      </c>
      <c r="L11" s="154">
        <f t="shared" si="27"/>
        <v>0.17679473279499691</v>
      </c>
      <c r="M11" s="155">
        <f t="shared" si="28"/>
        <v>7.3109999999999999</v>
      </c>
      <c r="N11" s="156">
        <f t="shared" si="29"/>
        <v>6.0999999999999999E-2</v>
      </c>
      <c r="O11" s="156">
        <f t="shared" si="30"/>
        <v>4.26</v>
      </c>
      <c r="P11" s="157">
        <f t="shared" si="31"/>
        <v>0</v>
      </c>
      <c r="Q11" s="158">
        <f t="shared" si="32"/>
        <v>62</v>
      </c>
      <c r="R11" s="159">
        <f t="shared" si="33"/>
        <v>20.663906006211249</v>
      </c>
      <c r="S11" s="144">
        <f t="shared" si="34"/>
        <v>2</v>
      </c>
      <c r="T11" s="144">
        <f t="shared" si="35"/>
        <v>140</v>
      </c>
      <c r="U11" t="s">
        <v>117</v>
      </c>
      <c r="V11" s="5" t="s">
        <v>119</v>
      </c>
      <c r="W11" t="s">
        <v>117</v>
      </c>
      <c r="X11" s="5" t="s">
        <v>119</v>
      </c>
      <c r="Y11" t="s">
        <v>179</v>
      </c>
      <c r="Z11" t="s">
        <v>171</v>
      </c>
      <c r="AA11" t="s">
        <v>48</v>
      </c>
      <c r="AB11">
        <v>515</v>
      </c>
      <c r="AC11" s="1">
        <v>3286.297</v>
      </c>
      <c r="AD11" s="1">
        <v>1167.0029999999999</v>
      </c>
      <c r="AE11" s="28">
        <v>2.8159999999999998</v>
      </c>
      <c r="AF11">
        <v>2.9</v>
      </c>
      <c r="AG11">
        <v>7.3109999999999999</v>
      </c>
      <c r="AH11">
        <v>243.414884</v>
      </c>
      <c r="AI11">
        <v>3.6588229999999999</v>
      </c>
      <c r="AJ11">
        <v>80.720445999999995</v>
      </c>
      <c r="AK11">
        <v>581</v>
      </c>
      <c r="AL11">
        <v>2</v>
      </c>
      <c r="AM11">
        <v>140</v>
      </c>
      <c r="AN11">
        <v>62</v>
      </c>
      <c r="AO11">
        <v>13.500805</v>
      </c>
      <c r="AP11">
        <v>0</v>
      </c>
      <c r="AQ11">
        <v>0</v>
      </c>
      <c r="AR11">
        <v>32</v>
      </c>
      <c r="AS11">
        <v>3754</v>
      </c>
      <c r="AT11">
        <v>6.0999999999999999E-2</v>
      </c>
      <c r="AU11">
        <v>4.26</v>
      </c>
      <c r="AV11">
        <v>913</v>
      </c>
      <c r="AW11">
        <v>0</v>
      </c>
      <c r="AX11" s="29">
        <v>0.65</v>
      </c>
      <c r="AY11">
        <v>0.9710344827586207</v>
      </c>
      <c r="AZ11" t="s">
        <v>66</v>
      </c>
      <c r="BA11" t="s">
        <v>173</v>
      </c>
      <c r="BB11">
        <v>1</v>
      </c>
      <c r="BC11" t="s">
        <v>301</v>
      </c>
      <c r="BD11">
        <v>3</v>
      </c>
      <c r="BE11">
        <v>42500.227000000006</v>
      </c>
      <c r="BF11">
        <v>7.7324222291800929E-2</v>
      </c>
      <c r="BG11">
        <v>7.5084486197831521E-2</v>
      </c>
      <c r="BH11">
        <v>128353.15500000004</v>
      </c>
      <c r="BI11">
        <v>2.5603554505535909E-2</v>
      </c>
      <c r="BJ11">
        <v>2.4861934306065214E-2</v>
      </c>
      <c r="BK11">
        <v>1</v>
      </c>
      <c r="BL11" t="s">
        <v>68</v>
      </c>
      <c r="BM11">
        <v>1</v>
      </c>
      <c r="BN11" t="s">
        <v>266</v>
      </c>
    </row>
    <row r="12" spans="1:66" s="2" customFormat="1">
      <c r="A12" s="139" t="str">
        <f t="shared" si="20"/>
        <v>삼환운수</v>
      </c>
      <c r="B12" s="139" t="str">
        <f t="shared" si="21"/>
        <v>532</v>
      </c>
      <c r="C12" s="140" t="str">
        <f t="shared" si="22"/>
        <v>71바6217</v>
      </c>
      <c r="D12" s="114" t="str">
        <f t="shared" si="23"/>
        <v>중형</v>
      </c>
      <c r="E12" s="110" t="str">
        <f t="shared" si="16"/>
        <v>C</v>
      </c>
      <c r="F12" s="160">
        <f t="shared" si="17"/>
        <v>0.85148148148148139</v>
      </c>
      <c r="G12" s="161">
        <f t="shared" si="18"/>
        <v>2.2989999999999999</v>
      </c>
      <c r="H12" s="162">
        <f t="shared" si="19"/>
        <v>2.7</v>
      </c>
      <c r="I12" s="163">
        <f t="shared" si="24"/>
        <v>2357.8020000000001</v>
      </c>
      <c r="J12" s="164">
        <f t="shared" si="25"/>
        <v>1.2254526820923883E-2</v>
      </c>
      <c r="K12" s="164">
        <f t="shared" si="26"/>
        <v>0.36589208369339982</v>
      </c>
      <c r="L12" s="164">
        <f t="shared" si="27"/>
        <v>0.24175057956520521</v>
      </c>
      <c r="M12" s="165">
        <f t="shared" si="28"/>
        <v>9.234</v>
      </c>
      <c r="N12" s="166">
        <f t="shared" si="29"/>
        <v>0.38200000000000001</v>
      </c>
      <c r="O12" s="166">
        <f t="shared" si="30"/>
        <v>7.04</v>
      </c>
      <c r="P12" s="167">
        <f t="shared" si="31"/>
        <v>0</v>
      </c>
      <c r="Q12" s="168">
        <f t="shared" si="32"/>
        <v>62</v>
      </c>
      <c r="R12" s="169">
        <f t="shared" si="33"/>
        <v>20.730402921301497</v>
      </c>
      <c r="S12" s="141">
        <f t="shared" si="34"/>
        <v>9</v>
      </c>
      <c r="T12" s="141">
        <f t="shared" si="35"/>
        <v>166</v>
      </c>
      <c r="U12" t="s">
        <v>117</v>
      </c>
      <c r="V12" s="5" t="s">
        <v>119</v>
      </c>
      <c r="W12" t="s">
        <v>117</v>
      </c>
      <c r="X12" s="5" t="s">
        <v>119</v>
      </c>
      <c r="Y12" t="s">
        <v>180</v>
      </c>
      <c r="Z12" t="s">
        <v>171</v>
      </c>
      <c r="AA12" t="s">
        <v>48</v>
      </c>
      <c r="AB12">
        <v>515</v>
      </c>
      <c r="AC12" s="1">
        <v>2357.8020000000001</v>
      </c>
      <c r="AD12" s="1">
        <v>1025.5940000000001</v>
      </c>
      <c r="AE12" s="28">
        <v>2.2989999999999999</v>
      </c>
      <c r="AF12">
        <v>2.7</v>
      </c>
      <c r="AG12">
        <v>9.234</v>
      </c>
      <c r="AH12">
        <v>182.89910599999999</v>
      </c>
      <c r="AI12">
        <v>2.2413419999999999</v>
      </c>
      <c r="AJ12">
        <v>66.921334999999999</v>
      </c>
      <c r="AK12">
        <v>570</v>
      </c>
      <c r="AL12">
        <v>9</v>
      </c>
      <c r="AM12">
        <v>166</v>
      </c>
      <c r="AN12">
        <v>62</v>
      </c>
      <c r="AO12">
        <v>12.891271</v>
      </c>
      <c r="AP12">
        <v>0</v>
      </c>
      <c r="AQ12">
        <v>0</v>
      </c>
      <c r="AR12">
        <v>53</v>
      </c>
      <c r="AS12">
        <v>11343</v>
      </c>
      <c r="AT12">
        <v>0.38200000000000001</v>
      </c>
      <c r="AU12">
        <v>7.04</v>
      </c>
      <c r="AV12">
        <v>5917</v>
      </c>
      <c r="AW12">
        <v>0</v>
      </c>
      <c r="AX12" s="29">
        <v>0.6</v>
      </c>
      <c r="AY12" s="2">
        <v>0.85148148148148139</v>
      </c>
      <c r="AZ12" s="2" t="s">
        <v>69</v>
      </c>
      <c r="BA12" s="2" t="s">
        <v>173</v>
      </c>
      <c r="BB12" s="2">
        <v>3</v>
      </c>
      <c r="BC12" s="2" t="s">
        <v>279</v>
      </c>
      <c r="BD12" s="2">
        <v>5</v>
      </c>
      <c r="BE12" s="2">
        <v>42500.227000000006</v>
      </c>
      <c r="BF12" s="2">
        <v>5.5477397803075257E-2</v>
      </c>
      <c r="BG12" s="2">
        <v>4.72379768701E-2</v>
      </c>
      <c r="BH12" s="2">
        <v>128353.15500000004</v>
      </c>
      <c r="BI12" s="2">
        <v>1.836964584158449E-2</v>
      </c>
      <c r="BJ12" s="2">
        <v>1.5641413255482496E-2</v>
      </c>
      <c r="BK12" s="2">
        <v>1</v>
      </c>
      <c r="BL12" s="2" t="s">
        <v>69</v>
      </c>
      <c r="BM12" s="2">
        <v>0</v>
      </c>
      <c r="BN12" s="2" t="s">
        <v>256</v>
      </c>
    </row>
    <row r="13" spans="1:66">
      <c r="A13" s="142" t="str">
        <f t="shared" si="20"/>
        <v>삼환운수</v>
      </c>
      <c r="B13" s="142" t="str">
        <f t="shared" si="21"/>
        <v>532</v>
      </c>
      <c r="C13" s="143" t="str">
        <f t="shared" si="22"/>
        <v>71바6218</v>
      </c>
      <c r="D13" s="131" t="str">
        <f t="shared" si="23"/>
        <v>중형</v>
      </c>
      <c r="E13" s="127" t="str">
        <f t="shared" si="16"/>
        <v>A</v>
      </c>
      <c r="F13" s="150">
        <f t="shared" si="17"/>
        <v>0.95703703703703702</v>
      </c>
      <c r="G13" s="151">
        <f t="shared" si="18"/>
        <v>2.5840000000000001</v>
      </c>
      <c r="H13" s="152">
        <f t="shared" si="19"/>
        <v>2.7</v>
      </c>
      <c r="I13" s="153">
        <f t="shared" si="24"/>
        <v>5184.1450000000004</v>
      </c>
      <c r="J13" s="154">
        <f t="shared" si="25"/>
        <v>2.4356453895378577E-2</v>
      </c>
      <c r="K13" s="154">
        <f t="shared" si="26"/>
        <v>0.3597862079310718</v>
      </c>
      <c r="L13" s="154">
        <f t="shared" si="27"/>
        <v>0.21835808990682165</v>
      </c>
      <c r="M13" s="155">
        <f t="shared" si="28"/>
        <v>9.1199999999999992</v>
      </c>
      <c r="N13" s="156">
        <f t="shared" si="29"/>
        <v>3.9E-2</v>
      </c>
      <c r="O13" s="156">
        <f t="shared" si="30"/>
        <v>3.2789999999999999</v>
      </c>
      <c r="P13" s="157">
        <f t="shared" si="31"/>
        <v>0</v>
      </c>
      <c r="Q13" s="158">
        <f t="shared" si="32"/>
        <v>60</v>
      </c>
      <c r="R13" s="159">
        <f t="shared" si="33"/>
        <v>23.534329834212912</v>
      </c>
      <c r="S13" s="144">
        <f t="shared" si="34"/>
        <v>2</v>
      </c>
      <c r="T13" s="144">
        <f t="shared" si="35"/>
        <v>170</v>
      </c>
      <c r="U13" t="s">
        <v>117</v>
      </c>
      <c r="V13" t="s">
        <v>119</v>
      </c>
      <c r="W13" s="4" t="s">
        <v>117</v>
      </c>
      <c r="X13" s="4" t="s">
        <v>119</v>
      </c>
      <c r="Y13" s="4" t="s">
        <v>181</v>
      </c>
      <c r="Z13" s="4" t="s">
        <v>171</v>
      </c>
      <c r="AA13" s="4" t="s">
        <v>48</v>
      </c>
      <c r="AB13" s="4">
        <v>515</v>
      </c>
      <c r="AC13" s="4">
        <v>5184.1450000000004</v>
      </c>
      <c r="AD13" s="4">
        <v>2005.903</v>
      </c>
      <c r="AE13" s="4">
        <v>2.5840000000000001</v>
      </c>
      <c r="AF13" s="4">
        <v>2.7</v>
      </c>
      <c r="AG13" s="4">
        <v>9.1199999999999992</v>
      </c>
      <c r="AH13" s="4">
        <v>357.68043399999999</v>
      </c>
      <c r="AI13" s="4">
        <v>8.7118269999999995</v>
      </c>
      <c r="AJ13" s="4">
        <v>128.68848700000001</v>
      </c>
      <c r="AK13" s="4">
        <v>1132</v>
      </c>
      <c r="AL13" s="4">
        <v>2</v>
      </c>
      <c r="AM13" s="4">
        <v>170</v>
      </c>
      <c r="AN13" s="4">
        <v>60</v>
      </c>
      <c r="AO13" s="4">
        <v>14.493789</v>
      </c>
      <c r="AP13" s="4">
        <v>0</v>
      </c>
      <c r="AQ13" s="4">
        <v>0</v>
      </c>
      <c r="AR13" s="4">
        <v>38</v>
      </c>
      <c r="AS13" s="4">
        <v>12975</v>
      </c>
      <c r="AT13" s="4">
        <v>3.9E-2</v>
      </c>
      <c r="AU13" s="4">
        <v>3.2789999999999999</v>
      </c>
      <c r="AV13" s="4">
        <v>5002</v>
      </c>
      <c r="AW13" s="4">
        <v>0</v>
      </c>
      <c r="AX13" s="30">
        <v>0.59</v>
      </c>
      <c r="AY13">
        <v>0.95703703703703702</v>
      </c>
      <c r="AZ13" t="s">
        <v>66</v>
      </c>
      <c r="BA13" t="s">
        <v>173</v>
      </c>
      <c r="BB13">
        <v>2</v>
      </c>
      <c r="BC13" t="s">
        <v>303</v>
      </c>
      <c r="BD13">
        <v>6</v>
      </c>
      <c r="BE13">
        <v>42500.227000000006</v>
      </c>
      <c r="BF13">
        <v>0.1219792308403435</v>
      </c>
      <c r="BG13">
        <v>0.11673864166349911</v>
      </c>
      <c r="BH13">
        <v>128353.15500000004</v>
      </c>
      <c r="BI13">
        <v>4.0389696692691338E-2</v>
      </c>
      <c r="BJ13">
        <v>3.8654435649597932E-2</v>
      </c>
      <c r="BK13">
        <v>1</v>
      </c>
      <c r="BL13" t="s">
        <v>68</v>
      </c>
      <c r="BM13">
        <v>1</v>
      </c>
      <c r="BN13" t="s">
        <v>266</v>
      </c>
    </row>
    <row r="14" spans="1:66">
      <c r="A14" s="139" t="str">
        <f t="shared" si="20"/>
        <v>삼환운수</v>
      </c>
      <c r="B14" s="139" t="str">
        <f t="shared" si="21"/>
        <v>532</v>
      </c>
      <c r="C14" s="140" t="str">
        <f t="shared" si="22"/>
        <v>71바6221</v>
      </c>
      <c r="D14" s="114" t="str">
        <f t="shared" si="23"/>
        <v>중형</v>
      </c>
      <c r="E14" s="110" t="str">
        <f t="shared" si="16"/>
        <v>C</v>
      </c>
      <c r="F14" s="160">
        <f t="shared" si="17"/>
        <v>0.87888888888888894</v>
      </c>
      <c r="G14" s="161">
        <f t="shared" si="18"/>
        <v>2.3730000000000002</v>
      </c>
      <c r="H14" s="162">
        <f t="shared" si="19"/>
        <v>2.7</v>
      </c>
      <c r="I14" s="163">
        <f t="shared" si="24"/>
        <v>4320.5860000000002</v>
      </c>
      <c r="J14" s="164">
        <f t="shared" si="25"/>
        <v>2.4864351013769232E-2</v>
      </c>
      <c r="K14" s="164">
        <f t="shared" si="26"/>
        <v>0.35070243870883067</v>
      </c>
      <c r="L14" s="164">
        <f t="shared" si="27"/>
        <v>0.21524857970654906</v>
      </c>
      <c r="M14" s="165">
        <f t="shared" si="28"/>
        <v>8.798</v>
      </c>
      <c r="N14" s="166">
        <f t="shared" si="29"/>
        <v>0.185</v>
      </c>
      <c r="O14" s="166">
        <f t="shared" si="30"/>
        <v>3.5640000000000001</v>
      </c>
      <c r="P14" s="167">
        <f t="shared" si="31"/>
        <v>0</v>
      </c>
      <c r="Q14" s="168">
        <f t="shared" si="32"/>
        <v>61</v>
      </c>
      <c r="R14" s="169">
        <f t="shared" si="33"/>
        <v>20.826440330931984</v>
      </c>
      <c r="S14" s="141">
        <f t="shared" si="34"/>
        <v>8</v>
      </c>
      <c r="T14" s="141">
        <f t="shared" si="35"/>
        <v>154</v>
      </c>
      <c r="U14" t="s">
        <v>117</v>
      </c>
      <c r="V14" s="5" t="s">
        <v>119</v>
      </c>
      <c r="W14" t="s">
        <v>117</v>
      </c>
      <c r="X14" s="5" t="s">
        <v>119</v>
      </c>
      <c r="Y14" t="s">
        <v>183</v>
      </c>
      <c r="Z14" t="s">
        <v>171</v>
      </c>
      <c r="AA14" t="s">
        <v>48</v>
      </c>
      <c r="AB14">
        <v>515</v>
      </c>
      <c r="AC14" s="1">
        <v>4320.5860000000002</v>
      </c>
      <c r="AD14" s="1">
        <v>1820.731</v>
      </c>
      <c r="AE14" s="28">
        <v>2.3730000000000002</v>
      </c>
      <c r="AF14">
        <v>2.7</v>
      </c>
      <c r="AG14">
        <v>8.798</v>
      </c>
      <c r="AH14">
        <v>332.23211800000001</v>
      </c>
      <c r="AI14">
        <v>8.2607359999999996</v>
      </c>
      <c r="AJ14">
        <v>116.51461399999999</v>
      </c>
      <c r="AK14">
        <v>930</v>
      </c>
      <c r="AL14">
        <v>8</v>
      </c>
      <c r="AM14">
        <v>154</v>
      </c>
      <c r="AN14">
        <v>61</v>
      </c>
      <c r="AO14">
        <v>13.004720000000001</v>
      </c>
      <c r="AP14">
        <v>16.3</v>
      </c>
      <c r="AQ14">
        <v>0</v>
      </c>
      <c r="AR14">
        <v>55</v>
      </c>
      <c r="AS14">
        <v>15323</v>
      </c>
      <c r="AT14">
        <v>0.185</v>
      </c>
      <c r="AU14">
        <v>3.5640000000000001</v>
      </c>
      <c r="AV14">
        <v>25979</v>
      </c>
      <c r="AW14">
        <v>0</v>
      </c>
      <c r="AX14" s="29">
        <v>0.6</v>
      </c>
      <c r="AY14">
        <v>0.87888888888888894</v>
      </c>
      <c r="AZ14" t="s">
        <v>69</v>
      </c>
      <c r="BA14" t="s">
        <v>173</v>
      </c>
      <c r="BB14">
        <v>1</v>
      </c>
      <c r="BC14" t="s">
        <v>278</v>
      </c>
      <c r="BD14">
        <v>6</v>
      </c>
      <c r="BE14">
        <v>42500.227000000006</v>
      </c>
      <c r="BF14">
        <v>0.10166030407319941</v>
      </c>
      <c r="BG14">
        <v>8.934811169100082E-2</v>
      </c>
      <c r="BH14">
        <v>128353.15500000004</v>
      </c>
      <c r="BI14">
        <v>3.3661704692806334E-2</v>
      </c>
      <c r="BJ14">
        <v>2.9584898235566457E-2</v>
      </c>
      <c r="BK14">
        <v>1</v>
      </c>
      <c r="BL14" t="s">
        <v>69</v>
      </c>
      <c r="BM14">
        <v>0</v>
      </c>
      <c r="BN14" t="s">
        <v>256</v>
      </c>
    </row>
    <row r="15" spans="1:66">
      <c r="A15" s="142" t="str">
        <f t="shared" si="20"/>
        <v>삼환운수</v>
      </c>
      <c r="B15" s="142" t="str">
        <f t="shared" si="21"/>
        <v>532</v>
      </c>
      <c r="C15" s="143" t="str">
        <f t="shared" si="22"/>
        <v>71바6222</v>
      </c>
      <c r="D15" s="131" t="str">
        <f t="shared" si="23"/>
        <v>중형</v>
      </c>
      <c r="E15" s="127" t="str">
        <f t="shared" si="16"/>
        <v>B</v>
      </c>
      <c r="F15" s="150">
        <f t="shared" si="17"/>
        <v>0.92407407407407405</v>
      </c>
      <c r="G15" s="151">
        <f t="shared" si="18"/>
        <v>2.4950000000000001</v>
      </c>
      <c r="H15" s="152">
        <f t="shared" si="19"/>
        <v>2.7</v>
      </c>
      <c r="I15" s="153">
        <f t="shared" si="24"/>
        <v>4743.4809999999998</v>
      </c>
      <c r="J15" s="154">
        <f t="shared" si="25"/>
        <v>2.1149911917177744E-2</v>
      </c>
      <c r="K15" s="154">
        <f t="shared" si="26"/>
        <v>0.3453999767940959</v>
      </c>
      <c r="L15" s="154">
        <f t="shared" si="27"/>
        <v>0.25318958798401431</v>
      </c>
      <c r="M15" s="155">
        <f t="shared" si="28"/>
        <v>8.8719999999999999</v>
      </c>
      <c r="N15" s="156">
        <f t="shared" si="29"/>
        <v>4.2000000000000003E-2</v>
      </c>
      <c r="O15" s="156">
        <f t="shared" si="30"/>
        <v>2.0659999999999998</v>
      </c>
      <c r="P15" s="157">
        <f t="shared" si="31"/>
        <v>0</v>
      </c>
      <c r="Q15" s="158">
        <f t="shared" si="32"/>
        <v>74</v>
      </c>
      <c r="R15" s="159">
        <f t="shared" si="33"/>
        <v>20.308694766968493</v>
      </c>
      <c r="S15" s="144">
        <f t="shared" si="34"/>
        <v>2</v>
      </c>
      <c r="T15" s="144">
        <f t="shared" si="35"/>
        <v>98</v>
      </c>
      <c r="U15" t="s">
        <v>117</v>
      </c>
      <c r="V15" s="5" t="s">
        <v>119</v>
      </c>
      <c r="W15" t="s">
        <v>117</v>
      </c>
      <c r="X15" s="5" t="s">
        <v>119</v>
      </c>
      <c r="Y15" t="s">
        <v>184</v>
      </c>
      <c r="Z15" t="s">
        <v>171</v>
      </c>
      <c r="AA15" t="s">
        <v>48</v>
      </c>
      <c r="AB15">
        <v>515</v>
      </c>
      <c r="AC15" s="1">
        <v>4743.4809999999998</v>
      </c>
      <c r="AD15" s="1">
        <v>1901.1010000000001</v>
      </c>
      <c r="AE15" s="28">
        <v>2.4950000000000001</v>
      </c>
      <c r="AF15">
        <v>2.7</v>
      </c>
      <c r="AG15">
        <v>8.8719999999999999</v>
      </c>
      <c r="AH15">
        <v>368.72512899999998</v>
      </c>
      <c r="AI15">
        <v>7.7985040000000003</v>
      </c>
      <c r="AJ15">
        <v>127.357651</v>
      </c>
      <c r="AK15">
        <v>1201</v>
      </c>
      <c r="AL15">
        <v>2</v>
      </c>
      <c r="AM15">
        <v>98</v>
      </c>
      <c r="AN15">
        <v>74</v>
      </c>
      <c r="AO15">
        <v>12.864544</v>
      </c>
      <c r="AP15">
        <v>14.8</v>
      </c>
      <c r="AQ15">
        <v>0</v>
      </c>
      <c r="AR15">
        <v>50</v>
      </c>
      <c r="AS15">
        <v>11784</v>
      </c>
      <c r="AT15">
        <v>4.2000000000000003E-2</v>
      </c>
      <c r="AU15">
        <v>2.0659999999999998</v>
      </c>
      <c r="AV15">
        <v>32489</v>
      </c>
      <c r="AW15">
        <v>0</v>
      </c>
      <c r="AX15" s="29">
        <v>0.65</v>
      </c>
      <c r="AY15">
        <v>0.92407407407407405</v>
      </c>
      <c r="AZ15" t="s">
        <v>68</v>
      </c>
      <c r="BA15" t="s">
        <v>173</v>
      </c>
      <c r="BB15">
        <v>1</v>
      </c>
      <c r="BC15" t="s">
        <v>276</v>
      </c>
      <c r="BD15">
        <v>9</v>
      </c>
      <c r="BE15">
        <v>42500.227000000006</v>
      </c>
      <c r="BF15">
        <v>0.11161072151449919</v>
      </c>
      <c r="BG15">
        <v>0.10313657414025017</v>
      </c>
      <c r="BH15">
        <v>128353.15500000004</v>
      </c>
      <c r="BI15">
        <v>3.6956481513835779E-2</v>
      </c>
      <c r="BJ15">
        <v>3.4150526435933429E-2</v>
      </c>
      <c r="BK15">
        <v>1</v>
      </c>
      <c r="BL15" t="s">
        <v>68</v>
      </c>
      <c r="BM15">
        <v>0</v>
      </c>
      <c r="BN15" t="s">
        <v>256</v>
      </c>
    </row>
    <row r="16" spans="1:66">
      <c r="A16" s="139" t="str">
        <f t="shared" si="20"/>
        <v>삼환운수</v>
      </c>
      <c r="B16" s="139" t="str">
        <f t="shared" si="21"/>
        <v>540</v>
      </c>
      <c r="C16" s="140" t="str">
        <f t="shared" si="22"/>
        <v>71바6452</v>
      </c>
      <c r="D16" s="114" t="str">
        <f t="shared" si="23"/>
        <v>중형</v>
      </c>
      <c r="E16" s="110" t="str">
        <f t="shared" si="16"/>
        <v>B</v>
      </c>
      <c r="F16" s="160">
        <f t="shared" si="17"/>
        <v>0.92249999999999999</v>
      </c>
      <c r="G16" s="161">
        <f t="shared" si="18"/>
        <v>1.845</v>
      </c>
      <c r="H16" s="162">
        <f t="shared" si="19"/>
        <v>2</v>
      </c>
      <c r="I16" s="163">
        <f t="shared" si="24"/>
        <v>3517.5810000000001</v>
      </c>
      <c r="J16" s="164">
        <f t="shared" si="25"/>
        <v>2.9657141785385997E-2</v>
      </c>
      <c r="K16" s="164">
        <f t="shared" si="26"/>
        <v>0.3523307695930829</v>
      </c>
      <c r="L16" s="164">
        <f t="shared" si="27"/>
        <v>0.15038743955007716</v>
      </c>
      <c r="M16" s="165">
        <f t="shared" si="28"/>
        <v>5.8460000000000001</v>
      </c>
      <c r="N16" s="166">
        <f t="shared" si="29"/>
        <v>2.8000000000000001E-2</v>
      </c>
      <c r="O16" s="166">
        <f t="shared" si="30"/>
        <v>2.3879999999999999</v>
      </c>
      <c r="P16" s="167">
        <f t="shared" si="31"/>
        <v>0</v>
      </c>
      <c r="Q16" s="168">
        <f t="shared" si="32"/>
        <v>62</v>
      </c>
      <c r="R16" s="169">
        <f t="shared" si="33"/>
        <v>18.370906276860147</v>
      </c>
      <c r="S16" s="141">
        <f t="shared" si="34"/>
        <v>1</v>
      </c>
      <c r="T16" s="141">
        <f t="shared" si="35"/>
        <v>84</v>
      </c>
      <c r="U16" t="s">
        <v>117</v>
      </c>
      <c r="V16" t="s">
        <v>120</v>
      </c>
      <c r="W16" s="4" t="s">
        <v>117</v>
      </c>
      <c r="X16" s="4" t="s">
        <v>120</v>
      </c>
      <c r="Y16" s="4" t="s">
        <v>185</v>
      </c>
      <c r="Z16" s="4" t="s">
        <v>171</v>
      </c>
      <c r="AA16" s="4" t="s">
        <v>48</v>
      </c>
      <c r="AB16" s="4">
        <v>515</v>
      </c>
      <c r="AC16" s="4">
        <v>3517.5810000000001</v>
      </c>
      <c r="AD16" s="4">
        <v>1906.5309999999999</v>
      </c>
      <c r="AE16" s="4">
        <v>1.845</v>
      </c>
      <c r="AF16" s="4">
        <v>2</v>
      </c>
      <c r="AG16" s="4">
        <v>5.8460000000000001</v>
      </c>
      <c r="AH16" s="4">
        <v>309.82506899999998</v>
      </c>
      <c r="AI16" s="4">
        <v>9.1885259999999995</v>
      </c>
      <c r="AJ16" s="4">
        <v>109.160905</v>
      </c>
      <c r="AK16" s="4">
        <v>529</v>
      </c>
      <c r="AL16" s="4">
        <v>1</v>
      </c>
      <c r="AM16" s="4">
        <v>84</v>
      </c>
      <c r="AN16" s="4">
        <v>62</v>
      </c>
      <c r="AO16" s="4">
        <v>11.353441999999999</v>
      </c>
      <c r="AP16" s="4">
        <v>0</v>
      </c>
      <c r="AQ16" s="4">
        <v>0</v>
      </c>
      <c r="AR16" s="4">
        <v>47</v>
      </c>
      <c r="AS16" s="4">
        <v>7992</v>
      </c>
      <c r="AT16" s="4">
        <v>2.8000000000000001E-2</v>
      </c>
      <c r="AU16" s="4">
        <v>2.3879999999999999</v>
      </c>
      <c r="AV16" s="4">
        <v>23895</v>
      </c>
      <c r="AW16" s="4">
        <v>0</v>
      </c>
      <c r="AX16" s="30">
        <v>0.43</v>
      </c>
      <c r="AY16">
        <v>0.92249999999999999</v>
      </c>
      <c r="AZ16" t="s">
        <v>68</v>
      </c>
      <c r="BA16" t="s">
        <v>186</v>
      </c>
      <c r="BB16">
        <v>1</v>
      </c>
      <c r="BC16" t="s">
        <v>258</v>
      </c>
      <c r="BD16">
        <v>7</v>
      </c>
      <c r="BE16">
        <v>20069.490999999998</v>
      </c>
      <c r="BF16">
        <v>0.1752700653942843</v>
      </c>
      <c r="BG16">
        <v>0.16168663532622726</v>
      </c>
      <c r="BH16">
        <v>128353.15500000004</v>
      </c>
      <c r="BI16">
        <v>2.7405489175548501E-2</v>
      </c>
      <c r="BJ16">
        <v>2.5281563764443491E-2</v>
      </c>
      <c r="BK16">
        <v>1</v>
      </c>
      <c r="BL16" t="s">
        <v>69</v>
      </c>
      <c r="BM16">
        <v>1</v>
      </c>
      <c r="BN16" t="s">
        <v>266</v>
      </c>
    </row>
    <row r="17" spans="1:66">
      <c r="A17" s="142" t="str">
        <f t="shared" si="20"/>
        <v>삼환운수</v>
      </c>
      <c r="B17" s="142" t="str">
        <f t="shared" si="21"/>
        <v>540</v>
      </c>
      <c r="C17" s="143" t="str">
        <f t="shared" si="22"/>
        <v>71바6453</v>
      </c>
      <c r="D17" s="131" t="str">
        <f t="shared" si="23"/>
        <v>중형</v>
      </c>
      <c r="E17" s="127" t="str">
        <f t="shared" si="16"/>
        <v>B</v>
      </c>
      <c r="F17" s="150">
        <f t="shared" si="17"/>
        <v>0.90700000000000003</v>
      </c>
      <c r="G17" s="151">
        <f t="shared" si="18"/>
        <v>1.8140000000000001</v>
      </c>
      <c r="H17" s="152">
        <f t="shared" si="19"/>
        <v>2</v>
      </c>
      <c r="I17" s="153">
        <f t="shared" si="24"/>
        <v>2587.864</v>
      </c>
      <c r="J17" s="154">
        <f t="shared" si="25"/>
        <v>3.9256624411107867E-3</v>
      </c>
      <c r="K17" s="154">
        <f t="shared" si="26"/>
        <v>0.36398979832471051</v>
      </c>
      <c r="L17" s="154">
        <f t="shared" si="27"/>
        <v>0.28942788338181602</v>
      </c>
      <c r="M17" s="155">
        <f t="shared" si="28"/>
        <v>4.3520000000000003</v>
      </c>
      <c r="N17" s="156">
        <f t="shared" si="29"/>
        <v>0</v>
      </c>
      <c r="O17" s="156">
        <f t="shared" si="30"/>
        <v>0.42499999999999999</v>
      </c>
      <c r="P17" s="157">
        <f t="shared" si="31"/>
        <v>0</v>
      </c>
      <c r="Q17" s="158">
        <f t="shared" si="32"/>
        <v>59</v>
      </c>
      <c r="R17" s="159">
        <f t="shared" si="33"/>
        <v>17.597964937285834</v>
      </c>
      <c r="S17" s="144">
        <f t="shared" si="34"/>
        <v>0</v>
      </c>
      <c r="T17" s="144">
        <f t="shared" si="35"/>
        <v>11</v>
      </c>
      <c r="U17" t="s">
        <v>117</v>
      </c>
      <c r="V17" s="5" t="s">
        <v>120</v>
      </c>
      <c r="W17" t="s">
        <v>117</v>
      </c>
      <c r="X17" s="5" t="s">
        <v>120</v>
      </c>
      <c r="Y17" t="s">
        <v>187</v>
      </c>
      <c r="Z17" t="s">
        <v>171</v>
      </c>
      <c r="AA17" t="s">
        <v>48</v>
      </c>
      <c r="AB17">
        <v>515</v>
      </c>
      <c r="AC17" s="1">
        <v>2587.864</v>
      </c>
      <c r="AD17" s="1">
        <v>1426.731</v>
      </c>
      <c r="AE17" s="28">
        <v>1.8140000000000001</v>
      </c>
      <c r="AF17">
        <v>2</v>
      </c>
      <c r="AG17">
        <v>4.3520000000000003</v>
      </c>
      <c r="AH17">
        <v>232.65041600000001</v>
      </c>
      <c r="AI17">
        <v>0.91330699999999998</v>
      </c>
      <c r="AJ17">
        <v>84.682378</v>
      </c>
      <c r="AK17">
        <v>749</v>
      </c>
      <c r="AL17">
        <v>0</v>
      </c>
      <c r="AM17">
        <v>11</v>
      </c>
      <c r="AN17">
        <v>59</v>
      </c>
      <c r="AO17">
        <v>11.123400999999999</v>
      </c>
      <c r="AP17">
        <v>0</v>
      </c>
      <c r="AQ17">
        <v>0</v>
      </c>
      <c r="AR17">
        <v>36</v>
      </c>
      <c r="AS17">
        <v>8956</v>
      </c>
      <c r="AT17">
        <v>0</v>
      </c>
      <c r="AU17">
        <v>0.42499999999999999</v>
      </c>
      <c r="AV17">
        <v>13743</v>
      </c>
      <c r="AW17">
        <v>0</v>
      </c>
      <c r="AX17" s="29">
        <v>0.39</v>
      </c>
      <c r="AY17">
        <v>0.90700000000000003</v>
      </c>
      <c r="AZ17" t="s">
        <v>68</v>
      </c>
      <c r="BA17" t="s">
        <v>186</v>
      </c>
      <c r="BB17">
        <v>3</v>
      </c>
      <c r="BC17" t="s">
        <v>331</v>
      </c>
      <c r="BD17">
        <v>5</v>
      </c>
      <c r="BE17">
        <v>20069.490999999998</v>
      </c>
      <c r="BF17">
        <v>0.12894517354725141</v>
      </c>
      <c r="BG17">
        <v>0.11695327240735703</v>
      </c>
      <c r="BH17">
        <v>128353.15500000004</v>
      </c>
      <c r="BI17">
        <v>2.0162059904176091E-2</v>
      </c>
      <c r="BJ17">
        <v>1.8286988333087714E-2</v>
      </c>
      <c r="BK17">
        <v>1</v>
      </c>
      <c r="BL17" t="s">
        <v>68</v>
      </c>
      <c r="BM17">
        <v>0</v>
      </c>
      <c r="BN17" t="s">
        <v>256</v>
      </c>
    </row>
    <row r="18" spans="1:66">
      <c r="A18" s="139" t="str">
        <f t="shared" si="20"/>
        <v>삼환운수</v>
      </c>
      <c r="B18" s="139" t="str">
        <f t="shared" si="21"/>
        <v>540</v>
      </c>
      <c r="C18" s="140" t="str">
        <f t="shared" si="22"/>
        <v>71바6454</v>
      </c>
      <c r="D18" s="114" t="str">
        <f t="shared" si="23"/>
        <v>중형</v>
      </c>
      <c r="E18" s="110" t="str">
        <f t="shared" si="16"/>
        <v>C</v>
      </c>
      <c r="F18" s="160">
        <f t="shared" si="17"/>
        <v>0.86799999999999999</v>
      </c>
      <c r="G18" s="161">
        <f t="shared" si="18"/>
        <v>1.736</v>
      </c>
      <c r="H18" s="162">
        <f t="shared" si="19"/>
        <v>2</v>
      </c>
      <c r="I18" s="163">
        <f t="shared" si="24"/>
        <v>3182.837</v>
      </c>
      <c r="J18" s="164">
        <f t="shared" si="25"/>
        <v>1.6813395281949559E-2</v>
      </c>
      <c r="K18" s="164">
        <f t="shared" si="26"/>
        <v>0.39282258674563508</v>
      </c>
      <c r="L18" s="164">
        <f t="shared" si="27"/>
        <v>0.24160835129163072</v>
      </c>
      <c r="M18" s="165">
        <f t="shared" si="28"/>
        <v>8.5329999999999995</v>
      </c>
      <c r="N18" s="166">
        <f t="shared" si="29"/>
        <v>0.377</v>
      </c>
      <c r="O18" s="166">
        <f t="shared" si="30"/>
        <v>2.0739999999999998</v>
      </c>
      <c r="P18" s="167">
        <f t="shared" si="31"/>
        <v>0</v>
      </c>
      <c r="Q18" s="168">
        <f t="shared" si="32"/>
        <v>69</v>
      </c>
      <c r="R18" s="169">
        <f t="shared" si="33"/>
        <v>18.726722743296254</v>
      </c>
      <c r="S18" s="141">
        <f t="shared" si="34"/>
        <v>12</v>
      </c>
      <c r="T18" s="141">
        <f t="shared" si="35"/>
        <v>66</v>
      </c>
      <c r="U18" t="s">
        <v>117</v>
      </c>
      <c r="V18" s="5" t="s">
        <v>120</v>
      </c>
      <c r="W18" t="s">
        <v>117</v>
      </c>
      <c r="X18" s="5" t="s">
        <v>120</v>
      </c>
      <c r="Y18" t="s">
        <v>283</v>
      </c>
      <c r="Z18" t="s">
        <v>171</v>
      </c>
      <c r="AA18" t="s">
        <v>48</v>
      </c>
      <c r="AB18">
        <v>515</v>
      </c>
      <c r="AC18" s="1">
        <v>3182.837</v>
      </c>
      <c r="AD18" s="1">
        <v>1833.3389999999999</v>
      </c>
      <c r="AE18" s="28">
        <v>1.736</v>
      </c>
      <c r="AF18">
        <v>2</v>
      </c>
      <c r="AG18">
        <v>8.5329999999999995</v>
      </c>
      <c r="AH18">
        <v>287.89408200000003</v>
      </c>
      <c r="AI18">
        <v>4.8404769999999999</v>
      </c>
      <c r="AJ18">
        <v>113.09129799999999</v>
      </c>
      <c r="AK18">
        <v>769</v>
      </c>
      <c r="AL18">
        <v>12</v>
      </c>
      <c r="AM18">
        <v>66</v>
      </c>
      <c r="AN18">
        <v>69</v>
      </c>
      <c r="AO18">
        <v>11.055583</v>
      </c>
      <c r="AP18">
        <v>23.9</v>
      </c>
      <c r="AQ18">
        <v>0</v>
      </c>
      <c r="AR18">
        <v>95</v>
      </c>
      <c r="AS18">
        <v>29045</v>
      </c>
      <c r="AT18">
        <v>0.377</v>
      </c>
      <c r="AU18">
        <v>2.0739999999999998</v>
      </c>
      <c r="AV18">
        <v>55</v>
      </c>
      <c r="AW18">
        <v>0</v>
      </c>
      <c r="AX18" s="29">
        <v>0.48</v>
      </c>
      <c r="AY18">
        <v>0.86799999999999999</v>
      </c>
      <c r="AZ18" t="s">
        <v>69</v>
      </c>
      <c r="BA18" t="s">
        <v>186</v>
      </c>
      <c r="BB18">
        <v>4</v>
      </c>
      <c r="BC18" t="s">
        <v>281</v>
      </c>
      <c r="BD18">
        <v>8</v>
      </c>
      <c r="BE18">
        <v>20069.490999999998</v>
      </c>
      <c r="BF18">
        <v>0.15859081827237176</v>
      </c>
      <c r="BG18">
        <v>0.13765683026041869</v>
      </c>
      <c r="BH18">
        <v>128353.15500000004</v>
      </c>
      <c r="BI18">
        <v>2.4797497186570903E-2</v>
      </c>
      <c r="BJ18">
        <v>2.1524227557943542E-2</v>
      </c>
      <c r="BK18">
        <v>1</v>
      </c>
      <c r="BL18" t="s">
        <v>69</v>
      </c>
      <c r="BM18">
        <v>0</v>
      </c>
      <c r="BN18" t="s">
        <v>256</v>
      </c>
    </row>
    <row r="19" spans="1:66">
      <c r="A19" s="142" t="str">
        <f t="shared" si="20"/>
        <v>삼환운수</v>
      </c>
      <c r="B19" s="142" t="str">
        <f t="shared" si="21"/>
        <v>540</v>
      </c>
      <c r="C19" s="143" t="str">
        <f t="shared" si="22"/>
        <v>71바6456</v>
      </c>
      <c r="D19" s="131" t="str">
        <f t="shared" si="23"/>
        <v>중형</v>
      </c>
      <c r="E19" s="127" t="str">
        <f t="shared" si="16"/>
        <v>C</v>
      </c>
      <c r="F19" s="150">
        <f t="shared" si="17"/>
        <v>0.89526315789473687</v>
      </c>
      <c r="G19" s="151">
        <f t="shared" si="18"/>
        <v>1.7010000000000001</v>
      </c>
      <c r="H19" s="152">
        <f t="shared" si="19"/>
        <v>1.9</v>
      </c>
      <c r="I19" s="153">
        <f t="shared" si="24"/>
        <v>2607.6860000000001</v>
      </c>
      <c r="J19" s="154">
        <f t="shared" si="25"/>
        <v>6.2827232074876326E-3</v>
      </c>
      <c r="K19" s="154">
        <f t="shared" si="26"/>
        <v>0.36151578820976582</v>
      </c>
      <c r="L19" s="154">
        <f t="shared" si="27"/>
        <v>0.21666719075839652</v>
      </c>
      <c r="M19" s="155">
        <f t="shared" si="28"/>
        <v>6.74</v>
      </c>
      <c r="N19" s="156">
        <f t="shared" si="29"/>
        <v>0</v>
      </c>
      <c r="O19" s="156">
        <f t="shared" si="30"/>
        <v>0.61399999999999999</v>
      </c>
      <c r="P19" s="157">
        <f t="shared" si="31"/>
        <v>0</v>
      </c>
      <c r="Q19" s="158">
        <f t="shared" si="32"/>
        <v>61</v>
      </c>
      <c r="R19" s="159">
        <f t="shared" si="33"/>
        <v>17.312305997331805</v>
      </c>
      <c r="S19" s="144">
        <f t="shared" si="34"/>
        <v>0</v>
      </c>
      <c r="T19" s="144">
        <f t="shared" si="35"/>
        <v>16</v>
      </c>
      <c r="U19" t="s">
        <v>117</v>
      </c>
      <c r="V19" t="s">
        <v>120</v>
      </c>
      <c r="W19" s="4" t="s">
        <v>117</v>
      </c>
      <c r="X19" s="4" t="s">
        <v>120</v>
      </c>
      <c r="Y19" s="4" t="s">
        <v>188</v>
      </c>
      <c r="Z19" s="4" t="s">
        <v>171</v>
      </c>
      <c r="AA19" s="4" t="s">
        <v>48</v>
      </c>
      <c r="AB19" s="4">
        <v>515</v>
      </c>
      <c r="AC19" s="4">
        <v>2607.6860000000001</v>
      </c>
      <c r="AD19" s="4">
        <v>1532.7429999999999</v>
      </c>
      <c r="AE19" s="4">
        <v>1.7010000000000001</v>
      </c>
      <c r="AF19" s="4">
        <v>1.9</v>
      </c>
      <c r="AG19" s="4">
        <v>6.74</v>
      </c>
      <c r="AH19" s="4">
        <v>238.25655699999999</v>
      </c>
      <c r="AI19" s="4">
        <v>1.4968999999999999</v>
      </c>
      <c r="AJ19" s="4">
        <v>86.133506999999994</v>
      </c>
      <c r="AK19" s="4">
        <v>565</v>
      </c>
      <c r="AL19" s="4">
        <v>0</v>
      </c>
      <c r="AM19" s="4">
        <v>16</v>
      </c>
      <c r="AN19" s="4">
        <v>61</v>
      </c>
      <c r="AO19" s="4">
        <v>10.944865</v>
      </c>
      <c r="AP19" s="4">
        <v>0</v>
      </c>
      <c r="AQ19" s="4">
        <v>0</v>
      </c>
      <c r="AR19" s="4">
        <v>56</v>
      </c>
      <c r="AS19" s="4">
        <v>12575</v>
      </c>
      <c r="AT19" s="4">
        <v>0</v>
      </c>
      <c r="AU19" s="4">
        <v>0.61399999999999999</v>
      </c>
      <c r="AV19" s="4">
        <v>17098</v>
      </c>
      <c r="AW19" s="4">
        <v>0</v>
      </c>
      <c r="AX19" s="30">
        <v>0.45</v>
      </c>
      <c r="AY19">
        <v>0.89526315789473687</v>
      </c>
      <c r="AZ19" t="s">
        <v>69</v>
      </c>
      <c r="BA19" t="s">
        <v>186</v>
      </c>
      <c r="BB19">
        <v>1</v>
      </c>
      <c r="BC19" t="s">
        <v>282</v>
      </c>
      <c r="BD19">
        <v>7</v>
      </c>
      <c r="BE19">
        <v>20069.490999999998</v>
      </c>
      <c r="BF19">
        <v>0.12993284184436965</v>
      </c>
      <c r="BG19">
        <v>0.11632408630382778</v>
      </c>
      <c r="BH19">
        <v>128353.15500000004</v>
      </c>
      <c r="BI19">
        <v>2.0316493194109636E-2</v>
      </c>
      <c r="BJ19">
        <v>1.8188607854305521E-2</v>
      </c>
      <c r="BK19">
        <v>1</v>
      </c>
      <c r="BL19" t="s">
        <v>69</v>
      </c>
      <c r="BM19">
        <v>0</v>
      </c>
      <c r="BN19" t="s">
        <v>256</v>
      </c>
    </row>
    <row r="20" spans="1:66">
      <c r="A20" s="139" t="str">
        <f t="shared" si="20"/>
        <v>삼환운수</v>
      </c>
      <c r="B20" s="139" t="str">
        <f t="shared" si="21"/>
        <v>540</v>
      </c>
      <c r="C20" s="140" t="str">
        <f t="shared" si="22"/>
        <v>71바6458</v>
      </c>
      <c r="D20" s="114" t="str">
        <f t="shared" si="23"/>
        <v>중형</v>
      </c>
      <c r="E20" s="110" t="str">
        <f t="shared" si="16"/>
        <v>C</v>
      </c>
      <c r="F20" s="160">
        <f t="shared" si="17"/>
        <v>0.88300000000000001</v>
      </c>
      <c r="G20" s="161">
        <f t="shared" si="18"/>
        <v>1.766</v>
      </c>
      <c r="H20" s="162">
        <f t="shared" si="19"/>
        <v>2</v>
      </c>
      <c r="I20" s="163">
        <f t="shared" si="24"/>
        <v>3370.5859999999998</v>
      </c>
      <c r="J20" s="164">
        <f t="shared" si="25"/>
        <v>1.0541593041617942E-2</v>
      </c>
      <c r="K20" s="164">
        <f t="shared" si="26"/>
        <v>0.37822837338764342</v>
      </c>
      <c r="L20" s="164">
        <f t="shared" si="27"/>
        <v>0.12371735953332745</v>
      </c>
      <c r="M20" s="165">
        <f t="shared" si="28"/>
        <v>7.444</v>
      </c>
      <c r="N20" s="166">
        <f t="shared" si="29"/>
        <v>0</v>
      </c>
      <c r="O20" s="166">
        <f t="shared" si="30"/>
        <v>0.29699999999999999</v>
      </c>
      <c r="P20" s="167">
        <f t="shared" si="31"/>
        <v>0</v>
      </c>
      <c r="Q20" s="168">
        <f t="shared" si="32"/>
        <v>61</v>
      </c>
      <c r="R20" s="169">
        <f t="shared" si="33"/>
        <v>17.711255242585644</v>
      </c>
      <c r="S20" s="141">
        <f t="shared" si="34"/>
        <v>0</v>
      </c>
      <c r="T20" s="141">
        <f t="shared" si="35"/>
        <v>10</v>
      </c>
      <c r="U20" t="s">
        <v>117</v>
      </c>
      <c r="V20" s="5" t="s">
        <v>120</v>
      </c>
      <c r="W20" t="s">
        <v>117</v>
      </c>
      <c r="X20" s="5" t="s">
        <v>120</v>
      </c>
      <c r="Y20" t="s">
        <v>189</v>
      </c>
      <c r="Z20" t="s">
        <v>171</v>
      </c>
      <c r="AA20" t="s">
        <v>48</v>
      </c>
      <c r="AB20">
        <v>515</v>
      </c>
      <c r="AC20" s="1">
        <v>3370.5859999999998</v>
      </c>
      <c r="AD20" s="1">
        <v>1908.8589999999999</v>
      </c>
      <c r="AE20" s="28">
        <v>1.766</v>
      </c>
      <c r="AF20">
        <v>2</v>
      </c>
      <c r="AG20">
        <v>7.444</v>
      </c>
      <c r="AH20">
        <v>311.35180300000002</v>
      </c>
      <c r="AI20">
        <v>3.2821440000000002</v>
      </c>
      <c r="AJ20">
        <v>117.762086</v>
      </c>
      <c r="AK20">
        <v>417</v>
      </c>
      <c r="AL20">
        <v>0</v>
      </c>
      <c r="AM20">
        <v>10</v>
      </c>
      <c r="AN20">
        <v>61</v>
      </c>
      <c r="AO20">
        <v>10.825651000000001</v>
      </c>
      <c r="AP20">
        <v>0</v>
      </c>
      <c r="AQ20">
        <v>0</v>
      </c>
      <c r="AR20">
        <v>58</v>
      </c>
      <c r="AS20">
        <v>13790</v>
      </c>
      <c r="AT20">
        <v>0</v>
      </c>
      <c r="AU20">
        <v>0.29699999999999999</v>
      </c>
      <c r="AV20">
        <v>2890</v>
      </c>
      <c r="AW20">
        <v>0</v>
      </c>
      <c r="AX20" s="29">
        <v>0.48</v>
      </c>
      <c r="AY20">
        <v>0.88300000000000001</v>
      </c>
      <c r="AZ20" t="s">
        <v>69</v>
      </c>
      <c r="BA20" t="s">
        <v>186</v>
      </c>
      <c r="BB20">
        <v>3</v>
      </c>
      <c r="BC20" t="s">
        <v>284</v>
      </c>
      <c r="BD20">
        <v>8</v>
      </c>
      <c r="BE20">
        <v>20069.490999999998</v>
      </c>
      <c r="BF20">
        <v>0.1679457640455356</v>
      </c>
      <c r="BG20">
        <v>0.14829610965220794</v>
      </c>
      <c r="BH20">
        <v>128353.15500000004</v>
      </c>
      <c r="BI20">
        <v>2.6260250478455312E-2</v>
      </c>
      <c r="BJ20">
        <v>2.3187801172476041E-2</v>
      </c>
      <c r="BK20">
        <v>1</v>
      </c>
      <c r="BL20" t="s">
        <v>67</v>
      </c>
      <c r="BM20">
        <v>1</v>
      </c>
      <c r="BN20" t="s">
        <v>266</v>
      </c>
    </row>
    <row r="21" spans="1:66">
      <c r="A21" s="142" t="str">
        <f t="shared" si="20"/>
        <v>삼환운수</v>
      </c>
      <c r="B21" s="142" t="str">
        <f t="shared" si="21"/>
        <v>540</v>
      </c>
      <c r="C21" s="143" t="str">
        <f t="shared" si="22"/>
        <v>71바6461</v>
      </c>
      <c r="D21" s="131" t="str">
        <f t="shared" si="23"/>
        <v>중형</v>
      </c>
      <c r="E21" s="127" t="str">
        <f t="shared" si="16"/>
        <v>B</v>
      </c>
      <c r="F21" s="150">
        <f t="shared" si="17"/>
        <v>0.91400000000000003</v>
      </c>
      <c r="G21" s="151">
        <f t="shared" si="18"/>
        <v>1.8280000000000001</v>
      </c>
      <c r="H21" s="152">
        <f t="shared" si="19"/>
        <v>2</v>
      </c>
      <c r="I21" s="153">
        <f t="shared" si="24"/>
        <v>3636.3150000000001</v>
      </c>
      <c r="J21" s="154">
        <f t="shared" si="25"/>
        <v>7.3453236364168836E-3</v>
      </c>
      <c r="K21" s="154">
        <f t="shared" si="26"/>
        <v>0.41027293616317456</v>
      </c>
      <c r="L21" s="154">
        <f t="shared" si="27"/>
        <v>0.18260244230766587</v>
      </c>
      <c r="M21" s="155">
        <f t="shared" si="28"/>
        <v>8.3629999999999995</v>
      </c>
      <c r="N21" s="156">
        <f t="shared" si="29"/>
        <v>0</v>
      </c>
      <c r="O21" s="156">
        <f t="shared" si="30"/>
        <v>1.7330000000000001</v>
      </c>
      <c r="P21" s="157">
        <f t="shared" si="31"/>
        <v>0</v>
      </c>
      <c r="Q21" s="158">
        <f t="shared" si="32"/>
        <v>59</v>
      </c>
      <c r="R21" s="159">
        <f t="shared" si="33"/>
        <v>18.720085015183319</v>
      </c>
      <c r="S21" s="144">
        <f t="shared" si="34"/>
        <v>0</v>
      </c>
      <c r="T21" s="144">
        <f t="shared" si="35"/>
        <v>63</v>
      </c>
      <c r="U21" t="s">
        <v>117</v>
      </c>
      <c r="V21" s="5" t="s">
        <v>120</v>
      </c>
      <c r="W21" t="s">
        <v>117</v>
      </c>
      <c r="X21" s="5" t="s">
        <v>120</v>
      </c>
      <c r="Y21" t="s">
        <v>190</v>
      </c>
      <c r="Z21" t="s">
        <v>171</v>
      </c>
      <c r="AA21" t="s">
        <v>48</v>
      </c>
      <c r="AB21">
        <v>515</v>
      </c>
      <c r="AC21" s="1">
        <v>3636.3150000000001</v>
      </c>
      <c r="AD21" s="1">
        <v>1989.6579999999999</v>
      </c>
      <c r="AE21" s="28">
        <v>1.8280000000000001</v>
      </c>
      <c r="AF21">
        <v>2</v>
      </c>
      <c r="AG21">
        <v>8.3629999999999995</v>
      </c>
      <c r="AH21">
        <v>333.53846900000002</v>
      </c>
      <c r="AI21">
        <v>2.449948</v>
      </c>
      <c r="AJ21">
        <v>136.84180699999999</v>
      </c>
      <c r="AK21">
        <v>664</v>
      </c>
      <c r="AL21">
        <v>0</v>
      </c>
      <c r="AM21">
        <v>63</v>
      </c>
      <c r="AN21">
        <v>59</v>
      </c>
      <c r="AO21">
        <v>10.902234999999999</v>
      </c>
      <c r="AP21">
        <v>0</v>
      </c>
      <c r="AQ21">
        <v>0</v>
      </c>
      <c r="AR21">
        <v>67</v>
      </c>
      <c r="AS21">
        <v>16122</v>
      </c>
      <c r="AT21">
        <v>0</v>
      </c>
      <c r="AU21">
        <v>1.7330000000000001</v>
      </c>
      <c r="AV21">
        <v>22210</v>
      </c>
      <c r="AW21">
        <v>0</v>
      </c>
      <c r="AX21" s="29">
        <v>0.5</v>
      </c>
      <c r="AY21">
        <v>0.91400000000000003</v>
      </c>
      <c r="AZ21" t="s">
        <v>68</v>
      </c>
      <c r="BA21" t="s">
        <v>186</v>
      </c>
      <c r="BB21">
        <v>2</v>
      </c>
      <c r="BC21" t="s">
        <v>304</v>
      </c>
      <c r="BD21">
        <v>7</v>
      </c>
      <c r="BE21">
        <v>20069.490999999998</v>
      </c>
      <c r="BF21">
        <v>0.18118620945593489</v>
      </c>
      <c r="BG21">
        <v>0.16560419544272451</v>
      </c>
      <c r="BH21">
        <v>128353.15500000004</v>
      </c>
      <c r="BI21">
        <v>2.8330546296271398E-2</v>
      </c>
      <c r="BJ21">
        <v>2.5894119314792057E-2</v>
      </c>
      <c r="BK21">
        <v>1</v>
      </c>
      <c r="BL21" t="s">
        <v>68</v>
      </c>
      <c r="BM21">
        <v>0</v>
      </c>
      <c r="BN21" t="s">
        <v>256</v>
      </c>
    </row>
    <row r="22" spans="1:66">
      <c r="A22" s="139" t="str">
        <f t="shared" si="20"/>
        <v>삼환운수</v>
      </c>
      <c r="B22" s="139" t="str">
        <f t="shared" si="21"/>
        <v>540</v>
      </c>
      <c r="C22" s="140" t="str">
        <f t="shared" si="22"/>
        <v>71바6462</v>
      </c>
      <c r="D22" s="114" t="str">
        <f t="shared" si="23"/>
        <v>중형</v>
      </c>
      <c r="E22" s="110" t="str">
        <f t="shared" si="16"/>
        <v>C</v>
      </c>
      <c r="F22" s="160">
        <f t="shared" si="17"/>
        <v>0.88789473684210529</v>
      </c>
      <c r="G22" s="161">
        <f t="shared" si="18"/>
        <v>1.6870000000000001</v>
      </c>
      <c r="H22" s="162">
        <f t="shared" si="19"/>
        <v>1.9</v>
      </c>
      <c r="I22" s="163">
        <f t="shared" si="24"/>
        <v>1166.6220000000001</v>
      </c>
      <c r="J22" s="164">
        <f t="shared" si="25"/>
        <v>1.5694521980012272E-2</v>
      </c>
      <c r="K22" s="164">
        <f t="shared" si="26"/>
        <v>0.38990448543652589</v>
      </c>
      <c r="L22" s="164">
        <f t="shared" si="27"/>
        <v>0.18257841871660227</v>
      </c>
      <c r="M22" s="165">
        <f t="shared" si="28"/>
        <v>7.2450000000000001</v>
      </c>
      <c r="N22" s="166">
        <f t="shared" si="29"/>
        <v>0</v>
      </c>
      <c r="O22" s="166">
        <f t="shared" si="30"/>
        <v>2.4</v>
      </c>
      <c r="P22" s="167">
        <f t="shared" si="31"/>
        <v>0</v>
      </c>
      <c r="Q22" s="168">
        <f t="shared" si="32"/>
        <v>73</v>
      </c>
      <c r="R22" s="169">
        <f t="shared" si="33"/>
        <v>18.621994855631264</v>
      </c>
      <c r="S22" s="141">
        <f t="shared" si="34"/>
        <v>0</v>
      </c>
      <c r="T22" s="141">
        <f t="shared" si="35"/>
        <v>28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191</v>
      </c>
      <c r="Z22" s="4" t="s">
        <v>171</v>
      </c>
      <c r="AA22" s="4" t="s">
        <v>48</v>
      </c>
      <c r="AB22" s="4">
        <v>515</v>
      </c>
      <c r="AC22" s="4">
        <v>1166.6220000000001</v>
      </c>
      <c r="AD22" s="4">
        <v>691.67899999999997</v>
      </c>
      <c r="AE22" s="4">
        <v>1.6870000000000001</v>
      </c>
      <c r="AF22" s="4">
        <v>1.9</v>
      </c>
      <c r="AG22" s="4">
        <v>7.2450000000000001</v>
      </c>
      <c r="AH22" s="4">
        <v>105.396074</v>
      </c>
      <c r="AI22" s="4">
        <v>1.6541410000000001</v>
      </c>
      <c r="AJ22" s="4">
        <v>41.094402000000002</v>
      </c>
      <c r="AK22" s="4">
        <v>213</v>
      </c>
      <c r="AL22" s="4">
        <v>0</v>
      </c>
      <c r="AM22" s="4">
        <v>28</v>
      </c>
      <c r="AN22" s="4">
        <v>73</v>
      </c>
      <c r="AO22" s="4">
        <v>11.068932</v>
      </c>
      <c r="AP22" s="4">
        <v>20.2</v>
      </c>
      <c r="AQ22" s="4">
        <v>0</v>
      </c>
      <c r="AR22" s="4">
        <v>33</v>
      </c>
      <c r="AS22" s="4">
        <v>8736</v>
      </c>
      <c r="AT22" s="4">
        <v>0</v>
      </c>
      <c r="AU22" s="4">
        <v>2.4</v>
      </c>
      <c r="AV22" s="4">
        <v>7666</v>
      </c>
      <c r="AW22" s="4">
        <v>0</v>
      </c>
      <c r="AX22" s="30">
        <v>0.43</v>
      </c>
      <c r="AY22">
        <v>0.88789473684210529</v>
      </c>
      <c r="AZ22" t="s">
        <v>69</v>
      </c>
      <c r="BA22" t="s">
        <v>186</v>
      </c>
      <c r="BB22">
        <v>2</v>
      </c>
      <c r="BC22" t="s">
        <v>286</v>
      </c>
      <c r="BD22">
        <v>6</v>
      </c>
      <c r="BE22">
        <v>20069.490999999998</v>
      </c>
      <c r="BF22">
        <v>5.8129127440252483E-2</v>
      </c>
      <c r="BG22">
        <v>5.161254631142418E-2</v>
      </c>
      <c r="BH22">
        <v>128353.15500000004</v>
      </c>
      <c r="BI22">
        <v>9.0891571773206482E-3</v>
      </c>
      <c r="BJ22">
        <v>8.0702148200736488E-3</v>
      </c>
      <c r="BK22">
        <v>1</v>
      </c>
      <c r="BL22" t="s">
        <v>68</v>
      </c>
      <c r="BM22">
        <v>-1</v>
      </c>
      <c r="BN22" t="s">
        <v>285</v>
      </c>
    </row>
    <row r="23" spans="1:66">
      <c r="A23" s="142" t="str">
        <f t="shared" si="20"/>
        <v>삼환운수</v>
      </c>
      <c r="B23" s="142" t="str">
        <f t="shared" si="21"/>
        <v>566</v>
      </c>
      <c r="C23" s="143" t="str">
        <f t="shared" si="22"/>
        <v>72바1511</v>
      </c>
      <c r="D23" s="131" t="str">
        <f t="shared" si="23"/>
        <v>중형</v>
      </c>
      <c r="E23" s="127" t="str">
        <f t="shared" si="16"/>
        <v>S</v>
      </c>
      <c r="F23" s="150">
        <f t="shared" si="17"/>
        <v>1.0165384615384614</v>
      </c>
      <c r="G23" s="151">
        <f t="shared" si="18"/>
        <v>2.6429999999999998</v>
      </c>
      <c r="H23" s="152">
        <f t="shared" si="19"/>
        <v>2.6</v>
      </c>
      <c r="I23" s="153">
        <f t="shared" si="24"/>
        <v>4523.8630000000003</v>
      </c>
      <c r="J23" s="154">
        <f t="shared" si="25"/>
        <v>1.5835658087454765E-2</v>
      </c>
      <c r="K23" s="154">
        <f t="shared" si="26"/>
        <v>0.37703558506198648</v>
      </c>
      <c r="L23" s="154">
        <f t="shared" si="27"/>
        <v>0.19386086625523363</v>
      </c>
      <c r="M23" s="155">
        <f t="shared" si="28"/>
        <v>8.3879999999999999</v>
      </c>
      <c r="N23" s="156">
        <f t="shared" si="29"/>
        <v>0.111</v>
      </c>
      <c r="O23" s="156">
        <f t="shared" si="30"/>
        <v>1.9450000000000001</v>
      </c>
      <c r="P23" s="157">
        <f t="shared" si="31"/>
        <v>0</v>
      </c>
      <c r="Q23" s="158">
        <f t="shared" si="32"/>
        <v>80</v>
      </c>
      <c r="R23" s="159">
        <f t="shared" si="33"/>
        <v>19.935021583200726</v>
      </c>
      <c r="S23" s="144">
        <f t="shared" si="34"/>
        <v>5</v>
      </c>
      <c r="T23" s="144">
        <f t="shared" si="35"/>
        <v>88</v>
      </c>
      <c r="U23" t="s">
        <v>117</v>
      </c>
      <c r="V23" s="5" t="s">
        <v>121</v>
      </c>
      <c r="W23" t="s">
        <v>117</v>
      </c>
      <c r="X23" s="5" t="s">
        <v>121</v>
      </c>
      <c r="Y23" t="s">
        <v>192</v>
      </c>
      <c r="Z23" t="s">
        <v>171</v>
      </c>
      <c r="AA23" t="s">
        <v>48</v>
      </c>
      <c r="AB23">
        <v>515</v>
      </c>
      <c r="AC23" s="1">
        <v>4523.8630000000003</v>
      </c>
      <c r="AD23" s="1">
        <v>1711.7940000000001</v>
      </c>
      <c r="AE23" s="28">
        <v>2.6429999999999998</v>
      </c>
      <c r="AF23">
        <v>2.6</v>
      </c>
      <c r="AG23">
        <v>8.3879999999999999</v>
      </c>
      <c r="AH23">
        <v>373.77644600000002</v>
      </c>
      <c r="AI23">
        <v>5.9189959999999999</v>
      </c>
      <c r="AJ23">
        <v>140.927021</v>
      </c>
      <c r="AK23">
        <v>877</v>
      </c>
      <c r="AL23">
        <v>5</v>
      </c>
      <c r="AM23">
        <v>88</v>
      </c>
      <c r="AN23">
        <v>80</v>
      </c>
      <c r="AO23">
        <v>12.103123999999999</v>
      </c>
      <c r="AP23">
        <v>138.69999999999999</v>
      </c>
      <c r="AQ23">
        <v>0</v>
      </c>
      <c r="AR23">
        <v>22</v>
      </c>
      <c r="AS23">
        <v>11710</v>
      </c>
      <c r="AT23">
        <v>0.111</v>
      </c>
      <c r="AU23">
        <v>1.9450000000000001</v>
      </c>
      <c r="AV23">
        <v>38337</v>
      </c>
      <c r="AW23">
        <v>0</v>
      </c>
      <c r="AX23" s="29">
        <v>0.68</v>
      </c>
      <c r="AY23">
        <v>1.0165384615384614</v>
      </c>
      <c r="AZ23" t="s">
        <v>71</v>
      </c>
      <c r="BA23" t="s">
        <v>193</v>
      </c>
      <c r="BB23">
        <v>1</v>
      </c>
      <c r="BC23" t="s">
        <v>322</v>
      </c>
      <c r="BD23">
        <v>12</v>
      </c>
      <c r="BE23">
        <v>16839.473999999998</v>
      </c>
      <c r="BF23">
        <v>0.26864633657797155</v>
      </c>
      <c r="BG23">
        <v>0.27308933368291488</v>
      </c>
      <c r="BH23">
        <v>128353.15500000004</v>
      </c>
      <c r="BI23">
        <v>3.5245436701575421E-2</v>
      </c>
      <c r="BJ23">
        <v>3.5828342000870698E-2</v>
      </c>
      <c r="BK23">
        <v>1</v>
      </c>
      <c r="BL23" t="s">
        <v>71</v>
      </c>
      <c r="BM23">
        <v>0</v>
      </c>
      <c r="BN23" t="s">
        <v>256</v>
      </c>
    </row>
    <row r="24" spans="1:66">
      <c r="A24" s="139" t="str">
        <f t="shared" si="20"/>
        <v>삼환운수</v>
      </c>
      <c r="B24" s="139" t="str">
        <f t="shared" si="21"/>
        <v>566</v>
      </c>
      <c r="C24" s="140" t="str">
        <f t="shared" si="22"/>
        <v>72바1512</v>
      </c>
      <c r="D24" s="114" t="str">
        <f t="shared" si="23"/>
        <v>중형</v>
      </c>
      <c r="E24" s="110" t="str">
        <f t="shared" si="16"/>
        <v>A</v>
      </c>
      <c r="F24" s="160">
        <f t="shared" si="17"/>
        <v>0.98499999999999999</v>
      </c>
      <c r="G24" s="161">
        <f t="shared" si="18"/>
        <v>2.5609999999999999</v>
      </c>
      <c r="H24" s="162">
        <f t="shared" si="19"/>
        <v>2.6</v>
      </c>
      <c r="I24" s="163">
        <f t="shared" si="24"/>
        <v>3519.5459999999998</v>
      </c>
      <c r="J24" s="164">
        <f t="shared" si="25"/>
        <v>1.0598663858072425E-2</v>
      </c>
      <c r="K24" s="164">
        <f t="shared" si="26"/>
        <v>0.37797430403534882</v>
      </c>
      <c r="L24" s="164">
        <f t="shared" si="27"/>
        <v>0.16394159928581697</v>
      </c>
      <c r="M24" s="165">
        <f t="shared" si="28"/>
        <v>8.7409999999999997</v>
      </c>
      <c r="N24" s="166">
        <f t="shared" si="29"/>
        <v>5.7000000000000002E-2</v>
      </c>
      <c r="O24" s="166">
        <f t="shared" si="30"/>
        <v>1.506</v>
      </c>
      <c r="P24" s="167">
        <f t="shared" si="31"/>
        <v>0</v>
      </c>
      <c r="Q24" s="168">
        <f t="shared" si="32"/>
        <v>70</v>
      </c>
      <c r="R24" s="169">
        <f t="shared" si="33"/>
        <v>19.764387988773187</v>
      </c>
      <c r="S24" s="141">
        <f t="shared" si="34"/>
        <v>2</v>
      </c>
      <c r="T24" s="141">
        <f t="shared" si="35"/>
        <v>53</v>
      </c>
      <c r="U24" t="s">
        <v>117</v>
      </c>
      <c r="V24" s="5" t="s">
        <v>121</v>
      </c>
      <c r="W24" t="s">
        <v>117</v>
      </c>
      <c r="X24" s="5" t="s">
        <v>121</v>
      </c>
      <c r="Y24" t="s">
        <v>194</v>
      </c>
      <c r="Z24" t="s">
        <v>171</v>
      </c>
      <c r="AA24" t="s">
        <v>48</v>
      </c>
      <c r="AB24">
        <v>515</v>
      </c>
      <c r="AC24" s="1">
        <v>3519.5459999999998</v>
      </c>
      <c r="AD24" s="1">
        <v>1374.155</v>
      </c>
      <c r="AE24" s="28">
        <v>2.5609999999999999</v>
      </c>
      <c r="AF24">
        <v>2.6</v>
      </c>
      <c r="AG24">
        <v>8.7409999999999997</v>
      </c>
      <c r="AH24">
        <v>291.24510800000002</v>
      </c>
      <c r="AI24">
        <v>3.0868090000000001</v>
      </c>
      <c r="AJ24">
        <v>110.083167</v>
      </c>
      <c r="AK24">
        <v>577</v>
      </c>
      <c r="AL24">
        <v>2</v>
      </c>
      <c r="AM24">
        <v>53</v>
      </c>
      <c r="AN24">
        <v>70</v>
      </c>
      <c r="AO24">
        <v>12.084481</v>
      </c>
      <c r="AP24">
        <v>17</v>
      </c>
      <c r="AQ24">
        <v>0</v>
      </c>
      <c r="AR24">
        <v>34</v>
      </c>
      <c r="AS24">
        <v>15170</v>
      </c>
      <c r="AT24">
        <v>5.7000000000000002E-2</v>
      </c>
      <c r="AU24">
        <v>1.506</v>
      </c>
      <c r="AV24">
        <v>28251</v>
      </c>
      <c r="AW24">
        <v>0</v>
      </c>
      <c r="AX24" s="29">
        <v>0.68</v>
      </c>
      <c r="AY24">
        <v>0.98499999999999999</v>
      </c>
      <c r="AZ24" t="s">
        <v>66</v>
      </c>
      <c r="BA24" t="s">
        <v>193</v>
      </c>
      <c r="BB24">
        <v>1</v>
      </c>
      <c r="BC24" t="s">
        <v>267</v>
      </c>
      <c r="BD24">
        <v>8</v>
      </c>
      <c r="BE24">
        <v>16839.473999999998</v>
      </c>
      <c r="BF24">
        <v>0.20900569697129495</v>
      </c>
      <c r="BG24">
        <v>0.20587061151672553</v>
      </c>
      <c r="BH24">
        <v>128353.15500000004</v>
      </c>
      <c r="BI24">
        <v>2.7420798499265552E-2</v>
      </c>
      <c r="BJ24">
        <v>2.7009486521776569E-2</v>
      </c>
      <c r="BK24">
        <v>1</v>
      </c>
      <c r="BL24" t="s">
        <v>66</v>
      </c>
      <c r="BM24">
        <v>0</v>
      </c>
      <c r="BN24" t="s">
        <v>256</v>
      </c>
    </row>
    <row r="25" spans="1:66">
      <c r="A25" s="142" t="str">
        <f t="shared" si="20"/>
        <v>삼환운수</v>
      </c>
      <c r="B25" s="142" t="str">
        <f t="shared" si="21"/>
        <v>566</v>
      </c>
      <c r="C25" s="143" t="str">
        <f t="shared" si="22"/>
        <v>72바1517</v>
      </c>
      <c r="D25" s="131" t="str">
        <f t="shared" si="23"/>
        <v>중형</v>
      </c>
      <c r="E25" s="127" t="str">
        <f t="shared" si="16"/>
        <v>A</v>
      </c>
      <c r="F25" s="150">
        <f t="shared" si="17"/>
        <v>0.96269230769230774</v>
      </c>
      <c r="G25" s="151">
        <f t="shared" si="18"/>
        <v>2.5030000000000001</v>
      </c>
      <c r="H25" s="152">
        <f t="shared" si="19"/>
        <v>2.6</v>
      </c>
      <c r="I25" s="153">
        <f t="shared" si="24"/>
        <v>4107.652</v>
      </c>
      <c r="J25" s="154">
        <f t="shared" si="25"/>
        <v>1.8026755490854918E-2</v>
      </c>
      <c r="K25" s="154">
        <f t="shared" si="26"/>
        <v>0.3738054481531099</v>
      </c>
      <c r="L25" s="154">
        <f t="shared" si="27"/>
        <v>0.23176257384997562</v>
      </c>
      <c r="M25" s="155">
        <f t="shared" si="28"/>
        <v>9.6809999999999992</v>
      </c>
      <c r="N25" s="156">
        <f t="shared" si="29"/>
        <v>2.4E-2</v>
      </c>
      <c r="O25" s="156">
        <f t="shared" si="30"/>
        <v>3.6030000000000002</v>
      </c>
      <c r="P25" s="157">
        <f t="shared" si="31"/>
        <v>3.5000000000000003E-2</v>
      </c>
      <c r="Q25" s="158">
        <f t="shared" si="32"/>
        <v>81</v>
      </c>
      <c r="R25" s="159">
        <f t="shared" si="33"/>
        <v>20.171921366999765</v>
      </c>
      <c r="S25" s="144">
        <f t="shared" si="34"/>
        <v>1</v>
      </c>
      <c r="T25" s="144">
        <f t="shared" si="35"/>
        <v>148</v>
      </c>
      <c r="U25" t="s">
        <v>117</v>
      </c>
      <c r="V25" t="s">
        <v>121</v>
      </c>
      <c r="W25" s="4" t="s">
        <v>117</v>
      </c>
      <c r="X25" s="4" t="s">
        <v>121</v>
      </c>
      <c r="Y25" s="4" t="s">
        <v>195</v>
      </c>
      <c r="Z25" s="4" t="s">
        <v>171</v>
      </c>
      <c r="AA25" s="4" t="s">
        <v>48</v>
      </c>
      <c r="AB25" s="4">
        <v>515</v>
      </c>
      <c r="AC25" s="4">
        <v>4107.652</v>
      </c>
      <c r="AD25" s="4">
        <v>1640.9939999999999</v>
      </c>
      <c r="AE25" s="4">
        <v>2.5030000000000001</v>
      </c>
      <c r="AF25" s="4">
        <v>2.6</v>
      </c>
      <c r="AG25" s="4">
        <v>9.6809999999999992</v>
      </c>
      <c r="AH25" s="4">
        <v>334.82891599999999</v>
      </c>
      <c r="AI25" s="4">
        <v>6.0358790000000004</v>
      </c>
      <c r="AJ25" s="4">
        <v>125.160873</v>
      </c>
      <c r="AK25" s="4">
        <v>952</v>
      </c>
      <c r="AL25" s="4">
        <v>1</v>
      </c>
      <c r="AM25" s="4">
        <v>148</v>
      </c>
      <c r="AN25" s="4">
        <v>81</v>
      </c>
      <c r="AO25" s="4">
        <v>12.267912000000001</v>
      </c>
      <c r="AP25" s="4">
        <v>229.6</v>
      </c>
      <c r="AQ25" s="4">
        <v>2.1</v>
      </c>
      <c r="AR25" s="4">
        <v>32</v>
      </c>
      <c r="AS25" s="4">
        <v>16403</v>
      </c>
      <c r="AT25" s="4">
        <v>2.4E-2</v>
      </c>
      <c r="AU25" s="4">
        <v>3.6030000000000002</v>
      </c>
      <c r="AV25" s="4">
        <v>29392</v>
      </c>
      <c r="AW25" s="4">
        <v>0</v>
      </c>
      <c r="AX25" s="30">
        <v>0.69</v>
      </c>
      <c r="AY25">
        <v>0.96269230769230774</v>
      </c>
      <c r="AZ25" t="s">
        <v>66</v>
      </c>
      <c r="BA25" t="s">
        <v>193</v>
      </c>
      <c r="BB25">
        <v>3</v>
      </c>
      <c r="BC25" t="s">
        <v>288</v>
      </c>
      <c r="BD25">
        <v>11</v>
      </c>
      <c r="BE25">
        <v>16839.473999999998</v>
      </c>
      <c r="BF25">
        <v>0.24392994698052922</v>
      </c>
      <c r="BG25">
        <v>0.23482948357394795</v>
      </c>
      <c r="BH25">
        <v>128353.15500000004</v>
      </c>
      <c r="BI25">
        <v>3.2002734954197261E-2</v>
      </c>
      <c r="BJ25">
        <v>3.0808786765521443E-2</v>
      </c>
      <c r="BK25">
        <v>1</v>
      </c>
      <c r="BL25" t="s">
        <v>66</v>
      </c>
      <c r="BM25">
        <v>0</v>
      </c>
      <c r="BN25" t="s">
        <v>256</v>
      </c>
    </row>
    <row r="26" spans="1:66">
      <c r="A26" s="139" t="str">
        <f t="shared" si="20"/>
        <v>삼환운수</v>
      </c>
      <c r="B26" s="139" t="str">
        <f t="shared" si="21"/>
        <v>566</v>
      </c>
      <c r="C26" s="140" t="str">
        <f t="shared" si="22"/>
        <v>72바1520</v>
      </c>
      <c r="D26" s="114" t="str">
        <f t="shared" si="23"/>
        <v>중형</v>
      </c>
      <c r="E26" s="110" t="str">
        <f t="shared" si="16"/>
        <v>A</v>
      </c>
      <c r="F26" s="160">
        <f t="shared" si="17"/>
        <v>0.98076923076923062</v>
      </c>
      <c r="G26" s="161">
        <f t="shared" si="18"/>
        <v>2.5499999999999998</v>
      </c>
      <c r="H26" s="162">
        <f t="shared" si="19"/>
        <v>2.6</v>
      </c>
      <c r="I26" s="163">
        <f t="shared" si="24"/>
        <v>4688.4129999999996</v>
      </c>
      <c r="J26" s="164">
        <f t="shared" si="25"/>
        <v>2.2383685620161044E-2</v>
      </c>
      <c r="K26" s="164">
        <f t="shared" si="26"/>
        <v>0.37042151768409487</v>
      </c>
      <c r="L26" s="164">
        <f t="shared" si="27"/>
        <v>0.22267662853080564</v>
      </c>
      <c r="M26" s="165">
        <f t="shared" si="28"/>
        <v>7.82</v>
      </c>
      <c r="N26" s="166">
        <f t="shared" si="29"/>
        <v>0.107</v>
      </c>
      <c r="O26" s="166">
        <f t="shared" si="30"/>
        <v>2.3250000000000002</v>
      </c>
      <c r="P26" s="167">
        <f t="shared" si="31"/>
        <v>0</v>
      </c>
      <c r="Q26" s="168">
        <f t="shared" si="32"/>
        <v>84</v>
      </c>
      <c r="R26" s="169">
        <f t="shared" si="33"/>
        <v>20.320580232526883</v>
      </c>
      <c r="S26" s="141">
        <f t="shared" si="34"/>
        <v>5</v>
      </c>
      <c r="T26" s="141">
        <f t="shared" si="35"/>
        <v>109</v>
      </c>
      <c r="U26" t="s">
        <v>117</v>
      </c>
      <c r="V26" s="5" t="s">
        <v>121</v>
      </c>
      <c r="W26" t="s">
        <v>117</v>
      </c>
      <c r="X26" s="5" t="s">
        <v>121</v>
      </c>
      <c r="Y26" t="s">
        <v>196</v>
      </c>
      <c r="Z26" t="s">
        <v>171</v>
      </c>
      <c r="AA26" t="s">
        <v>48</v>
      </c>
      <c r="AB26">
        <v>515</v>
      </c>
      <c r="AC26" s="1">
        <v>4688.4129999999996</v>
      </c>
      <c r="AD26" s="1">
        <v>1838.3630000000001</v>
      </c>
      <c r="AE26" s="28">
        <v>2.5499999999999998</v>
      </c>
      <c r="AF26">
        <v>2.6</v>
      </c>
      <c r="AG26">
        <v>7.82</v>
      </c>
      <c r="AH26">
        <v>379.98085500000002</v>
      </c>
      <c r="AI26">
        <v>8.5053719999999995</v>
      </c>
      <c r="AJ26">
        <v>140.753085</v>
      </c>
      <c r="AK26">
        <v>1044</v>
      </c>
      <c r="AL26">
        <v>5</v>
      </c>
      <c r="AM26">
        <v>109</v>
      </c>
      <c r="AN26">
        <v>84</v>
      </c>
      <c r="AO26">
        <v>12.33855</v>
      </c>
      <c r="AP26">
        <v>14.2</v>
      </c>
      <c r="AQ26">
        <v>0</v>
      </c>
      <c r="AR26">
        <v>38</v>
      </c>
      <c r="AS26">
        <v>18404</v>
      </c>
      <c r="AT26">
        <v>0.107</v>
      </c>
      <c r="AU26">
        <v>2.3250000000000002</v>
      </c>
      <c r="AV26">
        <v>36824</v>
      </c>
      <c r="AW26">
        <v>0</v>
      </c>
      <c r="AX26" s="29">
        <v>0.62</v>
      </c>
      <c r="AY26">
        <v>0.98076923076923062</v>
      </c>
      <c r="AZ26" t="s">
        <v>66</v>
      </c>
      <c r="BA26" t="s">
        <v>193</v>
      </c>
      <c r="BB26">
        <v>2</v>
      </c>
      <c r="BC26" t="s">
        <v>287</v>
      </c>
      <c r="BD26">
        <v>9</v>
      </c>
      <c r="BE26">
        <v>16839.473999999998</v>
      </c>
      <c r="BF26">
        <v>0.27841801947020434</v>
      </c>
      <c r="BG26">
        <v>0.273063826788085</v>
      </c>
      <c r="BH26">
        <v>128353.15500000004</v>
      </c>
      <c r="BI26">
        <v>3.6527446481545371E-2</v>
      </c>
      <c r="BJ26">
        <v>3.5824995587669495E-2</v>
      </c>
      <c r="BK26">
        <v>1</v>
      </c>
      <c r="BL26" t="s">
        <v>66</v>
      </c>
      <c r="BM26">
        <v>0</v>
      </c>
      <c r="BN26" t="s">
        <v>256</v>
      </c>
    </row>
    <row r="27" spans="1:66">
      <c r="A27" s="142" t="str">
        <f t="shared" si="20"/>
        <v>삼환운수</v>
      </c>
      <c r="B27" s="142" t="str">
        <f t="shared" si="21"/>
        <v>567</v>
      </c>
      <c r="C27" s="143" t="str">
        <f t="shared" si="22"/>
        <v>71바6459</v>
      </c>
      <c r="D27" s="131" t="str">
        <f t="shared" si="23"/>
        <v>중형</v>
      </c>
      <c r="E27" s="127" t="str">
        <f t="shared" si="16"/>
        <v>S</v>
      </c>
      <c r="F27" s="150">
        <f t="shared" si="17"/>
        <v>1.0007692307692306</v>
      </c>
      <c r="G27" s="151">
        <f t="shared" si="18"/>
        <v>2.6019999999999999</v>
      </c>
      <c r="H27" s="152">
        <f t="shared" si="19"/>
        <v>2.6</v>
      </c>
      <c r="I27" s="153">
        <f t="shared" si="24"/>
        <v>4307.5</v>
      </c>
      <c r="J27" s="154">
        <f t="shared" si="25"/>
        <v>2.7347562170281645E-2</v>
      </c>
      <c r="K27" s="154">
        <f t="shared" si="26"/>
        <v>0.3540196608002279</v>
      </c>
      <c r="L27" s="154">
        <f t="shared" si="27"/>
        <v>8.380731282646546E-2</v>
      </c>
      <c r="M27" s="155">
        <f t="shared" si="28"/>
        <v>3.7240000000000002</v>
      </c>
      <c r="N27" s="156">
        <f t="shared" si="29"/>
        <v>0.186</v>
      </c>
      <c r="O27" s="156">
        <f t="shared" si="30"/>
        <v>2.6469999999999998</v>
      </c>
      <c r="P27" s="157">
        <f t="shared" si="31"/>
        <v>1.5000000000000001E-2</v>
      </c>
      <c r="Q27" s="158">
        <f t="shared" si="32"/>
        <v>97</v>
      </c>
      <c r="R27" s="159">
        <f t="shared" si="33"/>
        <v>21.630274084120082</v>
      </c>
      <c r="S27" s="144">
        <f t="shared" si="34"/>
        <v>8</v>
      </c>
      <c r="T27" s="144">
        <f t="shared" si="35"/>
        <v>114</v>
      </c>
      <c r="U27" t="s">
        <v>117</v>
      </c>
      <c r="V27" t="s">
        <v>122</v>
      </c>
      <c r="W27" t="s">
        <v>117</v>
      </c>
      <c r="X27" s="4" t="s">
        <v>122</v>
      </c>
      <c r="Y27" s="4" t="s">
        <v>197</v>
      </c>
      <c r="Z27" s="4" t="s">
        <v>171</v>
      </c>
      <c r="AA27" s="4" t="s">
        <v>198</v>
      </c>
      <c r="AB27" s="4">
        <v>515</v>
      </c>
      <c r="AC27" s="4">
        <v>4307.5</v>
      </c>
      <c r="AD27" s="4">
        <v>1655.482</v>
      </c>
      <c r="AE27" s="4">
        <v>2.6019999999999999</v>
      </c>
      <c r="AF27" s="4">
        <v>2.6</v>
      </c>
      <c r="AG27" s="4">
        <v>3.7240000000000002</v>
      </c>
      <c r="AH27" s="4">
        <v>321.90693800000003</v>
      </c>
      <c r="AI27" s="4">
        <v>8.8033699999999993</v>
      </c>
      <c r="AJ27" s="4">
        <v>113.96138500000001</v>
      </c>
      <c r="AK27" s="4">
        <v>361</v>
      </c>
      <c r="AL27" s="4">
        <v>8</v>
      </c>
      <c r="AM27" s="4">
        <v>114</v>
      </c>
      <c r="AN27" s="4">
        <v>97</v>
      </c>
      <c r="AO27" s="4">
        <v>13.381195999999999</v>
      </c>
      <c r="AP27" s="4">
        <v>115.3</v>
      </c>
      <c r="AQ27" s="4">
        <v>0.9</v>
      </c>
      <c r="AR27" s="4">
        <v>48</v>
      </c>
      <c r="AS27" s="4">
        <v>21911</v>
      </c>
      <c r="AT27" s="4">
        <v>0.186</v>
      </c>
      <c r="AU27" s="4">
        <v>2.6469999999999998</v>
      </c>
      <c r="AV27" s="4">
        <v>29496</v>
      </c>
      <c r="AW27" s="4">
        <v>0</v>
      </c>
      <c r="AX27" s="30">
        <v>0.43</v>
      </c>
      <c r="AY27">
        <v>1.0007692307692306</v>
      </c>
      <c r="AZ27" t="s">
        <v>71</v>
      </c>
      <c r="BA27" t="s">
        <v>261</v>
      </c>
      <c r="BB27">
        <v>3</v>
      </c>
      <c r="BC27" t="s">
        <v>306</v>
      </c>
      <c r="BD27">
        <v>8</v>
      </c>
      <c r="BE27">
        <v>28406.762999999999</v>
      </c>
      <c r="BF27">
        <v>0.15163642545262901</v>
      </c>
      <c r="BG27">
        <v>0.15175306885682333</v>
      </c>
      <c r="BH27">
        <v>128353.15500000004</v>
      </c>
      <c r="BI27">
        <v>3.3559751608754754E-2</v>
      </c>
      <c r="BJ27">
        <v>3.3585566802299946E-2</v>
      </c>
      <c r="BK27">
        <v>1</v>
      </c>
      <c r="BL27" t="s">
        <v>71</v>
      </c>
      <c r="BM27">
        <v>0</v>
      </c>
      <c r="BN27" t="s">
        <v>256</v>
      </c>
    </row>
    <row r="28" spans="1:66">
      <c r="A28" s="139" t="str">
        <f t="shared" si="20"/>
        <v>삼환운수</v>
      </c>
      <c r="B28" s="139" t="str">
        <f t="shared" si="21"/>
        <v>567</v>
      </c>
      <c r="C28" s="140" t="str">
        <f t="shared" si="22"/>
        <v>72바1513</v>
      </c>
      <c r="D28" s="114" t="str">
        <f t="shared" si="23"/>
        <v>중형</v>
      </c>
      <c r="E28" s="110" t="str">
        <f t="shared" si="16"/>
        <v>A</v>
      </c>
      <c r="F28" s="160">
        <f t="shared" si="17"/>
        <v>0.98461538461538456</v>
      </c>
      <c r="G28" s="161">
        <f t="shared" si="18"/>
        <v>2.56</v>
      </c>
      <c r="H28" s="162">
        <f t="shared" si="19"/>
        <v>2.6</v>
      </c>
      <c r="I28" s="163">
        <f t="shared" si="24"/>
        <v>4173.509</v>
      </c>
      <c r="J28" s="164">
        <f t="shared" si="25"/>
        <v>2.5703631819262322E-2</v>
      </c>
      <c r="K28" s="164">
        <f t="shared" si="26"/>
        <v>0.34117633952900966</v>
      </c>
      <c r="L28" s="164">
        <f t="shared" si="27"/>
        <v>0.19024758302905301</v>
      </c>
      <c r="M28" s="165">
        <f t="shared" si="28"/>
        <v>8.2919999999999998</v>
      </c>
      <c r="N28" s="166">
        <f t="shared" si="29"/>
        <v>0</v>
      </c>
      <c r="O28" s="166">
        <f t="shared" si="30"/>
        <v>2.444</v>
      </c>
      <c r="P28" s="167">
        <f t="shared" si="31"/>
        <v>0</v>
      </c>
      <c r="Q28" s="168">
        <f t="shared" si="32"/>
        <v>74</v>
      </c>
      <c r="R28" s="169">
        <f t="shared" si="33"/>
        <v>20.715030895755465</v>
      </c>
      <c r="S28" s="141">
        <f t="shared" si="34"/>
        <v>0</v>
      </c>
      <c r="T28" s="141">
        <f t="shared" si="35"/>
        <v>102</v>
      </c>
      <c r="U28" t="s">
        <v>117</v>
      </c>
      <c r="V28" t="s">
        <v>122</v>
      </c>
      <c r="W28" s="4" t="s">
        <v>117</v>
      </c>
      <c r="X28" s="4" t="s">
        <v>122</v>
      </c>
      <c r="Y28" s="4" t="s">
        <v>199</v>
      </c>
      <c r="Z28" s="4" t="s">
        <v>171</v>
      </c>
      <c r="AA28" s="4" t="s">
        <v>48</v>
      </c>
      <c r="AB28" s="4">
        <v>515</v>
      </c>
      <c r="AC28" s="4">
        <v>4173.509</v>
      </c>
      <c r="AD28" s="4">
        <v>1630.06</v>
      </c>
      <c r="AE28" s="4">
        <v>2.56</v>
      </c>
      <c r="AF28" s="4">
        <v>2.6</v>
      </c>
      <c r="AG28" s="4">
        <v>8.2919999999999998</v>
      </c>
      <c r="AH28" s="4">
        <v>318.22164500000002</v>
      </c>
      <c r="AI28" s="4">
        <v>8.1794519999999995</v>
      </c>
      <c r="AJ28" s="4">
        <v>108.56969599999999</v>
      </c>
      <c r="AK28" s="4">
        <v>794</v>
      </c>
      <c r="AL28" s="4">
        <v>0</v>
      </c>
      <c r="AM28" s="4">
        <v>102</v>
      </c>
      <c r="AN28" s="4">
        <v>74</v>
      </c>
      <c r="AO28" s="4">
        <v>13.1151</v>
      </c>
      <c r="AP28" s="4">
        <v>56</v>
      </c>
      <c r="AQ28" s="4">
        <v>0</v>
      </c>
      <c r="AR28" s="4">
        <v>9</v>
      </c>
      <c r="AS28" s="4">
        <v>675</v>
      </c>
      <c r="AT28" s="4">
        <v>0</v>
      </c>
      <c r="AU28" s="4">
        <v>2.444</v>
      </c>
      <c r="AV28" s="4">
        <v>27611</v>
      </c>
      <c r="AW28" s="4">
        <v>0</v>
      </c>
      <c r="AX28" s="30">
        <v>0.63</v>
      </c>
      <c r="AY28">
        <v>0.98461538461538456</v>
      </c>
      <c r="AZ28" t="s">
        <v>66</v>
      </c>
      <c r="BA28" t="s">
        <v>261</v>
      </c>
      <c r="BB28">
        <v>2</v>
      </c>
      <c r="BC28" t="s">
        <v>289</v>
      </c>
      <c r="BD28">
        <v>10</v>
      </c>
      <c r="BE28">
        <v>28406.762999999999</v>
      </c>
      <c r="BF28">
        <v>0.14691955574100435</v>
      </c>
      <c r="BG28">
        <v>0.14465925488345044</v>
      </c>
      <c r="BH28">
        <v>128353.15500000004</v>
      </c>
      <c r="BI28">
        <v>3.2515827133349377E-2</v>
      </c>
      <c r="BJ28">
        <v>3.2015583638990153E-2</v>
      </c>
      <c r="BK28">
        <v>1</v>
      </c>
      <c r="BL28" t="s">
        <v>66</v>
      </c>
      <c r="BM28">
        <v>0</v>
      </c>
      <c r="BN28" t="s">
        <v>256</v>
      </c>
    </row>
    <row r="29" spans="1:66">
      <c r="A29" s="142" t="str">
        <f t="shared" si="20"/>
        <v>삼환운수</v>
      </c>
      <c r="B29" s="142" t="str">
        <f t="shared" si="21"/>
        <v>567</v>
      </c>
      <c r="C29" s="143" t="str">
        <f t="shared" si="22"/>
        <v>72바1514</v>
      </c>
      <c r="D29" s="131" t="str">
        <f t="shared" si="23"/>
        <v>중형</v>
      </c>
      <c r="E29" s="127" t="str">
        <f t="shared" si="16"/>
        <v>A</v>
      </c>
      <c r="F29" s="150">
        <f t="shared" si="17"/>
        <v>0.97520000000000007</v>
      </c>
      <c r="G29" s="151">
        <f t="shared" si="18"/>
        <v>2.4380000000000002</v>
      </c>
      <c r="H29" s="152">
        <f t="shared" si="19"/>
        <v>2.5</v>
      </c>
      <c r="I29" s="153">
        <f t="shared" si="24"/>
        <v>2519.183</v>
      </c>
      <c r="J29" s="154">
        <f t="shared" si="25"/>
        <v>3.2590285683249072E-2</v>
      </c>
      <c r="K29" s="154">
        <f t="shared" si="26"/>
        <v>0.36772540887942534</v>
      </c>
      <c r="L29" s="154">
        <f t="shared" si="27"/>
        <v>0.14647605989719684</v>
      </c>
      <c r="M29" s="155">
        <f t="shared" si="28"/>
        <v>4.4169999999999998</v>
      </c>
      <c r="N29" s="156">
        <f t="shared" si="29"/>
        <v>0.04</v>
      </c>
      <c r="O29" s="156">
        <f t="shared" si="30"/>
        <v>1.6279999999999999</v>
      </c>
      <c r="P29" s="157">
        <f t="shared" si="31"/>
        <v>0.02</v>
      </c>
      <c r="Q29" s="158">
        <f t="shared" si="32"/>
        <v>90</v>
      </c>
      <c r="R29" s="159">
        <f t="shared" si="33"/>
        <v>21.087375971248381</v>
      </c>
      <c r="S29" s="144">
        <f t="shared" si="34"/>
        <v>1</v>
      </c>
      <c r="T29" s="144">
        <f t="shared" si="35"/>
        <v>41</v>
      </c>
      <c r="U29" t="s">
        <v>117</v>
      </c>
      <c r="V29" s="5" t="s">
        <v>122</v>
      </c>
      <c r="W29" t="s">
        <v>117</v>
      </c>
      <c r="X29" s="5" t="s">
        <v>122</v>
      </c>
      <c r="Y29" t="s">
        <v>200</v>
      </c>
      <c r="Z29" t="s">
        <v>171</v>
      </c>
      <c r="AA29" t="s">
        <v>198</v>
      </c>
      <c r="AB29">
        <v>515</v>
      </c>
      <c r="AC29" s="1">
        <v>2519.183</v>
      </c>
      <c r="AD29" s="1">
        <v>1033.269</v>
      </c>
      <c r="AE29" s="28">
        <v>2.4380000000000002</v>
      </c>
      <c r="AF29">
        <v>2.5</v>
      </c>
      <c r="AG29">
        <v>4.4169999999999998</v>
      </c>
      <c r="AH29">
        <v>199.21154000000001</v>
      </c>
      <c r="AI29">
        <v>6.4923609999999998</v>
      </c>
      <c r="AJ29">
        <v>73.255144999999999</v>
      </c>
      <c r="AK29">
        <v>369</v>
      </c>
      <c r="AL29">
        <v>1</v>
      </c>
      <c r="AM29">
        <v>41</v>
      </c>
      <c r="AN29">
        <v>90</v>
      </c>
      <c r="AO29">
        <v>12.645768</v>
      </c>
      <c r="AP29">
        <v>34.799999999999997</v>
      </c>
      <c r="AQ29">
        <v>1.2</v>
      </c>
      <c r="AR29">
        <v>40</v>
      </c>
      <c r="AS29">
        <v>19938</v>
      </c>
      <c r="AT29">
        <v>0.04</v>
      </c>
      <c r="AU29">
        <v>1.6279999999999999</v>
      </c>
      <c r="AV29">
        <v>15864</v>
      </c>
      <c r="AW29">
        <v>0</v>
      </c>
      <c r="AX29" s="29">
        <v>0.44</v>
      </c>
      <c r="AY29">
        <v>0.97520000000000007</v>
      </c>
      <c r="AZ29" t="s">
        <v>66</v>
      </c>
      <c r="BA29" t="s">
        <v>261</v>
      </c>
      <c r="BB29">
        <v>3</v>
      </c>
      <c r="BC29" t="s">
        <v>291</v>
      </c>
      <c r="BD29">
        <v>16</v>
      </c>
      <c r="BE29">
        <v>28406.762999999999</v>
      </c>
      <c r="BF29">
        <v>8.8682508457581036E-2</v>
      </c>
      <c r="BG29">
        <v>8.6483182247833038E-2</v>
      </c>
      <c r="BH29">
        <v>128353.15500000004</v>
      </c>
      <c r="BI29">
        <v>1.9626965928496259E-2</v>
      </c>
      <c r="BJ29">
        <v>1.9140217173469552E-2</v>
      </c>
      <c r="BK29">
        <v>1</v>
      </c>
      <c r="BL29" t="s">
        <v>66</v>
      </c>
      <c r="BM29">
        <v>0</v>
      </c>
      <c r="BN29" t="s">
        <v>256</v>
      </c>
    </row>
    <row r="30" spans="1:66">
      <c r="A30" s="139" t="str">
        <f t="shared" si="20"/>
        <v>삼환운수</v>
      </c>
      <c r="B30" s="139" t="str">
        <f t="shared" si="21"/>
        <v>567</v>
      </c>
      <c r="C30" s="140" t="str">
        <f t="shared" si="22"/>
        <v>72바1515</v>
      </c>
      <c r="D30" s="114" t="str">
        <f t="shared" si="23"/>
        <v>중형</v>
      </c>
      <c r="E30" s="110" t="str">
        <f t="shared" si="16"/>
        <v>S</v>
      </c>
      <c r="F30" s="160">
        <f t="shared" si="17"/>
        <v>1.0149999999999999</v>
      </c>
      <c r="G30" s="161">
        <f t="shared" si="18"/>
        <v>2.6389999999999998</v>
      </c>
      <c r="H30" s="162">
        <f t="shared" si="19"/>
        <v>2.6</v>
      </c>
      <c r="I30" s="163">
        <f t="shared" si="24"/>
        <v>4166.8729999999996</v>
      </c>
      <c r="J30" s="164">
        <f t="shared" si="25"/>
        <v>2.6744878603935481E-2</v>
      </c>
      <c r="K30" s="164">
        <f t="shared" si="26"/>
        <v>0.35177777771711777</v>
      </c>
      <c r="L30" s="164">
        <f t="shared" si="27"/>
        <v>0.13895311904154509</v>
      </c>
      <c r="M30" s="165">
        <f t="shared" si="28"/>
        <v>8.4309999999999992</v>
      </c>
      <c r="N30" s="166">
        <f t="shared" si="29"/>
        <v>0</v>
      </c>
      <c r="O30" s="166">
        <f t="shared" si="30"/>
        <v>2.04</v>
      </c>
      <c r="P30" s="167">
        <f t="shared" si="31"/>
        <v>0</v>
      </c>
      <c r="Q30" s="168">
        <f t="shared" si="32"/>
        <v>69</v>
      </c>
      <c r="R30" s="169">
        <f t="shared" si="33"/>
        <v>20.564118855899157</v>
      </c>
      <c r="S30" s="141">
        <f t="shared" si="34"/>
        <v>0</v>
      </c>
      <c r="T30" s="141">
        <f t="shared" si="35"/>
        <v>85</v>
      </c>
      <c r="U30" t="s">
        <v>117</v>
      </c>
      <c r="V30" t="s">
        <v>122</v>
      </c>
      <c r="W30" t="s">
        <v>117</v>
      </c>
      <c r="X30" s="4" t="s">
        <v>122</v>
      </c>
      <c r="Y30" s="4" t="s">
        <v>201</v>
      </c>
      <c r="Z30" s="4" t="s">
        <v>171</v>
      </c>
      <c r="AA30" s="4" t="s">
        <v>48</v>
      </c>
      <c r="AB30" s="4">
        <v>515</v>
      </c>
      <c r="AC30" s="4">
        <v>4166.8729999999996</v>
      </c>
      <c r="AD30" s="4">
        <v>1579.1179999999999</v>
      </c>
      <c r="AE30" s="4">
        <v>2.6389999999999998</v>
      </c>
      <c r="AF30" s="4">
        <v>2.6</v>
      </c>
      <c r="AG30" s="4">
        <v>8.4309999999999992</v>
      </c>
      <c r="AH30" s="4">
        <v>326.04298299999999</v>
      </c>
      <c r="AI30" s="4">
        <v>8.7199799999999996</v>
      </c>
      <c r="AJ30" s="4">
        <v>114.694676</v>
      </c>
      <c r="AK30" s="4">
        <v>579</v>
      </c>
      <c r="AL30" s="4">
        <v>0</v>
      </c>
      <c r="AM30" s="4">
        <v>85</v>
      </c>
      <c r="AN30" s="4">
        <v>69</v>
      </c>
      <c r="AO30" s="4">
        <v>12.780132999999999</v>
      </c>
      <c r="AP30" s="4">
        <v>2</v>
      </c>
      <c r="AQ30" s="4">
        <v>0</v>
      </c>
      <c r="AR30" s="4">
        <v>26</v>
      </c>
      <c r="AS30" s="4">
        <v>10087</v>
      </c>
      <c r="AT30" s="4">
        <v>0</v>
      </c>
      <c r="AU30" s="4">
        <v>2.04</v>
      </c>
      <c r="AV30" s="4">
        <v>29974</v>
      </c>
      <c r="AW30" s="4">
        <v>0</v>
      </c>
      <c r="AX30" s="30">
        <v>0.66</v>
      </c>
      <c r="AY30">
        <v>1.0149999999999999</v>
      </c>
      <c r="AZ30" t="s">
        <v>71</v>
      </c>
      <c r="BA30" t="s">
        <v>261</v>
      </c>
      <c r="BB30">
        <v>2</v>
      </c>
      <c r="BC30" t="s">
        <v>305</v>
      </c>
      <c r="BD30">
        <v>8</v>
      </c>
      <c r="BE30">
        <v>28406.762999999999</v>
      </c>
      <c r="BF30">
        <v>0.14668594939874</v>
      </c>
      <c r="BG30">
        <v>0.14888623863972109</v>
      </c>
      <c r="BH30">
        <v>128353.15500000004</v>
      </c>
      <c r="BI30">
        <v>3.2464126027911024E-2</v>
      </c>
      <c r="BJ30">
        <v>3.2951087918329687E-2</v>
      </c>
      <c r="BK30">
        <v>1</v>
      </c>
      <c r="BL30" t="s">
        <v>66</v>
      </c>
      <c r="BM30">
        <v>1</v>
      </c>
      <c r="BN30" t="s">
        <v>266</v>
      </c>
    </row>
    <row r="31" spans="1:66">
      <c r="A31" s="142" t="str">
        <f t="shared" si="20"/>
        <v>삼환운수</v>
      </c>
      <c r="B31" s="142" t="str">
        <f t="shared" si="21"/>
        <v>567</v>
      </c>
      <c r="C31" s="143" t="str">
        <f t="shared" si="22"/>
        <v>72바1516</v>
      </c>
      <c r="D31" s="131" t="str">
        <f t="shared" si="23"/>
        <v>중형</v>
      </c>
      <c r="E31" s="127" t="str">
        <f t="shared" si="16"/>
        <v>C</v>
      </c>
      <c r="F31" s="150">
        <f t="shared" si="17"/>
        <v>0.87923076923076926</v>
      </c>
      <c r="G31" s="151">
        <f t="shared" si="18"/>
        <v>2.286</v>
      </c>
      <c r="H31" s="152">
        <f t="shared" si="19"/>
        <v>2.6</v>
      </c>
      <c r="I31" s="153">
        <f t="shared" si="24"/>
        <v>4859.8209999999999</v>
      </c>
      <c r="J31" s="154">
        <f t="shared" si="25"/>
        <v>3.0191086356353598E-2</v>
      </c>
      <c r="K31" s="154">
        <f t="shared" si="26"/>
        <v>0.35444964705778909</v>
      </c>
      <c r="L31" s="154">
        <f t="shared" si="27"/>
        <v>0.14753629814760669</v>
      </c>
      <c r="M31" s="155">
        <f t="shared" si="28"/>
        <v>5.2830000000000004</v>
      </c>
      <c r="N31" s="156">
        <f t="shared" si="29"/>
        <v>0.20599999999999999</v>
      </c>
      <c r="O31" s="156">
        <f t="shared" si="30"/>
        <v>1.708</v>
      </c>
      <c r="P31" s="157">
        <f t="shared" si="31"/>
        <v>0</v>
      </c>
      <c r="Q31" s="158">
        <f t="shared" si="32"/>
        <v>86</v>
      </c>
      <c r="R31" s="159">
        <f t="shared" si="33"/>
        <v>21.274670317032587</v>
      </c>
      <c r="S31" s="144">
        <f t="shared" si="34"/>
        <v>10</v>
      </c>
      <c r="T31" s="144">
        <f t="shared" si="35"/>
        <v>83</v>
      </c>
      <c r="U31" t="s">
        <v>117</v>
      </c>
      <c r="V31" t="s">
        <v>122</v>
      </c>
      <c r="W31" s="4" t="s">
        <v>117</v>
      </c>
      <c r="X31" s="4" t="s">
        <v>122</v>
      </c>
      <c r="Y31" s="4" t="s">
        <v>202</v>
      </c>
      <c r="Z31" s="4" t="s">
        <v>171</v>
      </c>
      <c r="AA31" s="4" t="s">
        <v>198</v>
      </c>
      <c r="AB31" s="4">
        <v>515</v>
      </c>
      <c r="AC31" s="4">
        <v>4859.8209999999999</v>
      </c>
      <c r="AD31" s="4">
        <v>2125.6329999999998</v>
      </c>
      <c r="AE31" s="4">
        <v>2.286</v>
      </c>
      <c r="AF31" s="4">
        <v>2.6</v>
      </c>
      <c r="AG31" s="4">
        <v>5.2830000000000004</v>
      </c>
      <c r="AH31" s="4">
        <v>371.21771200000001</v>
      </c>
      <c r="AI31" s="4">
        <v>11.207466</v>
      </c>
      <c r="AJ31" s="4">
        <v>131.57798700000001</v>
      </c>
      <c r="AK31" s="4">
        <v>717</v>
      </c>
      <c r="AL31" s="4">
        <v>10</v>
      </c>
      <c r="AM31" s="4">
        <v>83</v>
      </c>
      <c r="AN31" s="4">
        <v>86</v>
      </c>
      <c r="AO31" s="4">
        <v>13.091564999999999</v>
      </c>
      <c r="AP31" s="4">
        <v>22.4</v>
      </c>
      <c r="AQ31" s="4">
        <v>0</v>
      </c>
      <c r="AR31" s="4">
        <v>17</v>
      </c>
      <c r="AS31" s="4">
        <v>9055</v>
      </c>
      <c r="AT31" s="4">
        <v>0.20599999999999999</v>
      </c>
      <c r="AU31" s="4">
        <v>1.708</v>
      </c>
      <c r="AV31" s="4">
        <v>36040</v>
      </c>
      <c r="AW31" s="4">
        <v>0</v>
      </c>
      <c r="AX31" s="4">
        <v>0.44</v>
      </c>
      <c r="AY31">
        <v>0.87923076923076926</v>
      </c>
      <c r="AZ31" t="s">
        <v>69</v>
      </c>
      <c r="BA31" t="s">
        <v>261</v>
      </c>
      <c r="BB31">
        <v>1</v>
      </c>
      <c r="BC31" t="s">
        <v>262</v>
      </c>
      <c r="BD31">
        <v>12</v>
      </c>
      <c r="BE31">
        <v>28406.762999999999</v>
      </c>
      <c r="BF31">
        <v>0.17107971788267462</v>
      </c>
      <c r="BG31">
        <v>0.15041855195376699</v>
      </c>
      <c r="BH31">
        <v>128353.15500000004</v>
      </c>
      <c r="BI31">
        <v>3.786288696993851E-2</v>
      </c>
      <c r="BJ31">
        <v>3.3290215235876705E-2</v>
      </c>
      <c r="BK31">
        <v>1</v>
      </c>
      <c r="BL31" t="s">
        <v>69</v>
      </c>
      <c r="BM31">
        <v>0</v>
      </c>
      <c r="BN31" t="s">
        <v>256</v>
      </c>
    </row>
    <row r="32" spans="1:66">
      <c r="A32" s="139" t="str">
        <f t="shared" si="20"/>
        <v>삼환운수</v>
      </c>
      <c r="B32" s="139" t="str">
        <f t="shared" si="21"/>
        <v>567</v>
      </c>
      <c r="C32" s="140" t="str">
        <f t="shared" si="22"/>
        <v>72바1518</v>
      </c>
      <c r="D32" s="114" t="str">
        <f t="shared" si="23"/>
        <v>중형</v>
      </c>
      <c r="E32" s="110" t="str">
        <f t="shared" si="16"/>
        <v>S</v>
      </c>
      <c r="F32" s="160">
        <f t="shared" si="17"/>
        <v>1.0226923076923076</v>
      </c>
      <c r="G32" s="161">
        <f t="shared" si="18"/>
        <v>2.6589999999999998</v>
      </c>
      <c r="H32" s="162">
        <f t="shared" si="19"/>
        <v>2.6</v>
      </c>
      <c r="I32" s="163">
        <f t="shared" si="24"/>
        <v>4152.5910000000003</v>
      </c>
      <c r="J32" s="164">
        <f t="shared" si="25"/>
        <v>3.0807085840299349E-2</v>
      </c>
      <c r="K32" s="164">
        <f t="shared" si="26"/>
        <v>0.33210679779418412</v>
      </c>
      <c r="L32" s="164">
        <f t="shared" si="27"/>
        <v>0.14039427432174273</v>
      </c>
      <c r="M32" s="165">
        <f t="shared" si="28"/>
        <v>3.6619999999999999</v>
      </c>
      <c r="N32" s="166">
        <f t="shared" si="29"/>
        <v>4.8000000000000001E-2</v>
      </c>
      <c r="O32" s="166">
        <f t="shared" si="30"/>
        <v>2.2639999999999998</v>
      </c>
      <c r="P32" s="167">
        <f t="shared" si="31"/>
        <v>0.04</v>
      </c>
      <c r="Q32" s="168">
        <f t="shared" si="32"/>
        <v>90</v>
      </c>
      <c r="R32" s="169">
        <f t="shared" si="33"/>
        <v>21.976390639229102</v>
      </c>
      <c r="S32" s="141">
        <f t="shared" si="34"/>
        <v>2</v>
      </c>
      <c r="T32" s="141">
        <f t="shared" si="35"/>
        <v>94</v>
      </c>
      <c r="U32" t="s">
        <v>117</v>
      </c>
      <c r="V32" s="5" t="s">
        <v>122</v>
      </c>
      <c r="W32" t="s">
        <v>117</v>
      </c>
      <c r="X32" s="5" t="s">
        <v>122</v>
      </c>
      <c r="Y32" t="s">
        <v>269</v>
      </c>
      <c r="Z32" t="s">
        <v>171</v>
      </c>
      <c r="AA32" t="s">
        <v>198</v>
      </c>
      <c r="AB32">
        <v>515</v>
      </c>
      <c r="AC32" s="1">
        <v>4152.5910000000003</v>
      </c>
      <c r="AD32" s="1">
        <v>1561.749</v>
      </c>
      <c r="AE32" s="28">
        <v>2.6589999999999998</v>
      </c>
      <c r="AF32">
        <v>2.6</v>
      </c>
      <c r="AG32">
        <v>3.6619999999999999</v>
      </c>
      <c r="AH32">
        <v>296.59556400000002</v>
      </c>
      <c r="AI32">
        <v>9.1372450000000001</v>
      </c>
      <c r="AJ32">
        <v>98.501402999999996</v>
      </c>
      <c r="AK32">
        <v>583</v>
      </c>
      <c r="AL32">
        <v>2</v>
      </c>
      <c r="AM32">
        <v>94</v>
      </c>
      <c r="AN32">
        <v>90</v>
      </c>
      <c r="AO32">
        <v>14.000852999999999</v>
      </c>
      <c r="AP32">
        <v>49.9</v>
      </c>
      <c r="AQ32">
        <v>2.4</v>
      </c>
      <c r="AR32">
        <v>16</v>
      </c>
      <c r="AS32">
        <v>13674</v>
      </c>
      <c r="AT32">
        <v>4.8000000000000001E-2</v>
      </c>
      <c r="AU32">
        <v>2.2639999999999998</v>
      </c>
      <c r="AV32">
        <v>30824</v>
      </c>
      <c r="AW32">
        <v>0</v>
      </c>
      <c r="AX32">
        <v>0.43</v>
      </c>
      <c r="AY32">
        <v>1.0226923076923076</v>
      </c>
      <c r="AZ32" t="s">
        <v>71</v>
      </c>
      <c r="BA32" t="s">
        <v>261</v>
      </c>
      <c r="BB32">
        <v>1</v>
      </c>
      <c r="BC32" t="s">
        <v>290</v>
      </c>
      <c r="BD32">
        <v>13</v>
      </c>
      <c r="BE32">
        <v>28406.762999999999</v>
      </c>
      <c r="BF32">
        <v>0.1461831818007564</v>
      </c>
      <c r="BG32">
        <v>0.14950041554161969</v>
      </c>
      <c r="BH32">
        <v>128353.15500000004</v>
      </c>
      <c r="BI32">
        <v>3.235285490255381E-2</v>
      </c>
      <c r="BJ32">
        <v>3.3087015840727145E-2</v>
      </c>
      <c r="BK32">
        <v>1</v>
      </c>
      <c r="BL32" t="s">
        <v>71</v>
      </c>
      <c r="BM32">
        <v>0</v>
      </c>
      <c r="BN32" t="s">
        <v>256</v>
      </c>
    </row>
    <row r="33" spans="1:66">
      <c r="A33" s="142" t="str">
        <f t="shared" si="20"/>
        <v>삼환운수</v>
      </c>
      <c r="B33" s="142" t="str">
        <f t="shared" si="21"/>
        <v>567</v>
      </c>
      <c r="C33" s="143" t="str">
        <f t="shared" si="22"/>
        <v>72바1519</v>
      </c>
      <c r="D33" s="131" t="str">
        <f t="shared" si="23"/>
        <v>중형</v>
      </c>
      <c r="E33" s="127" t="str">
        <f t="shared" si="16"/>
        <v>A</v>
      </c>
      <c r="F33" s="150">
        <f t="shared" si="17"/>
        <v>0.98923076923076925</v>
      </c>
      <c r="G33" s="151">
        <f t="shared" si="18"/>
        <v>2.5720000000000001</v>
      </c>
      <c r="H33" s="152">
        <f t="shared" si="19"/>
        <v>2.6</v>
      </c>
      <c r="I33" s="153">
        <f t="shared" si="24"/>
        <v>4227.2860000000001</v>
      </c>
      <c r="J33" s="154">
        <f t="shared" si="25"/>
        <v>3.0742831170969352E-2</v>
      </c>
      <c r="K33" s="154">
        <f t="shared" si="26"/>
        <v>0.34170765888572252</v>
      </c>
      <c r="L33" s="154">
        <f t="shared" si="27"/>
        <v>0.1026663443164243</v>
      </c>
      <c r="M33" s="155">
        <f t="shared" si="28"/>
        <v>3.8879999999999999</v>
      </c>
      <c r="N33" s="156">
        <f t="shared" si="29"/>
        <v>4.7E-2</v>
      </c>
      <c r="O33" s="156">
        <f t="shared" si="30"/>
        <v>1.4430000000000001</v>
      </c>
      <c r="P33" s="157">
        <f t="shared" si="31"/>
        <v>5.0000000000000001E-3</v>
      </c>
      <c r="Q33" s="158">
        <f t="shared" si="32"/>
        <v>96</v>
      </c>
      <c r="R33" s="159">
        <f t="shared" si="33"/>
        <v>21.704269134978684</v>
      </c>
      <c r="S33" s="144">
        <f t="shared" si="34"/>
        <v>2</v>
      </c>
      <c r="T33" s="144">
        <f t="shared" si="35"/>
        <v>61</v>
      </c>
      <c r="U33" t="s">
        <v>117</v>
      </c>
      <c r="V33" t="s">
        <v>122</v>
      </c>
      <c r="W33" t="s">
        <v>117</v>
      </c>
      <c r="X33" s="4" t="s">
        <v>122</v>
      </c>
      <c r="Y33" s="4" t="s">
        <v>203</v>
      </c>
      <c r="Z33" s="4" t="s">
        <v>171</v>
      </c>
      <c r="AA33" s="4" t="s">
        <v>198</v>
      </c>
      <c r="AB33" s="4">
        <v>515</v>
      </c>
      <c r="AC33" s="4">
        <v>4227.2860000000001</v>
      </c>
      <c r="AD33" s="4">
        <v>1643.818</v>
      </c>
      <c r="AE33" s="4">
        <v>2.5720000000000001</v>
      </c>
      <c r="AF33" s="4">
        <v>2.6</v>
      </c>
      <c r="AG33" s="4">
        <v>3.8879999999999999</v>
      </c>
      <c r="AH33" s="4">
        <v>310.36194899999998</v>
      </c>
      <c r="AI33" s="4">
        <v>9.5414049999999992</v>
      </c>
      <c r="AJ33" s="4">
        <v>106.053055</v>
      </c>
      <c r="AK33" s="4">
        <v>434</v>
      </c>
      <c r="AL33" s="4">
        <v>2</v>
      </c>
      <c r="AM33" s="4">
        <v>61</v>
      </c>
      <c r="AN33" s="4">
        <v>96</v>
      </c>
      <c r="AO33" s="4">
        <v>13.620502999999999</v>
      </c>
      <c r="AP33" s="4">
        <v>29.2</v>
      </c>
      <c r="AQ33" s="4">
        <v>0.3</v>
      </c>
      <c r="AR33" s="4">
        <v>26</v>
      </c>
      <c r="AS33" s="4">
        <v>9941</v>
      </c>
      <c r="AT33" s="4">
        <v>4.7E-2</v>
      </c>
      <c r="AU33" s="4">
        <v>1.4430000000000001</v>
      </c>
      <c r="AV33" s="4">
        <v>31147</v>
      </c>
      <c r="AW33" s="4">
        <v>0</v>
      </c>
      <c r="AX33" s="4">
        <v>0.43</v>
      </c>
      <c r="AY33">
        <v>0.98923076923076925</v>
      </c>
      <c r="AZ33" t="s">
        <v>66</v>
      </c>
      <c r="BA33" t="s">
        <v>261</v>
      </c>
      <c r="BB33">
        <v>1</v>
      </c>
      <c r="BC33" t="s">
        <v>268</v>
      </c>
      <c r="BD33">
        <v>9</v>
      </c>
      <c r="BE33">
        <v>28406.762999999999</v>
      </c>
      <c r="BF33">
        <v>0.14881266126661458</v>
      </c>
      <c r="BG33">
        <v>0.14721006337605103</v>
      </c>
      <c r="BH33">
        <v>128353.15500000004</v>
      </c>
      <c r="BI33">
        <v>3.29348039789127E-2</v>
      </c>
      <c r="BJ33">
        <v>3.2580121474524409E-2</v>
      </c>
      <c r="BK33">
        <v>1</v>
      </c>
      <c r="BL33" t="s">
        <v>66</v>
      </c>
      <c r="BM33">
        <v>0</v>
      </c>
      <c r="BN33" t="s">
        <v>256</v>
      </c>
    </row>
    <row r="34" spans="1:66">
      <c r="A34" s="139" t="str">
        <f t="shared" si="20"/>
        <v>삼환운수</v>
      </c>
      <c r="B34" s="139" t="str">
        <f t="shared" si="21"/>
        <v>순환56</v>
      </c>
      <c r="C34" s="140" t="str">
        <f t="shared" si="22"/>
        <v>71바6210</v>
      </c>
      <c r="D34" s="114" t="str">
        <f t="shared" si="23"/>
        <v>중형</v>
      </c>
      <c r="E34" s="110" t="str">
        <f t="shared" si="16"/>
        <v>C</v>
      </c>
      <c r="F34" s="160">
        <f t="shared" si="17"/>
        <v>0.86249999999999993</v>
      </c>
      <c r="G34" s="161">
        <f t="shared" si="18"/>
        <v>2.76</v>
      </c>
      <c r="H34" s="162">
        <f t="shared" si="19"/>
        <v>3.2</v>
      </c>
      <c r="I34" s="163">
        <f t="shared" si="24"/>
        <v>4661.1450000000004</v>
      </c>
      <c r="J34" s="164">
        <f t="shared" si="25"/>
        <v>4.7297367502870905E-2</v>
      </c>
      <c r="K34" s="164">
        <f t="shared" si="26"/>
        <v>0.37500828250617357</v>
      </c>
      <c r="L34" s="164">
        <f t="shared" si="27"/>
        <v>0.17034441108354276</v>
      </c>
      <c r="M34" s="165">
        <f t="shared" si="28"/>
        <v>9.6809999999999992</v>
      </c>
      <c r="N34" s="166">
        <f t="shared" si="29"/>
        <v>0</v>
      </c>
      <c r="O34" s="166">
        <f t="shared" si="30"/>
        <v>3.0680000000000001</v>
      </c>
      <c r="P34" s="167">
        <f t="shared" si="31"/>
        <v>0</v>
      </c>
      <c r="Q34" s="168">
        <f t="shared" si="32"/>
        <v>64</v>
      </c>
      <c r="R34" s="169">
        <f t="shared" si="33"/>
        <v>24.752131523159335</v>
      </c>
      <c r="S34" s="141">
        <f t="shared" si="34"/>
        <v>0</v>
      </c>
      <c r="T34" s="141">
        <f t="shared" si="35"/>
        <v>143</v>
      </c>
      <c r="U34" t="s">
        <v>117</v>
      </c>
      <c r="V34" t="s">
        <v>123</v>
      </c>
      <c r="W34" s="4" t="s">
        <v>117</v>
      </c>
      <c r="X34" s="4" t="s">
        <v>123</v>
      </c>
      <c r="Y34" s="4" t="s">
        <v>204</v>
      </c>
      <c r="Z34" s="4" t="s">
        <v>171</v>
      </c>
      <c r="AA34" s="4" t="s">
        <v>48</v>
      </c>
      <c r="AB34" s="4">
        <v>515</v>
      </c>
      <c r="AC34" s="4">
        <v>4661.1450000000004</v>
      </c>
      <c r="AD34" s="4">
        <v>1688.874</v>
      </c>
      <c r="AE34" s="4">
        <v>2.76</v>
      </c>
      <c r="AF34" s="4">
        <v>3.2</v>
      </c>
      <c r="AG34" s="4">
        <v>9.6809999999999992</v>
      </c>
      <c r="AH34" s="4">
        <v>325.97319499999998</v>
      </c>
      <c r="AI34" s="4">
        <v>15.417674</v>
      </c>
      <c r="AJ34" s="4">
        <v>122.242648</v>
      </c>
      <c r="AK34" s="4">
        <v>794</v>
      </c>
      <c r="AL34" s="4">
        <v>0</v>
      </c>
      <c r="AM34" s="4">
        <v>143</v>
      </c>
      <c r="AN34" s="4">
        <v>64</v>
      </c>
      <c r="AO34" s="4">
        <v>14.299166</v>
      </c>
      <c r="AP34" s="4">
        <v>4.3</v>
      </c>
      <c r="AQ34" s="4">
        <v>0</v>
      </c>
      <c r="AR34" s="4">
        <v>55</v>
      </c>
      <c r="AS34" s="4">
        <v>14262</v>
      </c>
      <c r="AT34" s="4">
        <v>0</v>
      </c>
      <c r="AU34" s="4">
        <v>3.0680000000000001</v>
      </c>
      <c r="AV34" s="4">
        <v>41046</v>
      </c>
      <c r="AW34" s="4">
        <v>0</v>
      </c>
      <c r="AX34" s="4">
        <v>0.62</v>
      </c>
      <c r="AY34">
        <v>0.86249999999999993</v>
      </c>
      <c r="AZ34" t="s">
        <v>69</v>
      </c>
      <c r="BA34" t="s">
        <v>263</v>
      </c>
      <c r="BB34">
        <v>1</v>
      </c>
      <c r="BC34" t="s">
        <v>295</v>
      </c>
      <c r="BD34">
        <v>7</v>
      </c>
      <c r="BE34">
        <v>20537.2</v>
      </c>
      <c r="BF34">
        <v>0.22696107551175429</v>
      </c>
      <c r="BG34">
        <v>0.19575392762888805</v>
      </c>
      <c r="BH34">
        <v>128353.15500000004</v>
      </c>
      <c r="BI34">
        <v>3.6315001372580195E-2</v>
      </c>
      <c r="BJ34">
        <v>3.1321688683850414E-2</v>
      </c>
      <c r="BK34">
        <v>1</v>
      </c>
      <c r="BL34" t="s">
        <v>69</v>
      </c>
      <c r="BM34">
        <v>0</v>
      </c>
      <c r="BN34" t="s">
        <v>256</v>
      </c>
    </row>
    <row r="35" spans="1:66">
      <c r="A35" s="142" t="str">
        <f t="shared" si="20"/>
        <v>삼환운수</v>
      </c>
      <c r="B35" s="142" t="str">
        <f t="shared" si="21"/>
        <v>순환56</v>
      </c>
      <c r="C35" s="143" t="str">
        <f t="shared" si="22"/>
        <v>71바6212</v>
      </c>
      <c r="D35" s="131" t="str">
        <f t="shared" si="23"/>
        <v>중형</v>
      </c>
      <c r="E35" s="127" t="str">
        <f t="shared" si="16"/>
        <v>B</v>
      </c>
      <c r="F35" s="150">
        <f t="shared" si="17"/>
        <v>0.91666666666666663</v>
      </c>
      <c r="G35" s="151">
        <f t="shared" si="18"/>
        <v>2.75</v>
      </c>
      <c r="H35" s="152">
        <f t="shared" si="19"/>
        <v>3</v>
      </c>
      <c r="I35" s="153">
        <f t="shared" si="24"/>
        <v>5467.3209999999999</v>
      </c>
      <c r="J35" s="154">
        <f t="shared" si="25"/>
        <v>1.5211833494370684E-2</v>
      </c>
      <c r="K35" s="154">
        <f t="shared" si="26"/>
        <v>0.36844318674325388</v>
      </c>
      <c r="L35" s="154">
        <f t="shared" si="27"/>
        <v>0.11321815565612482</v>
      </c>
      <c r="M35" s="155">
        <f t="shared" si="28"/>
        <v>10.55</v>
      </c>
      <c r="N35" s="156">
        <f t="shared" si="29"/>
        <v>3.6999999999999998E-2</v>
      </c>
      <c r="O35" s="156">
        <f t="shared" si="30"/>
        <v>5.048</v>
      </c>
      <c r="P35" s="157">
        <f t="shared" si="31"/>
        <v>0</v>
      </c>
      <c r="Q35" s="158">
        <f t="shared" si="32"/>
        <v>63</v>
      </c>
      <c r="R35" s="159">
        <f t="shared" si="33"/>
        <v>24.376900125651595</v>
      </c>
      <c r="S35" s="144">
        <f t="shared" si="34"/>
        <v>2</v>
      </c>
      <c r="T35" s="144">
        <f t="shared" si="35"/>
        <v>276</v>
      </c>
      <c r="U35" t="s">
        <v>117</v>
      </c>
      <c r="V35" t="s">
        <v>123</v>
      </c>
      <c r="W35" t="s">
        <v>117</v>
      </c>
      <c r="X35" s="4" t="s">
        <v>123</v>
      </c>
      <c r="Y35" s="4" t="s">
        <v>205</v>
      </c>
      <c r="Z35" s="4" t="s">
        <v>171</v>
      </c>
      <c r="AA35" s="4" t="s">
        <v>48</v>
      </c>
      <c r="AB35" s="4">
        <v>515</v>
      </c>
      <c r="AC35" s="4">
        <v>5467.3209999999999</v>
      </c>
      <c r="AD35" s="4">
        <v>1987.865</v>
      </c>
      <c r="AE35" s="4">
        <v>2.75</v>
      </c>
      <c r="AF35" s="4">
        <v>3</v>
      </c>
      <c r="AG35" s="4">
        <v>10.55</v>
      </c>
      <c r="AH35" s="4">
        <v>363.89176900000001</v>
      </c>
      <c r="AI35" s="4">
        <v>5.5354609999999997</v>
      </c>
      <c r="AJ35" s="4">
        <v>134.073443</v>
      </c>
      <c r="AK35" s="4">
        <v>619</v>
      </c>
      <c r="AL35" s="4">
        <v>2</v>
      </c>
      <c r="AM35" s="4">
        <v>276</v>
      </c>
      <c r="AN35" s="4">
        <v>63</v>
      </c>
      <c r="AO35" s="4">
        <v>15.02458</v>
      </c>
      <c r="AP35" s="4">
        <v>0</v>
      </c>
      <c r="AQ35" s="4">
        <v>0</v>
      </c>
      <c r="AR35" s="4">
        <v>23</v>
      </c>
      <c r="AS35" s="4">
        <v>8592</v>
      </c>
      <c r="AT35" s="4">
        <v>3.6999999999999998E-2</v>
      </c>
      <c r="AU35" s="4">
        <v>5.048</v>
      </c>
      <c r="AV35" s="4">
        <v>47030</v>
      </c>
      <c r="AW35" s="4">
        <v>0</v>
      </c>
      <c r="AX35" s="4">
        <v>0.66</v>
      </c>
      <c r="AY35">
        <v>0.91666666666666663</v>
      </c>
      <c r="AZ35" t="s">
        <v>68</v>
      </c>
      <c r="BA35" t="s">
        <v>263</v>
      </c>
      <c r="BB35">
        <v>1</v>
      </c>
      <c r="BC35" t="s">
        <v>293</v>
      </c>
      <c r="BD35">
        <v>7</v>
      </c>
      <c r="BE35">
        <v>20537.2</v>
      </c>
      <c r="BF35">
        <v>0.26621550162631713</v>
      </c>
      <c r="BG35">
        <v>0.24403087649079069</v>
      </c>
      <c r="BH35">
        <v>128353.15500000004</v>
      </c>
      <c r="BI35">
        <v>4.2595922164905084E-2</v>
      </c>
      <c r="BJ35">
        <v>3.9046261984496324E-2</v>
      </c>
      <c r="BK35">
        <v>1</v>
      </c>
      <c r="BL35" t="s">
        <v>69</v>
      </c>
      <c r="BM35">
        <v>1</v>
      </c>
      <c r="BN35" t="s">
        <v>266</v>
      </c>
    </row>
    <row r="36" spans="1:66">
      <c r="A36" s="139" t="str">
        <f t="shared" si="20"/>
        <v>삼환운수</v>
      </c>
      <c r="B36" s="139" t="str">
        <f t="shared" si="21"/>
        <v>순환56</v>
      </c>
      <c r="C36" s="140" t="str">
        <f t="shared" si="22"/>
        <v>71바6219</v>
      </c>
      <c r="D36" s="114" t="str">
        <f t="shared" si="23"/>
        <v>중형</v>
      </c>
      <c r="E36" s="110" t="str">
        <f t="shared" si="16"/>
        <v>A</v>
      </c>
      <c r="F36" s="160">
        <f t="shared" si="17"/>
        <v>0.95551724137931038</v>
      </c>
      <c r="G36" s="161">
        <f t="shared" si="18"/>
        <v>2.7709999999999999</v>
      </c>
      <c r="H36" s="162">
        <f t="shared" si="19"/>
        <v>2.9</v>
      </c>
      <c r="I36" s="163">
        <f t="shared" si="24"/>
        <v>5316.1480000000001</v>
      </c>
      <c r="J36" s="164">
        <f t="shared" si="25"/>
        <v>1.5344083006576147E-2</v>
      </c>
      <c r="K36" s="164">
        <f t="shared" si="26"/>
        <v>0.37795617787815228</v>
      </c>
      <c r="L36" s="164">
        <f t="shared" si="27"/>
        <v>0.19581847608456349</v>
      </c>
      <c r="M36" s="165">
        <f t="shared" si="28"/>
        <v>8.4309999999999992</v>
      </c>
      <c r="N36" s="166">
        <f t="shared" si="29"/>
        <v>7.4999999999999997E-2</v>
      </c>
      <c r="O36" s="166">
        <f t="shared" si="30"/>
        <v>2.7280000000000002</v>
      </c>
      <c r="P36" s="167">
        <f t="shared" si="31"/>
        <v>0</v>
      </c>
      <c r="Q36" s="168">
        <f t="shared" si="32"/>
        <v>67</v>
      </c>
      <c r="R36" s="169">
        <f t="shared" si="33"/>
        <v>23.757448105676904</v>
      </c>
      <c r="S36" s="141">
        <f t="shared" si="34"/>
        <v>4</v>
      </c>
      <c r="T36" s="141">
        <f t="shared" si="35"/>
        <v>145</v>
      </c>
      <c r="U36" t="s">
        <v>117</v>
      </c>
      <c r="V36" s="5" t="s">
        <v>123</v>
      </c>
      <c r="W36" t="s">
        <v>117</v>
      </c>
      <c r="X36" s="5" t="s">
        <v>123</v>
      </c>
      <c r="Y36" t="s">
        <v>182</v>
      </c>
      <c r="Z36" t="s">
        <v>171</v>
      </c>
      <c r="AA36" t="s">
        <v>48</v>
      </c>
      <c r="AB36">
        <v>515</v>
      </c>
      <c r="AC36" s="1">
        <v>5316.1480000000001</v>
      </c>
      <c r="AD36" s="1">
        <v>1918.2239999999999</v>
      </c>
      <c r="AE36" s="28">
        <v>2.7709999999999999</v>
      </c>
      <c r="AF36">
        <v>2.9</v>
      </c>
      <c r="AG36">
        <v>8.4309999999999992</v>
      </c>
      <c r="AH36">
        <v>368.82764500000002</v>
      </c>
      <c r="AI36">
        <v>5.6593220000000004</v>
      </c>
      <c r="AJ36">
        <v>139.400687</v>
      </c>
      <c r="AK36">
        <v>1041</v>
      </c>
      <c r="AL36">
        <v>4</v>
      </c>
      <c r="AM36">
        <v>145</v>
      </c>
      <c r="AN36">
        <v>67</v>
      </c>
      <c r="AO36">
        <v>14.413637</v>
      </c>
      <c r="AP36">
        <v>5.4</v>
      </c>
      <c r="AQ36">
        <v>0</v>
      </c>
      <c r="AR36">
        <v>37</v>
      </c>
      <c r="AS36">
        <v>6392</v>
      </c>
      <c r="AT36">
        <v>7.4999999999999997E-2</v>
      </c>
      <c r="AU36">
        <v>2.7280000000000002</v>
      </c>
      <c r="AV36">
        <v>40550</v>
      </c>
      <c r="AW36">
        <v>0</v>
      </c>
      <c r="AX36">
        <v>0.6</v>
      </c>
      <c r="AY36">
        <v>0.95551724137931038</v>
      </c>
      <c r="AZ36" t="s">
        <v>66</v>
      </c>
      <c r="BA36" t="s">
        <v>263</v>
      </c>
      <c r="BB36">
        <v>1</v>
      </c>
      <c r="BC36" t="s">
        <v>406</v>
      </c>
      <c r="BD36">
        <v>10</v>
      </c>
      <c r="BE36">
        <v>20537.2</v>
      </c>
      <c r="BF36">
        <v>0.2588545663478955</v>
      </c>
      <c r="BG36">
        <v>0.24734000115517876</v>
      </c>
      <c r="BH36">
        <v>128353.15500000004</v>
      </c>
      <c r="BI36">
        <v>4.1418132651277625E-2</v>
      </c>
      <c r="BJ36">
        <v>3.9575739854031136E-2</v>
      </c>
      <c r="BK36">
        <v>1</v>
      </c>
      <c r="BL36" t="s">
        <v>68</v>
      </c>
      <c r="BM36">
        <v>1</v>
      </c>
      <c r="BN36" t="s">
        <v>266</v>
      </c>
    </row>
    <row r="37" spans="1:66">
      <c r="A37" s="142" t="str">
        <f t="shared" si="20"/>
        <v>삼환운수</v>
      </c>
      <c r="B37" s="142" t="str">
        <f t="shared" si="21"/>
        <v>순환56</v>
      </c>
      <c r="C37" s="143" t="str">
        <f t="shared" si="22"/>
        <v>71바6220</v>
      </c>
      <c r="D37" s="131" t="str">
        <f t="shared" si="23"/>
        <v>중형</v>
      </c>
      <c r="E37" s="127" t="str">
        <f t="shared" si="16"/>
        <v>B</v>
      </c>
      <c r="F37" s="150">
        <f t="shared" si="17"/>
        <v>0.9</v>
      </c>
      <c r="G37" s="151">
        <f t="shared" si="18"/>
        <v>2.7</v>
      </c>
      <c r="H37" s="152">
        <f t="shared" si="19"/>
        <v>3</v>
      </c>
      <c r="I37" s="153">
        <f t="shared" si="24"/>
        <v>5092.5860000000002</v>
      </c>
      <c r="J37" s="154">
        <f t="shared" si="25"/>
        <v>2.9406724184134914E-2</v>
      </c>
      <c r="K37" s="154">
        <f t="shared" si="26"/>
        <v>0.37691859936938943</v>
      </c>
      <c r="L37" s="154">
        <f t="shared" si="27"/>
        <v>9.6218306377152979E-2</v>
      </c>
      <c r="M37" s="155">
        <f t="shared" si="28"/>
        <v>13.696999999999999</v>
      </c>
      <c r="N37" s="156">
        <f t="shared" si="29"/>
        <v>9.8000000000000004E-2</v>
      </c>
      <c r="O37" s="156">
        <f t="shared" si="30"/>
        <v>2.2189999999999999</v>
      </c>
      <c r="P37" s="157">
        <f t="shared" si="31"/>
        <v>0</v>
      </c>
      <c r="Q37" s="158">
        <f t="shared" si="32"/>
        <v>65</v>
      </c>
      <c r="R37" s="159">
        <f t="shared" si="33"/>
        <v>24.189474624598517</v>
      </c>
      <c r="S37" s="144">
        <f t="shared" si="34"/>
        <v>5</v>
      </c>
      <c r="T37" s="144">
        <f t="shared" si="35"/>
        <v>113</v>
      </c>
      <c r="U37" t="s">
        <v>117</v>
      </c>
      <c r="V37" t="s">
        <v>123</v>
      </c>
      <c r="W37" s="4" t="s">
        <v>117</v>
      </c>
      <c r="X37" s="4" t="s">
        <v>123</v>
      </c>
      <c r="Y37" s="4" t="s">
        <v>206</v>
      </c>
      <c r="Z37" s="4" t="s">
        <v>171</v>
      </c>
      <c r="AA37" s="4" t="s">
        <v>48</v>
      </c>
      <c r="AB37" s="4">
        <v>515</v>
      </c>
      <c r="AC37" s="4">
        <v>5092.5860000000002</v>
      </c>
      <c r="AD37" s="4">
        <v>1886.3689999999999</v>
      </c>
      <c r="AE37" s="4">
        <v>2.7</v>
      </c>
      <c r="AF37" s="4">
        <v>3</v>
      </c>
      <c r="AG37" s="4">
        <v>13.696999999999999</v>
      </c>
      <c r="AH37" s="4">
        <v>354.62015200000002</v>
      </c>
      <c r="AI37" s="4">
        <v>10.428217</v>
      </c>
      <c r="AJ37" s="4">
        <v>133.66293099999999</v>
      </c>
      <c r="AK37" s="4">
        <v>490</v>
      </c>
      <c r="AL37" s="4">
        <v>5</v>
      </c>
      <c r="AM37" s="4">
        <v>113</v>
      </c>
      <c r="AN37" s="4">
        <v>65</v>
      </c>
      <c r="AO37" s="4">
        <v>14.360678</v>
      </c>
      <c r="AP37" s="4">
        <v>56.7</v>
      </c>
      <c r="AQ37" s="4">
        <v>0</v>
      </c>
      <c r="AR37" s="4">
        <v>50</v>
      </c>
      <c r="AS37" s="4">
        <v>12494</v>
      </c>
      <c r="AT37" s="4">
        <v>9.8000000000000004E-2</v>
      </c>
      <c r="AU37" s="4">
        <v>2.2189999999999999</v>
      </c>
      <c r="AV37" s="4">
        <v>39128</v>
      </c>
      <c r="AW37" s="4">
        <v>0</v>
      </c>
      <c r="AX37" s="4">
        <v>0.77</v>
      </c>
      <c r="AY37">
        <v>0.9</v>
      </c>
      <c r="AZ37" t="s">
        <v>68</v>
      </c>
      <c r="BA37" t="s">
        <v>263</v>
      </c>
      <c r="BB37">
        <v>2</v>
      </c>
      <c r="BC37" t="s">
        <v>352</v>
      </c>
      <c r="BD37">
        <v>7</v>
      </c>
      <c r="BE37">
        <v>20537.2</v>
      </c>
      <c r="BF37">
        <v>0.24796885651403308</v>
      </c>
      <c r="BG37">
        <v>0.22317197086262977</v>
      </c>
      <c r="BH37">
        <v>128353.15500000004</v>
      </c>
      <c r="BI37">
        <v>3.9676360117521056E-2</v>
      </c>
      <c r="BJ37">
        <v>3.5708724105768953E-2</v>
      </c>
      <c r="BK37">
        <v>1</v>
      </c>
      <c r="BL37" t="s">
        <v>68</v>
      </c>
      <c r="BM37">
        <v>0</v>
      </c>
      <c r="BN37" t="s">
        <v>256</v>
      </c>
    </row>
  </sheetData>
  <sortState xmlns:xlrd2="http://schemas.microsoft.com/office/spreadsheetml/2017/richdata2" ref="U5:AX37">
    <sortCondition ref="Y5:Y37"/>
    <sortCondition ref="U5:U3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7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141</v>
      </c>
      <c r="D4" s="122" t="s">
        <v>156</v>
      </c>
      <c r="E4" s="123" t="s">
        <v>145</v>
      </c>
      <c r="F4" s="121" t="s">
        <v>149</v>
      </c>
      <c r="G4" s="123" t="s">
        <v>147</v>
      </c>
      <c r="H4" s="123" t="s">
        <v>151</v>
      </c>
      <c r="I4" s="124" t="s">
        <v>153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162</v>
      </c>
      <c r="Q4" s="217" t="s">
        <v>43</v>
      </c>
      <c r="R4" s="217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312</v>
      </c>
      <c r="AN4" s="13"/>
      <c r="AO4" t="s">
        <v>169</v>
      </c>
      <c r="AP4" t="s">
        <v>313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314</v>
      </c>
      <c r="AY4" t="s">
        <v>126</v>
      </c>
      <c r="AZ4" t="s">
        <v>315</v>
      </c>
      <c r="BA4" t="s">
        <v>316</v>
      </c>
      <c r="BB4" t="s">
        <v>317</v>
      </c>
      <c r="BC4" t="s">
        <v>318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25" t="str">
        <f>BI5</f>
        <v>삼환운수</v>
      </c>
      <c r="B5" s="126" t="str">
        <f>IF(BJ5="NULL", E5, BJ5)</f>
        <v>강금백</v>
      </c>
      <c r="C5" s="127" t="str">
        <f>BK5</f>
        <v>C</v>
      </c>
      <c r="D5" s="128">
        <f>BL5</f>
        <v>0.89794508440469689</v>
      </c>
      <c r="E5" s="129">
        <f>U5</f>
        <v>5841</v>
      </c>
      <c r="F5" s="130" t="str">
        <f t="shared" ref="F5:I6" si="0">BN5</f>
        <v>567</v>
      </c>
      <c r="G5" s="131" t="str">
        <f t="shared" si="0"/>
        <v>71바6459</v>
      </c>
      <c r="H5" s="132">
        <f t="shared" si="0"/>
        <v>10</v>
      </c>
      <c r="I5" s="133">
        <f t="shared" si="0"/>
        <v>1514.2339999999999</v>
      </c>
      <c r="J5" s="134">
        <f>AB5/AA5</f>
        <v>2.8388270275436639E-2</v>
      </c>
      <c r="K5" s="134">
        <f>AC5/AA5</f>
        <v>0.37888072638846415</v>
      </c>
      <c r="L5" s="134">
        <f>AD5/I5</f>
        <v>0.11160758508922664</v>
      </c>
      <c r="M5" s="135">
        <f>Z5</f>
        <v>7.383</v>
      </c>
      <c r="N5" s="136">
        <f>BV5</f>
        <v>0.19811997353117156</v>
      </c>
      <c r="O5" s="136">
        <f>BW5</f>
        <v>2.6415996470822871</v>
      </c>
      <c r="P5" s="218">
        <f>AK5</f>
        <v>1</v>
      </c>
      <c r="Q5" s="219">
        <f>AE5</f>
        <v>3</v>
      </c>
      <c r="R5" s="219">
        <f>AF5</f>
        <v>40</v>
      </c>
      <c r="T5">
        <v>515</v>
      </c>
      <c r="U5">
        <v>5841</v>
      </c>
      <c r="V5" t="s">
        <v>207</v>
      </c>
      <c r="W5">
        <v>1521.3810000000001</v>
      </c>
      <c r="X5">
        <v>656.30200000000002</v>
      </c>
      <c r="Y5">
        <v>2.3180000000000001</v>
      </c>
      <c r="Z5">
        <v>7.383</v>
      </c>
      <c r="AA5">
        <v>123.825755</v>
      </c>
      <c r="AB5">
        <v>3.515199</v>
      </c>
      <c r="AC5">
        <v>46.915191999999998</v>
      </c>
      <c r="AD5" s="1">
        <v>169</v>
      </c>
      <c r="AE5">
        <v>3</v>
      </c>
      <c r="AF5">
        <v>40</v>
      </c>
      <c r="AG5">
        <v>61</v>
      </c>
      <c r="AH5">
        <v>12.286466000000001</v>
      </c>
      <c r="AI5">
        <v>0</v>
      </c>
      <c r="AJ5">
        <v>0</v>
      </c>
      <c r="AK5">
        <v>1</v>
      </c>
      <c r="AL5">
        <v>48</v>
      </c>
      <c r="AM5">
        <v>0.89794508440469689</v>
      </c>
      <c r="AN5" t="s">
        <v>69</v>
      </c>
      <c r="AO5">
        <v>333.88900000000001</v>
      </c>
      <c r="AP5" t="s">
        <v>407</v>
      </c>
      <c r="AQ5" t="s">
        <v>117</v>
      </c>
      <c r="AR5" t="s">
        <v>122</v>
      </c>
      <c r="AS5" t="s">
        <v>117</v>
      </c>
      <c r="AT5" t="s">
        <v>122</v>
      </c>
      <c r="AU5" t="s">
        <v>197</v>
      </c>
      <c r="AV5" t="s">
        <v>207</v>
      </c>
      <c r="AW5" t="s">
        <v>69</v>
      </c>
      <c r="AX5">
        <v>5841</v>
      </c>
      <c r="AY5" t="s">
        <v>320</v>
      </c>
      <c r="AZ5">
        <v>1</v>
      </c>
      <c r="BA5" t="s">
        <v>262</v>
      </c>
      <c r="BB5">
        <v>10</v>
      </c>
      <c r="BC5">
        <v>1</v>
      </c>
      <c r="BE5" t="s">
        <v>69</v>
      </c>
      <c r="BF5">
        <v>0</v>
      </c>
      <c r="BG5" t="s">
        <v>256</v>
      </c>
      <c r="BI5" t="s">
        <v>117</v>
      </c>
      <c r="BJ5" t="s">
        <v>207</v>
      </c>
      <c r="BK5" t="s">
        <v>69</v>
      </c>
      <c r="BL5">
        <v>0.89794508440469689</v>
      </c>
      <c r="BM5">
        <v>5841</v>
      </c>
      <c r="BN5" t="s">
        <v>122</v>
      </c>
      <c r="BO5" t="s">
        <v>197</v>
      </c>
      <c r="BP5">
        <v>10</v>
      </c>
      <c r="BQ5">
        <v>1514.2339999999999</v>
      </c>
      <c r="BR5">
        <v>2.8388270275436639E-2</v>
      </c>
      <c r="BS5">
        <v>0.37888072638846415</v>
      </c>
      <c r="BT5">
        <v>0.11108328551493675</v>
      </c>
      <c r="BU5">
        <v>7.383</v>
      </c>
      <c r="BV5">
        <v>0.19811997353117156</v>
      </c>
      <c r="BW5">
        <v>2.6415996470822871</v>
      </c>
      <c r="BX5">
        <v>1</v>
      </c>
      <c r="BY5">
        <v>3</v>
      </c>
      <c r="BZ5">
        <v>40</v>
      </c>
    </row>
    <row r="6" spans="1:78" ht="16.5">
      <c r="A6" s="108" t="str">
        <f>BI6</f>
        <v>삼환운수</v>
      </c>
      <c r="B6" s="109" t="str">
        <f>IF(BJ6="NULL", E6, BJ6)</f>
        <v>김동국</v>
      </c>
      <c r="C6" s="110" t="str">
        <f>BK6</f>
        <v>B</v>
      </c>
      <c r="D6" s="111">
        <f>BL6</f>
        <v>0.90919453720311616</v>
      </c>
      <c r="E6" s="112">
        <f>U6</f>
        <v>1771</v>
      </c>
      <c r="F6" s="113" t="str">
        <f t="shared" si="0"/>
        <v>567</v>
      </c>
      <c r="G6" s="114" t="str">
        <f t="shared" si="0"/>
        <v>72바1513</v>
      </c>
      <c r="H6" s="115">
        <f t="shared" si="0"/>
        <v>2</v>
      </c>
      <c r="I6" s="116">
        <f t="shared" si="0"/>
        <v>1552.7379999999998</v>
      </c>
      <c r="J6" s="117">
        <f>AB6/AA6</f>
        <v>2.9835581018120737E-2</v>
      </c>
      <c r="K6" s="117">
        <f>AC6/AA6</f>
        <v>0.36139616214309961</v>
      </c>
      <c r="L6" s="117">
        <f>AD6/I6</f>
        <v>0.18419076495841541</v>
      </c>
      <c r="M6" s="118">
        <f>Z6</f>
        <v>10.058999999999999</v>
      </c>
      <c r="N6" s="119">
        <f>BV6</f>
        <v>0.12880473074015064</v>
      </c>
      <c r="O6" s="119">
        <f>BW6</f>
        <v>4.1217513836848205</v>
      </c>
      <c r="P6" s="220">
        <f>AK6</f>
        <v>3</v>
      </c>
      <c r="Q6" s="221">
        <f>AE6</f>
        <v>2</v>
      </c>
      <c r="R6" s="221">
        <f>AF6</f>
        <v>64</v>
      </c>
      <c r="T6">
        <v>515</v>
      </c>
      <c r="U6">
        <v>1771</v>
      </c>
      <c r="V6" t="s">
        <v>208</v>
      </c>
      <c r="W6">
        <v>1552.7380000000001</v>
      </c>
      <c r="X6">
        <v>657.00400000000002</v>
      </c>
      <c r="Y6">
        <v>2.363</v>
      </c>
      <c r="Z6">
        <v>10.058999999999999</v>
      </c>
      <c r="AA6">
        <v>117.445442</v>
      </c>
      <c r="AB6">
        <v>3.5040529999999999</v>
      </c>
      <c r="AC6">
        <v>42.444332000000003</v>
      </c>
      <c r="AD6" s="1">
        <v>286</v>
      </c>
      <c r="AE6">
        <v>2</v>
      </c>
      <c r="AF6">
        <v>64</v>
      </c>
      <c r="AG6">
        <v>57</v>
      </c>
      <c r="AH6">
        <v>13.220929999999999</v>
      </c>
      <c r="AI6">
        <v>0</v>
      </c>
      <c r="AJ6">
        <v>0</v>
      </c>
      <c r="AK6">
        <v>3</v>
      </c>
      <c r="AL6">
        <v>122</v>
      </c>
      <c r="AM6">
        <v>0.90919453720311616</v>
      </c>
      <c r="AN6" t="s">
        <v>68</v>
      </c>
      <c r="AO6">
        <v>1467.9749999999999</v>
      </c>
      <c r="AP6" t="s">
        <v>408</v>
      </c>
      <c r="AQ6" t="s">
        <v>117</v>
      </c>
      <c r="AR6" t="s">
        <v>122</v>
      </c>
      <c r="AS6" t="s">
        <v>117</v>
      </c>
      <c r="AT6" t="s">
        <v>122</v>
      </c>
      <c r="AU6" t="s">
        <v>199</v>
      </c>
      <c r="AV6" t="s">
        <v>208</v>
      </c>
      <c r="AW6" t="s">
        <v>68</v>
      </c>
      <c r="AX6">
        <v>1771</v>
      </c>
      <c r="AY6" t="s">
        <v>409</v>
      </c>
      <c r="AZ6">
        <v>2</v>
      </c>
      <c r="BA6" t="s">
        <v>410</v>
      </c>
      <c r="BB6">
        <v>2</v>
      </c>
      <c r="BC6">
        <v>1</v>
      </c>
      <c r="BE6" t="s">
        <v>69</v>
      </c>
      <c r="BF6">
        <v>1</v>
      </c>
      <c r="BG6" t="s">
        <v>266</v>
      </c>
      <c r="BI6" t="s">
        <v>117</v>
      </c>
      <c r="BJ6" t="s">
        <v>208</v>
      </c>
      <c r="BK6" t="s">
        <v>68</v>
      </c>
      <c r="BL6">
        <v>0.90919453720311616</v>
      </c>
      <c r="BM6">
        <v>1771</v>
      </c>
      <c r="BN6" t="s">
        <v>122</v>
      </c>
      <c r="BO6" t="s">
        <v>199</v>
      </c>
      <c r="BP6">
        <v>2</v>
      </c>
      <c r="BQ6">
        <v>1552.7379999999998</v>
      </c>
      <c r="BR6">
        <v>2.9835581018120737E-2</v>
      </c>
      <c r="BS6">
        <v>0.36139616214309961</v>
      </c>
      <c r="BT6">
        <v>0.18419076495841538</v>
      </c>
      <c r="BU6">
        <v>10.058999999999999</v>
      </c>
      <c r="BV6">
        <v>0.12880473074015064</v>
      </c>
      <c r="BW6">
        <v>4.1217513836848205</v>
      </c>
      <c r="BX6">
        <v>3</v>
      </c>
      <c r="BY6">
        <v>2</v>
      </c>
      <c r="BZ6">
        <v>64</v>
      </c>
    </row>
    <row r="7" spans="1:78" ht="16.5">
      <c r="A7" s="125" t="str">
        <f t="shared" ref="A7:A70" si="1">BI7</f>
        <v>삼환운수</v>
      </c>
      <c r="B7" s="126" t="str">
        <f t="shared" ref="B7:B70" si="2">IF(BJ7="NULL", E7, BJ7)</f>
        <v>김병경</v>
      </c>
      <c r="C7" s="127" t="str">
        <f t="shared" ref="C7:C70" si="3">BK7</f>
        <v>S</v>
      </c>
      <c r="D7" s="128">
        <f t="shared" ref="D7:D70" si="4">BL7</f>
        <v>1.074375372139605</v>
      </c>
      <c r="E7" s="129">
        <f t="shared" ref="E7:E70" si="5">U7</f>
        <v>377</v>
      </c>
      <c r="F7" s="130" t="str">
        <f t="shared" ref="F7:F70" si="6">BN7</f>
        <v>566</v>
      </c>
      <c r="G7" s="131" t="str">
        <f t="shared" ref="G7:G70" si="7">BO7</f>
        <v>72바1517</v>
      </c>
      <c r="H7" s="132">
        <f t="shared" ref="H7:H70" si="8">BP7</f>
        <v>3</v>
      </c>
      <c r="I7" s="133">
        <f t="shared" ref="I7:I70" si="9">BQ7</f>
        <v>1694.3600000000001</v>
      </c>
      <c r="J7" s="134">
        <f t="shared" ref="J7:J70" si="10">AB7/AA7</f>
        <v>1.4173644514795976E-2</v>
      </c>
      <c r="K7" s="134">
        <f t="shared" ref="K7:K70" si="11">AC7/AA7</f>
        <v>0.33807414914102024</v>
      </c>
      <c r="L7" s="134">
        <f t="shared" ref="L7:L70" si="12">AD7/I7</f>
        <v>0.26617719965060554</v>
      </c>
      <c r="M7" s="135">
        <f t="shared" ref="M7:M70" si="13">Z7</f>
        <v>7.0659999999999998</v>
      </c>
      <c r="N7" s="136">
        <f t="shared" ref="N7:N70" si="14">BV7</f>
        <v>0</v>
      </c>
      <c r="O7" s="136">
        <f t="shared" ref="O7:O70" si="15">BW7</f>
        <v>0.47215467787247101</v>
      </c>
      <c r="P7" s="218">
        <f t="shared" ref="P7:P70" si="16">AK7</f>
        <v>0</v>
      </c>
      <c r="Q7" s="219">
        <f t="shared" ref="Q7:Q70" si="17">AE7</f>
        <v>0</v>
      </c>
      <c r="R7" s="219">
        <f t="shared" ref="R7:R70" si="18">AF7</f>
        <v>8</v>
      </c>
      <c r="T7">
        <v>515</v>
      </c>
      <c r="U7">
        <v>377</v>
      </c>
      <c r="V7" t="s">
        <v>209</v>
      </c>
      <c r="W7">
        <v>1694.36</v>
      </c>
      <c r="X7">
        <v>608.41399999999999</v>
      </c>
      <c r="Y7">
        <v>2.7850000000000001</v>
      </c>
      <c r="Z7">
        <v>7.0659999999999998</v>
      </c>
      <c r="AA7">
        <v>134.84852100000001</v>
      </c>
      <c r="AB7">
        <v>1.911295</v>
      </c>
      <c r="AC7">
        <v>45.588799000000002</v>
      </c>
      <c r="AD7" s="1">
        <v>451</v>
      </c>
      <c r="AE7">
        <v>0</v>
      </c>
      <c r="AF7">
        <v>8</v>
      </c>
      <c r="AG7">
        <v>66</v>
      </c>
      <c r="AH7">
        <v>12.564913000000001</v>
      </c>
      <c r="AI7">
        <v>0</v>
      </c>
      <c r="AJ7">
        <v>0</v>
      </c>
      <c r="AK7">
        <v>0</v>
      </c>
      <c r="AL7">
        <v>0</v>
      </c>
      <c r="AM7">
        <v>1.074375372139605</v>
      </c>
      <c r="AN7" t="s">
        <v>71</v>
      </c>
      <c r="AO7">
        <v>1499.8810000000001</v>
      </c>
      <c r="AP7" t="s">
        <v>411</v>
      </c>
      <c r="AQ7" t="s">
        <v>117</v>
      </c>
      <c r="AR7" t="s">
        <v>121</v>
      </c>
      <c r="AS7" t="s">
        <v>117</v>
      </c>
      <c r="AT7" t="s">
        <v>121</v>
      </c>
      <c r="AU7" t="s">
        <v>195</v>
      </c>
      <c r="AV7" t="s">
        <v>209</v>
      </c>
      <c r="AW7" t="s">
        <v>71</v>
      </c>
      <c r="AX7">
        <v>377</v>
      </c>
      <c r="AY7" t="s">
        <v>321</v>
      </c>
      <c r="AZ7">
        <v>4</v>
      </c>
      <c r="BA7" t="s">
        <v>345</v>
      </c>
      <c r="BB7">
        <v>3</v>
      </c>
      <c r="BC7">
        <v>1</v>
      </c>
      <c r="BE7" t="s">
        <v>71</v>
      </c>
      <c r="BF7">
        <v>0</v>
      </c>
      <c r="BG7" t="s">
        <v>256</v>
      </c>
      <c r="BI7" t="s">
        <v>117</v>
      </c>
      <c r="BJ7" t="s">
        <v>209</v>
      </c>
      <c r="BK7" t="s">
        <v>71</v>
      </c>
      <c r="BL7">
        <v>1.074375372139605</v>
      </c>
      <c r="BM7">
        <v>377</v>
      </c>
      <c r="BN7" t="s">
        <v>121</v>
      </c>
      <c r="BO7" t="s">
        <v>195</v>
      </c>
      <c r="BP7">
        <v>3</v>
      </c>
      <c r="BQ7">
        <v>1694.3600000000001</v>
      </c>
      <c r="BR7">
        <v>1.4173644514795976E-2</v>
      </c>
      <c r="BS7">
        <v>0.33807414914102024</v>
      </c>
      <c r="BT7">
        <v>0.26617719965060554</v>
      </c>
      <c r="BU7">
        <v>7.0659999999999998</v>
      </c>
      <c r="BV7">
        <v>0</v>
      </c>
      <c r="BW7">
        <v>0.47215467787247101</v>
      </c>
      <c r="BX7">
        <v>0</v>
      </c>
      <c r="BY7">
        <v>0</v>
      </c>
      <c r="BZ7">
        <v>8</v>
      </c>
    </row>
    <row r="8" spans="1:78" ht="16.5">
      <c r="A8" s="108" t="str">
        <f t="shared" si="1"/>
        <v>삼환운수</v>
      </c>
      <c r="B8" s="109" t="str">
        <f t="shared" si="2"/>
        <v>김상겸</v>
      </c>
      <c r="C8" s="110" t="str">
        <f t="shared" si="3"/>
        <v>D</v>
      </c>
      <c r="D8" s="111">
        <f t="shared" si="4"/>
        <v>0.81666666666666665</v>
      </c>
      <c r="E8" s="112">
        <f t="shared" si="5"/>
        <v>7559</v>
      </c>
      <c r="F8" s="113" t="str">
        <f t="shared" si="6"/>
        <v>532</v>
      </c>
      <c r="G8" s="114" t="str">
        <f t="shared" si="7"/>
        <v>71바6203</v>
      </c>
      <c r="H8" s="115">
        <f t="shared" si="8"/>
        <v>1</v>
      </c>
      <c r="I8" s="116">
        <f t="shared" si="9"/>
        <v>1613.3869999999999</v>
      </c>
      <c r="J8" s="117">
        <f t="shared" si="10"/>
        <v>4.2837305906015637E-3</v>
      </c>
      <c r="K8" s="117">
        <f t="shared" si="11"/>
        <v>0.37854979372288899</v>
      </c>
      <c r="L8" s="117">
        <f t="shared" si="12"/>
        <v>0.21507549025745218</v>
      </c>
      <c r="M8" s="118">
        <f t="shared" si="13"/>
        <v>11.395</v>
      </c>
      <c r="N8" s="119">
        <f t="shared" si="14"/>
        <v>0.12396281859219146</v>
      </c>
      <c r="O8" s="119">
        <f t="shared" si="15"/>
        <v>18.346497151644336</v>
      </c>
      <c r="P8" s="220">
        <f t="shared" si="16"/>
        <v>12</v>
      </c>
      <c r="Q8" s="221">
        <f t="shared" si="17"/>
        <v>2</v>
      </c>
      <c r="R8" s="221">
        <f t="shared" si="18"/>
        <v>296</v>
      </c>
      <c r="T8">
        <v>515</v>
      </c>
      <c r="U8">
        <v>7559</v>
      </c>
      <c r="V8" t="s">
        <v>270</v>
      </c>
      <c r="W8">
        <v>1613.3869999999999</v>
      </c>
      <c r="X8">
        <v>731.64800000000002</v>
      </c>
      <c r="Y8">
        <v>2.2050000000000001</v>
      </c>
      <c r="Z8">
        <v>11.395</v>
      </c>
      <c r="AA8">
        <v>125.666633</v>
      </c>
      <c r="AB8">
        <v>0.53832199999999997</v>
      </c>
      <c r="AC8">
        <v>47.571078</v>
      </c>
      <c r="AD8" s="1">
        <v>347</v>
      </c>
      <c r="AE8">
        <v>2</v>
      </c>
      <c r="AF8">
        <v>296</v>
      </c>
      <c r="AG8">
        <v>63</v>
      </c>
      <c r="AH8">
        <v>12.838626</v>
      </c>
      <c r="AI8">
        <v>8.4</v>
      </c>
      <c r="AJ8">
        <v>0</v>
      </c>
      <c r="AK8">
        <v>12</v>
      </c>
      <c r="AL8">
        <v>1291</v>
      </c>
      <c r="AM8">
        <v>0.81666666666666665</v>
      </c>
      <c r="AN8" t="s">
        <v>67</v>
      </c>
      <c r="AO8">
        <v>1613.3869999999999</v>
      </c>
      <c r="AP8" t="s">
        <v>412</v>
      </c>
      <c r="AQ8" t="s">
        <v>117</v>
      </c>
      <c r="AR8" t="s">
        <v>119</v>
      </c>
      <c r="AS8" t="s">
        <v>117</v>
      </c>
      <c r="AT8" t="s">
        <v>119</v>
      </c>
      <c r="AU8" t="s">
        <v>175</v>
      </c>
      <c r="AV8" t="s">
        <v>270</v>
      </c>
      <c r="AW8" t="s">
        <v>67</v>
      </c>
      <c r="AX8">
        <v>7559</v>
      </c>
      <c r="AY8" t="s">
        <v>323</v>
      </c>
      <c r="AZ8">
        <v>3</v>
      </c>
      <c r="BA8" t="s">
        <v>340</v>
      </c>
      <c r="BB8">
        <v>1</v>
      </c>
      <c r="BC8">
        <v>1</v>
      </c>
      <c r="BE8" t="s">
        <v>67</v>
      </c>
      <c r="BF8">
        <v>0</v>
      </c>
      <c r="BG8" t="s">
        <v>256</v>
      </c>
      <c r="BI8" t="s">
        <v>117</v>
      </c>
      <c r="BJ8" t="s">
        <v>270</v>
      </c>
      <c r="BK8" t="s">
        <v>67</v>
      </c>
      <c r="BL8">
        <v>0.81666666666666665</v>
      </c>
      <c r="BM8">
        <v>7559</v>
      </c>
      <c r="BN8" t="s">
        <v>119</v>
      </c>
      <c r="BO8" t="s">
        <v>175</v>
      </c>
      <c r="BP8">
        <v>1</v>
      </c>
      <c r="BQ8">
        <v>1613.3869999999999</v>
      </c>
      <c r="BR8">
        <v>4.2837305906015637E-3</v>
      </c>
      <c r="BS8">
        <v>0.37854979372288899</v>
      </c>
      <c r="BT8">
        <v>0.21507549025745218</v>
      </c>
      <c r="BU8">
        <v>11.395</v>
      </c>
      <c r="BV8">
        <v>0.12396281859219146</v>
      </c>
      <c r="BW8">
        <v>18.346497151644336</v>
      </c>
      <c r="BX8">
        <v>12</v>
      </c>
      <c r="BY8">
        <v>2</v>
      </c>
      <c r="BZ8">
        <v>296</v>
      </c>
    </row>
    <row r="9" spans="1:78" ht="16.5">
      <c r="A9" s="125" t="str">
        <f t="shared" si="1"/>
        <v>삼환운수</v>
      </c>
      <c r="B9" s="126" t="str">
        <f t="shared" si="2"/>
        <v>김상기</v>
      </c>
      <c r="C9" s="127" t="str">
        <f t="shared" si="3"/>
        <v>C</v>
      </c>
      <c r="D9" s="128">
        <f t="shared" si="4"/>
        <v>0.85346463755720425</v>
      </c>
      <c r="E9" s="129">
        <f t="shared" si="5"/>
        <v>4510</v>
      </c>
      <c r="F9" s="130" t="str">
        <f t="shared" si="6"/>
        <v>567</v>
      </c>
      <c r="G9" s="131" t="str">
        <f t="shared" si="7"/>
        <v>72바1516</v>
      </c>
      <c r="H9" s="132">
        <f t="shared" si="8"/>
        <v>2</v>
      </c>
      <c r="I9" s="133">
        <f t="shared" si="9"/>
        <v>1827.8979999999999</v>
      </c>
      <c r="J9" s="134">
        <f t="shared" si="10"/>
        <v>3.6380325905349245E-2</v>
      </c>
      <c r="K9" s="134">
        <f t="shared" si="11"/>
        <v>0.34527011236223176</v>
      </c>
      <c r="L9" s="134">
        <f t="shared" si="12"/>
        <v>0.20022999095135507</v>
      </c>
      <c r="M9" s="135">
        <f t="shared" si="13"/>
        <v>5.6639999999999997</v>
      </c>
      <c r="N9" s="136">
        <f t="shared" si="14"/>
        <v>0.10941529560183337</v>
      </c>
      <c r="O9" s="136">
        <f t="shared" si="15"/>
        <v>2.7900900378467508</v>
      </c>
      <c r="P9" s="218">
        <f t="shared" si="16"/>
        <v>3</v>
      </c>
      <c r="Q9" s="219">
        <f t="shared" si="17"/>
        <v>2</v>
      </c>
      <c r="R9" s="219">
        <f t="shared" si="18"/>
        <v>51</v>
      </c>
      <c r="T9">
        <v>515</v>
      </c>
      <c r="U9">
        <v>4510</v>
      </c>
      <c r="V9" t="s">
        <v>210</v>
      </c>
      <c r="W9">
        <v>1827.8979999999999</v>
      </c>
      <c r="X9">
        <v>825.27499999999998</v>
      </c>
      <c r="Y9">
        <v>2.2149999999999999</v>
      </c>
      <c r="Z9">
        <v>5.6639999999999997</v>
      </c>
      <c r="AA9">
        <v>139.12904499999999</v>
      </c>
      <c r="AB9">
        <v>5.0615600000000001</v>
      </c>
      <c r="AC9">
        <v>48.037101</v>
      </c>
      <c r="AD9" s="1">
        <v>366</v>
      </c>
      <c r="AE9">
        <v>2</v>
      </c>
      <c r="AF9">
        <v>51</v>
      </c>
      <c r="AG9">
        <v>69</v>
      </c>
      <c r="AH9">
        <v>13.138147999999999</v>
      </c>
      <c r="AI9">
        <v>2.6</v>
      </c>
      <c r="AJ9">
        <v>0</v>
      </c>
      <c r="AK9">
        <v>3</v>
      </c>
      <c r="AL9">
        <v>476</v>
      </c>
      <c r="AM9">
        <v>0.85346463755720425</v>
      </c>
      <c r="AN9" t="s">
        <v>69</v>
      </c>
      <c r="AO9">
        <v>1743.692</v>
      </c>
      <c r="AP9" t="s">
        <v>413</v>
      </c>
      <c r="AQ9" t="s">
        <v>117</v>
      </c>
      <c r="AR9" t="s">
        <v>122</v>
      </c>
      <c r="AS9" t="s">
        <v>117</v>
      </c>
      <c r="AT9" t="s">
        <v>122</v>
      </c>
      <c r="AU9" t="s">
        <v>202</v>
      </c>
      <c r="AV9" t="s">
        <v>210</v>
      </c>
      <c r="AW9" t="s">
        <v>69</v>
      </c>
      <c r="AX9">
        <v>4510</v>
      </c>
      <c r="AY9" t="s">
        <v>320</v>
      </c>
      <c r="AZ9">
        <v>3</v>
      </c>
      <c r="BA9" t="s">
        <v>371</v>
      </c>
      <c r="BB9">
        <v>2</v>
      </c>
      <c r="BC9">
        <v>1</v>
      </c>
      <c r="BE9" t="s">
        <v>69</v>
      </c>
      <c r="BF9">
        <v>0</v>
      </c>
      <c r="BG9" t="s">
        <v>256</v>
      </c>
      <c r="BI9" t="s">
        <v>117</v>
      </c>
      <c r="BJ9" t="s">
        <v>210</v>
      </c>
      <c r="BK9" t="s">
        <v>69</v>
      </c>
      <c r="BL9">
        <v>0.85346463755720425</v>
      </c>
      <c r="BM9">
        <v>4510</v>
      </c>
      <c r="BN9" t="s">
        <v>122</v>
      </c>
      <c r="BO9" t="s">
        <v>202</v>
      </c>
      <c r="BP9">
        <v>2</v>
      </c>
      <c r="BQ9">
        <v>1827.8979999999999</v>
      </c>
      <c r="BR9">
        <v>3.6380325905349245E-2</v>
      </c>
      <c r="BS9">
        <v>0.34527011236223176</v>
      </c>
      <c r="BT9">
        <v>0.20022999095135507</v>
      </c>
      <c r="BU9">
        <v>5.6639999999999997</v>
      </c>
      <c r="BV9">
        <v>0.10941529560183337</v>
      </c>
      <c r="BW9">
        <v>2.7900900378467508</v>
      </c>
      <c r="BX9">
        <v>3</v>
      </c>
      <c r="BY9">
        <v>2</v>
      </c>
      <c r="BZ9">
        <v>51</v>
      </c>
    </row>
    <row r="10" spans="1:78" ht="16.5">
      <c r="A10" s="108" t="str">
        <f t="shared" si="1"/>
        <v>삼환운수</v>
      </c>
      <c r="B10" s="109" t="str">
        <f t="shared" si="2"/>
        <v>김성오</v>
      </c>
      <c r="C10" s="110" t="str">
        <f t="shared" si="3"/>
        <v>D</v>
      </c>
      <c r="D10" s="111">
        <f t="shared" si="4"/>
        <v>0.83407407407407397</v>
      </c>
      <c r="E10" s="112">
        <f t="shared" si="5"/>
        <v>2003</v>
      </c>
      <c r="F10" s="113" t="str">
        <f t="shared" si="6"/>
        <v>532</v>
      </c>
      <c r="G10" s="114" t="str">
        <f t="shared" si="7"/>
        <v>71바6217</v>
      </c>
      <c r="H10" s="115">
        <f t="shared" si="8"/>
        <v>1</v>
      </c>
      <c r="I10" s="116">
        <f t="shared" si="9"/>
        <v>744.43700000000001</v>
      </c>
      <c r="J10" s="117">
        <f t="shared" si="10"/>
        <v>1.6338292127209178E-2</v>
      </c>
      <c r="K10" s="117">
        <f t="shared" si="11"/>
        <v>0.37156360568227448</v>
      </c>
      <c r="L10" s="117">
        <f t="shared" si="12"/>
        <v>0.24582335375592562</v>
      </c>
      <c r="M10" s="118">
        <f t="shared" si="13"/>
        <v>9.1120000000000001</v>
      </c>
      <c r="N10" s="119">
        <f t="shared" si="14"/>
        <v>0.40298910451791087</v>
      </c>
      <c r="O10" s="119">
        <f t="shared" si="15"/>
        <v>11.821013732525385</v>
      </c>
      <c r="P10" s="220">
        <f t="shared" si="16"/>
        <v>25</v>
      </c>
      <c r="Q10" s="221">
        <f t="shared" si="17"/>
        <v>3</v>
      </c>
      <c r="R10" s="221">
        <f t="shared" si="18"/>
        <v>88</v>
      </c>
      <c r="T10">
        <v>515</v>
      </c>
      <c r="U10">
        <v>2003</v>
      </c>
      <c r="V10" t="s">
        <v>271</v>
      </c>
      <c r="W10">
        <v>744.43700000000001</v>
      </c>
      <c r="X10">
        <v>330.58600000000001</v>
      </c>
      <c r="Y10">
        <v>2.2519999999999998</v>
      </c>
      <c r="Z10">
        <v>9.1120000000000001</v>
      </c>
      <c r="AA10">
        <v>60.355268000000002</v>
      </c>
      <c r="AB10">
        <v>0.98610200000000003</v>
      </c>
      <c r="AC10">
        <v>22.425820999999999</v>
      </c>
      <c r="AD10" s="1">
        <v>183</v>
      </c>
      <c r="AE10">
        <v>3</v>
      </c>
      <c r="AF10">
        <v>88</v>
      </c>
      <c r="AG10">
        <v>61</v>
      </c>
      <c r="AH10">
        <v>12.334250000000001</v>
      </c>
      <c r="AI10">
        <v>0</v>
      </c>
      <c r="AJ10">
        <v>0</v>
      </c>
      <c r="AK10">
        <v>25</v>
      </c>
      <c r="AL10">
        <v>5366</v>
      </c>
      <c r="AM10">
        <v>0.83407407407407397</v>
      </c>
      <c r="AN10" t="s">
        <v>67</v>
      </c>
      <c r="AO10">
        <v>744.43700000000001</v>
      </c>
      <c r="AP10" t="s">
        <v>414</v>
      </c>
      <c r="AQ10" t="s">
        <v>117</v>
      </c>
      <c r="AR10" t="s">
        <v>119</v>
      </c>
      <c r="AS10" t="s">
        <v>117</v>
      </c>
      <c r="AT10" t="s">
        <v>119</v>
      </c>
      <c r="AU10" t="s">
        <v>180</v>
      </c>
      <c r="AV10" t="s">
        <v>271</v>
      </c>
      <c r="AW10" t="s">
        <v>67</v>
      </c>
      <c r="AX10">
        <v>2003</v>
      </c>
      <c r="AY10" t="s">
        <v>323</v>
      </c>
      <c r="AZ10">
        <v>2</v>
      </c>
      <c r="BA10" t="s">
        <v>324</v>
      </c>
      <c r="BB10">
        <v>1</v>
      </c>
      <c r="BC10">
        <v>1</v>
      </c>
      <c r="BE10" t="s">
        <v>69</v>
      </c>
      <c r="BF10">
        <v>-1</v>
      </c>
      <c r="BG10" t="s">
        <v>285</v>
      </c>
      <c r="BI10" t="s">
        <v>117</v>
      </c>
      <c r="BJ10" t="s">
        <v>271</v>
      </c>
      <c r="BK10" t="s">
        <v>67</v>
      </c>
      <c r="BL10">
        <v>0.83407407407407397</v>
      </c>
      <c r="BM10">
        <v>2003</v>
      </c>
      <c r="BN10" t="s">
        <v>119</v>
      </c>
      <c r="BO10" t="s">
        <v>180</v>
      </c>
      <c r="BP10">
        <v>1</v>
      </c>
      <c r="BQ10">
        <v>744.43700000000001</v>
      </c>
      <c r="BR10">
        <v>1.6338292127209178E-2</v>
      </c>
      <c r="BS10">
        <v>0.37156360568227448</v>
      </c>
      <c r="BT10">
        <v>0.24582335375592562</v>
      </c>
      <c r="BU10">
        <v>9.1120000000000001</v>
      </c>
      <c r="BV10">
        <v>0.40298910451791087</v>
      </c>
      <c r="BW10">
        <v>11.821013732525385</v>
      </c>
      <c r="BX10">
        <v>25</v>
      </c>
      <c r="BY10">
        <v>3</v>
      </c>
      <c r="BZ10">
        <v>88</v>
      </c>
    </row>
    <row r="11" spans="1:78" ht="16.5">
      <c r="A11" s="125" t="str">
        <f t="shared" si="1"/>
        <v>삼환운수</v>
      </c>
      <c r="B11" s="126" t="str">
        <f t="shared" si="2"/>
        <v>김성인</v>
      </c>
      <c r="C11" s="127" t="str">
        <f t="shared" si="3"/>
        <v>B</v>
      </c>
      <c r="D11" s="128">
        <f t="shared" si="4"/>
        <v>0.91016595031344005</v>
      </c>
      <c r="E11" s="129">
        <f t="shared" si="5"/>
        <v>9843</v>
      </c>
      <c r="F11" s="130" t="str">
        <f t="shared" si="6"/>
        <v>532</v>
      </c>
      <c r="G11" s="131" t="str">
        <f t="shared" si="7"/>
        <v>71바6216</v>
      </c>
      <c r="H11" s="132">
        <f t="shared" si="8"/>
        <v>2</v>
      </c>
      <c r="I11" s="133">
        <f t="shared" si="9"/>
        <v>1460.153</v>
      </c>
      <c r="J11" s="134">
        <f t="shared" si="10"/>
        <v>1.1664007044077546E-2</v>
      </c>
      <c r="K11" s="134">
        <f t="shared" si="11"/>
        <v>0.3533805441387155</v>
      </c>
      <c r="L11" s="134">
        <f t="shared" si="12"/>
        <v>0.26230127938647524</v>
      </c>
      <c r="M11" s="135">
        <f t="shared" si="13"/>
        <v>8.6969999999999992</v>
      </c>
      <c r="N11" s="136">
        <f t="shared" si="14"/>
        <v>6.8485973730150196E-2</v>
      </c>
      <c r="O11" s="136">
        <f t="shared" si="15"/>
        <v>5.7528217933326165</v>
      </c>
      <c r="P11" s="218">
        <f t="shared" si="16"/>
        <v>23</v>
      </c>
      <c r="Q11" s="219">
        <f t="shared" si="17"/>
        <v>1</v>
      </c>
      <c r="R11" s="219">
        <f t="shared" si="18"/>
        <v>84</v>
      </c>
      <c r="T11">
        <v>515</v>
      </c>
      <c r="U11">
        <v>9843</v>
      </c>
      <c r="V11" t="s">
        <v>307</v>
      </c>
      <c r="W11">
        <v>1460.153</v>
      </c>
      <c r="X11">
        <v>555.18600000000004</v>
      </c>
      <c r="Y11">
        <v>2.63</v>
      </c>
      <c r="Z11">
        <v>8.6969999999999992</v>
      </c>
      <c r="AA11">
        <v>108.14191</v>
      </c>
      <c r="AB11">
        <v>1.261368</v>
      </c>
      <c r="AC11">
        <v>38.215246999999998</v>
      </c>
      <c r="AD11" s="1">
        <v>383</v>
      </c>
      <c r="AE11">
        <v>1</v>
      </c>
      <c r="AF11">
        <v>84</v>
      </c>
      <c r="AG11">
        <v>62</v>
      </c>
      <c r="AH11">
        <v>13.502193</v>
      </c>
      <c r="AI11">
        <v>0</v>
      </c>
      <c r="AJ11">
        <v>0</v>
      </c>
      <c r="AK11">
        <v>23</v>
      </c>
      <c r="AL11">
        <v>2626</v>
      </c>
      <c r="AM11">
        <v>0.91016595031344005</v>
      </c>
      <c r="AN11" t="s">
        <v>68</v>
      </c>
      <c r="AO11">
        <v>1399.1110000000001</v>
      </c>
      <c r="AP11" t="s">
        <v>415</v>
      </c>
      <c r="AQ11" t="s">
        <v>117</v>
      </c>
      <c r="AR11" t="s">
        <v>119</v>
      </c>
      <c r="AS11" t="s">
        <v>117</v>
      </c>
      <c r="AT11" t="s">
        <v>119</v>
      </c>
      <c r="AU11" t="s">
        <v>179</v>
      </c>
      <c r="AV11" t="s">
        <v>307</v>
      </c>
      <c r="AW11" t="s">
        <v>68</v>
      </c>
      <c r="AX11">
        <v>9843</v>
      </c>
      <c r="AY11" t="s">
        <v>327</v>
      </c>
      <c r="AZ11">
        <v>4</v>
      </c>
      <c r="BA11" t="s">
        <v>354</v>
      </c>
      <c r="BB11">
        <v>2</v>
      </c>
      <c r="BC11">
        <v>1</v>
      </c>
      <c r="BE11" t="s">
        <v>69</v>
      </c>
      <c r="BF11">
        <v>1</v>
      </c>
      <c r="BG11" t="s">
        <v>266</v>
      </c>
      <c r="BI11" t="s">
        <v>117</v>
      </c>
      <c r="BJ11" t="s">
        <v>307</v>
      </c>
      <c r="BK11" t="s">
        <v>68</v>
      </c>
      <c r="BL11">
        <v>0.91016595031344005</v>
      </c>
      <c r="BM11">
        <v>9843</v>
      </c>
      <c r="BN11" t="s">
        <v>119</v>
      </c>
      <c r="BO11" t="s">
        <v>179</v>
      </c>
      <c r="BP11">
        <v>2</v>
      </c>
      <c r="BQ11">
        <v>1460.153</v>
      </c>
      <c r="BR11">
        <v>1.1664007044077546E-2</v>
      </c>
      <c r="BS11">
        <v>0.3533805441387155</v>
      </c>
      <c r="BT11">
        <v>0.26230127938647524</v>
      </c>
      <c r="BU11">
        <v>8.6969999999999992</v>
      </c>
      <c r="BV11">
        <v>6.8485973730150196E-2</v>
      </c>
      <c r="BW11">
        <v>5.7528217933326165</v>
      </c>
      <c r="BX11">
        <v>23</v>
      </c>
      <c r="BY11">
        <v>1</v>
      </c>
      <c r="BZ11">
        <v>84</v>
      </c>
    </row>
    <row r="12" spans="1:78" ht="16.5">
      <c r="A12" s="108" t="str">
        <f t="shared" si="1"/>
        <v>삼환운수</v>
      </c>
      <c r="B12" s="109" t="str">
        <f t="shared" si="2"/>
        <v>김영선</v>
      </c>
      <c r="C12" s="110" t="str">
        <f t="shared" si="3"/>
        <v>A</v>
      </c>
      <c r="D12" s="111">
        <f t="shared" si="4"/>
        <v>0.9631249999999999</v>
      </c>
      <c r="E12" s="112">
        <f t="shared" si="5"/>
        <v>4530</v>
      </c>
      <c r="F12" s="113" t="str">
        <f t="shared" si="6"/>
        <v>순환56</v>
      </c>
      <c r="G12" s="114" t="str">
        <f t="shared" si="7"/>
        <v>71바6210</v>
      </c>
      <c r="H12" s="115">
        <f t="shared" si="8"/>
        <v>1</v>
      </c>
      <c r="I12" s="116">
        <f t="shared" si="9"/>
        <v>474.09800000000001</v>
      </c>
      <c r="J12" s="117">
        <f t="shared" si="10"/>
        <v>2.6836899512740979E-4</v>
      </c>
      <c r="K12" s="117">
        <f t="shared" si="11"/>
        <v>0.38525128042577111</v>
      </c>
      <c r="L12" s="117">
        <f t="shared" si="12"/>
        <v>8.0152204818413064E-2</v>
      </c>
      <c r="M12" s="118">
        <f t="shared" si="13"/>
        <v>9.6690000000000005</v>
      </c>
      <c r="N12" s="119">
        <f t="shared" si="14"/>
        <v>0</v>
      </c>
      <c r="O12" s="119">
        <f t="shared" si="15"/>
        <v>3.3748296765647607</v>
      </c>
      <c r="P12" s="220">
        <f t="shared" si="16"/>
        <v>13</v>
      </c>
      <c r="Q12" s="221">
        <f t="shared" si="17"/>
        <v>0</v>
      </c>
      <c r="R12" s="221">
        <f t="shared" si="18"/>
        <v>16</v>
      </c>
      <c r="T12">
        <v>515</v>
      </c>
      <c r="U12">
        <v>4530</v>
      </c>
      <c r="V12" t="s">
        <v>416</v>
      </c>
      <c r="W12">
        <v>474.09800000000001</v>
      </c>
      <c r="X12">
        <v>153.84399999999999</v>
      </c>
      <c r="Y12">
        <v>3.0819999999999999</v>
      </c>
      <c r="Z12">
        <v>9.6690000000000005</v>
      </c>
      <c r="AA12">
        <v>27.939143999999999</v>
      </c>
      <c r="AB12">
        <v>7.4980000000000003E-3</v>
      </c>
      <c r="AC12">
        <v>10.763591</v>
      </c>
      <c r="AD12" s="1">
        <v>38</v>
      </c>
      <c r="AE12">
        <v>0</v>
      </c>
      <c r="AF12">
        <v>16</v>
      </c>
      <c r="AG12">
        <v>62</v>
      </c>
      <c r="AH12">
        <v>16.968952000000002</v>
      </c>
      <c r="AI12">
        <v>1.3</v>
      </c>
      <c r="AJ12">
        <v>0</v>
      </c>
      <c r="AK12">
        <v>13</v>
      </c>
      <c r="AL12">
        <v>1370</v>
      </c>
      <c r="AM12">
        <v>0.9631249999999999</v>
      </c>
      <c r="AN12" t="s">
        <v>66</v>
      </c>
      <c r="AO12">
        <v>474.09800000000001</v>
      </c>
      <c r="AP12" t="s">
        <v>417</v>
      </c>
      <c r="AQ12" t="s">
        <v>117</v>
      </c>
      <c r="AR12" t="s">
        <v>123</v>
      </c>
      <c r="AS12" t="s">
        <v>117</v>
      </c>
      <c r="AT12" t="s">
        <v>123</v>
      </c>
      <c r="AU12" t="s">
        <v>204</v>
      </c>
      <c r="AV12" t="s">
        <v>416</v>
      </c>
      <c r="AW12" t="s">
        <v>66</v>
      </c>
      <c r="AX12">
        <v>4530</v>
      </c>
      <c r="AY12" t="s">
        <v>418</v>
      </c>
      <c r="AZ12">
        <v>2</v>
      </c>
      <c r="BA12" t="s">
        <v>419</v>
      </c>
      <c r="BB12">
        <v>1</v>
      </c>
      <c r="BC12">
        <v>1</v>
      </c>
      <c r="BE12" t="s">
        <v>325</v>
      </c>
      <c r="BF12" t="s">
        <v>326</v>
      </c>
      <c r="BG12" t="s">
        <v>325</v>
      </c>
      <c r="BI12" t="s">
        <v>117</v>
      </c>
      <c r="BJ12" t="s">
        <v>416</v>
      </c>
      <c r="BK12" t="s">
        <v>66</v>
      </c>
      <c r="BL12">
        <v>0.9631249999999999</v>
      </c>
      <c r="BM12">
        <v>4530</v>
      </c>
      <c r="BN12" t="s">
        <v>123</v>
      </c>
      <c r="BO12" t="s">
        <v>204</v>
      </c>
      <c r="BP12">
        <v>1</v>
      </c>
      <c r="BQ12">
        <v>474.09800000000001</v>
      </c>
      <c r="BR12">
        <v>2.6836899512740979E-4</v>
      </c>
      <c r="BS12">
        <v>0.38525128042577111</v>
      </c>
      <c r="BT12">
        <v>8.0152204818413064E-2</v>
      </c>
      <c r="BU12">
        <v>9.6690000000000005</v>
      </c>
      <c r="BV12">
        <v>0</v>
      </c>
      <c r="BW12">
        <v>3.3748296765647607</v>
      </c>
      <c r="BX12">
        <v>13</v>
      </c>
      <c r="BY12">
        <v>0</v>
      </c>
      <c r="BZ12">
        <v>16</v>
      </c>
    </row>
    <row r="13" spans="1:78" ht="16.5">
      <c r="A13" s="125" t="str">
        <f t="shared" si="1"/>
        <v>삼환운수</v>
      </c>
      <c r="B13" s="126" t="str">
        <f t="shared" si="2"/>
        <v>김영수</v>
      </c>
      <c r="C13" s="127" t="str">
        <f t="shared" si="3"/>
        <v>B</v>
      </c>
      <c r="D13" s="128">
        <f t="shared" si="4"/>
        <v>0.90555555555555545</v>
      </c>
      <c r="E13" s="129">
        <f t="shared" si="5"/>
        <v>6670</v>
      </c>
      <c r="F13" s="130" t="str">
        <f t="shared" si="6"/>
        <v>532</v>
      </c>
      <c r="G13" s="131" t="str">
        <f t="shared" si="7"/>
        <v>71바6221</v>
      </c>
      <c r="H13" s="132">
        <f t="shared" si="8"/>
        <v>1</v>
      </c>
      <c r="I13" s="133">
        <f t="shared" si="9"/>
        <v>1956.126</v>
      </c>
      <c r="J13" s="134">
        <f t="shared" si="10"/>
        <v>1.6052806760983848E-2</v>
      </c>
      <c r="K13" s="134">
        <f t="shared" si="11"/>
        <v>0.36383532727146967</v>
      </c>
      <c r="L13" s="134">
        <f t="shared" si="12"/>
        <v>0.19988487449172498</v>
      </c>
      <c r="M13" s="135">
        <f t="shared" si="13"/>
        <v>9.0990000000000002</v>
      </c>
      <c r="N13" s="136">
        <f t="shared" si="14"/>
        <v>0.40897161021324802</v>
      </c>
      <c r="O13" s="136">
        <f t="shared" si="15"/>
        <v>1.1757933793630881</v>
      </c>
      <c r="P13" s="218">
        <f t="shared" si="16"/>
        <v>19</v>
      </c>
      <c r="Q13" s="219">
        <f t="shared" si="17"/>
        <v>8</v>
      </c>
      <c r="R13" s="219">
        <f t="shared" si="18"/>
        <v>23</v>
      </c>
      <c r="T13">
        <v>515</v>
      </c>
      <c r="U13">
        <v>6670</v>
      </c>
      <c r="V13" t="s">
        <v>211</v>
      </c>
      <c r="W13">
        <v>1956.126</v>
      </c>
      <c r="X13">
        <v>799.952</v>
      </c>
      <c r="Y13">
        <v>2.4449999999999998</v>
      </c>
      <c r="Z13">
        <v>9.0990000000000002</v>
      </c>
      <c r="AA13">
        <v>144.24243899999999</v>
      </c>
      <c r="AB13">
        <v>2.315496</v>
      </c>
      <c r="AC13">
        <v>52.480494999999998</v>
      </c>
      <c r="AD13" s="1">
        <v>391</v>
      </c>
      <c r="AE13">
        <v>8</v>
      </c>
      <c r="AF13">
        <v>23</v>
      </c>
      <c r="AG13">
        <v>53</v>
      </c>
      <c r="AH13">
        <v>13.561375999999999</v>
      </c>
      <c r="AI13">
        <v>0</v>
      </c>
      <c r="AJ13">
        <v>0</v>
      </c>
      <c r="AK13">
        <v>19</v>
      </c>
      <c r="AL13">
        <v>1098</v>
      </c>
      <c r="AM13">
        <v>0.90555555555555545</v>
      </c>
      <c r="AN13" t="s">
        <v>68</v>
      </c>
      <c r="AO13">
        <v>1956.126</v>
      </c>
      <c r="AP13" t="s">
        <v>420</v>
      </c>
      <c r="AQ13" t="s">
        <v>117</v>
      </c>
      <c r="AR13" t="s">
        <v>119</v>
      </c>
      <c r="AS13" t="s">
        <v>117</v>
      </c>
      <c r="AT13" t="s">
        <v>119</v>
      </c>
      <c r="AU13" t="s">
        <v>183</v>
      </c>
      <c r="AV13" t="s">
        <v>211</v>
      </c>
      <c r="AW13" t="s">
        <v>68</v>
      </c>
      <c r="AX13">
        <v>6670</v>
      </c>
      <c r="AY13" t="s">
        <v>327</v>
      </c>
      <c r="AZ13">
        <v>5</v>
      </c>
      <c r="BA13" t="s">
        <v>421</v>
      </c>
      <c r="BB13">
        <v>1</v>
      </c>
      <c r="BC13">
        <v>1</v>
      </c>
      <c r="BE13" t="s">
        <v>69</v>
      </c>
      <c r="BF13">
        <v>1</v>
      </c>
      <c r="BG13" t="s">
        <v>266</v>
      </c>
      <c r="BI13" t="s">
        <v>117</v>
      </c>
      <c r="BJ13" t="s">
        <v>211</v>
      </c>
      <c r="BK13" t="s">
        <v>68</v>
      </c>
      <c r="BL13">
        <v>0.90555555555555545</v>
      </c>
      <c r="BM13">
        <v>6670</v>
      </c>
      <c r="BN13" t="s">
        <v>119</v>
      </c>
      <c r="BO13" t="s">
        <v>183</v>
      </c>
      <c r="BP13">
        <v>1</v>
      </c>
      <c r="BQ13">
        <v>1956.126</v>
      </c>
      <c r="BR13">
        <v>1.6052806760983848E-2</v>
      </c>
      <c r="BS13">
        <v>0.36383532727146967</v>
      </c>
      <c r="BT13">
        <v>0.19988487449172498</v>
      </c>
      <c r="BU13">
        <v>9.0990000000000002</v>
      </c>
      <c r="BV13">
        <v>0.40897161021324802</v>
      </c>
      <c r="BW13">
        <v>1.1757933793630881</v>
      </c>
      <c r="BX13">
        <v>19</v>
      </c>
      <c r="BY13">
        <v>8</v>
      </c>
      <c r="BZ13">
        <v>23</v>
      </c>
    </row>
    <row r="14" spans="1:78" ht="16.5">
      <c r="A14" s="108" t="str">
        <f t="shared" si="1"/>
        <v>삼환운수</v>
      </c>
      <c r="B14" s="109" t="str">
        <f t="shared" si="2"/>
        <v>김영호</v>
      </c>
      <c r="C14" s="110" t="str">
        <f t="shared" si="3"/>
        <v>B</v>
      </c>
      <c r="D14" s="111">
        <f t="shared" si="4"/>
        <v>0.93446967406960213</v>
      </c>
      <c r="E14" s="112">
        <f t="shared" si="5"/>
        <v>1078</v>
      </c>
      <c r="F14" s="113" t="str">
        <f t="shared" si="6"/>
        <v>567</v>
      </c>
      <c r="G14" s="114" t="str">
        <f t="shared" si="7"/>
        <v>71바6459</v>
      </c>
      <c r="H14" s="115">
        <f t="shared" si="8"/>
        <v>11</v>
      </c>
      <c r="I14" s="116">
        <f t="shared" si="9"/>
        <v>1739.1749999999997</v>
      </c>
      <c r="J14" s="117">
        <f t="shared" si="10"/>
        <v>1.1239411352742394E-2</v>
      </c>
      <c r="K14" s="117">
        <f t="shared" si="11"/>
        <v>0.3458236483393673</v>
      </c>
      <c r="L14" s="117">
        <f t="shared" si="12"/>
        <v>0.15639599235269599</v>
      </c>
      <c r="M14" s="118">
        <f t="shared" si="13"/>
        <v>6.0430000000000001</v>
      </c>
      <c r="N14" s="119">
        <f t="shared" si="14"/>
        <v>0</v>
      </c>
      <c r="O14" s="119">
        <f t="shared" si="15"/>
        <v>1.1499705320051175</v>
      </c>
      <c r="P14" s="220">
        <f t="shared" si="16"/>
        <v>1</v>
      </c>
      <c r="Q14" s="221">
        <f t="shared" si="17"/>
        <v>0</v>
      </c>
      <c r="R14" s="221">
        <f t="shared" si="18"/>
        <v>20</v>
      </c>
      <c r="T14">
        <v>515</v>
      </c>
      <c r="U14">
        <v>1078</v>
      </c>
      <c r="V14" t="s">
        <v>212</v>
      </c>
      <c r="W14">
        <v>1739.175</v>
      </c>
      <c r="X14">
        <v>717.9</v>
      </c>
      <c r="Y14">
        <v>2.423</v>
      </c>
      <c r="Z14">
        <v>6.0430000000000001</v>
      </c>
      <c r="AA14">
        <v>141.33462599999999</v>
      </c>
      <c r="AB14">
        <v>1.5885180000000001</v>
      </c>
      <c r="AC14">
        <v>48.876855999999997</v>
      </c>
      <c r="AD14" s="1">
        <v>272</v>
      </c>
      <c r="AE14">
        <v>0</v>
      </c>
      <c r="AF14">
        <v>20</v>
      </c>
      <c r="AG14">
        <v>56</v>
      </c>
      <c r="AH14">
        <v>12.30537</v>
      </c>
      <c r="AI14">
        <v>0</v>
      </c>
      <c r="AJ14">
        <v>0</v>
      </c>
      <c r="AK14">
        <v>1</v>
      </c>
      <c r="AL14">
        <v>82</v>
      </c>
      <c r="AM14">
        <v>0.93446967406960213</v>
      </c>
      <c r="AN14" t="s">
        <v>68</v>
      </c>
      <c r="AO14">
        <v>259.83</v>
      </c>
      <c r="AP14" t="s">
        <v>422</v>
      </c>
      <c r="AQ14" t="s">
        <v>117</v>
      </c>
      <c r="AR14" t="s">
        <v>122</v>
      </c>
      <c r="AS14" t="s">
        <v>117</v>
      </c>
      <c r="AT14" t="s">
        <v>122</v>
      </c>
      <c r="AU14" t="s">
        <v>197</v>
      </c>
      <c r="AV14" t="s">
        <v>212</v>
      </c>
      <c r="AW14" t="s">
        <v>68</v>
      </c>
      <c r="AX14">
        <v>1078</v>
      </c>
      <c r="AY14" t="s">
        <v>409</v>
      </c>
      <c r="AZ14">
        <v>1</v>
      </c>
      <c r="BA14" t="s">
        <v>423</v>
      </c>
      <c r="BB14">
        <v>11</v>
      </c>
      <c r="BC14">
        <v>1</v>
      </c>
      <c r="BE14" t="s">
        <v>66</v>
      </c>
      <c r="BF14">
        <v>-1</v>
      </c>
      <c r="BG14" t="s">
        <v>285</v>
      </c>
      <c r="BI14" t="s">
        <v>117</v>
      </c>
      <c r="BJ14" t="s">
        <v>212</v>
      </c>
      <c r="BK14" t="s">
        <v>68</v>
      </c>
      <c r="BL14">
        <v>0.93446967406960213</v>
      </c>
      <c r="BM14">
        <v>1078</v>
      </c>
      <c r="BN14" t="s">
        <v>122</v>
      </c>
      <c r="BO14" t="s">
        <v>197</v>
      </c>
      <c r="BP14">
        <v>11</v>
      </c>
      <c r="BQ14">
        <v>1739.1749999999997</v>
      </c>
      <c r="BR14">
        <v>1.1239411352742394E-2</v>
      </c>
      <c r="BS14">
        <v>0.3458236483393673</v>
      </c>
      <c r="BT14">
        <v>0.15639599235269597</v>
      </c>
      <c r="BU14">
        <v>6.0430000000000001</v>
      </c>
      <c r="BV14">
        <v>0</v>
      </c>
      <c r="BW14">
        <v>1.1499705320051175</v>
      </c>
      <c r="BX14">
        <v>1</v>
      </c>
      <c r="BY14">
        <v>0</v>
      </c>
      <c r="BZ14">
        <v>20</v>
      </c>
    </row>
    <row r="15" spans="1:78" ht="16.5">
      <c r="A15" s="125" t="str">
        <f t="shared" si="1"/>
        <v>삼환운수</v>
      </c>
      <c r="B15" s="126" t="str">
        <f t="shared" si="2"/>
        <v>김용목</v>
      </c>
      <c r="C15" s="127" t="str">
        <f t="shared" si="3"/>
        <v>A</v>
      </c>
      <c r="D15" s="128">
        <f t="shared" si="4"/>
        <v>0.98217260476953694</v>
      </c>
      <c r="E15" s="129">
        <f t="shared" si="5"/>
        <v>165</v>
      </c>
      <c r="F15" s="130" t="str">
        <f t="shared" si="6"/>
        <v>532</v>
      </c>
      <c r="G15" s="131" t="str">
        <f t="shared" si="7"/>
        <v>71바6218</v>
      </c>
      <c r="H15" s="132">
        <f t="shared" si="8"/>
        <v>3</v>
      </c>
      <c r="I15" s="133">
        <f t="shared" si="9"/>
        <v>2190.0189999999998</v>
      </c>
      <c r="J15" s="134">
        <f t="shared" si="10"/>
        <v>3.6766922573352743E-3</v>
      </c>
      <c r="K15" s="134">
        <f t="shared" si="11"/>
        <v>0.35430094155088948</v>
      </c>
      <c r="L15" s="134">
        <f t="shared" si="12"/>
        <v>0.20045488189828492</v>
      </c>
      <c r="M15" s="135">
        <f t="shared" si="13"/>
        <v>8.7680000000000007</v>
      </c>
      <c r="N15" s="136">
        <f t="shared" si="14"/>
        <v>0</v>
      </c>
      <c r="O15" s="136">
        <f t="shared" si="15"/>
        <v>0.77624897318242447</v>
      </c>
      <c r="P15" s="218">
        <f t="shared" si="16"/>
        <v>10</v>
      </c>
      <c r="Q15" s="219">
        <f t="shared" si="17"/>
        <v>0</v>
      </c>
      <c r="R15" s="219">
        <f t="shared" si="18"/>
        <v>17</v>
      </c>
      <c r="T15">
        <v>515</v>
      </c>
      <c r="U15">
        <v>165</v>
      </c>
      <c r="V15" t="s">
        <v>308</v>
      </c>
      <c r="W15">
        <v>2190.0189999999998</v>
      </c>
      <c r="X15">
        <v>817.904</v>
      </c>
      <c r="Y15">
        <v>2.6779999999999999</v>
      </c>
      <c r="Z15">
        <v>8.7680000000000007</v>
      </c>
      <c r="AA15">
        <v>143.38077899999999</v>
      </c>
      <c r="AB15">
        <v>0.52716700000000005</v>
      </c>
      <c r="AC15">
        <v>50.799945000000001</v>
      </c>
      <c r="AD15" s="1">
        <v>439</v>
      </c>
      <c r="AE15">
        <v>0</v>
      </c>
      <c r="AF15">
        <v>17</v>
      </c>
      <c r="AG15">
        <v>60</v>
      </c>
      <c r="AH15">
        <v>15.274146</v>
      </c>
      <c r="AI15">
        <v>0</v>
      </c>
      <c r="AJ15">
        <v>0</v>
      </c>
      <c r="AK15">
        <v>10</v>
      </c>
      <c r="AL15">
        <v>865</v>
      </c>
      <c r="AM15">
        <v>0.98217260476953694</v>
      </c>
      <c r="AN15" t="s">
        <v>66</v>
      </c>
      <c r="AO15">
        <v>1990.375</v>
      </c>
      <c r="AP15" t="s">
        <v>424</v>
      </c>
      <c r="AQ15" t="s">
        <v>117</v>
      </c>
      <c r="AR15" t="s">
        <v>119</v>
      </c>
      <c r="AS15" t="s">
        <v>117</v>
      </c>
      <c r="AT15" t="s">
        <v>119</v>
      </c>
      <c r="AU15" t="s">
        <v>181</v>
      </c>
      <c r="AV15" t="s">
        <v>308</v>
      </c>
      <c r="AW15" t="s">
        <v>66</v>
      </c>
      <c r="AX15">
        <v>165</v>
      </c>
      <c r="AY15" t="s">
        <v>343</v>
      </c>
      <c r="AZ15">
        <v>3</v>
      </c>
      <c r="BA15" t="s">
        <v>348</v>
      </c>
      <c r="BB15">
        <v>3</v>
      </c>
      <c r="BC15">
        <v>1</v>
      </c>
      <c r="BE15" t="s">
        <v>66</v>
      </c>
      <c r="BF15">
        <v>0</v>
      </c>
      <c r="BG15" t="s">
        <v>256</v>
      </c>
      <c r="BI15" t="s">
        <v>117</v>
      </c>
      <c r="BJ15" t="s">
        <v>308</v>
      </c>
      <c r="BK15" t="s">
        <v>66</v>
      </c>
      <c r="BL15">
        <v>0.98217260476953694</v>
      </c>
      <c r="BM15">
        <v>165</v>
      </c>
      <c r="BN15" t="s">
        <v>119</v>
      </c>
      <c r="BO15" t="s">
        <v>181</v>
      </c>
      <c r="BP15">
        <v>3</v>
      </c>
      <c r="BQ15">
        <v>2190.0189999999998</v>
      </c>
      <c r="BR15">
        <v>3.6766922573352743E-3</v>
      </c>
      <c r="BS15">
        <v>0.35430094155088948</v>
      </c>
      <c r="BT15">
        <v>0.20045488189828492</v>
      </c>
      <c r="BU15">
        <v>8.7680000000000007</v>
      </c>
      <c r="BV15">
        <v>0</v>
      </c>
      <c r="BW15">
        <v>0.77624897318242447</v>
      </c>
      <c r="BX15">
        <v>10</v>
      </c>
      <c r="BY15">
        <v>0</v>
      </c>
      <c r="BZ15">
        <v>17</v>
      </c>
    </row>
    <row r="16" spans="1:78" ht="16.5">
      <c r="A16" s="108" t="str">
        <f t="shared" si="1"/>
        <v>삼환운수</v>
      </c>
      <c r="B16" s="109" t="str">
        <f t="shared" si="2"/>
        <v>김욱배</v>
      </c>
      <c r="C16" s="110" t="str">
        <f t="shared" si="3"/>
        <v>C</v>
      </c>
      <c r="D16" s="111">
        <f t="shared" si="4"/>
        <v>0.86236236029815372</v>
      </c>
      <c r="E16" s="112">
        <f t="shared" si="5"/>
        <v>4215</v>
      </c>
      <c r="F16" s="113" t="str">
        <f t="shared" si="6"/>
        <v>567</v>
      </c>
      <c r="G16" s="114" t="str">
        <f t="shared" si="7"/>
        <v>72바1516</v>
      </c>
      <c r="H16" s="115">
        <f t="shared" si="8"/>
        <v>3</v>
      </c>
      <c r="I16" s="116">
        <f t="shared" si="9"/>
        <v>1708.453</v>
      </c>
      <c r="J16" s="117">
        <f t="shared" si="10"/>
        <v>1.4011774280442202E-2</v>
      </c>
      <c r="K16" s="117">
        <f t="shared" si="11"/>
        <v>0.37203638529188637</v>
      </c>
      <c r="L16" s="117">
        <f t="shared" si="12"/>
        <v>0.13872199001084606</v>
      </c>
      <c r="M16" s="118">
        <f t="shared" si="13"/>
        <v>5.82</v>
      </c>
      <c r="N16" s="119">
        <f t="shared" si="14"/>
        <v>0.23412994094657566</v>
      </c>
      <c r="O16" s="119">
        <f t="shared" si="15"/>
        <v>0.58532485236643916</v>
      </c>
      <c r="P16" s="220">
        <f t="shared" si="16"/>
        <v>0</v>
      </c>
      <c r="Q16" s="221">
        <f t="shared" si="17"/>
        <v>4</v>
      </c>
      <c r="R16" s="221">
        <f t="shared" si="18"/>
        <v>10</v>
      </c>
      <c r="T16">
        <v>515</v>
      </c>
      <c r="U16">
        <v>4215</v>
      </c>
      <c r="V16" t="s">
        <v>213</v>
      </c>
      <c r="W16">
        <v>1708.453</v>
      </c>
      <c r="X16">
        <v>763.79</v>
      </c>
      <c r="Y16">
        <v>2.2370000000000001</v>
      </c>
      <c r="Z16">
        <v>5.82</v>
      </c>
      <c r="AA16">
        <v>130.91432699999999</v>
      </c>
      <c r="AB16">
        <v>1.8343419999999999</v>
      </c>
      <c r="AC16">
        <v>48.704892999999998</v>
      </c>
      <c r="AD16" s="1">
        <v>237</v>
      </c>
      <c r="AE16">
        <v>4</v>
      </c>
      <c r="AF16">
        <v>10</v>
      </c>
      <c r="AG16">
        <v>58</v>
      </c>
      <c r="AH16">
        <v>13.05016</v>
      </c>
      <c r="AI16">
        <v>0</v>
      </c>
      <c r="AJ16">
        <v>0</v>
      </c>
      <c r="AK16">
        <v>0</v>
      </c>
      <c r="AL16">
        <v>0</v>
      </c>
      <c r="AM16">
        <v>0.86236236029815372</v>
      </c>
      <c r="AN16" t="s">
        <v>69</v>
      </c>
      <c r="AO16">
        <v>1529.569</v>
      </c>
      <c r="AP16" t="s">
        <v>425</v>
      </c>
      <c r="AQ16" t="s">
        <v>117</v>
      </c>
      <c r="AR16" t="s">
        <v>122</v>
      </c>
      <c r="AS16" t="s">
        <v>117</v>
      </c>
      <c r="AT16" t="s">
        <v>122</v>
      </c>
      <c r="AU16" t="s">
        <v>202</v>
      </c>
      <c r="AV16" t="s">
        <v>213</v>
      </c>
      <c r="AW16" t="s">
        <v>69</v>
      </c>
      <c r="AX16">
        <v>4215</v>
      </c>
      <c r="AY16" t="s">
        <v>320</v>
      </c>
      <c r="AZ16">
        <v>2</v>
      </c>
      <c r="BA16" t="s">
        <v>329</v>
      </c>
      <c r="BB16">
        <v>3</v>
      </c>
      <c r="BC16">
        <v>1</v>
      </c>
      <c r="BE16" t="s">
        <v>69</v>
      </c>
      <c r="BF16">
        <v>0</v>
      </c>
      <c r="BG16" t="s">
        <v>256</v>
      </c>
      <c r="BI16" t="s">
        <v>117</v>
      </c>
      <c r="BJ16" t="s">
        <v>213</v>
      </c>
      <c r="BK16" t="s">
        <v>69</v>
      </c>
      <c r="BL16">
        <v>0.86236236029815372</v>
      </c>
      <c r="BM16">
        <v>4215</v>
      </c>
      <c r="BN16" t="s">
        <v>122</v>
      </c>
      <c r="BO16" t="s">
        <v>202</v>
      </c>
      <c r="BP16">
        <v>3</v>
      </c>
      <c r="BQ16">
        <v>1708.453</v>
      </c>
      <c r="BR16">
        <v>1.4011774280442202E-2</v>
      </c>
      <c r="BS16">
        <v>0.37203638529188637</v>
      </c>
      <c r="BT16">
        <v>0.13872199001084606</v>
      </c>
      <c r="BU16">
        <v>5.82</v>
      </c>
      <c r="BV16">
        <v>0.23412994094657566</v>
      </c>
      <c r="BW16">
        <v>0.58532485236643916</v>
      </c>
      <c r="BX16">
        <v>0</v>
      </c>
      <c r="BY16">
        <v>4</v>
      </c>
      <c r="BZ16">
        <v>10</v>
      </c>
    </row>
    <row r="17" spans="1:78" ht="16.5">
      <c r="A17" s="125" t="str">
        <f t="shared" si="1"/>
        <v>삼환운수</v>
      </c>
      <c r="B17" s="126" t="str">
        <f t="shared" si="2"/>
        <v>김웅현</v>
      </c>
      <c r="C17" s="127" t="str">
        <f t="shared" si="3"/>
        <v>C</v>
      </c>
      <c r="D17" s="128">
        <f t="shared" si="4"/>
        <v>0.8566061060287673</v>
      </c>
      <c r="E17" s="129">
        <f t="shared" si="5"/>
        <v>6070</v>
      </c>
      <c r="F17" s="130" t="str">
        <f t="shared" si="6"/>
        <v>540</v>
      </c>
      <c r="G17" s="131" t="str">
        <f t="shared" si="7"/>
        <v>71바6454</v>
      </c>
      <c r="H17" s="132">
        <f t="shared" si="8"/>
        <v>2</v>
      </c>
      <c r="I17" s="133">
        <f t="shared" si="9"/>
        <v>1307.249</v>
      </c>
      <c r="J17" s="134">
        <f t="shared" si="10"/>
        <v>6.6280559493865051E-3</v>
      </c>
      <c r="K17" s="134">
        <f t="shared" si="11"/>
        <v>0.36430862869479913</v>
      </c>
      <c r="L17" s="134">
        <f t="shared" si="12"/>
        <v>0.2577932742729197</v>
      </c>
      <c r="M17" s="135">
        <f t="shared" si="13"/>
        <v>7.66</v>
      </c>
      <c r="N17" s="136">
        <f t="shared" si="14"/>
        <v>0.61197216444610014</v>
      </c>
      <c r="O17" s="136">
        <f t="shared" si="15"/>
        <v>1.3769373700037253</v>
      </c>
      <c r="P17" s="218">
        <f t="shared" si="16"/>
        <v>35</v>
      </c>
      <c r="Q17" s="219">
        <f t="shared" si="17"/>
        <v>8</v>
      </c>
      <c r="R17" s="219">
        <f t="shared" si="18"/>
        <v>18</v>
      </c>
      <c r="T17">
        <v>515</v>
      </c>
      <c r="U17">
        <v>6070</v>
      </c>
      <c r="V17" t="s">
        <v>372</v>
      </c>
      <c r="W17">
        <v>1307.249</v>
      </c>
      <c r="X17">
        <v>763.36</v>
      </c>
      <c r="Y17">
        <v>1.712</v>
      </c>
      <c r="Z17">
        <v>7.66</v>
      </c>
      <c r="AA17">
        <v>119.18607900000001</v>
      </c>
      <c r="AB17">
        <v>0.78997200000000001</v>
      </c>
      <c r="AC17">
        <v>43.420516999999997</v>
      </c>
      <c r="AD17" s="1">
        <v>337</v>
      </c>
      <c r="AE17">
        <v>8</v>
      </c>
      <c r="AF17">
        <v>18</v>
      </c>
      <c r="AG17">
        <v>62</v>
      </c>
      <c r="AH17">
        <v>10.968133999999999</v>
      </c>
      <c r="AI17">
        <v>0</v>
      </c>
      <c r="AJ17">
        <v>0</v>
      </c>
      <c r="AK17">
        <v>35</v>
      </c>
      <c r="AL17">
        <v>9421</v>
      </c>
      <c r="AM17">
        <v>0.8566061060287673</v>
      </c>
      <c r="AN17" t="s">
        <v>69</v>
      </c>
      <c r="AO17">
        <v>882.10799999999995</v>
      </c>
      <c r="AP17" t="s">
        <v>426</v>
      </c>
      <c r="AQ17" t="s">
        <v>117</v>
      </c>
      <c r="AR17" t="s">
        <v>120</v>
      </c>
      <c r="AS17" t="s">
        <v>117</v>
      </c>
      <c r="AT17" t="s">
        <v>120</v>
      </c>
      <c r="AU17" t="s">
        <v>283</v>
      </c>
      <c r="AV17" t="s">
        <v>372</v>
      </c>
      <c r="AW17" t="s">
        <v>69</v>
      </c>
      <c r="AX17">
        <v>6070</v>
      </c>
      <c r="AY17" t="s">
        <v>349</v>
      </c>
      <c r="AZ17">
        <v>8</v>
      </c>
      <c r="BA17" t="s">
        <v>378</v>
      </c>
      <c r="BB17">
        <v>2</v>
      </c>
      <c r="BC17">
        <v>1</v>
      </c>
      <c r="BE17" t="s">
        <v>67</v>
      </c>
      <c r="BF17">
        <v>1</v>
      </c>
      <c r="BG17" t="s">
        <v>266</v>
      </c>
      <c r="BI17" t="s">
        <v>117</v>
      </c>
      <c r="BJ17" t="s">
        <v>372</v>
      </c>
      <c r="BK17" t="s">
        <v>69</v>
      </c>
      <c r="BL17">
        <v>0.8566061060287673</v>
      </c>
      <c r="BM17">
        <v>6070</v>
      </c>
      <c r="BN17" t="s">
        <v>120</v>
      </c>
      <c r="BO17" t="s">
        <v>283</v>
      </c>
      <c r="BP17">
        <v>2</v>
      </c>
      <c r="BQ17">
        <v>1307.249</v>
      </c>
      <c r="BR17">
        <v>6.6280559493865051E-3</v>
      </c>
      <c r="BS17">
        <v>0.36430862869479913</v>
      </c>
      <c r="BT17">
        <v>0.2577932742729197</v>
      </c>
      <c r="BU17">
        <v>7.66</v>
      </c>
      <c r="BV17">
        <v>0.61197216444610014</v>
      </c>
      <c r="BW17">
        <v>1.3769373700037253</v>
      </c>
      <c r="BX17">
        <v>35</v>
      </c>
      <c r="BY17">
        <v>8</v>
      </c>
      <c r="BZ17">
        <v>18</v>
      </c>
    </row>
    <row r="18" spans="1:78" ht="16.5">
      <c r="A18" s="108" t="str">
        <f t="shared" si="1"/>
        <v>삼환운수</v>
      </c>
      <c r="B18" s="109" t="str">
        <f t="shared" si="2"/>
        <v>김은숙</v>
      </c>
      <c r="C18" s="110" t="str">
        <f t="shared" si="3"/>
        <v>A</v>
      </c>
      <c r="D18" s="111">
        <f t="shared" si="4"/>
        <v>0.98644475236819174</v>
      </c>
      <c r="E18" s="112">
        <f t="shared" si="5"/>
        <v>4499</v>
      </c>
      <c r="F18" s="113" t="str">
        <f t="shared" si="6"/>
        <v>567</v>
      </c>
      <c r="G18" s="114" t="str">
        <f t="shared" si="7"/>
        <v>72바1519</v>
      </c>
      <c r="H18" s="115">
        <f t="shared" si="8"/>
        <v>2</v>
      </c>
      <c r="I18" s="116">
        <f t="shared" si="9"/>
        <v>1655.0440000000001</v>
      </c>
      <c r="J18" s="117">
        <f t="shared" si="10"/>
        <v>2.1507239984793931E-2</v>
      </c>
      <c r="K18" s="117">
        <f t="shared" si="11"/>
        <v>0.34917629100573888</v>
      </c>
      <c r="L18" s="117">
        <f t="shared" si="12"/>
        <v>5.8608713726039909E-2</v>
      </c>
      <c r="M18" s="118">
        <f t="shared" si="13"/>
        <v>3.8940000000000001</v>
      </c>
      <c r="N18" s="119">
        <f t="shared" si="14"/>
        <v>0</v>
      </c>
      <c r="O18" s="119">
        <f t="shared" si="15"/>
        <v>0.42294948049719522</v>
      </c>
      <c r="P18" s="220">
        <f t="shared" si="16"/>
        <v>5</v>
      </c>
      <c r="Q18" s="221">
        <f t="shared" si="17"/>
        <v>0</v>
      </c>
      <c r="R18" s="221">
        <f t="shared" si="18"/>
        <v>7</v>
      </c>
      <c r="T18">
        <v>515</v>
      </c>
      <c r="U18">
        <v>4499</v>
      </c>
      <c r="V18" t="s">
        <v>214</v>
      </c>
      <c r="W18">
        <v>1655.0440000000001</v>
      </c>
      <c r="X18">
        <v>646.59299999999996</v>
      </c>
      <c r="Y18">
        <v>2.56</v>
      </c>
      <c r="Z18">
        <v>3.8940000000000001</v>
      </c>
      <c r="AA18">
        <v>121.827673</v>
      </c>
      <c r="AB18">
        <v>2.620177</v>
      </c>
      <c r="AC18">
        <v>42.539335000000001</v>
      </c>
      <c r="AD18" s="1">
        <v>97</v>
      </c>
      <c r="AE18">
        <v>0</v>
      </c>
      <c r="AF18">
        <v>7</v>
      </c>
      <c r="AG18">
        <v>79</v>
      </c>
      <c r="AH18">
        <v>13.585122999999999</v>
      </c>
      <c r="AI18">
        <v>6.6</v>
      </c>
      <c r="AJ18">
        <v>0</v>
      </c>
      <c r="AK18">
        <v>5</v>
      </c>
      <c r="AL18">
        <v>650</v>
      </c>
      <c r="AM18">
        <v>0.98644475236819174</v>
      </c>
      <c r="AN18" t="s">
        <v>66</v>
      </c>
      <c r="AO18">
        <v>1569.3420000000001</v>
      </c>
      <c r="AP18" t="s">
        <v>427</v>
      </c>
      <c r="AQ18" t="s">
        <v>117</v>
      </c>
      <c r="AR18" t="s">
        <v>122</v>
      </c>
      <c r="AS18" t="s">
        <v>117</v>
      </c>
      <c r="AT18" t="s">
        <v>122</v>
      </c>
      <c r="AU18" t="s">
        <v>203</v>
      </c>
      <c r="AV18" t="s">
        <v>214</v>
      </c>
      <c r="AW18" t="s">
        <v>66</v>
      </c>
      <c r="AX18">
        <v>4499</v>
      </c>
      <c r="AY18" t="s">
        <v>347</v>
      </c>
      <c r="AZ18">
        <v>1</v>
      </c>
      <c r="BA18" t="s">
        <v>268</v>
      </c>
      <c r="BB18">
        <v>2</v>
      </c>
      <c r="BC18">
        <v>1</v>
      </c>
      <c r="BE18" t="s">
        <v>66</v>
      </c>
      <c r="BF18">
        <v>0</v>
      </c>
      <c r="BG18" t="s">
        <v>256</v>
      </c>
      <c r="BI18" t="s">
        <v>117</v>
      </c>
      <c r="BJ18" t="s">
        <v>214</v>
      </c>
      <c r="BK18" t="s">
        <v>66</v>
      </c>
      <c r="BL18">
        <v>0.98644475236819174</v>
      </c>
      <c r="BM18">
        <v>4499</v>
      </c>
      <c r="BN18" t="s">
        <v>122</v>
      </c>
      <c r="BO18" t="s">
        <v>203</v>
      </c>
      <c r="BP18">
        <v>2</v>
      </c>
      <c r="BQ18">
        <v>1655.0440000000001</v>
      </c>
      <c r="BR18">
        <v>2.1507239984793931E-2</v>
      </c>
      <c r="BS18">
        <v>0.34917629100573888</v>
      </c>
      <c r="BT18">
        <v>5.8608713726039909E-2</v>
      </c>
      <c r="BU18">
        <v>3.8940000000000001</v>
      </c>
      <c r="BV18">
        <v>0</v>
      </c>
      <c r="BW18">
        <v>0.42294948049719522</v>
      </c>
      <c r="BX18">
        <v>5</v>
      </c>
      <c r="BY18">
        <v>0</v>
      </c>
      <c r="BZ18">
        <v>7</v>
      </c>
    </row>
    <row r="19" spans="1:78" ht="16.5">
      <c r="A19" s="125" t="str">
        <f t="shared" si="1"/>
        <v>삼환운수</v>
      </c>
      <c r="B19" s="126" t="str">
        <f t="shared" si="2"/>
        <v>김재진</v>
      </c>
      <c r="C19" s="127" t="str">
        <f t="shared" si="3"/>
        <v>B</v>
      </c>
      <c r="D19" s="128">
        <f t="shared" si="4"/>
        <v>0.91790606124563134</v>
      </c>
      <c r="E19" s="129">
        <f t="shared" si="5"/>
        <v>8979</v>
      </c>
      <c r="F19" s="130" t="str">
        <f t="shared" si="6"/>
        <v>540</v>
      </c>
      <c r="G19" s="131" t="str">
        <f t="shared" si="7"/>
        <v>71바6458</v>
      </c>
      <c r="H19" s="132">
        <f t="shared" si="8"/>
        <v>4</v>
      </c>
      <c r="I19" s="133">
        <f t="shared" si="9"/>
        <v>1601.453</v>
      </c>
      <c r="J19" s="134">
        <f t="shared" si="10"/>
        <v>1.1620933784317377E-2</v>
      </c>
      <c r="K19" s="134">
        <f t="shared" si="11"/>
        <v>0.36215144833023277</v>
      </c>
      <c r="L19" s="134">
        <f t="shared" si="12"/>
        <v>0.12051555680997195</v>
      </c>
      <c r="M19" s="135">
        <f t="shared" si="13"/>
        <v>5.9539999999999997</v>
      </c>
      <c r="N19" s="136">
        <f t="shared" si="14"/>
        <v>0</v>
      </c>
      <c r="O19" s="136">
        <f t="shared" si="15"/>
        <v>0.31221646841961642</v>
      </c>
      <c r="P19" s="218">
        <f t="shared" si="16"/>
        <v>24</v>
      </c>
      <c r="Q19" s="219">
        <f t="shared" si="17"/>
        <v>0</v>
      </c>
      <c r="R19" s="219">
        <f t="shared" si="18"/>
        <v>5</v>
      </c>
      <c r="T19">
        <v>515</v>
      </c>
      <c r="U19">
        <v>8979</v>
      </c>
      <c r="V19" t="s">
        <v>309</v>
      </c>
      <c r="W19">
        <v>1601.453</v>
      </c>
      <c r="X19">
        <v>881.61300000000006</v>
      </c>
      <c r="Y19">
        <v>1.8169999999999999</v>
      </c>
      <c r="Z19">
        <v>5.9539999999999997</v>
      </c>
      <c r="AA19">
        <v>152.14078599999999</v>
      </c>
      <c r="AB19">
        <v>1.7680180000000001</v>
      </c>
      <c r="AC19">
        <v>55.098005999999998</v>
      </c>
      <c r="AD19" s="1">
        <v>193</v>
      </c>
      <c r="AE19">
        <v>0</v>
      </c>
      <c r="AF19">
        <v>5</v>
      </c>
      <c r="AG19">
        <v>63</v>
      </c>
      <c r="AH19">
        <v>10.526125</v>
      </c>
      <c r="AI19">
        <v>0</v>
      </c>
      <c r="AJ19">
        <v>0</v>
      </c>
      <c r="AK19">
        <v>24</v>
      </c>
      <c r="AL19">
        <v>3377</v>
      </c>
      <c r="AM19">
        <v>0.91790606124563134</v>
      </c>
      <c r="AN19" t="s">
        <v>68</v>
      </c>
      <c r="AO19">
        <v>1112.086</v>
      </c>
      <c r="AP19" t="s">
        <v>428</v>
      </c>
      <c r="AQ19" t="s">
        <v>117</v>
      </c>
      <c r="AR19" t="s">
        <v>120</v>
      </c>
      <c r="AS19" t="s">
        <v>117</v>
      </c>
      <c r="AT19" t="s">
        <v>120</v>
      </c>
      <c r="AU19" t="s">
        <v>189</v>
      </c>
      <c r="AV19" t="s">
        <v>309</v>
      </c>
      <c r="AW19" t="s">
        <v>68</v>
      </c>
      <c r="AX19">
        <v>8979</v>
      </c>
      <c r="AY19" t="s">
        <v>330</v>
      </c>
      <c r="AZ19">
        <v>3</v>
      </c>
      <c r="BA19" t="s">
        <v>331</v>
      </c>
      <c r="BB19">
        <v>4</v>
      </c>
      <c r="BC19">
        <v>1</v>
      </c>
      <c r="BE19" t="s">
        <v>69</v>
      </c>
      <c r="BF19">
        <v>1</v>
      </c>
      <c r="BG19" t="s">
        <v>266</v>
      </c>
      <c r="BI19" t="s">
        <v>117</v>
      </c>
      <c r="BJ19" t="s">
        <v>309</v>
      </c>
      <c r="BK19" t="s">
        <v>68</v>
      </c>
      <c r="BL19">
        <v>0.91790606124563134</v>
      </c>
      <c r="BM19">
        <v>8979</v>
      </c>
      <c r="BN19" t="s">
        <v>120</v>
      </c>
      <c r="BO19" t="s">
        <v>189</v>
      </c>
      <c r="BP19">
        <v>4</v>
      </c>
      <c r="BQ19">
        <v>1601.453</v>
      </c>
      <c r="BR19">
        <v>1.1620933784317377E-2</v>
      </c>
      <c r="BS19">
        <v>0.36215144833023277</v>
      </c>
      <c r="BT19">
        <v>0.12051555680997195</v>
      </c>
      <c r="BU19">
        <v>5.9539999999999997</v>
      </c>
      <c r="BV19">
        <v>0</v>
      </c>
      <c r="BW19">
        <v>0.31221646841961642</v>
      </c>
      <c r="BX19">
        <v>24</v>
      </c>
      <c r="BY19">
        <v>0</v>
      </c>
      <c r="BZ19">
        <v>5</v>
      </c>
    </row>
    <row r="20" spans="1:78" ht="16.5">
      <c r="A20" s="108" t="str">
        <f t="shared" si="1"/>
        <v>삼환운수</v>
      </c>
      <c r="B20" s="109" t="str">
        <f t="shared" si="2"/>
        <v>김종석</v>
      </c>
      <c r="C20" s="110" t="str">
        <f t="shared" si="3"/>
        <v>C</v>
      </c>
      <c r="D20" s="111">
        <f t="shared" si="4"/>
        <v>0.87543715212555773</v>
      </c>
      <c r="E20" s="112">
        <f t="shared" si="5"/>
        <v>3744</v>
      </c>
      <c r="F20" s="113" t="str">
        <f t="shared" si="6"/>
        <v>순환56</v>
      </c>
      <c r="G20" s="114" t="str">
        <f t="shared" si="7"/>
        <v>71바6212</v>
      </c>
      <c r="H20" s="115">
        <f t="shared" si="8"/>
        <v>3</v>
      </c>
      <c r="I20" s="116">
        <f t="shared" si="9"/>
        <v>684.44399999999996</v>
      </c>
      <c r="J20" s="117">
        <f t="shared" si="10"/>
        <v>8.9074573359659345E-3</v>
      </c>
      <c r="K20" s="117">
        <f t="shared" si="11"/>
        <v>0.41069381054373161</v>
      </c>
      <c r="L20" s="117">
        <f t="shared" si="12"/>
        <v>4.0909117473452911E-2</v>
      </c>
      <c r="M20" s="118">
        <f t="shared" si="13"/>
        <v>12.074</v>
      </c>
      <c r="N20" s="119">
        <f t="shared" si="14"/>
        <v>0</v>
      </c>
      <c r="O20" s="119">
        <f t="shared" si="15"/>
        <v>5.1136396841816136</v>
      </c>
      <c r="P20" s="220">
        <f t="shared" si="16"/>
        <v>7</v>
      </c>
      <c r="Q20" s="221">
        <f t="shared" si="17"/>
        <v>0</v>
      </c>
      <c r="R20" s="221">
        <f t="shared" si="18"/>
        <v>35</v>
      </c>
      <c r="T20">
        <v>515</v>
      </c>
      <c r="U20">
        <v>3744</v>
      </c>
      <c r="V20" t="s">
        <v>254</v>
      </c>
      <c r="W20">
        <v>684.45399999999995</v>
      </c>
      <c r="X20">
        <v>262.28899999999999</v>
      </c>
      <c r="Y20">
        <v>2.61</v>
      </c>
      <c r="Z20">
        <v>12.074</v>
      </c>
      <c r="AA20">
        <v>47.554985000000002</v>
      </c>
      <c r="AB20">
        <v>0.42359400000000003</v>
      </c>
      <c r="AC20">
        <v>19.530538</v>
      </c>
      <c r="AD20" s="1">
        <v>28</v>
      </c>
      <c r="AE20">
        <v>0</v>
      </c>
      <c r="AF20">
        <v>35</v>
      </c>
      <c r="AG20">
        <v>58</v>
      </c>
      <c r="AH20">
        <v>14.392896</v>
      </c>
      <c r="AI20">
        <v>0</v>
      </c>
      <c r="AJ20">
        <v>0</v>
      </c>
      <c r="AK20">
        <v>7</v>
      </c>
      <c r="AL20">
        <v>2708</v>
      </c>
      <c r="AM20">
        <v>0.87543715212555773</v>
      </c>
      <c r="AN20" t="s">
        <v>69</v>
      </c>
      <c r="AO20">
        <v>443.31299999999999</v>
      </c>
      <c r="AP20" t="s">
        <v>429</v>
      </c>
      <c r="AQ20" t="s">
        <v>117</v>
      </c>
      <c r="AR20" t="s">
        <v>123</v>
      </c>
      <c r="AS20" t="s">
        <v>117</v>
      </c>
      <c r="AT20" t="s">
        <v>123</v>
      </c>
      <c r="AU20" t="s">
        <v>205</v>
      </c>
      <c r="AV20" t="s">
        <v>254</v>
      </c>
      <c r="AW20" t="s">
        <v>69</v>
      </c>
      <c r="AX20">
        <v>3744</v>
      </c>
      <c r="AY20" t="s">
        <v>346</v>
      </c>
      <c r="AZ20">
        <v>2</v>
      </c>
      <c r="BA20" t="s">
        <v>294</v>
      </c>
      <c r="BB20">
        <v>3</v>
      </c>
      <c r="BC20">
        <v>1</v>
      </c>
      <c r="BE20" t="s">
        <v>69</v>
      </c>
      <c r="BF20">
        <v>0</v>
      </c>
      <c r="BG20" t="s">
        <v>256</v>
      </c>
      <c r="BI20" t="s">
        <v>117</v>
      </c>
      <c r="BJ20" t="s">
        <v>254</v>
      </c>
      <c r="BK20" t="s">
        <v>69</v>
      </c>
      <c r="BL20">
        <v>0.87543715212555773</v>
      </c>
      <c r="BM20">
        <v>3744</v>
      </c>
      <c r="BN20" t="s">
        <v>123</v>
      </c>
      <c r="BO20" t="s">
        <v>205</v>
      </c>
      <c r="BP20">
        <v>3</v>
      </c>
      <c r="BQ20">
        <v>684.44399999999996</v>
      </c>
      <c r="BR20">
        <v>8.9074573359659345E-3</v>
      </c>
      <c r="BS20">
        <v>0.41069381054373161</v>
      </c>
      <c r="BT20">
        <v>4.0908519783652376E-2</v>
      </c>
      <c r="BU20">
        <v>12.074</v>
      </c>
      <c r="BV20">
        <v>0</v>
      </c>
      <c r="BW20">
        <v>5.1136396841816136</v>
      </c>
      <c r="BX20">
        <v>7</v>
      </c>
      <c r="BY20">
        <v>0</v>
      </c>
      <c r="BZ20">
        <v>35</v>
      </c>
    </row>
    <row r="21" spans="1:78" ht="16.5">
      <c r="A21" s="125" t="str">
        <f t="shared" si="1"/>
        <v>삼환운수</v>
      </c>
      <c r="B21" s="126" t="str">
        <f t="shared" si="2"/>
        <v>김태희</v>
      </c>
      <c r="C21" s="127" t="str">
        <f t="shared" si="3"/>
        <v>A</v>
      </c>
      <c r="D21" s="128">
        <f t="shared" si="4"/>
        <v>0.99888888888888883</v>
      </c>
      <c r="E21" s="129">
        <f t="shared" si="5"/>
        <v>7123</v>
      </c>
      <c r="F21" s="130" t="str">
        <f t="shared" si="6"/>
        <v>532</v>
      </c>
      <c r="G21" s="131" t="str">
        <f t="shared" si="7"/>
        <v>71바6222</v>
      </c>
      <c r="H21" s="132">
        <f t="shared" si="8"/>
        <v>1</v>
      </c>
      <c r="I21" s="133">
        <f t="shared" si="9"/>
        <v>1965.722</v>
      </c>
      <c r="J21" s="134">
        <f t="shared" si="10"/>
        <v>7.9683180038618584E-4</v>
      </c>
      <c r="K21" s="134">
        <f t="shared" si="11"/>
        <v>0.31082803721315305</v>
      </c>
      <c r="L21" s="134">
        <f t="shared" si="12"/>
        <v>0.28081285146119339</v>
      </c>
      <c r="M21" s="135">
        <f t="shared" si="13"/>
        <v>7.1710000000000003</v>
      </c>
      <c r="N21" s="136">
        <f t="shared" si="14"/>
        <v>0</v>
      </c>
      <c r="O21" s="136">
        <f t="shared" si="15"/>
        <v>0.81395029409041564</v>
      </c>
      <c r="P21" s="218">
        <f t="shared" si="16"/>
        <v>0</v>
      </c>
      <c r="Q21" s="219">
        <f t="shared" si="17"/>
        <v>0</v>
      </c>
      <c r="R21" s="219">
        <f t="shared" si="18"/>
        <v>16</v>
      </c>
      <c r="T21">
        <v>515</v>
      </c>
      <c r="U21">
        <v>7123</v>
      </c>
      <c r="V21" t="s">
        <v>215</v>
      </c>
      <c r="W21">
        <v>1965.722</v>
      </c>
      <c r="X21">
        <v>728.78099999999995</v>
      </c>
      <c r="Y21">
        <v>2.6970000000000001</v>
      </c>
      <c r="Z21">
        <v>7.1710000000000003</v>
      </c>
      <c r="AA21">
        <v>145.674407</v>
      </c>
      <c r="AB21">
        <v>0.116078</v>
      </c>
      <c r="AC21">
        <v>45.279690000000002</v>
      </c>
      <c r="AD21" s="1">
        <v>552</v>
      </c>
      <c r="AE21">
        <v>0</v>
      </c>
      <c r="AF21">
        <v>16</v>
      </c>
      <c r="AG21">
        <v>56</v>
      </c>
      <c r="AH21">
        <v>13.493942000000001</v>
      </c>
      <c r="AI21">
        <v>0</v>
      </c>
      <c r="AJ21">
        <v>0</v>
      </c>
      <c r="AK21">
        <v>0</v>
      </c>
      <c r="AL21">
        <v>0</v>
      </c>
      <c r="AM21">
        <v>0.99888888888888883</v>
      </c>
      <c r="AN21" t="s">
        <v>66</v>
      </c>
      <c r="AO21">
        <v>1965.722</v>
      </c>
      <c r="AP21" t="s">
        <v>430</v>
      </c>
      <c r="AQ21" t="s">
        <v>117</v>
      </c>
      <c r="AR21" t="s">
        <v>119</v>
      </c>
      <c r="AS21" t="s">
        <v>117</v>
      </c>
      <c r="AT21" t="s">
        <v>119</v>
      </c>
      <c r="AU21" t="s">
        <v>184</v>
      </c>
      <c r="AV21" t="s">
        <v>215</v>
      </c>
      <c r="AW21" t="s">
        <v>66</v>
      </c>
      <c r="AX21">
        <v>7123</v>
      </c>
      <c r="AY21" t="s">
        <v>343</v>
      </c>
      <c r="AZ21">
        <v>1</v>
      </c>
      <c r="BA21" t="s">
        <v>301</v>
      </c>
      <c r="BB21">
        <v>1</v>
      </c>
      <c r="BC21">
        <v>1</v>
      </c>
      <c r="BE21" t="s">
        <v>66</v>
      </c>
      <c r="BF21">
        <v>0</v>
      </c>
      <c r="BG21" t="s">
        <v>256</v>
      </c>
      <c r="BI21" t="s">
        <v>117</v>
      </c>
      <c r="BJ21" t="s">
        <v>215</v>
      </c>
      <c r="BK21" t="s">
        <v>66</v>
      </c>
      <c r="BL21">
        <v>0.99888888888888883</v>
      </c>
      <c r="BM21">
        <v>7123</v>
      </c>
      <c r="BN21" t="s">
        <v>119</v>
      </c>
      <c r="BO21" t="s">
        <v>184</v>
      </c>
      <c r="BP21">
        <v>1</v>
      </c>
      <c r="BQ21">
        <v>1965.722</v>
      </c>
      <c r="BR21">
        <v>7.9683180038618584E-4</v>
      </c>
      <c r="BS21">
        <v>0.31082803721315305</v>
      </c>
      <c r="BT21">
        <v>0.28081285146119339</v>
      </c>
      <c r="BU21">
        <v>7.1710000000000003</v>
      </c>
      <c r="BV21">
        <v>0</v>
      </c>
      <c r="BW21">
        <v>0.81395029409041564</v>
      </c>
      <c r="BX21">
        <v>0</v>
      </c>
      <c r="BY21">
        <v>0</v>
      </c>
      <c r="BZ21">
        <v>16</v>
      </c>
    </row>
    <row r="22" spans="1:78" ht="16.5">
      <c r="A22" s="108" t="str">
        <f t="shared" si="1"/>
        <v>삼환운수</v>
      </c>
      <c r="B22" s="109" t="str">
        <f t="shared" si="2"/>
        <v>김학선</v>
      </c>
      <c r="C22" s="110" t="str">
        <f t="shared" si="3"/>
        <v>C</v>
      </c>
      <c r="D22" s="111">
        <f t="shared" si="4"/>
        <v>0.87483191116452408</v>
      </c>
      <c r="E22" s="112">
        <f t="shared" si="5"/>
        <v>3901</v>
      </c>
      <c r="F22" s="113" t="str">
        <f t="shared" si="6"/>
        <v>540</v>
      </c>
      <c r="G22" s="114" t="str">
        <f t="shared" si="7"/>
        <v>71바6458</v>
      </c>
      <c r="H22" s="115">
        <f t="shared" si="8"/>
        <v>2</v>
      </c>
      <c r="I22" s="116">
        <f t="shared" si="9"/>
        <v>1319.6979999999999</v>
      </c>
      <c r="J22" s="117">
        <f t="shared" si="10"/>
        <v>5.5438111190058087E-4</v>
      </c>
      <c r="K22" s="117">
        <f t="shared" si="11"/>
        <v>0.40646899190418834</v>
      </c>
      <c r="L22" s="117">
        <f t="shared" si="12"/>
        <v>0.14927657691380908</v>
      </c>
      <c r="M22" s="118">
        <f t="shared" si="13"/>
        <v>8.6270000000000007</v>
      </c>
      <c r="N22" s="119">
        <f t="shared" si="14"/>
        <v>0</v>
      </c>
      <c r="O22" s="119">
        <f t="shared" si="15"/>
        <v>0</v>
      </c>
      <c r="P22" s="220">
        <f t="shared" si="16"/>
        <v>17</v>
      </c>
      <c r="Q22" s="221">
        <f t="shared" si="17"/>
        <v>0</v>
      </c>
      <c r="R22" s="221">
        <f t="shared" si="18"/>
        <v>0</v>
      </c>
      <c r="T22">
        <v>515</v>
      </c>
      <c r="U22">
        <v>3901</v>
      </c>
      <c r="V22" t="s">
        <v>373</v>
      </c>
      <c r="W22">
        <v>1319.6980000000001</v>
      </c>
      <c r="X22">
        <v>754.44799999999998</v>
      </c>
      <c r="Y22">
        <v>1.7490000000000001</v>
      </c>
      <c r="Z22">
        <v>8.6270000000000007</v>
      </c>
      <c r="AA22">
        <v>117.246058</v>
      </c>
      <c r="AB22">
        <v>6.4999000000000001E-2</v>
      </c>
      <c r="AC22">
        <v>47.656886999999998</v>
      </c>
      <c r="AD22" s="1">
        <v>197</v>
      </c>
      <c r="AE22">
        <v>0</v>
      </c>
      <c r="AF22">
        <v>0</v>
      </c>
      <c r="AG22">
        <v>59</v>
      </c>
      <c r="AH22">
        <v>11.255798</v>
      </c>
      <c r="AI22">
        <v>0</v>
      </c>
      <c r="AJ22">
        <v>0</v>
      </c>
      <c r="AK22">
        <v>17</v>
      </c>
      <c r="AL22">
        <v>3691</v>
      </c>
      <c r="AM22">
        <v>0.87483191116452408</v>
      </c>
      <c r="AN22" t="s">
        <v>69</v>
      </c>
      <c r="AO22">
        <v>1256.319</v>
      </c>
      <c r="AP22" t="s">
        <v>431</v>
      </c>
      <c r="AQ22" t="s">
        <v>117</v>
      </c>
      <c r="AR22" t="s">
        <v>120</v>
      </c>
      <c r="AS22" t="s">
        <v>117</v>
      </c>
      <c r="AT22" t="s">
        <v>120</v>
      </c>
      <c r="AU22" t="s">
        <v>189</v>
      </c>
      <c r="AV22" t="s">
        <v>373</v>
      </c>
      <c r="AW22" t="s">
        <v>69</v>
      </c>
      <c r="AX22">
        <v>3901</v>
      </c>
      <c r="AY22" t="s">
        <v>349</v>
      </c>
      <c r="AZ22">
        <v>4</v>
      </c>
      <c r="BA22" t="s">
        <v>281</v>
      </c>
      <c r="BB22">
        <v>2</v>
      </c>
      <c r="BC22">
        <v>1</v>
      </c>
      <c r="BE22" t="s">
        <v>69</v>
      </c>
      <c r="BF22">
        <v>0</v>
      </c>
      <c r="BG22" t="s">
        <v>256</v>
      </c>
      <c r="BI22" t="s">
        <v>117</v>
      </c>
      <c r="BJ22" t="s">
        <v>373</v>
      </c>
      <c r="BK22" t="s">
        <v>69</v>
      </c>
      <c r="BL22">
        <v>0.87483191116452408</v>
      </c>
      <c r="BM22">
        <v>3901</v>
      </c>
      <c r="BN22" t="s">
        <v>120</v>
      </c>
      <c r="BO22" t="s">
        <v>189</v>
      </c>
      <c r="BP22">
        <v>2</v>
      </c>
      <c r="BQ22">
        <v>1319.6979999999999</v>
      </c>
      <c r="BR22">
        <v>5.5438111190058087E-4</v>
      </c>
      <c r="BS22">
        <v>0.40646899190418834</v>
      </c>
      <c r="BT22">
        <v>0.14927657691380905</v>
      </c>
      <c r="BU22">
        <v>8.6270000000000007</v>
      </c>
      <c r="BV22">
        <v>0</v>
      </c>
      <c r="BW22">
        <v>0</v>
      </c>
      <c r="BX22">
        <v>17</v>
      </c>
      <c r="BY22">
        <v>0</v>
      </c>
      <c r="BZ22">
        <v>0</v>
      </c>
    </row>
    <row r="23" spans="1:78" ht="16.5">
      <c r="A23" s="125" t="str">
        <f t="shared" si="1"/>
        <v>삼환운수</v>
      </c>
      <c r="B23" s="126" t="str">
        <f t="shared" si="2"/>
        <v>민동인</v>
      </c>
      <c r="C23" s="127" t="str">
        <f t="shared" si="3"/>
        <v>S</v>
      </c>
      <c r="D23" s="128">
        <f t="shared" si="4"/>
        <v>1.0551356787001016</v>
      </c>
      <c r="E23" s="129">
        <f t="shared" si="5"/>
        <v>2861</v>
      </c>
      <c r="F23" s="130" t="str">
        <f t="shared" si="6"/>
        <v>567</v>
      </c>
      <c r="G23" s="131" t="str">
        <f t="shared" si="7"/>
        <v>72바1513</v>
      </c>
      <c r="H23" s="132">
        <f t="shared" si="8"/>
        <v>3</v>
      </c>
      <c r="I23" s="133">
        <f t="shared" si="9"/>
        <v>1426.308</v>
      </c>
      <c r="J23" s="134">
        <f t="shared" si="10"/>
        <v>1.332244600245513E-2</v>
      </c>
      <c r="K23" s="134">
        <f t="shared" si="11"/>
        <v>0.31769080272812955</v>
      </c>
      <c r="L23" s="134">
        <f t="shared" si="12"/>
        <v>0.21594213872459525</v>
      </c>
      <c r="M23" s="135">
        <f t="shared" si="13"/>
        <v>5.899</v>
      </c>
      <c r="N23" s="136">
        <f t="shared" si="14"/>
        <v>0</v>
      </c>
      <c r="O23" s="136">
        <f t="shared" si="15"/>
        <v>0.49077758801044374</v>
      </c>
      <c r="P23" s="218">
        <f t="shared" si="16"/>
        <v>0</v>
      </c>
      <c r="Q23" s="219">
        <f t="shared" si="17"/>
        <v>0</v>
      </c>
      <c r="R23" s="219">
        <f t="shared" si="18"/>
        <v>7</v>
      </c>
      <c r="T23">
        <v>515</v>
      </c>
      <c r="U23">
        <v>2861</v>
      </c>
      <c r="V23" t="s">
        <v>216</v>
      </c>
      <c r="W23">
        <v>1426.308</v>
      </c>
      <c r="X23">
        <v>521.56600000000003</v>
      </c>
      <c r="Y23">
        <v>2.7349999999999999</v>
      </c>
      <c r="Z23">
        <v>5.899</v>
      </c>
      <c r="AA23">
        <v>109.854902</v>
      </c>
      <c r="AB23">
        <v>1.4635359999999999</v>
      </c>
      <c r="AC23">
        <v>34.899892000000001</v>
      </c>
      <c r="AD23" s="1">
        <v>308</v>
      </c>
      <c r="AE23">
        <v>0</v>
      </c>
      <c r="AF23">
        <v>7</v>
      </c>
      <c r="AG23">
        <v>51</v>
      </c>
      <c r="AH23">
        <v>12.983561999999999</v>
      </c>
      <c r="AI23">
        <v>0</v>
      </c>
      <c r="AJ23">
        <v>0</v>
      </c>
      <c r="AK23">
        <v>0</v>
      </c>
      <c r="AL23">
        <v>0</v>
      </c>
      <c r="AM23">
        <v>1.0551356787001016</v>
      </c>
      <c r="AN23" t="s">
        <v>71</v>
      </c>
      <c r="AO23">
        <v>1265.472</v>
      </c>
      <c r="AP23" t="s">
        <v>432</v>
      </c>
      <c r="AQ23" t="s">
        <v>117</v>
      </c>
      <c r="AR23" t="s">
        <v>122</v>
      </c>
      <c r="AS23" t="s">
        <v>117</v>
      </c>
      <c r="AT23" t="s">
        <v>122</v>
      </c>
      <c r="AU23" t="s">
        <v>199</v>
      </c>
      <c r="AV23" t="s">
        <v>216</v>
      </c>
      <c r="AW23" t="s">
        <v>71</v>
      </c>
      <c r="AX23">
        <v>2861</v>
      </c>
      <c r="AY23" t="s">
        <v>334</v>
      </c>
      <c r="AZ23">
        <v>5</v>
      </c>
      <c r="BA23" t="s">
        <v>353</v>
      </c>
      <c r="BB23">
        <v>3</v>
      </c>
      <c r="BC23">
        <v>1</v>
      </c>
      <c r="BE23" t="s">
        <v>71</v>
      </c>
      <c r="BF23">
        <v>0</v>
      </c>
      <c r="BG23" t="s">
        <v>256</v>
      </c>
      <c r="BI23" t="s">
        <v>117</v>
      </c>
      <c r="BJ23" t="s">
        <v>216</v>
      </c>
      <c r="BK23" t="s">
        <v>71</v>
      </c>
      <c r="BL23">
        <v>1.0551356787001016</v>
      </c>
      <c r="BM23">
        <v>2861</v>
      </c>
      <c r="BN23" t="s">
        <v>122</v>
      </c>
      <c r="BO23" t="s">
        <v>199</v>
      </c>
      <c r="BP23">
        <v>3</v>
      </c>
      <c r="BQ23">
        <v>1426.308</v>
      </c>
      <c r="BR23">
        <v>1.332244600245513E-2</v>
      </c>
      <c r="BS23">
        <v>0.31769080272812955</v>
      </c>
      <c r="BT23">
        <v>0.21594213872459525</v>
      </c>
      <c r="BU23">
        <v>5.899</v>
      </c>
      <c r="BV23">
        <v>0</v>
      </c>
      <c r="BW23">
        <v>0.49077758801044374</v>
      </c>
      <c r="BX23">
        <v>0</v>
      </c>
      <c r="BY23">
        <v>0</v>
      </c>
      <c r="BZ23">
        <v>7</v>
      </c>
    </row>
    <row r="24" spans="1:78" ht="16.5">
      <c r="A24" s="108" t="str">
        <f t="shared" si="1"/>
        <v>삼환운수</v>
      </c>
      <c r="B24" s="109" t="str">
        <f t="shared" si="2"/>
        <v>박연수</v>
      </c>
      <c r="C24" s="110" t="str">
        <f t="shared" si="3"/>
        <v>B</v>
      </c>
      <c r="D24" s="111">
        <f t="shared" si="4"/>
        <v>0.91296296296296287</v>
      </c>
      <c r="E24" s="112">
        <f t="shared" si="5"/>
        <v>860</v>
      </c>
      <c r="F24" s="113" t="str">
        <f t="shared" si="6"/>
        <v>532</v>
      </c>
      <c r="G24" s="114" t="str">
        <f t="shared" si="7"/>
        <v>71바6214</v>
      </c>
      <c r="H24" s="115">
        <f t="shared" si="8"/>
        <v>1</v>
      </c>
      <c r="I24" s="116">
        <f t="shared" si="9"/>
        <v>1351.6120000000001</v>
      </c>
      <c r="J24" s="117">
        <f t="shared" si="10"/>
        <v>9.6004349011212988E-3</v>
      </c>
      <c r="K24" s="117">
        <f t="shared" si="11"/>
        <v>0.34041717409351147</v>
      </c>
      <c r="L24" s="117">
        <f t="shared" si="12"/>
        <v>0.11615759552297553</v>
      </c>
      <c r="M24" s="118">
        <f t="shared" si="13"/>
        <v>8.2460000000000004</v>
      </c>
      <c r="N24" s="119">
        <f t="shared" si="14"/>
        <v>0.29594291852987392</v>
      </c>
      <c r="O24" s="119">
        <f t="shared" si="15"/>
        <v>4.661100966845515</v>
      </c>
      <c r="P24" s="220">
        <f t="shared" si="16"/>
        <v>21</v>
      </c>
      <c r="Q24" s="221">
        <f t="shared" si="17"/>
        <v>4</v>
      </c>
      <c r="R24" s="221">
        <f t="shared" si="18"/>
        <v>63</v>
      </c>
      <c r="T24">
        <v>515</v>
      </c>
      <c r="U24">
        <v>860</v>
      </c>
      <c r="V24" t="s">
        <v>310</v>
      </c>
      <c r="W24">
        <v>1351.6120000000001</v>
      </c>
      <c r="X24">
        <v>548.25400000000002</v>
      </c>
      <c r="Y24">
        <v>2.4649999999999999</v>
      </c>
      <c r="Z24">
        <v>8.2460000000000004</v>
      </c>
      <c r="AA24">
        <v>97.938584000000006</v>
      </c>
      <c r="AB24">
        <v>0.94025300000000001</v>
      </c>
      <c r="AC24">
        <v>33.339976</v>
      </c>
      <c r="AD24" s="1">
        <v>157</v>
      </c>
      <c r="AE24">
        <v>4</v>
      </c>
      <c r="AF24">
        <v>63</v>
      </c>
      <c r="AG24">
        <v>62</v>
      </c>
      <c r="AH24">
        <v>13.800606999999999</v>
      </c>
      <c r="AI24">
        <v>23.1</v>
      </c>
      <c r="AJ24">
        <v>0</v>
      </c>
      <c r="AK24">
        <v>21</v>
      </c>
      <c r="AL24">
        <v>2389</v>
      </c>
      <c r="AM24">
        <v>0.91296296296296287</v>
      </c>
      <c r="AN24" t="s">
        <v>68</v>
      </c>
      <c r="AO24">
        <v>1351.6120000000001</v>
      </c>
      <c r="AP24" t="s">
        <v>433</v>
      </c>
      <c r="AQ24" t="s">
        <v>117</v>
      </c>
      <c r="AR24" t="s">
        <v>119</v>
      </c>
      <c r="AS24" t="s">
        <v>117</v>
      </c>
      <c r="AT24" t="s">
        <v>119</v>
      </c>
      <c r="AU24" t="s">
        <v>178</v>
      </c>
      <c r="AV24" t="s">
        <v>310</v>
      </c>
      <c r="AW24" t="s">
        <v>68</v>
      </c>
      <c r="AX24">
        <v>860</v>
      </c>
      <c r="AY24" t="s">
        <v>327</v>
      </c>
      <c r="AZ24">
        <v>3</v>
      </c>
      <c r="BA24" t="s">
        <v>328</v>
      </c>
      <c r="BB24">
        <v>1</v>
      </c>
      <c r="BC24">
        <v>1</v>
      </c>
      <c r="BE24" t="s">
        <v>69</v>
      </c>
      <c r="BF24">
        <v>1</v>
      </c>
      <c r="BG24" t="s">
        <v>266</v>
      </c>
      <c r="BI24" t="s">
        <v>117</v>
      </c>
      <c r="BJ24" t="s">
        <v>310</v>
      </c>
      <c r="BK24" t="s">
        <v>68</v>
      </c>
      <c r="BL24">
        <v>0.91296296296296287</v>
      </c>
      <c r="BM24">
        <v>860</v>
      </c>
      <c r="BN24" t="s">
        <v>119</v>
      </c>
      <c r="BO24" t="s">
        <v>178</v>
      </c>
      <c r="BP24">
        <v>1</v>
      </c>
      <c r="BQ24">
        <v>1351.6120000000001</v>
      </c>
      <c r="BR24">
        <v>9.6004349011212988E-3</v>
      </c>
      <c r="BS24">
        <v>0.34041717409351147</v>
      </c>
      <c r="BT24">
        <v>0.11615759552297553</v>
      </c>
      <c r="BU24">
        <v>8.2460000000000004</v>
      </c>
      <c r="BV24">
        <v>0.29594291852987392</v>
      </c>
      <c r="BW24">
        <v>4.661100966845515</v>
      </c>
      <c r="BX24">
        <v>21</v>
      </c>
      <c r="BY24">
        <v>4</v>
      </c>
      <c r="BZ24">
        <v>63</v>
      </c>
    </row>
    <row r="25" spans="1:78" ht="16.5">
      <c r="A25" s="125" t="str">
        <f t="shared" si="1"/>
        <v>삼환운수</v>
      </c>
      <c r="B25" s="126" t="str">
        <f t="shared" si="2"/>
        <v>박찬일</v>
      </c>
      <c r="C25" s="127" t="str">
        <f t="shared" si="3"/>
        <v>S</v>
      </c>
      <c r="D25" s="128">
        <f t="shared" si="4"/>
        <v>1.0757692307692308</v>
      </c>
      <c r="E25" s="129">
        <f t="shared" si="5"/>
        <v>4916</v>
      </c>
      <c r="F25" s="130" t="str">
        <f t="shared" si="6"/>
        <v>566</v>
      </c>
      <c r="G25" s="131" t="str">
        <f t="shared" si="7"/>
        <v>72바1512</v>
      </c>
      <c r="H25" s="132">
        <f t="shared" si="8"/>
        <v>1</v>
      </c>
      <c r="I25" s="133">
        <f t="shared" si="9"/>
        <v>1116.7809999999999</v>
      </c>
      <c r="J25" s="134">
        <f t="shared" si="10"/>
        <v>1.0322959625062792E-3</v>
      </c>
      <c r="K25" s="134">
        <f t="shared" si="11"/>
        <v>0.35752697788446663</v>
      </c>
      <c r="L25" s="134">
        <f t="shared" si="12"/>
        <v>0.23460284514152732</v>
      </c>
      <c r="M25" s="135">
        <f t="shared" si="13"/>
        <v>7.2590000000000003</v>
      </c>
      <c r="N25" s="136">
        <f t="shared" si="14"/>
        <v>0</v>
      </c>
      <c r="O25" s="136">
        <f t="shared" si="15"/>
        <v>0.35817228265882034</v>
      </c>
      <c r="P25" s="218">
        <f t="shared" si="16"/>
        <v>0</v>
      </c>
      <c r="Q25" s="219">
        <f t="shared" si="17"/>
        <v>0</v>
      </c>
      <c r="R25" s="219">
        <f t="shared" si="18"/>
        <v>4</v>
      </c>
      <c r="T25">
        <v>515</v>
      </c>
      <c r="U25">
        <v>4916</v>
      </c>
      <c r="V25" t="s">
        <v>217</v>
      </c>
      <c r="W25">
        <v>1116.7809999999999</v>
      </c>
      <c r="X25">
        <v>399.21300000000002</v>
      </c>
      <c r="Y25">
        <v>2.7970000000000002</v>
      </c>
      <c r="Z25">
        <v>7.2590000000000003</v>
      </c>
      <c r="AA25">
        <v>89.033574999999999</v>
      </c>
      <c r="AB25">
        <v>9.1909000000000005E-2</v>
      </c>
      <c r="AC25">
        <v>31.831904999999999</v>
      </c>
      <c r="AD25" s="1">
        <v>262</v>
      </c>
      <c r="AE25">
        <v>0</v>
      </c>
      <c r="AF25">
        <v>4</v>
      </c>
      <c r="AG25">
        <v>48</v>
      </c>
      <c r="AH25">
        <v>12.543369</v>
      </c>
      <c r="AI25">
        <v>0</v>
      </c>
      <c r="AJ25">
        <v>0</v>
      </c>
      <c r="AK25">
        <v>0</v>
      </c>
      <c r="AL25">
        <v>0</v>
      </c>
      <c r="AM25">
        <v>1.0757692307692308</v>
      </c>
      <c r="AN25" t="s">
        <v>71</v>
      </c>
      <c r="AO25">
        <v>1116.7809999999999</v>
      </c>
      <c r="AP25" t="s">
        <v>434</v>
      </c>
      <c r="AQ25" t="s">
        <v>117</v>
      </c>
      <c r="AR25" t="s">
        <v>121</v>
      </c>
      <c r="AS25" t="s">
        <v>117</v>
      </c>
      <c r="AT25" t="s">
        <v>121</v>
      </c>
      <c r="AU25" t="s">
        <v>194</v>
      </c>
      <c r="AV25" t="s">
        <v>217</v>
      </c>
      <c r="AW25" t="s">
        <v>71</v>
      </c>
      <c r="AX25">
        <v>4916</v>
      </c>
      <c r="AY25" t="s">
        <v>321</v>
      </c>
      <c r="AZ25">
        <v>3</v>
      </c>
      <c r="BA25" t="s">
        <v>336</v>
      </c>
      <c r="BB25">
        <v>1</v>
      </c>
      <c r="BC25">
        <v>1</v>
      </c>
      <c r="BE25" t="s">
        <v>71</v>
      </c>
      <c r="BF25">
        <v>0</v>
      </c>
      <c r="BG25" t="s">
        <v>256</v>
      </c>
      <c r="BI25" t="s">
        <v>117</v>
      </c>
      <c r="BJ25" t="s">
        <v>217</v>
      </c>
      <c r="BK25" t="s">
        <v>71</v>
      </c>
      <c r="BL25">
        <v>1.0757692307692308</v>
      </c>
      <c r="BM25">
        <v>4916</v>
      </c>
      <c r="BN25" t="s">
        <v>121</v>
      </c>
      <c r="BO25" t="s">
        <v>194</v>
      </c>
      <c r="BP25">
        <v>1</v>
      </c>
      <c r="BQ25">
        <v>1116.7809999999999</v>
      </c>
      <c r="BR25">
        <v>1.0322959625062792E-3</v>
      </c>
      <c r="BS25">
        <v>0.35752697788446663</v>
      </c>
      <c r="BT25">
        <v>0.23460284514152732</v>
      </c>
      <c r="BU25">
        <v>7.2590000000000003</v>
      </c>
      <c r="BV25">
        <v>0</v>
      </c>
      <c r="BW25">
        <v>0.35817228265882034</v>
      </c>
      <c r="BX25">
        <v>0</v>
      </c>
      <c r="BY25">
        <v>0</v>
      </c>
      <c r="BZ25">
        <v>4</v>
      </c>
    </row>
    <row r="26" spans="1:78" ht="16.5">
      <c r="A26" s="108" t="str">
        <f t="shared" si="1"/>
        <v>삼환운수</v>
      </c>
      <c r="B26" s="109" t="str">
        <f t="shared" si="2"/>
        <v>박창성</v>
      </c>
      <c r="C26" s="110" t="str">
        <f t="shared" si="3"/>
        <v>S</v>
      </c>
      <c r="D26" s="111">
        <f t="shared" si="4"/>
        <v>1.1552429602898877</v>
      </c>
      <c r="E26" s="112">
        <f t="shared" si="5"/>
        <v>9292</v>
      </c>
      <c r="F26" s="113" t="str">
        <f t="shared" si="6"/>
        <v>532</v>
      </c>
      <c r="G26" s="114" t="str">
        <f t="shared" si="7"/>
        <v>71바6202</v>
      </c>
      <c r="H26" s="115">
        <f t="shared" si="8"/>
        <v>2</v>
      </c>
      <c r="I26" s="116">
        <f t="shared" si="9"/>
        <v>1320.3899999999999</v>
      </c>
      <c r="J26" s="117">
        <f t="shared" si="10"/>
        <v>4.1266691123844769E-2</v>
      </c>
      <c r="K26" s="117">
        <f t="shared" si="11"/>
        <v>0.26888874457547834</v>
      </c>
      <c r="L26" s="117">
        <f t="shared" si="12"/>
        <v>0.23174971031286212</v>
      </c>
      <c r="M26" s="118">
        <f t="shared" si="13"/>
        <v>7.7249999999999996</v>
      </c>
      <c r="N26" s="119">
        <f t="shared" si="14"/>
        <v>7.5735199448647761E-2</v>
      </c>
      <c r="O26" s="119">
        <f t="shared" si="15"/>
        <v>1.0602927922810685</v>
      </c>
      <c r="P26" s="220">
        <f t="shared" si="16"/>
        <v>6</v>
      </c>
      <c r="Q26" s="221">
        <f t="shared" si="17"/>
        <v>1</v>
      </c>
      <c r="R26" s="221">
        <f t="shared" si="18"/>
        <v>14</v>
      </c>
      <c r="T26">
        <v>515</v>
      </c>
      <c r="U26">
        <v>9292</v>
      </c>
      <c r="V26" t="s">
        <v>218</v>
      </c>
      <c r="W26">
        <v>1320.39</v>
      </c>
      <c r="X26">
        <v>421.68599999999998</v>
      </c>
      <c r="Y26">
        <v>3.1309999999999998</v>
      </c>
      <c r="Z26">
        <v>7.7249999999999996</v>
      </c>
      <c r="AA26">
        <v>79.425898000000004</v>
      </c>
      <c r="AB26">
        <v>3.277644</v>
      </c>
      <c r="AC26">
        <v>21.356729999999999</v>
      </c>
      <c r="AD26" s="1">
        <v>306</v>
      </c>
      <c r="AE26">
        <v>1</v>
      </c>
      <c r="AF26">
        <v>14</v>
      </c>
      <c r="AG26">
        <v>56</v>
      </c>
      <c r="AH26">
        <v>16.624174</v>
      </c>
      <c r="AI26">
        <v>0</v>
      </c>
      <c r="AJ26">
        <v>0</v>
      </c>
      <c r="AK26">
        <v>6</v>
      </c>
      <c r="AL26">
        <v>1036</v>
      </c>
      <c r="AM26">
        <v>1.1552429602898877</v>
      </c>
      <c r="AN26" t="s">
        <v>71</v>
      </c>
      <c r="AO26">
        <v>1245.3779999999999</v>
      </c>
      <c r="AP26" t="s">
        <v>435</v>
      </c>
      <c r="AQ26" t="s">
        <v>117</v>
      </c>
      <c r="AR26" t="s">
        <v>119</v>
      </c>
      <c r="AS26" t="s">
        <v>117</v>
      </c>
      <c r="AT26" t="s">
        <v>119</v>
      </c>
      <c r="AU26" t="s">
        <v>174</v>
      </c>
      <c r="AV26" t="s">
        <v>218</v>
      </c>
      <c r="AW26" t="s">
        <v>71</v>
      </c>
      <c r="AX26">
        <v>9292</v>
      </c>
      <c r="AY26" t="s">
        <v>337</v>
      </c>
      <c r="AZ26">
        <v>1</v>
      </c>
      <c r="BA26" t="s">
        <v>338</v>
      </c>
      <c r="BB26">
        <v>2</v>
      </c>
      <c r="BC26">
        <v>1</v>
      </c>
      <c r="BE26" t="s">
        <v>71</v>
      </c>
      <c r="BF26">
        <v>0</v>
      </c>
      <c r="BG26" t="s">
        <v>256</v>
      </c>
      <c r="BI26" t="s">
        <v>117</v>
      </c>
      <c r="BJ26" t="s">
        <v>218</v>
      </c>
      <c r="BK26" t="s">
        <v>71</v>
      </c>
      <c r="BL26">
        <v>1.1552429602898877</v>
      </c>
      <c r="BM26">
        <v>9292</v>
      </c>
      <c r="BN26" t="s">
        <v>119</v>
      </c>
      <c r="BO26" t="s">
        <v>174</v>
      </c>
      <c r="BP26">
        <v>2</v>
      </c>
      <c r="BQ26">
        <v>1320.3899999999999</v>
      </c>
      <c r="BR26">
        <v>4.1266691123844769E-2</v>
      </c>
      <c r="BS26">
        <v>0.26888874457547834</v>
      </c>
      <c r="BT26">
        <v>0.23174971031286209</v>
      </c>
      <c r="BU26">
        <v>7.7249999999999996</v>
      </c>
      <c r="BV26">
        <v>7.5735199448647761E-2</v>
      </c>
      <c r="BW26">
        <v>1.0602927922810685</v>
      </c>
      <c r="BX26">
        <v>6</v>
      </c>
      <c r="BY26">
        <v>1</v>
      </c>
      <c r="BZ26">
        <v>14</v>
      </c>
    </row>
    <row r="27" spans="1:78" ht="16.5">
      <c r="A27" s="125" t="str">
        <f t="shared" si="1"/>
        <v>삼환운수</v>
      </c>
      <c r="B27" s="126" t="str">
        <f t="shared" si="2"/>
        <v>변상희</v>
      </c>
      <c r="C27" s="127" t="str">
        <f t="shared" si="3"/>
        <v>S</v>
      </c>
      <c r="D27" s="128">
        <f t="shared" si="4"/>
        <v>1.0877010281584267</v>
      </c>
      <c r="E27" s="129">
        <f t="shared" si="5"/>
        <v>5319</v>
      </c>
      <c r="F27" s="130" t="str">
        <f t="shared" si="6"/>
        <v>532</v>
      </c>
      <c r="G27" s="131" t="str">
        <f t="shared" si="7"/>
        <v>71바6216</v>
      </c>
      <c r="H27" s="132">
        <f t="shared" si="8"/>
        <v>5</v>
      </c>
      <c r="I27" s="133">
        <f t="shared" si="9"/>
        <v>1922.4460000000001</v>
      </c>
      <c r="J27" s="134">
        <f t="shared" si="10"/>
        <v>3.4557253122696096E-4</v>
      </c>
      <c r="K27" s="134">
        <f t="shared" si="11"/>
        <v>0.29084730128797132</v>
      </c>
      <c r="L27" s="134">
        <f t="shared" si="12"/>
        <v>6.8662526801793133E-2</v>
      </c>
      <c r="M27" s="135">
        <f t="shared" si="13"/>
        <v>5.5730000000000004</v>
      </c>
      <c r="N27" s="136">
        <f t="shared" si="14"/>
        <v>0.10403413151786838</v>
      </c>
      <c r="O27" s="136">
        <f t="shared" si="15"/>
        <v>2.1326996961163016</v>
      </c>
      <c r="P27" s="218">
        <f t="shared" si="16"/>
        <v>2</v>
      </c>
      <c r="Q27" s="219">
        <f t="shared" si="17"/>
        <v>2</v>
      </c>
      <c r="R27" s="219">
        <f t="shared" si="18"/>
        <v>41</v>
      </c>
      <c r="T27">
        <v>515</v>
      </c>
      <c r="U27">
        <v>5319</v>
      </c>
      <c r="V27" t="s">
        <v>219</v>
      </c>
      <c r="W27">
        <v>1922.4459999999999</v>
      </c>
      <c r="X27">
        <v>620.45500000000004</v>
      </c>
      <c r="Y27">
        <v>3.0979999999999999</v>
      </c>
      <c r="Z27">
        <v>5.5730000000000004</v>
      </c>
      <c r="AA27">
        <v>134.21494999999999</v>
      </c>
      <c r="AB27">
        <v>4.6380999999999999E-2</v>
      </c>
      <c r="AC27">
        <v>39.036056000000002</v>
      </c>
      <c r="AD27" s="1">
        <v>132</v>
      </c>
      <c r="AE27">
        <v>2</v>
      </c>
      <c r="AF27">
        <v>41</v>
      </c>
      <c r="AG27">
        <v>63</v>
      </c>
      <c r="AH27">
        <v>14.323634999999999</v>
      </c>
      <c r="AI27">
        <v>7</v>
      </c>
      <c r="AJ27">
        <v>0</v>
      </c>
      <c r="AK27">
        <v>2</v>
      </c>
      <c r="AL27">
        <v>263</v>
      </c>
      <c r="AM27">
        <v>1.0877010281584267</v>
      </c>
      <c r="AN27" t="s">
        <v>71</v>
      </c>
      <c r="AO27">
        <v>1497.1310000000001</v>
      </c>
      <c r="AP27" t="s">
        <v>436</v>
      </c>
      <c r="AQ27" t="s">
        <v>117</v>
      </c>
      <c r="AR27" t="s">
        <v>119</v>
      </c>
      <c r="AS27" t="s">
        <v>117</v>
      </c>
      <c r="AT27" t="s">
        <v>119</v>
      </c>
      <c r="AU27" t="s">
        <v>179</v>
      </c>
      <c r="AV27" t="s">
        <v>219</v>
      </c>
      <c r="AW27" t="s">
        <v>71</v>
      </c>
      <c r="AX27">
        <v>5319</v>
      </c>
      <c r="AY27" t="s">
        <v>337</v>
      </c>
      <c r="AZ27">
        <v>2</v>
      </c>
      <c r="BA27" t="s">
        <v>339</v>
      </c>
      <c r="BB27">
        <v>5</v>
      </c>
      <c r="BC27">
        <v>1</v>
      </c>
      <c r="BE27" t="s">
        <v>71</v>
      </c>
      <c r="BF27">
        <v>0</v>
      </c>
      <c r="BG27" t="s">
        <v>256</v>
      </c>
      <c r="BI27" t="s">
        <v>117</v>
      </c>
      <c r="BJ27" t="s">
        <v>219</v>
      </c>
      <c r="BK27" t="s">
        <v>71</v>
      </c>
      <c r="BL27">
        <v>1.0877010281584267</v>
      </c>
      <c r="BM27">
        <v>5319</v>
      </c>
      <c r="BN27" t="s">
        <v>119</v>
      </c>
      <c r="BO27" t="s">
        <v>179</v>
      </c>
      <c r="BP27">
        <v>5</v>
      </c>
      <c r="BQ27">
        <v>1922.4460000000001</v>
      </c>
      <c r="BR27">
        <v>3.4557253122696096E-4</v>
      </c>
      <c r="BS27">
        <v>0.29084730128797132</v>
      </c>
      <c r="BT27">
        <v>6.8662526801793133E-2</v>
      </c>
      <c r="BU27">
        <v>5.5730000000000004</v>
      </c>
      <c r="BV27">
        <v>0.10403413151786838</v>
      </c>
      <c r="BW27">
        <v>2.1326996961163016</v>
      </c>
      <c r="BX27">
        <v>2</v>
      </c>
      <c r="BY27">
        <v>2</v>
      </c>
      <c r="BZ27">
        <v>41</v>
      </c>
    </row>
    <row r="28" spans="1:78" ht="16.5">
      <c r="A28" s="108" t="str">
        <f t="shared" si="1"/>
        <v>삼환운수</v>
      </c>
      <c r="B28" s="109" t="str">
        <f t="shared" si="2"/>
        <v>서도원</v>
      </c>
      <c r="C28" s="110" t="str">
        <f t="shared" si="3"/>
        <v>B</v>
      </c>
      <c r="D28" s="111">
        <f t="shared" si="4"/>
        <v>0.91167097214230552</v>
      </c>
      <c r="E28" s="112">
        <f t="shared" si="5"/>
        <v>7449</v>
      </c>
      <c r="F28" s="113" t="str">
        <f t="shared" si="6"/>
        <v>566</v>
      </c>
      <c r="G28" s="114" t="str">
        <f t="shared" si="7"/>
        <v>72바1520</v>
      </c>
      <c r="H28" s="115">
        <f t="shared" si="8"/>
        <v>3</v>
      </c>
      <c r="I28" s="116">
        <f t="shared" si="9"/>
        <v>1810.2469999999998</v>
      </c>
      <c r="J28" s="117">
        <f t="shared" si="10"/>
        <v>4.5324447534154738E-2</v>
      </c>
      <c r="K28" s="117">
        <f t="shared" si="11"/>
        <v>0.38513809889156791</v>
      </c>
      <c r="L28" s="117">
        <f t="shared" si="12"/>
        <v>0.20494440813877887</v>
      </c>
      <c r="M28" s="118">
        <f t="shared" si="13"/>
        <v>9.7989999999999995</v>
      </c>
      <c r="N28" s="119">
        <f t="shared" si="14"/>
        <v>5.5241080360856835E-2</v>
      </c>
      <c r="O28" s="119">
        <f t="shared" si="15"/>
        <v>4.2535631877859768</v>
      </c>
      <c r="P28" s="220">
        <f t="shared" si="16"/>
        <v>14</v>
      </c>
      <c r="Q28" s="221">
        <f t="shared" si="17"/>
        <v>1</v>
      </c>
      <c r="R28" s="221">
        <f t="shared" si="18"/>
        <v>77</v>
      </c>
      <c r="T28">
        <v>515</v>
      </c>
      <c r="U28">
        <v>7449</v>
      </c>
      <c r="V28" t="s">
        <v>220</v>
      </c>
      <c r="W28">
        <v>1810.2470000000001</v>
      </c>
      <c r="X28">
        <v>765.74400000000003</v>
      </c>
      <c r="Y28">
        <v>2.3639999999999999</v>
      </c>
      <c r="Z28">
        <v>9.7989999999999995</v>
      </c>
      <c r="AA28">
        <v>147.27019000000001</v>
      </c>
      <c r="AB28">
        <v>6.6749400000000003</v>
      </c>
      <c r="AC28">
        <v>56.719360999999999</v>
      </c>
      <c r="AD28" s="1">
        <v>371</v>
      </c>
      <c r="AE28">
        <v>1</v>
      </c>
      <c r="AF28">
        <v>77</v>
      </c>
      <c r="AG28">
        <v>84</v>
      </c>
      <c r="AH28">
        <v>12.292012</v>
      </c>
      <c r="AI28">
        <v>13.4</v>
      </c>
      <c r="AJ28">
        <v>0</v>
      </c>
      <c r="AK28">
        <v>14</v>
      </c>
      <c r="AL28">
        <v>3215</v>
      </c>
      <c r="AM28">
        <v>0.91167097214230552</v>
      </c>
      <c r="AN28" t="s">
        <v>68</v>
      </c>
      <c r="AO28">
        <v>1630.232</v>
      </c>
      <c r="AP28" t="s">
        <v>437</v>
      </c>
      <c r="AQ28" t="s">
        <v>117</v>
      </c>
      <c r="AR28" t="s">
        <v>121</v>
      </c>
      <c r="AS28" t="s">
        <v>117</v>
      </c>
      <c r="AT28" t="s">
        <v>121</v>
      </c>
      <c r="AU28" t="s">
        <v>196</v>
      </c>
      <c r="AV28" t="s">
        <v>220</v>
      </c>
      <c r="AW28" t="s">
        <v>68</v>
      </c>
      <c r="AX28">
        <v>7449</v>
      </c>
      <c r="AY28" t="s">
        <v>438</v>
      </c>
      <c r="AZ28">
        <v>2</v>
      </c>
      <c r="BA28" t="s">
        <v>439</v>
      </c>
      <c r="BB28">
        <v>3</v>
      </c>
      <c r="BC28">
        <v>1</v>
      </c>
      <c r="BE28" t="s">
        <v>69</v>
      </c>
      <c r="BF28">
        <v>1</v>
      </c>
      <c r="BG28" t="s">
        <v>266</v>
      </c>
      <c r="BI28" t="s">
        <v>117</v>
      </c>
      <c r="BJ28" t="s">
        <v>220</v>
      </c>
      <c r="BK28" t="s">
        <v>68</v>
      </c>
      <c r="BL28">
        <v>0.91167097214230552</v>
      </c>
      <c r="BM28">
        <v>7449</v>
      </c>
      <c r="BN28" t="s">
        <v>121</v>
      </c>
      <c r="BO28" t="s">
        <v>196</v>
      </c>
      <c r="BP28">
        <v>3</v>
      </c>
      <c r="BQ28">
        <v>1810.2469999999998</v>
      </c>
      <c r="BR28">
        <v>4.5324447534154738E-2</v>
      </c>
      <c r="BS28">
        <v>0.38513809889156791</v>
      </c>
      <c r="BT28">
        <v>0.20494440813877884</v>
      </c>
      <c r="BU28">
        <v>9.7989999999999995</v>
      </c>
      <c r="BV28">
        <v>5.5241080360856835E-2</v>
      </c>
      <c r="BW28">
        <v>4.2535631877859768</v>
      </c>
      <c r="BX28">
        <v>14</v>
      </c>
      <c r="BY28">
        <v>1</v>
      </c>
      <c r="BZ28">
        <v>77</v>
      </c>
    </row>
    <row r="29" spans="1:78" ht="16.5">
      <c r="A29" s="125" t="str">
        <f t="shared" si="1"/>
        <v>삼환운수</v>
      </c>
      <c r="B29" s="126" t="str">
        <f t="shared" si="2"/>
        <v>서영윤</v>
      </c>
      <c r="C29" s="127" t="str">
        <f t="shared" si="3"/>
        <v>C</v>
      </c>
      <c r="D29" s="128">
        <f t="shared" si="4"/>
        <v>0.85111111111111104</v>
      </c>
      <c r="E29" s="129">
        <f t="shared" si="5"/>
        <v>8523</v>
      </c>
      <c r="F29" s="130" t="str">
        <f t="shared" si="6"/>
        <v>532</v>
      </c>
      <c r="G29" s="131" t="str">
        <f t="shared" si="7"/>
        <v>71바6203</v>
      </c>
      <c r="H29" s="132">
        <f t="shared" si="8"/>
        <v>1</v>
      </c>
      <c r="I29" s="133">
        <f t="shared" si="9"/>
        <v>1815.1990000000001</v>
      </c>
      <c r="J29" s="134">
        <f t="shared" si="10"/>
        <v>2.8808423235410673E-2</v>
      </c>
      <c r="K29" s="134">
        <f t="shared" si="11"/>
        <v>0.36220658730153854</v>
      </c>
      <c r="L29" s="134">
        <f t="shared" si="12"/>
        <v>0.27875731531363779</v>
      </c>
      <c r="M29" s="135">
        <f t="shared" si="13"/>
        <v>11.256</v>
      </c>
      <c r="N29" s="136">
        <f t="shared" si="14"/>
        <v>0.88144605632770834</v>
      </c>
      <c r="O29" s="136">
        <f t="shared" si="15"/>
        <v>9.5857258625638284</v>
      </c>
      <c r="P29" s="218">
        <f t="shared" si="16"/>
        <v>15</v>
      </c>
      <c r="Q29" s="219">
        <f t="shared" si="17"/>
        <v>16</v>
      </c>
      <c r="R29" s="219">
        <f t="shared" si="18"/>
        <v>174</v>
      </c>
      <c r="T29">
        <v>515</v>
      </c>
      <c r="U29">
        <v>8523</v>
      </c>
      <c r="V29" t="s">
        <v>221</v>
      </c>
      <c r="W29">
        <v>1815.1990000000001</v>
      </c>
      <c r="X29">
        <v>789.82</v>
      </c>
      <c r="Y29">
        <v>2.298</v>
      </c>
      <c r="Z29">
        <v>11.256</v>
      </c>
      <c r="AA29">
        <v>138.51969500000001</v>
      </c>
      <c r="AB29">
        <v>3.9905339999999998</v>
      </c>
      <c r="AC29">
        <v>50.172745999999997</v>
      </c>
      <c r="AD29" s="1">
        <v>506</v>
      </c>
      <c r="AE29">
        <v>16</v>
      </c>
      <c r="AF29">
        <v>174</v>
      </c>
      <c r="AG29">
        <v>62</v>
      </c>
      <c r="AH29">
        <v>13.104266000000001</v>
      </c>
      <c r="AI29">
        <v>0</v>
      </c>
      <c r="AJ29">
        <v>0</v>
      </c>
      <c r="AK29">
        <v>15</v>
      </c>
      <c r="AL29">
        <v>6814</v>
      </c>
      <c r="AM29">
        <v>0.85111111111111104</v>
      </c>
      <c r="AN29" t="s">
        <v>69</v>
      </c>
      <c r="AO29">
        <v>1815.1990000000001</v>
      </c>
      <c r="AP29" t="s">
        <v>440</v>
      </c>
      <c r="AQ29" t="s">
        <v>117</v>
      </c>
      <c r="AR29" t="s">
        <v>119</v>
      </c>
      <c r="AS29" t="s">
        <v>117</v>
      </c>
      <c r="AT29" t="s">
        <v>119</v>
      </c>
      <c r="AU29" t="s">
        <v>175</v>
      </c>
      <c r="AV29" t="s">
        <v>221</v>
      </c>
      <c r="AW29" t="s">
        <v>69</v>
      </c>
      <c r="AX29">
        <v>8523</v>
      </c>
      <c r="AY29" t="s">
        <v>319</v>
      </c>
      <c r="AZ29">
        <v>3</v>
      </c>
      <c r="BA29" t="s">
        <v>279</v>
      </c>
      <c r="BB29">
        <v>1</v>
      </c>
      <c r="BC29">
        <v>1</v>
      </c>
      <c r="BE29" t="s">
        <v>67</v>
      </c>
      <c r="BF29">
        <v>1</v>
      </c>
      <c r="BG29" t="s">
        <v>266</v>
      </c>
      <c r="BI29" t="s">
        <v>117</v>
      </c>
      <c r="BJ29" t="s">
        <v>221</v>
      </c>
      <c r="BK29" t="s">
        <v>69</v>
      </c>
      <c r="BL29">
        <v>0.85111111111111104</v>
      </c>
      <c r="BM29">
        <v>8523</v>
      </c>
      <c r="BN29" t="s">
        <v>119</v>
      </c>
      <c r="BO29" t="s">
        <v>175</v>
      </c>
      <c r="BP29">
        <v>1</v>
      </c>
      <c r="BQ29">
        <v>1815.1990000000001</v>
      </c>
      <c r="BR29">
        <v>2.8808423235410673E-2</v>
      </c>
      <c r="BS29">
        <v>0.36220658730153854</v>
      </c>
      <c r="BT29">
        <v>0.27875731531363779</v>
      </c>
      <c r="BU29">
        <v>11.256</v>
      </c>
      <c r="BV29">
        <v>0.88144605632770834</v>
      </c>
      <c r="BW29">
        <v>9.5857258625638284</v>
      </c>
      <c r="BX29">
        <v>15</v>
      </c>
      <c r="BY29">
        <v>16</v>
      </c>
      <c r="BZ29">
        <v>174</v>
      </c>
    </row>
    <row r="30" spans="1:78" ht="16.5">
      <c r="A30" s="108" t="str">
        <f t="shared" si="1"/>
        <v>삼환운수</v>
      </c>
      <c r="B30" s="109" t="str">
        <f t="shared" si="2"/>
        <v>서재덕</v>
      </c>
      <c r="C30" s="110" t="str">
        <f t="shared" si="3"/>
        <v>F</v>
      </c>
      <c r="D30" s="111">
        <f t="shared" si="4"/>
        <v>0.74202770846259603</v>
      </c>
      <c r="E30" s="112">
        <f t="shared" si="5"/>
        <v>8477</v>
      </c>
      <c r="F30" s="113" t="str">
        <f t="shared" si="6"/>
        <v>532</v>
      </c>
      <c r="G30" s="114" t="str">
        <f t="shared" si="7"/>
        <v>71바6218</v>
      </c>
      <c r="H30" s="115">
        <f t="shared" si="8"/>
        <v>7</v>
      </c>
      <c r="I30" s="116">
        <f t="shared" si="9"/>
        <v>1522.701</v>
      </c>
      <c r="J30" s="117">
        <f t="shared" si="10"/>
        <v>8.4540631371237809E-2</v>
      </c>
      <c r="K30" s="117">
        <f t="shared" si="11"/>
        <v>0.36961469249114981</v>
      </c>
      <c r="L30" s="117">
        <f t="shared" si="12"/>
        <v>0.24036235610274112</v>
      </c>
      <c r="M30" s="118">
        <f t="shared" si="13"/>
        <v>13.182</v>
      </c>
      <c r="N30" s="119">
        <f t="shared" si="14"/>
        <v>6.5672774891459326E-2</v>
      </c>
      <c r="O30" s="119">
        <f t="shared" si="15"/>
        <v>6.1075680649057169</v>
      </c>
      <c r="P30" s="220">
        <f t="shared" si="16"/>
        <v>35</v>
      </c>
      <c r="Q30" s="221">
        <f t="shared" si="17"/>
        <v>1</v>
      </c>
      <c r="R30" s="221">
        <f t="shared" si="18"/>
        <v>93</v>
      </c>
      <c r="T30">
        <v>515</v>
      </c>
      <c r="U30">
        <v>8477</v>
      </c>
      <c r="V30" t="s">
        <v>296</v>
      </c>
      <c r="W30">
        <v>1522.701</v>
      </c>
      <c r="X30">
        <v>728.524</v>
      </c>
      <c r="Y30">
        <v>2.09</v>
      </c>
      <c r="Z30">
        <v>13.182</v>
      </c>
      <c r="AA30">
        <v>124.62747</v>
      </c>
      <c r="AB30">
        <v>10.536085</v>
      </c>
      <c r="AC30">
        <v>46.064143999999999</v>
      </c>
      <c r="AD30" s="1">
        <v>366</v>
      </c>
      <c r="AE30">
        <v>1</v>
      </c>
      <c r="AF30">
        <v>93</v>
      </c>
      <c r="AG30">
        <v>65</v>
      </c>
      <c r="AH30">
        <v>12.218019999999999</v>
      </c>
      <c r="AI30">
        <v>56.7</v>
      </c>
      <c r="AJ30">
        <v>0</v>
      </c>
      <c r="AK30">
        <v>35</v>
      </c>
      <c r="AL30">
        <v>25096</v>
      </c>
      <c r="AM30">
        <v>0.74202770846259603</v>
      </c>
      <c r="AN30" t="s">
        <v>70</v>
      </c>
      <c r="AO30">
        <v>560.60199999999998</v>
      </c>
      <c r="AP30" t="s">
        <v>441</v>
      </c>
      <c r="AQ30" t="s">
        <v>117</v>
      </c>
      <c r="AR30" t="s">
        <v>119</v>
      </c>
      <c r="AS30" t="s">
        <v>117</v>
      </c>
      <c r="AT30" t="s">
        <v>119</v>
      </c>
      <c r="AU30" t="s">
        <v>181</v>
      </c>
      <c r="AV30" t="s">
        <v>296</v>
      </c>
      <c r="AW30" t="s">
        <v>70</v>
      </c>
      <c r="AX30">
        <v>8477</v>
      </c>
      <c r="AY30" t="s">
        <v>333</v>
      </c>
      <c r="AZ30">
        <v>3</v>
      </c>
      <c r="BA30" t="s">
        <v>442</v>
      </c>
      <c r="BB30">
        <v>7</v>
      </c>
      <c r="BC30">
        <v>1</v>
      </c>
      <c r="BE30" t="s">
        <v>70</v>
      </c>
      <c r="BF30">
        <v>0</v>
      </c>
      <c r="BG30" t="s">
        <v>256</v>
      </c>
      <c r="BI30" t="s">
        <v>117</v>
      </c>
      <c r="BJ30" t="s">
        <v>296</v>
      </c>
      <c r="BK30" t="s">
        <v>70</v>
      </c>
      <c r="BL30">
        <v>0.74202770846259603</v>
      </c>
      <c r="BM30">
        <v>8477</v>
      </c>
      <c r="BN30" t="s">
        <v>119</v>
      </c>
      <c r="BO30" t="s">
        <v>181</v>
      </c>
      <c r="BP30">
        <v>7</v>
      </c>
      <c r="BQ30">
        <v>1522.701</v>
      </c>
      <c r="BR30">
        <v>8.4540631371237809E-2</v>
      </c>
      <c r="BS30">
        <v>0.36961469249114981</v>
      </c>
      <c r="BT30">
        <v>0.24036235610274112</v>
      </c>
      <c r="BU30">
        <v>13.182</v>
      </c>
      <c r="BV30">
        <v>6.5672774891459326E-2</v>
      </c>
      <c r="BW30">
        <v>6.1075680649057169</v>
      </c>
      <c r="BX30">
        <v>35</v>
      </c>
      <c r="BY30">
        <v>1</v>
      </c>
      <c r="BZ30">
        <v>93</v>
      </c>
    </row>
    <row r="31" spans="1:78" ht="16.5">
      <c r="A31" s="125" t="str">
        <f t="shared" si="1"/>
        <v>삼환운수</v>
      </c>
      <c r="B31" s="126" t="str">
        <f t="shared" si="2"/>
        <v>서정룡</v>
      </c>
      <c r="C31" s="127" t="str">
        <f t="shared" si="3"/>
        <v>A</v>
      </c>
      <c r="D31" s="128">
        <f t="shared" si="4"/>
        <v>0.98355595730708589</v>
      </c>
      <c r="E31" s="129">
        <f t="shared" si="5"/>
        <v>2076</v>
      </c>
      <c r="F31" s="130" t="str">
        <f t="shared" si="6"/>
        <v>566</v>
      </c>
      <c r="G31" s="131" t="str">
        <f t="shared" si="7"/>
        <v>72바1512</v>
      </c>
      <c r="H31" s="132">
        <f t="shared" si="8"/>
        <v>4</v>
      </c>
      <c r="I31" s="133">
        <f t="shared" si="9"/>
        <v>1660.7619999999999</v>
      </c>
      <c r="J31" s="134">
        <f t="shared" si="10"/>
        <v>1.4956702153287626E-2</v>
      </c>
      <c r="K31" s="134">
        <f t="shared" si="11"/>
        <v>0.35335305121884197</v>
      </c>
      <c r="L31" s="134">
        <f t="shared" si="12"/>
        <v>0.13788851141825259</v>
      </c>
      <c r="M31" s="135">
        <f t="shared" si="13"/>
        <v>7.6950000000000003</v>
      </c>
      <c r="N31" s="136">
        <f t="shared" si="14"/>
        <v>0</v>
      </c>
      <c r="O31" s="136">
        <f t="shared" si="15"/>
        <v>1.2042664752685817</v>
      </c>
      <c r="P31" s="218">
        <f t="shared" si="16"/>
        <v>2</v>
      </c>
      <c r="Q31" s="219">
        <f t="shared" si="17"/>
        <v>0</v>
      </c>
      <c r="R31" s="219">
        <f t="shared" si="18"/>
        <v>20</v>
      </c>
      <c r="T31">
        <v>515</v>
      </c>
      <c r="U31">
        <v>2076</v>
      </c>
      <c r="V31" t="s">
        <v>222</v>
      </c>
      <c r="W31">
        <v>1660.7619999999999</v>
      </c>
      <c r="X31">
        <v>654.18600000000004</v>
      </c>
      <c r="Y31">
        <v>2.5390000000000001</v>
      </c>
      <c r="Z31">
        <v>7.6950000000000003</v>
      </c>
      <c r="AA31">
        <v>135.535493</v>
      </c>
      <c r="AB31">
        <v>2.027164</v>
      </c>
      <c r="AC31">
        <v>47.89188</v>
      </c>
      <c r="AD31" s="1">
        <v>229</v>
      </c>
      <c r="AE31">
        <v>0</v>
      </c>
      <c r="AF31">
        <v>20</v>
      </c>
      <c r="AG31">
        <v>61</v>
      </c>
      <c r="AH31">
        <v>12.253335999999999</v>
      </c>
      <c r="AI31">
        <v>0</v>
      </c>
      <c r="AJ31">
        <v>0</v>
      </c>
      <c r="AK31">
        <v>2</v>
      </c>
      <c r="AL31">
        <v>32</v>
      </c>
      <c r="AM31">
        <v>0.98355595730708589</v>
      </c>
      <c r="AN31" t="s">
        <v>66</v>
      </c>
      <c r="AO31">
        <v>1260.8879999999999</v>
      </c>
      <c r="AP31" t="s">
        <v>443</v>
      </c>
      <c r="AQ31" t="s">
        <v>117</v>
      </c>
      <c r="AR31" t="s">
        <v>121</v>
      </c>
      <c r="AS31" t="s">
        <v>117</v>
      </c>
      <c r="AT31" t="s">
        <v>121</v>
      </c>
      <c r="AU31" t="s">
        <v>194</v>
      </c>
      <c r="AV31" t="s">
        <v>222</v>
      </c>
      <c r="AW31" t="s">
        <v>66</v>
      </c>
      <c r="AX31">
        <v>2076</v>
      </c>
      <c r="AY31" t="s">
        <v>341</v>
      </c>
      <c r="AZ31">
        <v>2</v>
      </c>
      <c r="BA31" t="s">
        <v>287</v>
      </c>
      <c r="BB31">
        <v>4</v>
      </c>
      <c r="BC31">
        <v>1</v>
      </c>
      <c r="BE31" t="s">
        <v>66</v>
      </c>
      <c r="BF31">
        <v>0</v>
      </c>
      <c r="BG31" t="s">
        <v>256</v>
      </c>
      <c r="BI31" t="s">
        <v>117</v>
      </c>
      <c r="BJ31" t="s">
        <v>222</v>
      </c>
      <c r="BK31" t="s">
        <v>66</v>
      </c>
      <c r="BL31">
        <v>0.98355595730708589</v>
      </c>
      <c r="BM31">
        <v>2076</v>
      </c>
      <c r="BN31" t="s">
        <v>121</v>
      </c>
      <c r="BO31" t="s">
        <v>194</v>
      </c>
      <c r="BP31">
        <v>4</v>
      </c>
      <c r="BQ31">
        <v>1660.7619999999999</v>
      </c>
      <c r="BR31">
        <v>1.4956702153287626E-2</v>
      </c>
      <c r="BS31">
        <v>0.35335305121884197</v>
      </c>
      <c r="BT31">
        <v>0.13788851141825259</v>
      </c>
      <c r="BU31">
        <v>7.6950000000000003</v>
      </c>
      <c r="BV31">
        <v>0</v>
      </c>
      <c r="BW31">
        <v>1.2042664752685817</v>
      </c>
      <c r="BX31">
        <v>2</v>
      </c>
      <c r="BY31">
        <v>0</v>
      </c>
      <c r="BZ31">
        <v>20</v>
      </c>
    </row>
    <row r="32" spans="1:78" ht="16.5">
      <c r="A32" s="108" t="str">
        <f t="shared" si="1"/>
        <v>삼환운수</v>
      </c>
      <c r="B32" s="109" t="str">
        <f t="shared" si="2"/>
        <v>성진천</v>
      </c>
      <c r="C32" s="110" t="str">
        <f t="shared" si="3"/>
        <v>S</v>
      </c>
      <c r="D32" s="111">
        <f t="shared" si="4"/>
        <v>1.0784615384615384</v>
      </c>
      <c r="E32" s="112">
        <f t="shared" si="5"/>
        <v>1213</v>
      </c>
      <c r="F32" s="113" t="str">
        <f t="shared" si="6"/>
        <v>567</v>
      </c>
      <c r="G32" s="114" t="str">
        <f t="shared" si="7"/>
        <v>71바6459</v>
      </c>
      <c r="H32" s="115">
        <f t="shared" si="8"/>
        <v>1</v>
      </c>
      <c r="I32" s="116">
        <f t="shared" si="9"/>
        <v>1453.1379999999999</v>
      </c>
      <c r="J32" s="117">
        <f t="shared" si="10"/>
        <v>3.6486240796605215E-2</v>
      </c>
      <c r="K32" s="117">
        <f t="shared" si="11"/>
        <v>0.32591856222352017</v>
      </c>
      <c r="L32" s="117">
        <f t="shared" si="12"/>
        <v>8.5332569927976568E-2</v>
      </c>
      <c r="M32" s="118">
        <f t="shared" si="13"/>
        <v>2.915</v>
      </c>
      <c r="N32" s="119">
        <f t="shared" si="14"/>
        <v>0.137633177303188</v>
      </c>
      <c r="O32" s="119">
        <f t="shared" si="15"/>
        <v>1.37633177303188</v>
      </c>
      <c r="P32" s="220">
        <f t="shared" si="16"/>
        <v>7</v>
      </c>
      <c r="Q32" s="221">
        <f t="shared" si="17"/>
        <v>2</v>
      </c>
      <c r="R32" s="221">
        <f t="shared" si="18"/>
        <v>20</v>
      </c>
      <c r="T32">
        <v>515</v>
      </c>
      <c r="U32">
        <v>1213</v>
      </c>
      <c r="V32" t="s">
        <v>223</v>
      </c>
      <c r="W32">
        <v>1453.1379999999999</v>
      </c>
      <c r="X32">
        <v>518.27200000000005</v>
      </c>
      <c r="Y32">
        <v>2.8039999999999998</v>
      </c>
      <c r="Z32">
        <v>2.915</v>
      </c>
      <c r="AA32">
        <v>105.752961</v>
      </c>
      <c r="AB32">
        <v>3.8585280000000002</v>
      </c>
      <c r="AC32">
        <v>34.466853</v>
      </c>
      <c r="AD32" s="1">
        <v>124</v>
      </c>
      <c r="AE32">
        <v>2</v>
      </c>
      <c r="AF32">
        <v>20</v>
      </c>
      <c r="AG32">
        <v>56</v>
      </c>
      <c r="AH32">
        <v>13.740872</v>
      </c>
      <c r="AI32">
        <v>0</v>
      </c>
      <c r="AJ32">
        <v>0</v>
      </c>
      <c r="AK32">
        <v>7</v>
      </c>
      <c r="AL32">
        <v>1405</v>
      </c>
      <c r="AM32">
        <v>1.0784615384615384</v>
      </c>
      <c r="AN32" t="s">
        <v>71</v>
      </c>
      <c r="AO32">
        <v>1453.1379999999999</v>
      </c>
      <c r="AP32" t="s">
        <v>444</v>
      </c>
      <c r="AQ32" t="s">
        <v>117</v>
      </c>
      <c r="AR32" t="s">
        <v>122</v>
      </c>
      <c r="AS32" t="s">
        <v>117</v>
      </c>
      <c r="AT32" t="s">
        <v>122</v>
      </c>
      <c r="AU32" t="s">
        <v>197</v>
      </c>
      <c r="AV32" t="s">
        <v>223</v>
      </c>
      <c r="AW32" t="s">
        <v>71</v>
      </c>
      <c r="AX32">
        <v>1213</v>
      </c>
      <c r="AY32" t="s">
        <v>334</v>
      </c>
      <c r="AZ32">
        <v>3</v>
      </c>
      <c r="BA32" t="s">
        <v>306</v>
      </c>
      <c r="BB32">
        <v>1</v>
      </c>
      <c r="BC32">
        <v>1</v>
      </c>
      <c r="BE32" t="s">
        <v>71</v>
      </c>
      <c r="BF32">
        <v>0</v>
      </c>
      <c r="BG32" t="s">
        <v>256</v>
      </c>
      <c r="BI32" t="s">
        <v>117</v>
      </c>
      <c r="BJ32" t="s">
        <v>223</v>
      </c>
      <c r="BK32" t="s">
        <v>71</v>
      </c>
      <c r="BL32">
        <v>1.0784615384615384</v>
      </c>
      <c r="BM32">
        <v>1213</v>
      </c>
      <c r="BN32" t="s">
        <v>122</v>
      </c>
      <c r="BO32" t="s">
        <v>197</v>
      </c>
      <c r="BP32">
        <v>1</v>
      </c>
      <c r="BQ32">
        <v>1453.1379999999999</v>
      </c>
      <c r="BR32">
        <v>3.6486240796605215E-2</v>
      </c>
      <c r="BS32">
        <v>0.32591856222352017</v>
      </c>
      <c r="BT32">
        <v>8.5332569927976568E-2</v>
      </c>
      <c r="BU32">
        <v>2.915</v>
      </c>
      <c r="BV32">
        <v>0.137633177303188</v>
      </c>
      <c r="BW32">
        <v>1.37633177303188</v>
      </c>
      <c r="BX32">
        <v>7</v>
      </c>
      <c r="BY32">
        <v>2</v>
      </c>
      <c r="BZ32">
        <v>20</v>
      </c>
    </row>
    <row r="33" spans="1:78" ht="16.5">
      <c r="A33" s="125" t="str">
        <f t="shared" si="1"/>
        <v>삼환운수</v>
      </c>
      <c r="B33" s="126" t="str">
        <f t="shared" si="2"/>
        <v>송성일</v>
      </c>
      <c r="C33" s="127" t="str">
        <f t="shared" si="3"/>
        <v>C</v>
      </c>
      <c r="D33" s="128">
        <f t="shared" si="4"/>
        <v>0.89526315789473687</v>
      </c>
      <c r="E33" s="129">
        <f t="shared" si="5"/>
        <v>5481</v>
      </c>
      <c r="F33" s="130" t="str">
        <f t="shared" si="6"/>
        <v>540</v>
      </c>
      <c r="G33" s="131" t="str">
        <f t="shared" si="7"/>
        <v>71바6456</v>
      </c>
      <c r="H33" s="132">
        <f t="shared" si="8"/>
        <v>1</v>
      </c>
      <c r="I33" s="133">
        <f t="shared" si="9"/>
        <v>1022.96</v>
      </c>
      <c r="J33" s="134">
        <f t="shared" si="10"/>
        <v>3.763954821533477E-4</v>
      </c>
      <c r="K33" s="134">
        <f t="shared" si="11"/>
        <v>0.35293454754420533</v>
      </c>
      <c r="L33" s="134">
        <f t="shared" si="12"/>
        <v>0.23168061312270274</v>
      </c>
      <c r="M33" s="135">
        <f t="shared" si="13"/>
        <v>6.19</v>
      </c>
      <c r="N33" s="136">
        <f t="shared" si="14"/>
        <v>0</v>
      </c>
      <c r="O33" s="136">
        <f t="shared" si="15"/>
        <v>0.29326659888949713</v>
      </c>
      <c r="P33" s="218">
        <f t="shared" si="16"/>
        <v>25</v>
      </c>
      <c r="Q33" s="219">
        <f t="shared" si="17"/>
        <v>0</v>
      </c>
      <c r="R33" s="219">
        <f t="shared" si="18"/>
        <v>3</v>
      </c>
      <c r="T33">
        <v>515</v>
      </c>
      <c r="U33">
        <v>5481</v>
      </c>
      <c r="V33" t="s">
        <v>375</v>
      </c>
      <c r="W33">
        <v>1022.96</v>
      </c>
      <c r="X33">
        <v>601.40800000000002</v>
      </c>
      <c r="Y33">
        <v>1.7010000000000001</v>
      </c>
      <c r="Z33">
        <v>6.19</v>
      </c>
      <c r="AA33">
        <v>95.197742000000005</v>
      </c>
      <c r="AB33">
        <v>3.5832000000000003E-2</v>
      </c>
      <c r="AC33">
        <v>33.598571999999997</v>
      </c>
      <c r="AD33" s="1">
        <v>237</v>
      </c>
      <c r="AE33">
        <v>0</v>
      </c>
      <c r="AF33">
        <v>3</v>
      </c>
      <c r="AG33">
        <v>51</v>
      </c>
      <c r="AH33">
        <v>10.745633</v>
      </c>
      <c r="AI33">
        <v>0</v>
      </c>
      <c r="AJ33">
        <v>0</v>
      </c>
      <c r="AK33">
        <v>25</v>
      </c>
      <c r="AL33">
        <v>5235</v>
      </c>
      <c r="AM33">
        <v>0.89526315789473687</v>
      </c>
      <c r="AN33" t="s">
        <v>69</v>
      </c>
      <c r="AO33">
        <v>1022.96</v>
      </c>
      <c r="AP33" t="s">
        <v>445</v>
      </c>
      <c r="AQ33" t="s">
        <v>117</v>
      </c>
      <c r="AR33" t="s">
        <v>120</v>
      </c>
      <c r="AS33" t="s">
        <v>117</v>
      </c>
      <c r="AT33" t="s">
        <v>120</v>
      </c>
      <c r="AU33" t="s">
        <v>188</v>
      </c>
      <c r="AV33" t="s">
        <v>375</v>
      </c>
      <c r="AW33" t="s">
        <v>69</v>
      </c>
      <c r="AX33">
        <v>5481</v>
      </c>
      <c r="AY33" t="s">
        <v>349</v>
      </c>
      <c r="AZ33">
        <v>1</v>
      </c>
      <c r="BA33" t="s">
        <v>282</v>
      </c>
      <c r="BB33">
        <v>1</v>
      </c>
      <c r="BC33">
        <v>1</v>
      </c>
      <c r="BE33" t="s">
        <v>68</v>
      </c>
      <c r="BF33">
        <v>-1</v>
      </c>
      <c r="BG33" t="s">
        <v>285</v>
      </c>
      <c r="BI33" t="s">
        <v>117</v>
      </c>
      <c r="BJ33" t="s">
        <v>375</v>
      </c>
      <c r="BK33" t="s">
        <v>69</v>
      </c>
      <c r="BL33">
        <v>0.89526315789473687</v>
      </c>
      <c r="BM33">
        <v>5481</v>
      </c>
      <c r="BN33" t="s">
        <v>120</v>
      </c>
      <c r="BO33" t="s">
        <v>188</v>
      </c>
      <c r="BP33">
        <v>1</v>
      </c>
      <c r="BQ33">
        <v>1022.96</v>
      </c>
      <c r="BR33">
        <v>3.763954821533477E-4</v>
      </c>
      <c r="BS33">
        <v>0.35293454754420533</v>
      </c>
      <c r="BT33">
        <v>0.23168061312270274</v>
      </c>
      <c r="BU33">
        <v>6.19</v>
      </c>
      <c r="BV33">
        <v>0</v>
      </c>
      <c r="BW33">
        <v>0.29326659888949713</v>
      </c>
      <c r="BX33">
        <v>25</v>
      </c>
      <c r="BY33">
        <v>0</v>
      </c>
      <c r="BZ33">
        <v>3</v>
      </c>
    </row>
    <row r="34" spans="1:78" ht="16.5">
      <c r="A34" s="108" t="str">
        <f t="shared" si="1"/>
        <v>삼환운수</v>
      </c>
      <c r="B34" s="109" t="str">
        <f t="shared" si="2"/>
        <v>안경원</v>
      </c>
      <c r="C34" s="110" t="str">
        <f t="shared" si="3"/>
        <v>A</v>
      </c>
      <c r="D34" s="111">
        <f t="shared" si="4"/>
        <v>0.99749305402511601</v>
      </c>
      <c r="E34" s="112">
        <f t="shared" si="5"/>
        <v>2368</v>
      </c>
      <c r="F34" s="113" t="str">
        <f t="shared" si="6"/>
        <v>532</v>
      </c>
      <c r="G34" s="114" t="str">
        <f t="shared" si="7"/>
        <v>71바6218</v>
      </c>
      <c r="H34" s="115">
        <f t="shared" si="8"/>
        <v>2</v>
      </c>
      <c r="I34" s="116">
        <f t="shared" si="9"/>
        <v>2198.5210000000002</v>
      </c>
      <c r="J34" s="117">
        <f t="shared" si="10"/>
        <v>2.9314493976740748E-2</v>
      </c>
      <c r="K34" s="117">
        <f t="shared" si="11"/>
        <v>0.35137341178393022</v>
      </c>
      <c r="L34" s="117">
        <f t="shared" si="12"/>
        <v>0.24061630523429159</v>
      </c>
      <c r="M34" s="118">
        <f t="shared" si="13"/>
        <v>8.3309999999999995</v>
      </c>
      <c r="N34" s="119">
        <f t="shared" si="14"/>
        <v>0</v>
      </c>
      <c r="O34" s="119">
        <f t="shared" si="15"/>
        <v>5.4582148635378056</v>
      </c>
      <c r="P34" s="220">
        <f t="shared" si="16"/>
        <v>16</v>
      </c>
      <c r="Q34" s="221">
        <f t="shared" si="17"/>
        <v>0</v>
      </c>
      <c r="R34" s="221">
        <f t="shared" si="18"/>
        <v>120</v>
      </c>
      <c r="T34">
        <v>515</v>
      </c>
      <c r="U34">
        <v>2368</v>
      </c>
      <c r="V34" t="s">
        <v>224</v>
      </c>
      <c r="W34">
        <v>2198.5210000000002</v>
      </c>
      <c r="X34">
        <v>813.83799999999997</v>
      </c>
      <c r="Y34">
        <v>2.7010000000000001</v>
      </c>
      <c r="Z34">
        <v>8.3309999999999995</v>
      </c>
      <c r="AA34">
        <v>151.86661599999999</v>
      </c>
      <c r="AB34">
        <v>4.4518930000000001</v>
      </c>
      <c r="AC34">
        <v>53.361891</v>
      </c>
      <c r="AD34" s="1">
        <v>529</v>
      </c>
      <c r="AE34">
        <v>0</v>
      </c>
      <c r="AF34">
        <v>120</v>
      </c>
      <c r="AG34">
        <v>60</v>
      </c>
      <c r="AH34">
        <v>14.476656999999999</v>
      </c>
      <c r="AI34">
        <v>0</v>
      </c>
      <c r="AJ34">
        <v>0</v>
      </c>
      <c r="AK34">
        <v>16</v>
      </c>
      <c r="AL34">
        <v>3343</v>
      </c>
      <c r="AM34">
        <v>0.99749305402511601</v>
      </c>
      <c r="AN34" t="s">
        <v>66</v>
      </c>
      <c r="AO34">
        <v>2098.277</v>
      </c>
      <c r="AP34" t="s">
        <v>446</v>
      </c>
      <c r="AQ34" t="s">
        <v>117</v>
      </c>
      <c r="AR34" t="s">
        <v>119</v>
      </c>
      <c r="AS34" t="s">
        <v>117</v>
      </c>
      <c r="AT34" t="s">
        <v>119</v>
      </c>
      <c r="AU34" t="s">
        <v>181</v>
      </c>
      <c r="AV34" t="s">
        <v>224</v>
      </c>
      <c r="AW34" t="s">
        <v>66</v>
      </c>
      <c r="AX34">
        <v>2368</v>
      </c>
      <c r="AY34" t="s">
        <v>343</v>
      </c>
      <c r="AZ34">
        <v>2</v>
      </c>
      <c r="BA34" t="s">
        <v>303</v>
      </c>
      <c r="BB34">
        <v>2</v>
      </c>
      <c r="BC34">
        <v>1</v>
      </c>
      <c r="BE34" t="s">
        <v>66</v>
      </c>
      <c r="BF34">
        <v>0</v>
      </c>
      <c r="BG34" t="s">
        <v>256</v>
      </c>
      <c r="BI34" t="s">
        <v>117</v>
      </c>
      <c r="BJ34" t="s">
        <v>224</v>
      </c>
      <c r="BK34" t="s">
        <v>66</v>
      </c>
      <c r="BL34">
        <v>0.99749305402511601</v>
      </c>
      <c r="BM34">
        <v>2368</v>
      </c>
      <c r="BN34" t="s">
        <v>119</v>
      </c>
      <c r="BO34" t="s">
        <v>181</v>
      </c>
      <c r="BP34">
        <v>2</v>
      </c>
      <c r="BQ34">
        <v>2198.5210000000002</v>
      </c>
      <c r="BR34">
        <v>2.9314493976740748E-2</v>
      </c>
      <c r="BS34">
        <v>0.35137341178393022</v>
      </c>
      <c r="BT34">
        <v>0.24061630523429159</v>
      </c>
      <c r="BU34">
        <v>8.3309999999999995</v>
      </c>
      <c r="BV34">
        <v>0</v>
      </c>
      <c r="BW34">
        <v>5.4582148635378056</v>
      </c>
      <c r="BX34">
        <v>16</v>
      </c>
      <c r="BY34">
        <v>0</v>
      </c>
      <c r="BZ34">
        <v>120</v>
      </c>
    </row>
    <row r="35" spans="1:78" ht="16.5">
      <c r="A35" s="125" t="str">
        <f t="shared" si="1"/>
        <v>삼환운수</v>
      </c>
      <c r="B35" s="126" t="str">
        <f t="shared" si="2"/>
        <v>안명환</v>
      </c>
      <c r="C35" s="127" t="str">
        <f t="shared" si="3"/>
        <v>A</v>
      </c>
      <c r="D35" s="128">
        <f t="shared" si="4"/>
        <v>0.97508598104175503</v>
      </c>
      <c r="E35" s="129">
        <f t="shared" si="5"/>
        <v>5526</v>
      </c>
      <c r="F35" s="130" t="str">
        <f t="shared" si="6"/>
        <v>540</v>
      </c>
      <c r="G35" s="131" t="str">
        <f t="shared" si="7"/>
        <v>71바6453</v>
      </c>
      <c r="H35" s="132">
        <f t="shared" si="8"/>
        <v>2</v>
      </c>
      <c r="I35" s="133">
        <f t="shared" si="9"/>
        <v>1307.2939999999999</v>
      </c>
      <c r="J35" s="134">
        <f t="shared" si="10"/>
        <v>2.1032147363972783E-4</v>
      </c>
      <c r="K35" s="134">
        <f t="shared" si="11"/>
        <v>0.37148800714065766</v>
      </c>
      <c r="L35" s="134">
        <f t="shared" si="12"/>
        <v>0.29909109963022856</v>
      </c>
      <c r="M35" s="135">
        <f t="shared" si="13"/>
        <v>3.4670000000000001</v>
      </c>
      <c r="N35" s="136">
        <f t="shared" si="14"/>
        <v>0</v>
      </c>
      <c r="O35" s="136">
        <f t="shared" si="15"/>
        <v>0</v>
      </c>
      <c r="P35" s="218">
        <f t="shared" si="16"/>
        <v>31</v>
      </c>
      <c r="Q35" s="219">
        <f t="shared" si="17"/>
        <v>0</v>
      </c>
      <c r="R35" s="219">
        <f t="shared" si="18"/>
        <v>0</v>
      </c>
      <c r="T35">
        <v>515</v>
      </c>
      <c r="U35">
        <v>5526</v>
      </c>
      <c r="V35" t="s">
        <v>225</v>
      </c>
      <c r="W35">
        <v>1307.2940000000001</v>
      </c>
      <c r="X35">
        <v>670.79499999999996</v>
      </c>
      <c r="Y35">
        <v>1.9490000000000001</v>
      </c>
      <c r="Z35">
        <v>3.4670000000000001</v>
      </c>
      <c r="AA35">
        <v>121.49021</v>
      </c>
      <c r="AB35">
        <v>2.5551999999999998E-2</v>
      </c>
      <c r="AC35">
        <v>45.132156000000002</v>
      </c>
      <c r="AD35" s="1">
        <v>391</v>
      </c>
      <c r="AE35">
        <v>0</v>
      </c>
      <c r="AF35">
        <v>0</v>
      </c>
      <c r="AG35">
        <v>52</v>
      </c>
      <c r="AH35">
        <v>10.760488</v>
      </c>
      <c r="AI35">
        <v>0</v>
      </c>
      <c r="AJ35">
        <v>0</v>
      </c>
      <c r="AK35">
        <v>31</v>
      </c>
      <c r="AL35">
        <v>7471</v>
      </c>
      <c r="AM35">
        <v>0.97508598104175503</v>
      </c>
      <c r="AN35" t="s">
        <v>66</v>
      </c>
      <c r="AO35">
        <v>1214.973</v>
      </c>
      <c r="AP35" t="s">
        <v>447</v>
      </c>
      <c r="AQ35" t="s">
        <v>117</v>
      </c>
      <c r="AR35" t="s">
        <v>120</v>
      </c>
      <c r="AS35" t="s">
        <v>117</v>
      </c>
      <c r="AT35" t="s">
        <v>120</v>
      </c>
      <c r="AU35" t="s">
        <v>187</v>
      </c>
      <c r="AV35" t="s">
        <v>225</v>
      </c>
      <c r="AW35" t="s">
        <v>66</v>
      </c>
      <c r="AX35">
        <v>5526</v>
      </c>
      <c r="AY35" t="s">
        <v>355</v>
      </c>
      <c r="AZ35">
        <v>1</v>
      </c>
      <c r="BA35" t="s">
        <v>257</v>
      </c>
      <c r="BB35">
        <v>2</v>
      </c>
      <c r="BC35">
        <v>1</v>
      </c>
      <c r="BE35" t="s">
        <v>68</v>
      </c>
      <c r="BF35">
        <v>1</v>
      </c>
      <c r="BG35" t="s">
        <v>266</v>
      </c>
      <c r="BI35" t="s">
        <v>117</v>
      </c>
      <c r="BJ35" t="s">
        <v>225</v>
      </c>
      <c r="BK35" t="s">
        <v>66</v>
      </c>
      <c r="BL35">
        <v>0.97508598104175503</v>
      </c>
      <c r="BM35">
        <v>5526</v>
      </c>
      <c r="BN35" t="s">
        <v>120</v>
      </c>
      <c r="BO35" t="s">
        <v>187</v>
      </c>
      <c r="BP35">
        <v>2</v>
      </c>
      <c r="BQ35">
        <v>1307.2939999999999</v>
      </c>
      <c r="BR35">
        <v>2.1032147363972783E-4</v>
      </c>
      <c r="BS35">
        <v>0.37148800714065766</v>
      </c>
      <c r="BT35">
        <v>0.29909109963022851</v>
      </c>
      <c r="BU35">
        <v>3.4670000000000001</v>
      </c>
      <c r="BV35">
        <v>0</v>
      </c>
      <c r="BW35">
        <v>0</v>
      </c>
      <c r="BX35">
        <v>31</v>
      </c>
      <c r="BY35">
        <v>0</v>
      </c>
      <c r="BZ35">
        <v>0</v>
      </c>
    </row>
    <row r="36" spans="1:78" ht="16.5">
      <c r="A36" s="108" t="str">
        <f t="shared" si="1"/>
        <v>삼환운수</v>
      </c>
      <c r="B36" s="109" t="str">
        <f t="shared" si="2"/>
        <v>안성식</v>
      </c>
      <c r="C36" s="110" t="str">
        <f t="shared" si="3"/>
        <v>S</v>
      </c>
      <c r="D36" s="111">
        <f t="shared" si="4"/>
        <v>1.0538868282382534</v>
      </c>
      <c r="E36" s="112">
        <f t="shared" si="5"/>
        <v>6133</v>
      </c>
      <c r="F36" s="113" t="str">
        <f t="shared" si="6"/>
        <v>567</v>
      </c>
      <c r="G36" s="114" t="str">
        <f t="shared" si="7"/>
        <v>72바1518</v>
      </c>
      <c r="H36" s="115">
        <f t="shared" si="8"/>
        <v>3</v>
      </c>
      <c r="I36" s="116">
        <f t="shared" si="9"/>
        <v>1686.597</v>
      </c>
      <c r="J36" s="117">
        <f t="shared" si="10"/>
        <v>3.2138904350883846E-2</v>
      </c>
      <c r="K36" s="117">
        <f t="shared" si="11"/>
        <v>0.3092929442393198</v>
      </c>
      <c r="L36" s="117">
        <f t="shared" si="12"/>
        <v>0.14229836765984999</v>
      </c>
      <c r="M36" s="118">
        <f t="shared" si="13"/>
        <v>3.4780000000000002</v>
      </c>
      <c r="N36" s="119">
        <f t="shared" si="14"/>
        <v>0</v>
      </c>
      <c r="O36" s="119">
        <f t="shared" si="15"/>
        <v>3.2610042588715622</v>
      </c>
      <c r="P36" s="220">
        <f t="shared" si="16"/>
        <v>2</v>
      </c>
      <c r="Q36" s="221">
        <f t="shared" si="17"/>
        <v>0</v>
      </c>
      <c r="R36" s="221">
        <f t="shared" si="18"/>
        <v>55</v>
      </c>
      <c r="T36">
        <v>515</v>
      </c>
      <c r="U36">
        <v>6133</v>
      </c>
      <c r="V36" t="s">
        <v>272</v>
      </c>
      <c r="W36">
        <v>1686.597</v>
      </c>
      <c r="X36">
        <v>620.19399999999996</v>
      </c>
      <c r="Y36">
        <v>2.7189999999999999</v>
      </c>
      <c r="Z36">
        <v>3.4780000000000002</v>
      </c>
      <c r="AA36">
        <v>118.484064</v>
      </c>
      <c r="AB36">
        <v>3.8079480000000001</v>
      </c>
      <c r="AC36">
        <v>36.646284999999999</v>
      </c>
      <c r="AD36" s="1">
        <v>240</v>
      </c>
      <c r="AE36">
        <v>0</v>
      </c>
      <c r="AF36">
        <v>55</v>
      </c>
      <c r="AG36">
        <v>59</v>
      </c>
      <c r="AH36">
        <v>14.2348</v>
      </c>
      <c r="AI36">
        <v>0</v>
      </c>
      <c r="AJ36">
        <v>0</v>
      </c>
      <c r="AK36">
        <v>2</v>
      </c>
      <c r="AL36">
        <v>98</v>
      </c>
      <c r="AM36">
        <v>1.0538868282382534</v>
      </c>
      <c r="AN36" t="s">
        <v>71</v>
      </c>
      <c r="AO36">
        <v>1323.2429999999999</v>
      </c>
      <c r="AP36" t="s">
        <v>448</v>
      </c>
      <c r="AQ36" t="s">
        <v>117</v>
      </c>
      <c r="AR36" t="s">
        <v>122</v>
      </c>
      <c r="AS36" t="s">
        <v>117</v>
      </c>
      <c r="AT36" t="s">
        <v>122</v>
      </c>
      <c r="AU36" t="s">
        <v>269</v>
      </c>
      <c r="AV36" t="s">
        <v>272</v>
      </c>
      <c r="AW36" t="s">
        <v>71</v>
      </c>
      <c r="AX36">
        <v>6133</v>
      </c>
      <c r="AY36" t="s">
        <v>334</v>
      </c>
      <c r="AZ36">
        <v>6</v>
      </c>
      <c r="BA36" t="s">
        <v>335</v>
      </c>
      <c r="BB36">
        <v>3</v>
      </c>
      <c r="BC36">
        <v>1</v>
      </c>
      <c r="BE36" t="s">
        <v>71</v>
      </c>
      <c r="BF36">
        <v>0</v>
      </c>
      <c r="BG36" t="s">
        <v>256</v>
      </c>
      <c r="BI36" t="s">
        <v>117</v>
      </c>
      <c r="BJ36" t="s">
        <v>272</v>
      </c>
      <c r="BK36" t="s">
        <v>71</v>
      </c>
      <c r="BL36">
        <v>1.0538868282382534</v>
      </c>
      <c r="BM36">
        <v>6133</v>
      </c>
      <c r="BN36" t="s">
        <v>122</v>
      </c>
      <c r="BO36" t="s">
        <v>269</v>
      </c>
      <c r="BP36">
        <v>3</v>
      </c>
      <c r="BQ36">
        <v>1686.597</v>
      </c>
      <c r="BR36">
        <v>3.2138904350883846E-2</v>
      </c>
      <c r="BS36">
        <v>0.3092929442393198</v>
      </c>
      <c r="BT36">
        <v>0.14229836765984999</v>
      </c>
      <c r="BU36">
        <v>3.4780000000000002</v>
      </c>
      <c r="BV36">
        <v>0</v>
      </c>
      <c r="BW36">
        <v>3.2610042588715622</v>
      </c>
      <c r="BX36">
        <v>2</v>
      </c>
      <c r="BY36">
        <v>0</v>
      </c>
      <c r="BZ36">
        <v>55</v>
      </c>
    </row>
    <row r="37" spans="1:78" ht="16.5">
      <c r="A37" s="125" t="str">
        <f t="shared" si="1"/>
        <v>삼환운수</v>
      </c>
      <c r="B37" s="126" t="str">
        <f t="shared" si="2"/>
        <v>오주용</v>
      </c>
      <c r="C37" s="127" t="str">
        <f t="shared" si="3"/>
        <v>A</v>
      </c>
      <c r="D37" s="128">
        <f t="shared" si="4"/>
        <v>0.993120128667483</v>
      </c>
      <c r="E37" s="129">
        <f t="shared" si="5"/>
        <v>8018</v>
      </c>
      <c r="F37" s="130" t="str">
        <f t="shared" si="6"/>
        <v>566</v>
      </c>
      <c r="G37" s="131" t="str">
        <f t="shared" si="7"/>
        <v>72바1511</v>
      </c>
      <c r="H37" s="132">
        <f t="shared" si="8"/>
        <v>5</v>
      </c>
      <c r="I37" s="133">
        <f t="shared" si="9"/>
        <v>1736.9280000000001</v>
      </c>
      <c r="J37" s="134">
        <f t="shared" si="10"/>
        <v>6.0441004678958958E-3</v>
      </c>
      <c r="K37" s="134">
        <f t="shared" si="11"/>
        <v>0.36061845224725136</v>
      </c>
      <c r="L37" s="134">
        <f t="shared" si="12"/>
        <v>0.22223143388787558</v>
      </c>
      <c r="M37" s="135">
        <f t="shared" si="13"/>
        <v>7.8860000000000001</v>
      </c>
      <c r="N37" s="136">
        <f t="shared" si="14"/>
        <v>0.2302916413345861</v>
      </c>
      <c r="O37" s="136">
        <f t="shared" si="15"/>
        <v>3.627093351019731</v>
      </c>
      <c r="P37" s="218">
        <f t="shared" si="16"/>
        <v>0</v>
      </c>
      <c r="Q37" s="219">
        <f t="shared" si="17"/>
        <v>4</v>
      </c>
      <c r="R37" s="219">
        <f t="shared" si="18"/>
        <v>63</v>
      </c>
      <c r="T37">
        <v>515</v>
      </c>
      <c r="U37">
        <v>8018</v>
      </c>
      <c r="V37" t="s">
        <v>226</v>
      </c>
      <c r="W37">
        <v>1736.9280000000001</v>
      </c>
      <c r="X37">
        <v>673.29200000000003</v>
      </c>
      <c r="Y37">
        <v>2.58</v>
      </c>
      <c r="Z37">
        <v>7.8860000000000001</v>
      </c>
      <c r="AA37">
        <v>137.31323699999999</v>
      </c>
      <c r="AB37">
        <v>0.82993499999999998</v>
      </c>
      <c r="AC37">
        <v>49.517687000000002</v>
      </c>
      <c r="AD37" s="1">
        <v>386</v>
      </c>
      <c r="AE37">
        <v>4</v>
      </c>
      <c r="AF37">
        <v>63</v>
      </c>
      <c r="AG37">
        <v>73</v>
      </c>
      <c r="AH37">
        <v>12.649384</v>
      </c>
      <c r="AI37">
        <v>13.8</v>
      </c>
      <c r="AJ37">
        <v>0</v>
      </c>
      <c r="AK37">
        <v>0</v>
      </c>
      <c r="AL37">
        <v>0</v>
      </c>
      <c r="AM37">
        <v>0.993120128667483</v>
      </c>
      <c r="AN37" t="s">
        <v>66</v>
      </c>
      <c r="AO37">
        <v>1282.1020000000001</v>
      </c>
      <c r="AP37" t="s">
        <v>449</v>
      </c>
      <c r="AQ37" t="s">
        <v>117</v>
      </c>
      <c r="AR37" t="s">
        <v>121</v>
      </c>
      <c r="AS37" t="s">
        <v>117</v>
      </c>
      <c r="AT37" t="s">
        <v>121</v>
      </c>
      <c r="AU37" t="s">
        <v>192</v>
      </c>
      <c r="AV37" t="s">
        <v>226</v>
      </c>
      <c r="AW37" t="s">
        <v>66</v>
      </c>
      <c r="AX37">
        <v>8018</v>
      </c>
      <c r="AY37" t="s">
        <v>341</v>
      </c>
      <c r="AZ37">
        <v>1</v>
      </c>
      <c r="BA37" t="s">
        <v>267</v>
      </c>
      <c r="BB37">
        <v>5</v>
      </c>
      <c r="BC37">
        <v>1</v>
      </c>
      <c r="BE37" t="s">
        <v>66</v>
      </c>
      <c r="BF37">
        <v>0</v>
      </c>
      <c r="BG37" t="s">
        <v>256</v>
      </c>
      <c r="BI37" t="s">
        <v>117</v>
      </c>
      <c r="BJ37" t="s">
        <v>226</v>
      </c>
      <c r="BK37" t="s">
        <v>66</v>
      </c>
      <c r="BL37">
        <v>0.993120128667483</v>
      </c>
      <c r="BM37">
        <v>8018</v>
      </c>
      <c r="BN37" t="s">
        <v>121</v>
      </c>
      <c r="BO37" t="s">
        <v>192</v>
      </c>
      <c r="BP37">
        <v>5</v>
      </c>
      <c r="BQ37">
        <v>1736.9280000000001</v>
      </c>
      <c r="BR37">
        <v>6.0441004678958958E-3</v>
      </c>
      <c r="BS37">
        <v>0.36061845224725136</v>
      </c>
      <c r="BT37">
        <v>0.22223143388787558</v>
      </c>
      <c r="BU37">
        <v>7.8860000000000001</v>
      </c>
      <c r="BV37">
        <v>0.2302916413345861</v>
      </c>
      <c r="BW37">
        <v>3.627093351019731</v>
      </c>
      <c r="BX37">
        <v>0</v>
      </c>
      <c r="BY37">
        <v>4</v>
      </c>
      <c r="BZ37">
        <v>63</v>
      </c>
    </row>
    <row r="38" spans="1:78" ht="16.5">
      <c r="A38" s="108" t="str">
        <f t="shared" si="1"/>
        <v>삼환운수</v>
      </c>
      <c r="B38" s="109" t="str">
        <f t="shared" si="2"/>
        <v>원종연</v>
      </c>
      <c r="C38" s="110" t="str">
        <f t="shared" si="3"/>
        <v>S</v>
      </c>
      <c r="D38" s="111">
        <f t="shared" si="4"/>
        <v>1.0923076923076922</v>
      </c>
      <c r="E38" s="112">
        <f t="shared" si="5"/>
        <v>1918</v>
      </c>
      <c r="F38" s="113" t="str">
        <f t="shared" si="6"/>
        <v>566</v>
      </c>
      <c r="G38" s="114" t="str">
        <f t="shared" si="7"/>
        <v>72바1511</v>
      </c>
      <c r="H38" s="115">
        <f t="shared" si="8"/>
        <v>1</v>
      </c>
      <c r="I38" s="116">
        <f t="shared" si="9"/>
        <v>1469.789</v>
      </c>
      <c r="J38" s="117">
        <f t="shared" si="10"/>
        <v>1.0615456822985326E-2</v>
      </c>
      <c r="K38" s="117">
        <f t="shared" si="11"/>
        <v>0.37896589179509094</v>
      </c>
      <c r="L38" s="117">
        <f t="shared" si="12"/>
        <v>0.2047912999757108</v>
      </c>
      <c r="M38" s="118">
        <f t="shared" si="13"/>
        <v>7.42</v>
      </c>
      <c r="N38" s="119">
        <f t="shared" si="14"/>
        <v>6.8036976736116542E-2</v>
      </c>
      <c r="O38" s="119">
        <f t="shared" si="15"/>
        <v>6.8036976736116542E-2</v>
      </c>
      <c r="P38" s="220">
        <f t="shared" si="16"/>
        <v>2</v>
      </c>
      <c r="Q38" s="221">
        <f t="shared" si="17"/>
        <v>1</v>
      </c>
      <c r="R38" s="221">
        <f t="shared" si="18"/>
        <v>1</v>
      </c>
      <c r="T38">
        <v>515</v>
      </c>
      <c r="U38">
        <v>1918</v>
      </c>
      <c r="V38" t="s">
        <v>227</v>
      </c>
      <c r="W38">
        <v>1469.789</v>
      </c>
      <c r="X38">
        <v>517.553</v>
      </c>
      <c r="Y38">
        <v>2.84</v>
      </c>
      <c r="Z38">
        <v>7.42</v>
      </c>
      <c r="AA38">
        <v>119.946887</v>
      </c>
      <c r="AB38">
        <v>1.273291</v>
      </c>
      <c r="AC38">
        <v>45.455779</v>
      </c>
      <c r="AD38" s="1">
        <v>301</v>
      </c>
      <c r="AE38">
        <v>1</v>
      </c>
      <c r="AF38">
        <v>1</v>
      </c>
      <c r="AG38">
        <v>51</v>
      </c>
      <c r="AH38">
        <v>12.253665</v>
      </c>
      <c r="AI38">
        <v>0</v>
      </c>
      <c r="AJ38">
        <v>0</v>
      </c>
      <c r="AK38">
        <v>2</v>
      </c>
      <c r="AL38">
        <v>292</v>
      </c>
      <c r="AM38">
        <v>1.0923076923076922</v>
      </c>
      <c r="AN38" t="s">
        <v>71</v>
      </c>
      <c r="AO38">
        <v>1469.789</v>
      </c>
      <c r="AP38" t="s">
        <v>450</v>
      </c>
      <c r="AQ38" t="s">
        <v>117</v>
      </c>
      <c r="AR38" t="s">
        <v>121</v>
      </c>
      <c r="AS38" t="s">
        <v>117</v>
      </c>
      <c r="AT38" t="s">
        <v>121</v>
      </c>
      <c r="AU38" t="s">
        <v>192</v>
      </c>
      <c r="AV38" t="s">
        <v>227</v>
      </c>
      <c r="AW38" t="s">
        <v>71</v>
      </c>
      <c r="AX38">
        <v>1918</v>
      </c>
      <c r="AY38" t="s">
        <v>321</v>
      </c>
      <c r="AZ38">
        <v>2</v>
      </c>
      <c r="BA38" t="s">
        <v>361</v>
      </c>
      <c r="BB38">
        <v>1</v>
      </c>
      <c r="BC38">
        <v>1</v>
      </c>
      <c r="BE38" t="s">
        <v>71</v>
      </c>
      <c r="BF38">
        <v>0</v>
      </c>
      <c r="BG38" t="s">
        <v>256</v>
      </c>
      <c r="BI38" t="s">
        <v>117</v>
      </c>
      <c r="BJ38" t="s">
        <v>227</v>
      </c>
      <c r="BK38" t="s">
        <v>71</v>
      </c>
      <c r="BL38">
        <v>1.0923076923076922</v>
      </c>
      <c r="BM38">
        <v>1918</v>
      </c>
      <c r="BN38" t="s">
        <v>121</v>
      </c>
      <c r="BO38" t="s">
        <v>192</v>
      </c>
      <c r="BP38">
        <v>1</v>
      </c>
      <c r="BQ38">
        <v>1469.789</v>
      </c>
      <c r="BR38">
        <v>1.0615456822985326E-2</v>
      </c>
      <c r="BS38">
        <v>0.37896589179509094</v>
      </c>
      <c r="BT38">
        <v>0.2047912999757108</v>
      </c>
      <c r="BU38">
        <v>7.42</v>
      </c>
      <c r="BV38">
        <v>6.8036976736116542E-2</v>
      </c>
      <c r="BW38">
        <v>6.8036976736116542E-2</v>
      </c>
      <c r="BX38">
        <v>2</v>
      </c>
      <c r="BY38">
        <v>1</v>
      </c>
      <c r="BZ38">
        <v>1</v>
      </c>
    </row>
    <row r="39" spans="1:78" ht="16.5">
      <c r="A39" s="125" t="str">
        <f t="shared" si="1"/>
        <v>삼환운수</v>
      </c>
      <c r="B39" s="126" t="str">
        <f t="shared" si="2"/>
        <v>유만근</v>
      </c>
      <c r="C39" s="127" t="str">
        <f t="shared" si="3"/>
        <v>C</v>
      </c>
      <c r="D39" s="128">
        <f t="shared" si="4"/>
        <v>0.87130367672884435</v>
      </c>
      <c r="E39" s="129">
        <f t="shared" si="5"/>
        <v>2240</v>
      </c>
      <c r="F39" s="130" t="str">
        <f t="shared" si="6"/>
        <v>순환56</v>
      </c>
      <c r="G39" s="131" t="str">
        <f t="shared" si="7"/>
        <v>71바6212</v>
      </c>
      <c r="H39" s="132">
        <f t="shared" si="8"/>
        <v>5</v>
      </c>
      <c r="I39" s="133">
        <f t="shared" si="9"/>
        <v>654.10699999999997</v>
      </c>
      <c r="J39" s="134">
        <f t="shared" si="10"/>
        <v>3.4044894012321789E-2</v>
      </c>
      <c r="K39" s="134">
        <f t="shared" si="11"/>
        <v>0.37957382281207985</v>
      </c>
      <c r="L39" s="134">
        <f t="shared" si="12"/>
        <v>0.1314769601915283</v>
      </c>
      <c r="M39" s="135">
        <f t="shared" si="13"/>
        <v>11.163</v>
      </c>
      <c r="N39" s="136">
        <f t="shared" si="14"/>
        <v>0.45864055880765686</v>
      </c>
      <c r="O39" s="136">
        <f t="shared" si="15"/>
        <v>5.3508065194226635</v>
      </c>
      <c r="P39" s="218">
        <f t="shared" si="16"/>
        <v>1</v>
      </c>
      <c r="Q39" s="219">
        <f t="shared" si="17"/>
        <v>3</v>
      </c>
      <c r="R39" s="219">
        <f t="shared" si="18"/>
        <v>35</v>
      </c>
      <c r="T39">
        <v>515</v>
      </c>
      <c r="U39">
        <v>2240</v>
      </c>
      <c r="V39" t="s">
        <v>255</v>
      </c>
      <c r="W39">
        <v>654.10699999999997</v>
      </c>
      <c r="X39">
        <v>258.10700000000003</v>
      </c>
      <c r="Y39">
        <v>2.5339999999999998</v>
      </c>
      <c r="Z39">
        <v>11.163</v>
      </c>
      <c r="AA39">
        <v>46.890262</v>
      </c>
      <c r="AB39">
        <v>1.596374</v>
      </c>
      <c r="AC39">
        <v>17.798316</v>
      </c>
      <c r="AD39" s="1">
        <v>86</v>
      </c>
      <c r="AE39">
        <v>3</v>
      </c>
      <c r="AF39">
        <v>35</v>
      </c>
      <c r="AG39">
        <v>58</v>
      </c>
      <c r="AH39">
        <v>13.94974</v>
      </c>
      <c r="AI39">
        <v>0</v>
      </c>
      <c r="AJ39">
        <v>0</v>
      </c>
      <c r="AK39">
        <v>1</v>
      </c>
      <c r="AL39">
        <v>292</v>
      </c>
      <c r="AM39">
        <v>0.87130367672884435</v>
      </c>
      <c r="AN39" t="s">
        <v>69</v>
      </c>
      <c r="AO39">
        <v>220.31</v>
      </c>
      <c r="AP39" t="s">
        <v>451</v>
      </c>
      <c r="AQ39" t="s">
        <v>117</v>
      </c>
      <c r="AR39" t="s">
        <v>123</v>
      </c>
      <c r="AS39" t="s">
        <v>117</v>
      </c>
      <c r="AT39" t="s">
        <v>123</v>
      </c>
      <c r="AU39" t="s">
        <v>205</v>
      </c>
      <c r="AV39" t="s">
        <v>255</v>
      </c>
      <c r="AW39" t="s">
        <v>69</v>
      </c>
      <c r="AX39">
        <v>2240</v>
      </c>
      <c r="AY39" t="s">
        <v>346</v>
      </c>
      <c r="AZ39">
        <v>3</v>
      </c>
      <c r="BA39" t="s">
        <v>292</v>
      </c>
      <c r="BB39">
        <v>5</v>
      </c>
      <c r="BC39">
        <v>1</v>
      </c>
      <c r="BE39" t="s">
        <v>67</v>
      </c>
      <c r="BF39">
        <v>1</v>
      </c>
      <c r="BG39" t="s">
        <v>266</v>
      </c>
      <c r="BI39" t="s">
        <v>117</v>
      </c>
      <c r="BJ39" t="s">
        <v>255</v>
      </c>
      <c r="BK39" t="s">
        <v>69</v>
      </c>
      <c r="BL39">
        <v>0.87130367672884435</v>
      </c>
      <c r="BM39">
        <v>2240</v>
      </c>
      <c r="BN39" t="s">
        <v>123</v>
      </c>
      <c r="BO39" t="s">
        <v>205</v>
      </c>
      <c r="BP39">
        <v>5</v>
      </c>
      <c r="BQ39">
        <v>654.10699999999997</v>
      </c>
      <c r="BR39">
        <v>3.4044894012321789E-2</v>
      </c>
      <c r="BS39">
        <v>0.37957382281207985</v>
      </c>
      <c r="BT39">
        <v>0.1314769601915283</v>
      </c>
      <c r="BU39">
        <v>11.163</v>
      </c>
      <c r="BV39">
        <v>0.45864055880765686</v>
      </c>
      <c r="BW39">
        <v>5.3508065194226635</v>
      </c>
      <c r="BX39">
        <v>1</v>
      </c>
      <c r="BY39">
        <v>3</v>
      </c>
      <c r="BZ39">
        <v>35</v>
      </c>
    </row>
    <row r="40" spans="1:78" ht="16.5">
      <c r="A40" s="108" t="str">
        <f t="shared" si="1"/>
        <v>삼환운수</v>
      </c>
      <c r="B40" s="109" t="str">
        <f t="shared" si="2"/>
        <v>유승환</v>
      </c>
      <c r="C40" s="110" t="str">
        <f t="shared" si="3"/>
        <v>S</v>
      </c>
      <c r="D40" s="111">
        <f t="shared" si="4"/>
        <v>1.0637025788979531</v>
      </c>
      <c r="E40" s="112">
        <f t="shared" si="5"/>
        <v>3326</v>
      </c>
      <c r="F40" s="113" t="str">
        <f t="shared" si="6"/>
        <v>567</v>
      </c>
      <c r="G40" s="114" t="str">
        <f t="shared" si="7"/>
        <v>72바1518</v>
      </c>
      <c r="H40" s="115">
        <f t="shared" si="8"/>
        <v>5</v>
      </c>
      <c r="I40" s="116">
        <f t="shared" si="9"/>
        <v>1671.6919999999998</v>
      </c>
      <c r="J40" s="117">
        <f t="shared" si="10"/>
        <v>3.1118975067358775E-2</v>
      </c>
      <c r="K40" s="117">
        <f t="shared" si="11"/>
        <v>0.31608112116171427</v>
      </c>
      <c r="L40" s="117">
        <f t="shared" si="12"/>
        <v>0.14416531274899924</v>
      </c>
      <c r="M40" s="118">
        <f t="shared" si="13"/>
        <v>3.246</v>
      </c>
      <c r="N40" s="119">
        <f t="shared" si="14"/>
        <v>0</v>
      </c>
      <c r="O40" s="119">
        <f t="shared" si="15"/>
        <v>0.29909815923028887</v>
      </c>
      <c r="P40" s="220">
        <f t="shared" si="16"/>
        <v>0</v>
      </c>
      <c r="Q40" s="221">
        <f t="shared" si="17"/>
        <v>0</v>
      </c>
      <c r="R40" s="221">
        <f t="shared" si="18"/>
        <v>5</v>
      </c>
      <c r="T40">
        <v>515</v>
      </c>
      <c r="U40">
        <v>3326</v>
      </c>
      <c r="V40" t="s">
        <v>273</v>
      </c>
      <c r="W40">
        <v>1671.692</v>
      </c>
      <c r="X40">
        <v>608.35</v>
      </c>
      <c r="Y40">
        <v>2.7480000000000002</v>
      </c>
      <c r="Z40">
        <v>3.246</v>
      </c>
      <c r="AA40">
        <v>120.412674</v>
      </c>
      <c r="AB40">
        <v>3.7471190000000001</v>
      </c>
      <c r="AC40">
        <v>38.060172999999999</v>
      </c>
      <c r="AD40" s="1">
        <v>241</v>
      </c>
      <c r="AE40">
        <v>0</v>
      </c>
      <c r="AF40">
        <v>5</v>
      </c>
      <c r="AG40">
        <v>55</v>
      </c>
      <c r="AH40">
        <v>13.883023</v>
      </c>
      <c r="AI40">
        <v>0</v>
      </c>
      <c r="AJ40">
        <v>0</v>
      </c>
      <c r="AK40">
        <v>0</v>
      </c>
      <c r="AL40">
        <v>0</v>
      </c>
      <c r="AM40">
        <v>1.0637025788979531</v>
      </c>
      <c r="AN40" t="s">
        <v>71</v>
      </c>
      <c r="AO40">
        <v>1172.616</v>
      </c>
      <c r="AP40" t="s">
        <v>452</v>
      </c>
      <c r="AQ40" t="s">
        <v>117</v>
      </c>
      <c r="AR40" t="s">
        <v>122</v>
      </c>
      <c r="AS40" t="s">
        <v>117</v>
      </c>
      <c r="AT40" t="s">
        <v>122</v>
      </c>
      <c r="AU40" t="s">
        <v>269</v>
      </c>
      <c r="AV40" t="s">
        <v>273</v>
      </c>
      <c r="AW40" t="s">
        <v>71</v>
      </c>
      <c r="AX40">
        <v>3326</v>
      </c>
      <c r="AY40" t="s">
        <v>334</v>
      </c>
      <c r="AZ40">
        <v>4</v>
      </c>
      <c r="BA40" t="s">
        <v>342</v>
      </c>
      <c r="BB40">
        <v>5</v>
      </c>
      <c r="BC40">
        <v>1</v>
      </c>
      <c r="BE40" t="s">
        <v>71</v>
      </c>
      <c r="BF40">
        <v>0</v>
      </c>
      <c r="BG40" t="s">
        <v>256</v>
      </c>
      <c r="BI40" t="s">
        <v>117</v>
      </c>
      <c r="BJ40" t="s">
        <v>273</v>
      </c>
      <c r="BK40" t="s">
        <v>71</v>
      </c>
      <c r="BL40">
        <v>1.0637025788979531</v>
      </c>
      <c r="BM40">
        <v>3326</v>
      </c>
      <c r="BN40" t="s">
        <v>122</v>
      </c>
      <c r="BO40" t="s">
        <v>269</v>
      </c>
      <c r="BP40">
        <v>5</v>
      </c>
      <c r="BQ40">
        <v>1671.6919999999998</v>
      </c>
      <c r="BR40">
        <v>3.1118975067358775E-2</v>
      </c>
      <c r="BS40">
        <v>0.31608112116171427</v>
      </c>
      <c r="BT40">
        <v>0.14416531274899921</v>
      </c>
      <c r="BU40">
        <v>3.246</v>
      </c>
      <c r="BV40">
        <v>0</v>
      </c>
      <c r="BW40">
        <v>0.29909815923028887</v>
      </c>
      <c r="BX40">
        <v>0</v>
      </c>
      <c r="BY40">
        <v>0</v>
      </c>
      <c r="BZ40">
        <v>5</v>
      </c>
    </row>
    <row r="41" spans="1:78" ht="16.5">
      <c r="A41" s="125" t="str">
        <f t="shared" si="1"/>
        <v>삼환운수</v>
      </c>
      <c r="B41" s="126" t="str">
        <f t="shared" si="2"/>
        <v>유제훈</v>
      </c>
      <c r="C41" s="127" t="str">
        <f t="shared" si="3"/>
        <v>A</v>
      </c>
      <c r="D41" s="128">
        <f t="shared" si="4"/>
        <v>0.97025248680552267</v>
      </c>
      <c r="E41" s="129">
        <f t="shared" si="5"/>
        <v>751</v>
      </c>
      <c r="F41" s="130" t="str">
        <f t="shared" si="6"/>
        <v>567</v>
      </c>
      <c r="G41" s="131" t="str">
        <f t="shared" si="7"/>
        <v>72바1513</v>
      </c>
      <c r="H41" s="132">
        <f t="shared" si="8"/>
        <v>8</v>
      </c>
      <c r="I41" s="133">
        <f t="shared" si="9"/>
        <v>1776.5300000000002</v>
      </c>
      <c r="J41" s="134">
        <f t="shared" si="10"/>
        <v>1.0208334183073363E-2</v>
      </c>
      <c r="K41" s="134">
        <f t="shared" si="11"/>
        <v>0.37396742459323667</v>
      </c>
      <c r="L41" s="134">
        <f t="shared" si="12"/>
        <v>0.15592193771003021</v>
      </c>
      <c r="M41" s="135">
        <f t="shared" si="13"/>
        <v>7.7320000000000002</v>
      </c>
      <c r="N41" s="136">
        <f t="shared" si="14"/>
        <v>5.6289508198566859E-2</v>
      </c>
      <c r="O41" s="136">
        <f t="shared" si="15"/>
        <v>1.0695006557727704</v>
      </c>
      <c r="P41" s="218">
        <f t="shared" si="16"/>
        <v>0</v>
      </c>
      <c r="Q41" s="219">
        <f t="shared" si="17"/>
        <v>1</v>
      </c>
      <c r="R41" s="219">
        <f t="shared" si="18"/>
        <v>19</v>
      </c>
      <c r="T41">
        <v>515</v>
      </c>
      <c r="U41">
        <v>751</v>
      </c>
      <c r="V41" t="s">
        <v>228</v>
      </c>
      <c r="W41">
        <v>1776.53</v>
      </c>
      <c r="X41">
        <v>704.41</v>
      </c>
      <c r="Y41">
        <v>2.5219999999999998</v>
      </c>
      <c r="Z41">
        <v>7.7320000000000002</v>
      </c>
      <c r="AA41">
        <v>138.03241299999999</v>
      </c>
      <c r="AB41">
        <v>1.409081</v>
      </c>
      <c r="AC41">
        <v>51.619625999999997</v>
      </c>
      <c r="AD41" s="1">
        <v>277</v>
      </c>
      <c r="AE41">
        <v>1</v>
      </c>
      <c r="AF41">
        <v>19</v>
      </c>
      <c r="AG41">
        <v>67</v>
      </c>
      <c r="AH41">
        <v>12.870381999999999</v>
      </c>
      <c r="AI41">
        <v>0.7</v>
      </c>
      <c r="AJ41">
        <v>0</v>
      </c>
      <c r="AK41">
        <v>0</v>
      </c>
      <c r="AL41">
        <v>0</v>
      </c>
      <c r="AM41">
        <v>0.97025248680552267</v>
      </c>
      <c r="AN41" t="s">
        <v>66</v>
      </c>
      <c r="AO41">
        <v>403.24900000000002</v>
      </c>
      <c r="AP41" t="s">
        <v>453</v>
      </c>
      <c r="AQ41" t="s">
        <v>117</v>
      </c>
      <c r="AR41" t="s">
        <v>122</v>
      </c>
      <c r="AS41" t="s">
        <v>117</v>
      </c>
      <c r="AT41" t="s">
        <v>122</v>
      </c>
      <c r="AU41" t="s">
        <v>199</v>
      </c>
      <c r="AV41" t="s">
        <v>228</v>
      </c>
      <c r="AW41" t="s">
        <v>66</v>
      </c>
      <c r="AX41">
        <v>751</v>
      </c>
      <c r="AY41" t="s">
        <v>347</v>
      </c>
      <c r="AZ41">
        <v>2</v>
      </c>
      <c r="BA41" t="s">
        <v>289</v>
      </c>
      <c r="BB41">
        <v>8</v>
      </c>
      <c r="BC41">
        <v>1</v>
      </c>
      <c r="BE41" t="s">
        <v>66</v>
      </c>
      <c r="BF41">
        <v>0</v>
      </c>
      <c r="BG41" t="s">
        <v>256</v>
      </c>
      <c r="BI41" t="s">
        <v>117</v>
      </c>
      <c r="BJ41" t="s">
        <v>228</v>
      </c>
      <c r="BK41" t="s">
        <v>66</v>
      </c>
      <c r="BL41">
        <v>0.97025248680552267</v>
      </c>
      <c r="BM41">
        <v>751</v>
      </c>
      <c r="BN41" t="s">
        <v>122</v>
      </c>
      <c r="BO41" t="s">
        <v>199</v>
      </c>
      <c r="BP41">
        <v>8</v>
      </c>
      <c r="BQ41">
        <v>1776.5300000000002</v>
      </c>
      <c r="BR41">
        <v>1.0208334183073363E-2</v>
      </c>
      <c r="BS41">
        <v>0.37396742459323667</v>
      </c>
      <c r="BT41">
        <v>0.15592193771003024</v>
      </c>
      <c r="BU41">
        <v>7.7320000000000002</v>
      </c>
      <c r="BV41">
        <v>5.6289508198566859E-2</v>
      </c>
      <c r="BW41">
        <v>1.0695006557727704</v>
      </c>
      <c r="BX41">
        <v>0</v>
      </c>
      <c r="BY41">
        <v>1</v>
      </c>
      <c r="BZ41">
        <v>19</v>
      </c>
    </row>
    <row r="42" spans="1:78" ht="16.5">
      <c r="A42" s="108" t="str">
        <f t="shared" si="1"/>
        <v>삼환운수</v>
      </c>
      <c r="B42" s="109" t="str">
        <f t="shared" si="2"/>
        <v>유해득</v>
      </c>
      <c r="C42" s="110" t="str">
        <f t="shared" si="3"/>
        <v>C</v>
      </c>
      <c r="D42" s="111">
        <f t="shared" si="4"/>
        <v>0.89449999999999996</v>
      </c>
      <c r="E42" s="112">
        <f t="shared" si="5"/>
        <v>5915</v>
      </c>
      <c r="F42" s="113" t="str">
        <f t="shared" si="6"/>
        <v>540</v>
      </c>
      <c r="G42" s="114" t="str">
        <f t="shared" si="7"/>
        <v>71바6452</v>
      </c>
      <c r="H42" s="115">
        <f t="shared" si="8"/>
        <v>1</v>
      </c>
      <c r="I42" s="116">
        <f t="shared" si="9"/>
        <v>1429.886</v>
      </c>
      <c r="J42" s="117">
        <f t="shared" si="10"/>
        <v>5.9981382980728935E-2</v>
      </c>
      <c r="K42" s="117">
        <f t="shared" si="11"/>
        <v>0.32627077997681952</v>
      </c>
      <c r="L42" s="117">
        <f t="shared" si="12"/>
        <v>0.100007972663555</v>
      </c>
      <c r="M42" s="118">
        <f t="shared" si="13"/>
        <v>6.1950000000000003</v>
      </c>
      <c r="N42" s="119">
        <f t="shared" si="14"/>
        <v>6.9935645219269232E-2</v>
      </c>
      <c r="O42" s="119">
        <f t="shared" si="15"/>
        <v>4.0562674227176156</v>
      </c>
      <c r="P42" s="220">
        <f t="shared" si="16"/>
        <v>4</v>
      </c>
      <c r="Q42" s="221">
        <f t="shared" si="17"/>
        <v>1</v>
      </c>
      <c r="R42" s="221">
        <f t="shared" si="18"/>
        <v>58</v>
      </c>
      <c r="T42">
        <v>515</v>
      </c>
      <c r="U42">
        <v>5915</v>
      </c>
      <c r="V42" t="s">
        <v>229</v>
      </c>
      <c r="W42">
        <v>1429.886</v>
      </c>
      <c r="X42">
        <v>799.17600000000004</v>
      </c>
      <c r="Y42">
        <v>1.7889999999999999</v>
      </c>
      <c r="Z42">
        <v>6.1950000000000003</v>
      </c>
      <c r="AA42">
        <v>127.307168</v>
      </c>
      <c r="AB42">
        <v>7.6360599999999996</v>
      </c>
      <c r="AC42">
        <v>41.536608999999999</v>
      </c>
      <c r="AD42" s="1">
        <v>143</v>
      </c>
      <c r="AE42">
        <v>1</v>
      </c>
      <c r="AF42">
        <v>58</v>
      </c>
      <c r="AG42">
        <v>52</v>
      </c>
      <c r="AH42">
        <v>11.231779</v>
      </c>
      <c r="AI42">
        <v>0</v>
      </c>
      <c r="AJ42">
        <v>0</v>
      </c>
      <c r="AK42">
        <v>4</v>
      </c>
      <c r="AL42">
        <v>290</v>
      </c>
      <c r="AM42">
        <v>0.89449999999999996</v>
      </c>
      <c r="AN42" t="s">
        <v>69</v>
      </c>
      <c r="AO42">
        <v>1429.886</v>
      </c>
      <c r="AP42" t="s">
        <v>454</v>
      </c>
      <c r="AQ42" t="s">
        <v>117</v>
      </c>
      <c r="AR42" t="s">
        <v>120</v>
      </c>
      <c r="AS42" t="s">
        <v>117</v>
      </c>
      <c r="AT42" t="s">
        <v>120</v>
      </c>
      <c r="AU42" t="s">
        <v>185</v>
      </c>
      <c r="AV42" t="s">
        <v>229</v>
      </c>
      <c r="AW42" t="s">
        <v>69</v>
      </c>
      <c r="AX42">
        <v>5915</v>
      </c>
      <c r="AY42" t="s">
        <v>349</v>
      </c>
      <c r="AZ42">
        <v>2</v>
      </c>
      <c r="BA42" t="s">
        <v>286</v>
      </c>
      <c r="BB42">
        <v>1</v>
      </c>
      <c r="BC42">
        <v>1</v>
      </c>
      <c r="BE42" t="s">
        <v>69</v>
      </c>
      <c r="BF42">
        <v>0</v>
      </c>
      <c r="BG42" t="s">
        <v>256</v>
      </c>
      <c r="BI42" t="s">
        <v>117</v>
      </c>
      <c r="BJ42" t="s">
        <v>229</v>
      </c>
      <c r="BK42" t="s">
        <v>69</v>
      </c>
      <c r="BL42">
        <v>0.89449999999999996</v>
      </c>
      <c r="BM42">
        <v>5915</v>
      </c>
      <c r="BN42" t="s">
        <v>120</v>
      </c>
      <c r="BO42" t="s">
        <v>185</v>
      </c>
      <c r="BP42">
        <v>1</v>
      </c>
      <c r="BQ42">
        <v>1429.886</v>
      </c>
      <c r="BR42">
        <v>5.9981382980728935E-2</v>
      </c>
      <c r="BS42">
        <v>0.32627077997681952</v>
      </c>
      <c r="BT42">
        <v>0.100007972663555</v>
      </c>
      <c r="BU42">
        <v>6.1950000000000003</v>
      </c>
      <c r="BV42">
        <v>6.9935645219269232E-2</v>
      </c>
      <c r="BW42">
        <v>4.0562674227176156</v>
      </c>
      <c r="BX42">
        <v>4</v>
      </c>
      <c r="BY42">
        <v>1</v>
      </c>
      <c r="BZ42">
        <v>58</v>
      </c>
    </row>
    <row r="43" spans="1:78" ht="16.5">
      <c r="A43" s="125" t="str">
        <f t="shared" si="1"/>
        <v>삼환운수</v>
      </c>
      <c r="B43" s="126" t="str">
        <f t="shared" si="2"/>
        <v>이강식</v>
      </c>
      <c r="C43" s="127" t="str">
        <f t="shared" si="3"/>
        <v>S</v>
      </c>
      <c r="D43" s="128">
        <f t="shared" si="4"/>
        <v>1.0881263861600949</v>
      </c>
      <c r="E43" s="129">
        <f t="shared" si="5"/>
        <v>7742</v>
      </c>
      <c r="F43" s="130" t="str">
        <f t="shared" si="6"/>
        <v>567</v>
      </c>
      <c r="G43" s="131" t="str">
        <f t="shared" si="7"/>
        <v>72바1515</v>
      </c>
      <c r="H43" s="132">
        <f t="shared" si="8"/>
        <v>2</v>
      </c>
      <c r="I43" s="133">
        <f t="shared" si="9"/>
        <v>1372.8240000000001</v>
      </c>
      <c r="J43" s="134">
        <f t="shared" si="10"/>
        <v>2.6770562512953209E-2</v>
      </c>
      <c r="K43" s="134">
        <f t="shared" si="11"/>
        <v>0.33714762808181858</v>
      </c>
      <c r="L43" s="134">
        <f t="shared" si="12"/>
        <v>0.20323071274977708</v>
      </c>
      <c r="M43" s="135">
        <f t="shared" si="13"/>
        <v>7.0880000000000001</v>
      </c>
      <c r="N43" s="136">
        <f t="shared" si="14"/>
        <v>0</v>
      </c>
      <c r="O43" s="136">
        <f t="shared" si="15"/>
        <v>7.2842549372679963E-2</v>
      </c>
      <c r="P43" s="218">
        <f t="shared" si="16"/>
        <v>1</v>
      </c>
      <c r="Q43" s="219">
        <f t="shared" si="17"/>
        <v>0</v>
      </c>
      <c r="R43" s="219">
        <f t="shared" si="18"/>
        <v>1</v>
      </c>
      <c r="T43">
        <v>515</v>
      </c>
      <c r="U43">
        <v>7742</v>
      </c>
      <c r="V43" t="s">
        <v>297</v>
      </c>
      <c r="W43">
        <v>1377.1220000000001</v>
      </c>
      <c r="X43">
        <v>487.99900000000002</v>
      </c>
      <c r="Y43">
        <v>2.8220000000000001</v>
      </c>
      <c r="Z43">
        <v>7.0880000000000001</v>
      </c>
      <c r="AA43">
        <v>105.263496</v>
      </c>
      <c r="AB43">
        <v>2.8179630000000002</v>
      </c>
      <c r="AC43">
        <v>35.489337999999996</v>
      </c>
      <c r="AD43" s="1">
        <v>279</v>
      </c>
      <c r="AE43">
        <v>0</v>
      </c>
      <c r="AF43">
        <v>1</v>
      </c>
      <c r="AG43">
        <v>67</v>
      </c>
      <c r="AH43">
        <v>13.082616</v>
      </c>
      <c r="AI43">
        <v>0.7</v>
      </c>
      <c r="AJ43">
        <v>0</v>
      </c>
      <c r="AK43">
        <v>1</v>
      </c>
      <c r="AL43">
        <v>17</v>
      </c>
      <c r="AM43">
        <v>1.0881263861600949</v>
      </c>
      <c r="AN43" t="s">
        <v>71</v>
      </c>
      <c r="AO43">
        <v>1281.3910000000001</v>
      </c>
      <c r="AP43" t="s">
        <v>455</v>
      </c>
      <c r="AQ43" t="s">
        <v>117</v>
      </c>
      <c r="AR43" t="s">
        <v>122</v>
      </c>
      <c r="AS43" t="s">
        <v>117</v>
      </c>
      <c r="AT43" t="s">
        <v>122</v>
      </c>
      <c r="AU43" t="s">
        <v>201</v>
      </c>
      <c r="AV43" t="s">
        <v>297</v>
      </c>
      <c r="AW43" t="s">
        <v>71</v>
      </c>
      <c r="AX43">
        <v>7742</v>
      </c>
      <c r="AY43" t="s">
        <v>334</v>
      </c>
      <c r="AZ43">
        <v>2</v>
      </c>
      <c r="BA43" t="s">
        <v>305</v>
      </c>
      <c r="BB43">
        <v>2</v>
      </c>
      <c r="BC43">
        <v>1</v>
      </c>
      <c r="BE43" t="s">
        <v>71</v>
      </c>
      <c r="BF43">
        <v>0</v>
      </c>
      <c r="BG43" t="s">
        <v>256</v>
      </c>
      <c r="BI43" t="s">
        <v>117</v>
      </c>
      <c r="BJ43" t="s">
        <v>297</v>
      </c>
      <c r="BK43" t="s">
        <v>71</v>
      </c>
      <c r="BL43">
        <v>1.0881263861600949</v>
      </c>
      <c r="BM43">
        <v>7742</v>
      </c>
      <c r="BN43" t="s">
        <v>122</v>
      </c>
      <c r="BO43" t="s">
        <v>201</v>
      </c>
      <c r="BP43">
        <v>2</v>
      </c>
      <c r="BQ43">
        <v>1372.8240000000001</v>
      </c>
      <c r="BR43">
        <v>2.6770562512953209E-2</v>
      </c>
      <c r="BS43">
        <v>0.33714762808181858</v>
      </c>
      <c r="BT43">
        <v>0.20259642936500905</v>
      </c>
      <c r="BU43">
        <v>7.0880000000000001</v>
      </c>
      <c r="BV43">
        <v>0</v>
      </c>
      <c r="BW43">
        <v>7.2842549372679963E-2</v>
      </c>
      <c r="BX43">
        <v>1</v>
      </c>
      <c r="BY43">
        <v>0</v>
      </c>
      <c r="BZ43">
        <v>1</v>
      </c>
    </row>
    <row r="44" spans="1:78" ht="16.5">
      <c r="A44" s="108" t="str">
        <f t="shared" si="1"/>
        <v>삼환운수</v>
      </c>
      <c r="B44" s="109" t="str">
        <f t="shared" si="2"/>
        <v>이민경</v>
      </c>
      <c r="C44" s="110" t="str">
        <f t="shared" si="3"/>
        <v>B</v>
      </c>
      <c r="D44" s="111">
        <f t="shared" si="4"/>
        <v>0.93680497486491343</v>
      </c>
      <c r="E44" s="112">
        <f t="shared" si="5"/>
        <v>4595</v>
      </c>
      <c r="F44" s="113" t="str">
        <f t="shared" si="6"/>
        <v>566</v>
      </c>
      <c r="G44" s="114" t="str">
        <f t="shared" si="7"/>
        <v>72바1511</v>
      </c>
      <c r="H44" s="115">
        <f t="shared" si="8"/>
        <v>9</v>
      </c>
      <c r="I44" s="116">
        <f t="shared" si="9"/>
        <v>1661.6979999999999</v>
      </c>
      <c r="J44" s="117">
        <f t="shared" si="10"/>
        <v>2.1734480985375417E-2</v>
      </c>
      <c r="K44" s="117">
        <f t="shared" si="11"/>
        <v>0.35864380731902906</v>
      </c>
      <c r="L44" s="117">
        <f t="shared" si="12"/>
        <v>0.17873283833765222</v>
      </c>
      <c r="M44" s="118">
        <f t="shared" si="13"/>
        <v>6.2309999999999999</v>
      </c>
      <c r="N44" s="119">
        <f t="shared" si="14"/>
        <v>6.017940684769435E-2</v>
      </c>
      <c r="O44" s="119">
        <f t="shared" si="15"/>
        <v>1.203588136953887</v>
      </c>
      <c r="P44" s="220">
        <f t="shared" si="16"/>
        <v>4</v>
      </c>
      <c r="Q44" s="221">
        <f t="shared" si="17"/>
        <v>1</v>
      </c>
      <c r="R44" s="221">
        <f t="shared" si="18"/>
        <v>20</v>
      </c>
      <c r="T44">
        <v>515</v>
      </c>
      <c r="U44">
        <v>4595</v>
      </c>
      <c r="V44" t="s">
        <v>456</v>
      </c>
      <c r="W44">
        <v>1661.6980000000001</v>
      </c>
      <c r="X44">
        <v>689.70399999999995</v>
      </c>
      <c r="Y44">
        <v>2.4089999999999998</v>
      </c>
      <c r="Z44">
        <v>6.2309999999999999</v>
      </c>
      <c r="AA44">
        <v>133.76992999999999</v>
      </c>
      <c r="AB44">
        <v>2.9074200000000001</v>
      </c>
      <c r="AC44">
        <v>47.975757000000002</v>
      </c>
      <c r="AD44" s="1">
        <v>297</v>
      </c>
      <c r="AE44">
        <v>1</v>
      </c>
      <c r="AF44">
        <v>20</v>
      </c>
      <c r="AG44">
        <v>70</v>
      </c>
      <c r="AH44">
        <v>12.422059000000001</v>
      </c>
      <c r="AI44">
        <v>50.6</v>
      </c>
      <c r="AJ44">
        <v>0</v>
      </c>
      <c r="AK44">
        <v>4</v>
      </c>
      <c r="AL44">
        <v>3767</v>
      </c>
      <c r="AM44">
        <v>0.93680497486491343</v>
      </c>
      <c r="AN44" t="s">
        <v>68</v>
      </c>
      <c r="AO44">
        <v>318.20299999999997</v>
      </c>
      <c r="AP44" t="s">
        <v>457</v>
      </c>
      <c r="AQ44" t="s">
        <v>117</v>
      </c>
      <c r="AR44" t="s">
        <v>121</v>
      </c>
      <c r="AS44" t="s">
        <v>117</v>
      </c>
      <c r="AT44" t="s">
        <v>121</v>
      </c>
      <c r="AU44" t="s">
        <v>192</v>
      </c>
      <c r="AV44" t="s">
        <v>456</v>
      </c>
      <c r="AW44" t="s">
        <v>68</v>
      </c>
      <c r="AX44">
        <v>4595</v>
      </c>
      <c r="AY44" t="s">
        <v>438</v>
      </c>
      <c r="AZ44">
        <v>1</v>
      </c>
      <c r="BA44" t="s">
        <v>458</v>
      </c>
      <c r="BB44">
        <v>9</v>
      </c>
      <c r="BC44">
        <v>1</v>
      </c>
      <c r="BE44" t="s">
        <v>68</v>
      </c>
      <c r="BF44">
        <v>0</v>
      </c>
      <c r="BG44" t="s">
        <v>256</v>
      </c>
      <c r="BI44" t="s">
        <v>117</v>
      </c>
      <c r="BJ44" t="s">
        <v>456</v>
      </c>
      <c r="BK44" t="s">
        <v>68</v>
      </c>
      <c r="BL44">
        <v>0.93680497486491343</v>
      </c>
      <c r="BM44">
        <v>4595</v>
      </c>
      <c r="BN44" t="s">
        <v>121</v>
      </c>
      <c r="BO44" t="s">
        <v>192</v>
      </c>
      <c r="BP44">
        <v>9</v>
      </c>
      <c r="BQ44">
        <v>1661.6979999999999</v>
      </c>
      <c r="BR44">
        <v>2.1734480985375417E-2</v>
      </c>
      <c r="BS44">
        <v>0.35864380731902906</v>
      </c>
      <c r="BT44">
        <v>0.17873283833765219</v>
      </c>
      <c r="BU44">
        <v>6.2309999999999999</v>
      </c>
      <c r="BV44">
        <v>6.017940684769435E-2</v>
      </c>
      <c r="BW44">
        <v>1.203588136953887</v>
      </c>
      <c r="BX44">
        <v>4</v>
      </c>
      <c r="BY44">
        <v>1</v>
      </c>
      <c r="BZ44">
        <v>20</v>
      </c>
    </row>
    <row r="45" spans="1:78" ht="16.5">
      <c r="A45" s="125" t="str">
        <f t="shared" si="1"/>
        <v>삼환운수</v>
      </c>
      <c r="B45" s="126" t="str">
        <f t="shared" si="2"/>
        <v>이배근</v>
      </c>
      <c r="C45" s="127" t="str">
        <f t="shared" si="3"/>
        <v>C</v>
      </c>
      <c r="D45" s="128">
        <f t="shared" si="4"/>
        <v>0.85211234276360259</v>
      </c>
      <c r="E45" s="129">
        <f t="shared" si="5"/>
        <v>1632</v>
      </c>
      <c r="F45" s="130" t="str">
        <f t="shared" si="6"/>
        <v>540</v>
      </c>
      <c r="G45" s="131" t="str">
        <f t="shared" si="7"/>
        <v>71바6454</v>
      </c>
      <c r="H45" s="132">
        <f t="shared" si="8"/>
        <v>2</v>
      </c>
      <c r="I45" s="133">
        <f t="shared" si="9"/>
        <v>1255.991</v>
      </c>
      <c r="J45" s="134">
        <f t="shared" si="10"/>
        <v>3.013457309962525E-2</v>
      </c>
      <c r="K45" s="134">
        <f t="shared" si="11"/>
        <v>0.4109172526069379</v>
      </c>
      <c r="L45" s="134">
        <f t="shared" si="12"/>
        <v>0.22691245399051427</v>
      </c>
      <c r="M45" s="135">
        <f t="shared" si="13"/>
        <v>9.77</v>
      </c>
      <c r="N45" s="136">
        <f t="shared" si="14"/>
        <v>0.3184736196358095</v>
      </c>
      <c r="O45" s="136">
        <f t="shared" si="15"/>
        <v>1.8312233129059046</v>
      </c>
      <c r="P45" s="218">
        <f t="shared" si="16"/>
        <v>49</v>
      </c>
      <c r="Q45" s="219">
        <f t="shared" si="17"/>
        <v>4</v>
      </c>
      <c r="R45" s="219">
        <f t="shared" si="18"/>
        <v>23</v>
      </c>
      <c r="T45">
        <v>515</v>
      </c>
      <c r="U45">
        <v>1632</v>
      </c>
      <c r="V45" t="s">
        <v>298</v>
      </c>
      <c r="W45">
        <v>1255.991</v>
      </c>
      <c r="X45">
        <v>737.23199999999997</v>
      </c>
      <c r="Y45">
        <v>1.704</v>
      </c>
      <c r="Z45">
        <v>9.77</v>
      </c>
      <c r="AA45">
        <v>113.259411</v>
      </c>
      <c r="AB45">
        <v>3.4130240000000001</v>
      </c>
      <c r="AC45">
        <v>46.540246000000003</v>
      </c>
      <c r="AD45" s="1">
        <v>285</v>
      </c>
      <c r="AE45">
        <v>4</v>
      </c>
      <c r="AF45">
        <v>23</v>
      </c>
      <c r="AG45">
        <v>69</v>
      </c>
      <c r="AH45">
        <v>11.089506</v>
      </c>
      <c r="AI45">
        <v>23.9</v>
      </c>
      <c r="AJ45">
        <v>0</v>
      </c>
      <c r="AK45">
        <v>49</v>
      </c>
      <c r="AL45">
        <v>17019</v>
      </c>
      <c r="AM45">
        <v>0.85211234276360259</v>
      </c>
      <c r="AN45" t="s">
        <v>69</v>
      </c>
      <c r="AO45">
        <v>1201.4880000000001</v>
      </c>
      <c r="AP45" t="s">
        <v>459</v>
      </c>
      <c r="AQ45" t="s">
        <v>117</v>
      </c>
      <c r="AR45" t="s">
        <v>120</v>
      </c>
      <c r="AS45" t="s">
        <v>117</v>
      </c>
      <c r="AT45" t="s">
        <v>120</v>
      </c>
      <c r="AU45" t="s">
        <v>283</v>
      </c>
      <c r="AV45" t="s">
        <v>298</v>
      </c>
      <c r="AW45" t="s">
        <v>69</v>
      </c>
      <c r="AX45">
        <v>1632</v>
      </c>
      <c r="AY45" t="s">
        <v>349</v>
      </c>
      <c r="AZ45">
        <v>9</v>
      </c>
      <c r="BA45" t="s">
        <v>374</v>
      </c>
      <c r="BB45">
        <v>2</v>
      </c>
      <c r="BC45">
        <v>1</v>
      </c>
      <c r="BE45" t="s">
        <v>69</v>
      </c>
      <c r="BF45">
        <v>0</v>
      </c>
      <c r="BG45" t="s">
        <v>256</v>
      </c>
      <c r="BI45" t="s">
        <v>117</v>
      </c>
      <c r="BJ45" t="s">
        <v>298</v>
      </c>
      <c r="BK45" t="s">
        <v>69</v>
      </c>
      <c r="BL45">
        <v>0.85211234276360259</v>
      </c>
      <c r="BM45">
        <v>1632</v>
      </c>
      <c r="BN45" t="s">
        <v>120</v>
      </c>
      <c r="BO45" t="s">
        <v>283</v>
      </c>
      <c r="BP45">
        <v>2</v>
      </c>
      <c r="BQ45">
        <v>1255.991</v>
      </c>
      <c r="BR45">
        <v>3.013457309962525E-2</v>
      </c>
      <c r="BS45">
        <v>0.4109172526069379</v>
      </c>
      <c r="BT45">
        <v>0.22691245399051427</v>
      </c>
      <c r="BU45">
        <v>9.77</v>
      </c>
      <c r="BV45">
        <v>0.3184736196358095</v>
      </c>
      <c r="BW45">
        <v>1.8312233129059046</v>
      </c>
      <c r="BX45">
        <v>49</v>
      </c>
      <c r="BY45">
        <v>4</v>
      </c>
      <c r="BZ45">
        <v>23</v>
      </c>
    </row>
    <row r="46" spans="1:78" ht="16.5">
      <c r="A46" s="108" t="str">
        <f t="shared" si="1"/>
        <v>삼환운수</v>
      </c>
      <c r="B46" s="109" t="str">
        <f t="shared" si="2"/>
        <v>이상구</v>
      </c>
      <c r="C46" s="110" t="str">
        <f t="shared" si="3"/>
        <v>A</v>
      </c>
      <c r="D46" s="111">
        <f t="shared" si="4"/>
        <v>0.95100000000000007</v>
      </c>
      <c r="E46" s="112">
        <f t="shared" si="5"/>
        <v>540</v>
      </c>
      <c r="F46" s="113" t="str">
        <f t="shared" si="6"/>
        <v>순환56</v>
      </c>
      <c r="G46" s="114" t="str">
        <f t="shared" si="7"/>
        <v>71바6212</v>
      </c>
      <c r="H46" s="115">
        <f t="shared" si="8"/>
        <v>1</v>
      </c>
      <c r="I46" s="116">
        <f t="shared" si="9"/>
        <v>1820.0650000000001</v>
      </c>
      <c r="J46" s="117">
        <f t="shared" si="10"/>
        <v>1.472697254938479E-3</v>
      </c>
      <c r="K46" s="117">
        <f t="shared" si="11"/>
        <v>0.35342014458402865</v>
      </c>
      <c r="L46" s="117">
        <f t="shared" si="12"/>
        <v>7.7469760695359782E-2</v>
      </c>
      <c r="M46" s="118">
        <f t="shared" si="13"/>
        <v>9.9659999999999993</v>
      </c>
      <c r="N46" s="119">
        <f t="shared" si="14"/>
        <v>0</v>
      </c>
      <c r="O46" s="119">
        <f t="shared" si="15"/>
        <v>2.9669270053542043</v>
      </c>
      <c r="P46" s="220">
        <f t="shared" si="16"/>
        <v>1</v>
      </c>
      <c r="Q46" s="221">
        <f t="shared" si="17"/>
        <v>0</v>
      </c>
      <c r="R46" s="221">
        <f t="shared" si="18"/>
        <v>54</v>
      </c>
      <c r="T46">
        <v>515</v>
      </c>
      <c r="U46">
        <v>540</v>
      </c>
      <c r="V46" t="s">
        <v>230</v>
      </c>
      <c r="W46">
        <v>1820.0650000000001</v>
      </c>
      <c r="X46">
        <v>637.97199999999998</v>
      </c>
      <c r="Y46">
        <v>2.8530000000000002</v>
      </c>
      <c r="Z46">
        <v>9.9659999999999993</v>
      </c>
      <c r="AA46">
        <v>115.418834</v>
      </c>
      <c r="AB46">
        <v>0.16997699999999999</v>
      </c>
      <c r="AC46">
        <v>40.791341000000003</v>
      </c>
      <c r="AD46" s="1">
        <v>141</v>
      </c>
      <c r="AE46">
        <v>0</v>
      </c>
      <c r="AF46">
        <v>54</v>
      </c>
      <c r="AG46">
        <v>60</v>
      </c>
      <c r="AH46">
        <v>15.769220000000001</v>
      </c>
      <c r="AI46">
        <v>0</v>
      </c>
      <c r="AJ46">
        <v>0</v>
      </c>
      <c r="AK46">
        <v>1</v>
      </c>
      <c r="AL46">
        <v>56</v>
      </c>
      <c r="AM46">
        <v>0.95100000000000007</v>
      </c>
      <c r="AN46" t="s">
        <v>66</v>
      </c>
      <c r="AO46">
        <v>1820.0650000000001</v>
      </c>
      <c r="AP46" t="s">
        <v>460</v>
      </c>
      <c r="AQ46" t="s">
        <v>117</v>
      </c>
      <c r="AR46" t="s">
        <v>123</v>
      </c>
      <c r="AS46" t="s">
        <v>117</v>
      </c>
      <c r="AT46" t="s">
        <v>123</v>
      </c>
      <c r="AU46" t="s">
        <v>205</v>
      </c>
      <c r="AV46" t="s">
        <v>230</v>
      </c>
      <c r="AW46" t="s">
        <v>66</v>
      </c>
      <c r="AX46">
        <v>540</v>
      </c>
      <c r="AY46" t="s">
        <v>418</v>
      </c>
      <c r="AZ46">
        <v>3</v>
      </c>
      <c r="BA46" t="s">
        <v>461</v>
      </c>
      <c r="BB46">
        <v>1</v>
      </c>
      <c r="BC46">
        <v>1</v>
      </c>
      <c r="BE46" t="s">
        <v>69</v>
      </c>
      <c r="BF46">
        <v>2</v>
      </c>
      <c r="BG46" t="s">
        <v>266</v>
      </c>
      <c r="BI46" t="s">
        <v>117</v>
      </c>
      <c r="BJ46" t="s">
        <v>230</v>
      </c>
      <c r="BK46" t="s">
        <v>66</v>
      </c>
      <c r="BL46">
        <v>0.95100000000000007</v>
      </c>
      <c r="BM46">
        <v>540</v>
      </c>
      <c r="BN46" t="s">
        <v>123</v>
      </c>
      <c r="BO46" t="s">
        <v>205</v>
      </c>
      <c r="BP46">
        <v>1</v>
      </c>
      <c r="BQ46">
        <v>1820.0650000000001</v>
      </c>
      <c r="BR46">
        <v>1.472697254938479E-3</v>
      </c>
      <c r="BS46">
        <v>0.35342014458402865</v>
      </c>
      <c r="BT46">
        <v>7.7469760695359782E-2</v>
      </c>
      <c r="BU46">
        <v>9.9659999999999993</v>
      </c>
      <c r="BV46">
        <v>0</v>
      </c>
      <c r="BW46">
        <v>2.9669270053542043</v>
      </c>
      <c r="BX46">
        <v>1</v>
      </c>
      <c r="BY46">
        <v>0</v>
      </c>
      <c r="BZ46">
        <v>54</v>
      </c>
    </row>
    <row r="47" spans="1:78" ht="16.5">
      <c r="A47" s="125" t="str">
        <f t="shared" si="1"/>
        <v>삼환운수</v>
      </c>
      <c r="B47" s="126" t="str">
        <f t="shared" si="2"/>
        <v>이상봉</v>
      </c>
      <c r="C47" s="127" t="str">
        <f t="shared" si="3"/>
        <v>B</v>
      </c>
      <c r="D47" s="128">
        <f t="shared" si="4"/>
        <v>0.94921699401282245</v>
      </c>
      <c r="E47" s="129">
        <f t="shared" si="5"/>
        <v>965</v>
      </c>
      <c r="F47" s="130" t="str">
        <f t="shared" si="6"/>
        <v>순환56</v>
      </c>
      <c r="G47" s="131" t="str">
        <f t="shared" si="7"/>
        <v>71바6212</v>
      </c>
      <c r="H47" s="132">
        <f t="shared" si="8"/>
        <v>3</v>
      </c>
      <c r="I47" s="133">
        <f t="shared" si="9"/>
        <v>1891.4170000000001</v>
      </c>
      <c r="J47" s="134">
        <f t="shared" si="10"/>
        <v>1.4579792515838835E-4</v>
      </c>
      <c r="K47" s="134">
        <f t="shared" si="11"/>
        <v>0.37214501276855511</v>
      </c>
      <c r="L47" s="134">
        <f t="shared" si="12"/>
        <v>0.1649556919494749</v>
      </c>
      <c r="M47" s="135">
        <f t="shared" si="13"/>
        <v>10.145</v>
      </c>
      <c r="N47" s="136">
        <f t="shared" si="14"/>
        <v>0</v>
      </c>
      <c r="O47" s="136">
        <f t="shared" si="15"/>
        <v>4.3882443691687234</v>
      </c>
      <c r="P47" s="218">
        <f t="shared" si="16"/>
        <v>6</v>
      </c>
      <c r="Q47" s="219">
        <f t="shared" si="17"/>
        <v>0</v>
      </c>
      <c r="R47" s="219">
        <f t="shared" si="18"/>
        <v>83</v>
      </c>
      <c r="T47">
        <v>515</v>
      </c>
      <c r="U47">
        <v>965</v>
      </c>
      <c r="V47" t="s">
        <v>231</v>
      </c>
      <c r="W47">
        <v>1891.4169999999999</v>
      </c>
      <c r="X47">
        <v>668.21</v>
      </c>
      <c r="Y47">
        <v>2.831</v>
      </c>
      <c r="Z47">
        <v>10.145</v>
      </c>
      <c r="AA47">
        <v>121.922174</v>
      </c>
      <c r="AB47">
        <v>1.7776E-2</v>
      </c>
      <c r="AC47">
        <v>45.372729</v>
      </c>
      <c r="AD47" s="1">
        <v>312</v>
      </c>
      <c r="AE47">
        <v>0</v>
      </c>
      <c r="AF47">
        <v>83</v>
      </c>
      <c r="AG47">
        <v>63</v>
      </c>
      <c r="AH47">
        <v>15.513313999999999</v>
      </c>
      <c r="AI47">
        <v>0</v>
      </c>
      <c r="AJ47">
        <v>0</v>
      </c>
      <c r="AK47">
        <v>6</v>
      </c>
      <c r="AL47">
        <v>799</v>
      </c>
      <c r="AM47">
        <v>0.94921699401282245</v>
      </c>
      <c r="AN47" t="s">
        <v>68</v>
      </c>
      <c r="AO47">
        <v>1735.116</v>
      </c>
      <c r="AP47" t="s">
        <v>462</v>
      </c>
      <c r="AQ47" t="s">
        <v>117</v>
      </c>
      <c r="AR47" t="s">
        <v>123</v>
      </c>
      <c r="AS47" t="s">
        <v>117</v>
      </c>
      <c r="AT47" t="s">
        <v>123</v>
      </c>
      <c r="AU47" t="s">
        <v>205</v>
      </c>
      <c r="AV47" t="s">
        <v>231</v>
      </c>
      <c r="AW47" t="s">
        <v>68</v>
      </c>
      <c r="AX47">
        <v>965</v>
      </c>
      <c r="AY47" t="s">
        <v>350</v>
      </c>
      <c r="AZ47">
        <v>1</v>
      </c>
      <c r="BA47" t="s">
        <v>293</v>
      </c>
      <c r="BB47">
        <v>3</v>
      </c>
      <c r="BC47">
        <v>1</v>
      </c>
      <c r="BE47" t="s">
        <v>68</v>
      </c>
      <c r="BF47">
        <v>0</v>
      </c>
      <c r="BG47" t="s">
        <v>256</v>
      </c>
      <c r="BI47" t="s">
        <v>117</v>
      </c>
      <c r="BJ47" t="s">
        <v>231</v>
      </c>
      <c r="BK47" t="s">
        <v>68</v>
      </c>
      <c r="BL47">
        <v>0.94921699401282245</v>
      </c>
      <c r="BM47">
        <v>965</v>
      </c>
      <c r="BN47" t="s">
        <v>123</v>
      </c>
      <c r="BO47" t="s">
        <v>205</v>
      </c>
      <c r="BP47">
        <v>3</v>
      </c>
      <c r="BQ47">
        <v>1891.4170000000001</v>
      </c>
      <c r="BR47">
        <v>1.4579792515838835E-4</v>
      </c>
      <c r="BS47">
        <v>0.37214501276855511</v>
      </c>
      <c r="BT47">
        <v>0.16495569194947493</v>
      </c>
      <c r="BU47">
        <v>10.145</v>
      </c>
      <c r="BV47">
        <v>0</v>
      </c>
      <c r="BW47">
        <v>4.3882443691687234</v>
      </c>
      <c r="BX47">
        <v>6</v>
      </c>
      <c r="BY47">
        <v>0</v>
      </c>
      <c r="BZ47">
        <v>83</v>
      </c>
    </row>
    <row r="48" spans="1:78" ht="16.5">
      <c r="A48" s="108" t="str">
        <f t="shared" si="1"/>
        <v>삼환운수</v>
      </c>
      <c r="B48" s="109" t="str">
        <f t="shared" si="2"/>
        <v>이상천</v>
      </c>
      <c r="C48" s="110" t="str">
        <f t="shared" si="3"/>
        <v>B</v>
      </c>
      <c r="D48" s="111">
        <f t="shared" si="4"/>
        <v>0.90700000000000003</v>
      </c>
      <c r="E48" s="112">
        <f t="shared" si="5"/>
        <v>4232</v>
      </c>
      <c r="F48" s="113" t="str">
        <f t="shared" si="6"/>
        <v>540</v>
      </c>
      <c r="G48" s="114" t="str">
        <f t="shared" si="7"/>
        <v>71바6461</v>
      </c>
      <c r="H48" s="115">
        <f t="shared" si="8"/>
        <v>1</v>
      </c>
      <c r="I48" s="116">
        <f t="shared" si="9"/>
        <v>1385.8530000000001</v>
      </c>
      <c r="J48" s="117">
        <f t="shared" si="10"/>
        <v>9.4647404733606632E-5</v>
      </c>
      <c r="K48" s="117">
        <f t="shared" si="11"/>
        <v>0.42273303535225609</v>
      </c>
      <c r="L48" s="117">
        <f t="shared" si="12"/>
        <v>0.23090472077485852</v>
      </c>
      <c r="M48" s="118">
        <f t="shared" si="13"/>
        <v>8.7629999999999999</v>
      </c>
      <c r="N48" s="119">
        <f t="shared" si="14"/>
        <v>0</v>
      </c>
      <c r="O48" s="119">
        <f t="shared" si="15"/>
        <v>0.28863090096857313</v>
      </c>
      <c r="P48" s="220">
        <f t="shared" si="16"/>
        <v>34</v>
      </c>
      <c r="Q48" s="221">
        <f t="shared" si="17"/>
        <v>0</v>
      </c>
      <c r="R48" s="221">
        <f t="shared" si="18"/>
        <v>4</v>
      </c>
      <c r="T48">
        <v>515</v>
      </c>
      <c r="U48">
        <v>4232</v>
      </c>
      <c r="V48" t="s">
        <v>232</v>
      </c>
      <c r="W48">
        <v>1390.127</v>
      </c>
      <c r="X48">
        <v>765.755</v>
      </c>
      <c r="Y48">
        <v>1.8149999999999999</v>
      </c>
      <c r="Z48">
        <v>8.7629999999999999</v>
      </c>
      <c r="AA48">
        <v>126.17355999999999</v>
      </c>
      <c r="AB48">
        <v>1.1941999999999999E-2</v>
      </c>
      <c r="AC48">
        <v>53.337732000000003</v>
      </c>
      <c r="AD48" s="1">
        <v>320</v>
      </c>
      <c r="AE48">
        <v>0</v>
      </c>
      <c r="AF48">
        <v>4</v>
      </c>
      <c r="AG48">
        <v>58</v>
      </c>
      <c r="AH48">
        <v>11.017576999999999</v>
      </c>
      <c r="AI48">
        <v>0</v>
      </c>
      <c r="AJ48">
        <v>0</v>
      </c>
      <c r="AK48">
        <v>34</v>
      </c>
      <c r="AL48">
        <v>8942</v>
      </c>
      <c r="AM48">
        <v>0.90700000000000003</v>
      </c>
      <c r="AN48" t="s">
        <v>68</v>
      </c>
      <c r="AO48">
        <v>1385.8530000000001</v>
      </c>
      <c r="AP48" t="s">
        <v>463</v>
      </c>
      <c r="AQ48" t="s">
        <v>117</v>
      </c>
      <c r="AR48" t="s">
        <v>120</v>
      </c>
      <c r="AS48" t="s">
        <v>117</v>
      </c>
      <c r="AT48" t="s">
        <v>120</v>
      </c>
      <c r="AU48" t="s">
        <v>190</v>
      </c>
      <c r="AV48" t="s">
        <v>232</v>
      </c>
      <c r="AW48" t="s">
        <v>68</v>
      </c>
      <c r="AX48">
        <v>4232</v>
      </c>
      <c r="AY48" t="s">
        <v>330</v>
      </c>
      <c r="AZ48">
        <v>4</v>
      </c>
      <c r="BA48" t="s">
        <v>356</v>
      </c>
      <c r="BB48">
        <v>1</v>
      </c>
      <c r="BC48">
        <v>1</v>
      </c>
      <c r="BE48" t="s">
        <v>69</v>
      </c>
      <c r="BF48">
        <v>1</v>
      </c>
      <c r="BG48" t="s">
        <v>266</v>
      </c>
      <c r="BI48" t="s">
        <v>117</v>
      </c>
      <c r="BJ48" t="s">
        <v>232</v>
      </c>
      <c r="BK48" t="s">
        <v>68</v>
      </c>
      <c r="BL48">
        <v>0.90700000000000003</v>
      </c>
      <c r="BM48">
        <v>4232</v>
      </c>
      <c r="BN48" t="s">
        <v>120</v>
      </c>
      <c r="BO48" t="s">
        <v>190</v>
      </c>
      <c r="BP48">
        <v>1</v>
      </c>
      <c r="BQ48">
        <v>1385.8530000000001</v>
      </c>
      <c r="BR48">
        <v>9.4647404733606632E-5</v>
      </c>
      <c r="BS48">
        <v>0.42273303535225609</v>
      </c>
      <c r="BT48">
        <v>0.23019479515180988</v>
      </c>
      <c r="BU48">
        <v>8.7629999999999999</v>
      </c>
      <c r="BV48">
        <v>0</v>
      </c>
      <c r="BW48">
        <v>0.28863090096857313</v>
      </c>
      <c r="BX48">
        <v>34</v>
      </c>
      <c r="BY48">
        <v>0</v>
      </c>
      <c r="BZ48">
        <v>4</v>
      </c>
    </row>
    <row r="49" spans="1:78" ht="16.5">
      <c r="A49" s="125" t="str">
        <f t="shared" si="1"/>
        <v>삼환운수</v>
      </c>
      <c r="B49" s="126" t="str">
        <f t="shared" si="2"/>
        <v>이선교</v>
      </c>
      <c r="C49" s="127" t="str">
        <f t="shared" si="3"/>
        <v>B</v>
      </c>
      <c r="D49" s="128">
        <f t="shared" si="4"/>
        <v>0.91299999999999992</v>
      </c>
      <c r="E49" s="129">
        <f t="shared" si="5"/>
        <v>8282</v>
      </c>
      <c r="F49" s="130" t="str">
        <f t="shared" si="6"/>
        <v>순환56</v>
      </c>
      <c r="G49" s="131" t="str">
        <f t="shared" si="7"/>
        <v>71바6220</v>
      </c>
      <c r="H49" s="132">
        <f t="shared" si="8"/>
        <v>1</v>
      </c>
      <c r="I49" s="133">
        <f t="shared" si="9"/>
        <v>2214.7759999999998</v>
      </c>
      <c r="J49" s="134">
        <f t="shared" si="10"/>
        <v>1.0595881896178189E-2</v>
      </c>
      <c r="K49" s="134">
        <f t="shared" si="11"/>
        <v>0.38175548846487001</v>
      </c>
      <c r="L49" s="134">
        <f t="shared" si="12"/>
        <v>9.2560150552471229E-2</v>
      </c>
      <c r="M49" s="135">
        <f t="shared" si="13"/>
        <v>13.459</v>
      </c>
      <c r="N49" s="136">
        <f t="shared" si="14"/>
        <v>4.5151292952424989E-2</v>
      </c>
      <c r="O49" s="136">
        <f t="shared" si="15"/>
        <v>1.6705978392397245</v>
      </c>
      <c r="P49" s="218">
        <f t="shared" si="16"/>
        <v>27</v>
      </c>
      <c r="Q49" s="219">
        <f t="shared" si="17"/>
        <v>1</v>
      </c>
      <c r="R49" s="219">
        <f t="shared" si="18"/>
        <v>37</v>
      </c>
      <c r="T49">
        <v>515</v>
      </c>
      <c r="U49">
        <v>8282</v>
      </c>
      <c r="V49" t="s">
        <v>233</v>
      </c>
      <c r="W49">
        <v>2214.7759999999998</v>
      </c>
      <c r="X49">
        <v>808.70899999999995</v>
      </c>
      <c r="Y49">
        <v>2.7389999999999999</v>
      </c>
      <c r="Z49">
        <v>13.459</v>
      </c>
      <c r="AA49">
        <v>150.263283</v>
      </c>
      <c r="AB49">
        <v>1.5921719999999999</v>
      </c>
      <c r="AC49">
        <v>57.363833</v>
      </c>
      <c r="AD49" s="1">
        <v>205</v>
      </c>
      <c r="AE49">
        <v>1</v>
      </c>
      <c r="AF49">
        <v>37</v>
      </c>
      <c r="AG49">
        <v>62</v>
      </c>
      <c r="AH49">
        <v>14.739302</v>
      </c>
      <c r="AI49">
        <v>0</v>
      </c>
      <c r="AJ49">
        <v>0</v>
      </c>
      <c r="AK49">
        <v>27</v>
      </c>
      <c r="AL49">
        <v>3979</v>
      </c>
      <c r="AM49">
        <v>0.91299999999999992</v>
      </c>
      <c r="AN49" t="s">
        <v>68</v>
      </c>
      <c r="AO49">
        <v>2214.7759999999998</v>
      </c>
      <c r="AP49" t="s">
        <v>464</v>
      </c>
      <c r="AQ49" t="s">
        <v>117</v>
      </c>
      <c r="AR49" t="s">
        <v>123</v>
      </c>
      <c r="AS49" t="s">
        <v>117</v>
      </c>
      <c r="AT49" t="s">
        <v>123</v>
      </c>
      <c r="AU49" t="s">
        <v>206</v>
      </c>
      <c r="AV49" t="s">
        <v>233</v>
      </c>
      <c r="AW49" t="s">
        <v>68</v>
      </c>
      <c r="AX49">
        <v>8282</v>
      </c>
      <c r="AY49" t="s">
        <v>350</v>
      </c>
      <c r="AZ49">
        <v>3</v>
      </c>
      <c r="BA49" t="s">
        <v>379</v>
      </c>
      <c r="BB49">
        <v>1</v>
      </c>
      <c r="BC49">
        <v>1</v>
      </c>
      <c r="BE49" t="s">
        <v>68</v>
      </c>
      <c r="BF49">
        <v>0</v>
      </c>
      <c r="BG49" t="s">
        <v>256</v>
      </c>
      <c r="BI49" t="s">
        <v>117</v>
      </c>
      <c r="BJ49" t="s">
        <v>233</v>
      </c>
      <c r="BK49" t="s">
        <v>68</v>
      </c>
      <c r="BL49">
        <v>0.91299999999999992</v>
      </c>
      <c r="BM49">
        <v>8282</v>
      </c>
      <c r="BN49" t="s">
        <v>123</v>
      </c>
      <c r="BO49" t="s">
        <v>206</v>
      </c>
      <c r="BP49">
        <v>1</v>
      </c>
      <c r="BQ49">
        <v>2214.7759999999998</v>
      </c>
      <c r="BR49">
        <v>1.0595881896178189E-2</v>
      </c>
      <c r="BS49">
        <v>0.38175548846487001</v>
      </c>
      <c r="BT49">
        <v>9.2560150552471229E-2</v>
      </c>
      <c r="BU49">
        <v>13.459</v>
      </c>
      <c r="BV49">
        <v>4.5151292952424989E-2</v>
      </c>
      <c r="BW49">
        <v>1.6705978392397245</v>
      </c>
      <c r="BX49">
        <v>27</v>
      </c>
      <c r="BY49">
        <v>1</v>
      </c>
      <c r="BZ49">
        <v>37</v>
      </c>
    </row>
    <row r="50" spans="1:78" ht="16.5">
      <c r="A50" s="108" t="str">
        <f t="shared" si="1"/>
        <v>삼환운수</v>
      </c>
      <c r="B50" s="109" t="str">
        <f t="shared" si="2"/>
        <v>이영자</v>
      </c>
      <c r="C50" s="110" t="str">
        <f t="shared" si="3"/>
        <v>S</v>
      </c>
      <c r="D50" s="111">
        <f t="shared" si="4"/>
        <v>1.0347579728598244</v>
      </c>
      <c r="E50" s="112">
        <f t="shared" si="5"/>
        <v>2915</v>
      </c>
      <c r="F50" s="113" t="str">
        <f t="shared" si="6"/>
        <v>567</v>
      </c>
      <c r="G50" s="114" t="str">
        <f t="shared" si="7"/>
        <v>72바1519</v>
      </c>
      <c r="H50" s="115">
        <f t="shared" si="8"/>
        <v>2</v>
      </c>
      <c r="I50" s="116">
        <f t="shared" si="9"/>
        <v>1717.7940000000001</v>
      </c>
      <c r="J50" s="117">
        <f t="shared" si="10"/>
        <v>2.9125392098093245E-2</v>
      </c>
      <c r="K50" s="117">
        <f t="shared" si="11"/>
        <v>0.31628370943829137</v>
      </c>
      <c r="L50" s="117">
        <f t="shared" si="12"/>
        <v>0.13680336524635667</v>
      </c>
      <c r="M50" s="118">
        <f t="shared" si="13"/>
        <v>3.5009999999999999</v>
      </c>
      <c r="N50" s="119">
        <f t="shared" si="14"/>
        <v>0</v>
      </c>
      <c r="O50" s="119">
        <f t="shared" si="15"/>
        <v>2.0957111271782298</v>
      </c>
      <c r="P50" s="220">
        <f t="shared" si="16"/>
        <v>2</v>
      </c>
      <c r="Q50" s="221">
        <f t="shared" si="17"/>
        <v>0</v>
      </c>
      <c r="R50" s="221">
        <f t="shared" si="18"/>
        <v>36</v>
      </c>
      <c r="T50">
        <v>515</v>
      </c>
      <c r="U50">
        <v>2915</v>
      </c>
      <c r="V50" t="s">
        <v>234</v>
      </c>
      <c r="W50">
        <v>1717.7940000000001</v>
      </c>
      <c r="X50">
        <v>639.91999999999996</v>
      </c>
      <c r="Y50">
        <v>2.6840000000000002</v>
      </c>
      <c r="Z50">
        <v>3.5009999999999999</v>
      </c>
      <c r="AA50">
        <v>120.252115</v>
      </c>
      <c r="AB50">
        <v>3.5023900000000001</v>
      </c>
      <c r="AC50">
        <v>38.033785000000002</v>
      </c>
      <c r="AD50" s="1">
        <v>235</v>
      </c>
      <c r="AE50">
        <v>0</v>
      </c>
      <c r="AF50">
        <v>36</v>
      </c>
      <c r="AG50">
        <v>71</v>
      </c>
      <c r="AH50">
        <v>14.284936999999999</v>
      </c>
      <c r="AI50">
        <v>6.7</v>
      </c>
      <c r="AJ50">
        <v>0</v>
      </c>
      <c r="AK50">
        <v>2</v>
      </c>
      <c r="AL50">
        <v>33</v>
      </c>
      <c r="AM50">
        <v>1.0347579728598244</v>
      </c>
      <c r="AN50" t="s">
        <v>71</v>
      </c>
      <c r="AO50">
        <v>1625.0920000000001</v>
      </c>
      <c r="AP50" t="s">
        <v>465</v>
      </c>
      <c r="AQ50" t="s">
        <v>117</v>
      </c>
      <c r="AR50" t="s">
        <v>122</v>
      </c>
      <c r="AS50" t="s">
        <v>117</v>
      </c>
      <c r="AT50" t="s">
        <v>122</v>
      </c>
      <c r="AU50" t="s">
        <v>203</v>
      </c>
      <c r="AV50" t="s">
        <v>234</v>
      </c>
      <c r="AW50" t="s">
        <v>71</v>
      </c>
      <c r="AX50">
        <v>2915</v>
      </c>
      <c r="AY50" t="s">
        <v>334</v>
      </c>
      <c r="AZ50">
        <v>7</v>
      </c>
      <c r="BA50" t="s">
        <v>359</v>
      </c>
      <c r="BB50">
        <v>2</v>
      </c>
      <c r="BC50">
        <v>1</v>
      </c>
      <c r="BE50" t="s">
        <v>71</v>
      </c>
      <c r="BF50">
        <v>0</v>
      </c>
      <c r="BG50" t="s">
        <v>256</v>
      </c>
      <c r="BI50" t="s">
        <v>117</v>
      </c>
      <c r="BJ50" t="s">
        <v>234</v>
      </c>
      <c r="BK50" t="s">
        <v>71</v>
      </c>
      <c r="BL50">
        <v>1.0347579728598244</v>
      </c>
      <c r="BM50">
        <v>2915</v>
      </c>
      <c r="BN50" t="s">
        <v>122</v>
      </c>
      <c r="BO50" t="s">
        <v>203</v>
      </c>
      <c r="BP50">
        <v>2</v>
      </c>
      <c r="BQ50">
        <v>1717.7940000000001</v>
      </c>
      <c r="BR50">
        <v>2.9125392098093245E-2</v>
      </c>
      <c r="BS50">
        <v>0.31628370943829137</v>
      </c>
      <c r="BT50">
        <v>0.13680336524635667</v>
      </c>
      <c r="BU50">
        <v>3.5009999999999999</v>
      </c>
      <c r="BV50">
        <v>0</v>
      </c>
      <c r="BW50">
        <v>2.0957111271782298</v>
      </c>
      <c r="BX50">
        <v>2</v>
      </c>
      <c r="BY50">
        <v>0</v>
      </c>
      <c r="BZ50">
        <v>36</v>
      </c>
    </row>
    <row r="51" spans="1:78" ht="16.5">
      <c r="A51" s="125" t="str">
        <f t="shared" si="1"/>
        <v>삼환운수</v>
      </c>
      <c r="B51" s="126" t="str">
        <f t="shared" si="2"/>
        <v>이우찬</v>
      </c>
      <c r="C51" s="127" t="str">
        <f t="shared" si="3"/>
        <v>B</v>
      </c>
      <c r="D51" s="128">
        <f t="shared" si="4"/>
        <v>0.9375862068965517</v>
      </c>
      <c r="E51" s="129">
        <f t="shared" si="5"/>
        <v>5901</v>
      </c>
      <c r="F51" s="130" t="str">
        <f t="shared" si="6"/>
        <v>순환56</v>
      </c>
      <c r="G51" s="131" t="str">
        <f t="shared" si="7"/>
        <v>71바6219</v>
      </c>
      <c r="H51" s="132">
        <f t="shared" si="8"/>
        <v>1</v>
      </c>
      <c r="I51" s="133">
        <f t="shared" si="9"/>
        <v>2989.9209999999998</v>
      </c>
      <c r="J51" s="134">
        <f t="shared" si="10"/>
        <v>1.8187867395858145E-2</v>
      </c>
      <c r="K51" s="134">
        <f t="shared" si="11"/>
        <v>0.38520853768732388</v>
      </c>
      <c r="L51" s="134">
        <f t="shared" si="12"/>
        <v>0.25084274801909484</v>
      </c>
      <c r="M51" s="135">
        <f t="shared" si="13"/>
        <v>8.7449999999999992</v>
      </c>
      <c r="N51" s="136">
        <f t="shared" si="14"/>
        <v>0.10033709920763793</v>
      </c>
      <c r="O51" s="136">
        <f t="shared" si="15"/>
        <v>2.3411989815115519</v>
      </c>
      <c r="P51" s="218">
        <f t="shared" si="16"/>
        <v>31</v>
      </c>
      <c r="Q51" s="219">
        <f t="shared" si="17"/>
        <v>3</v>
      </c>
      <c r="R51" s="219">
        <f t="shared" si="18"/>
        <v>70</v>
      </c>
      <c r="T51">
        <v>515</v>
      </c>
      <c r="U51">
        <v>5901</v>
      </c>
      <c r="V51" t="s">
        <v>235</v>
      </c>
      <c r="W51">
        <v>2989.9209999999998</v>
      </c>
      <c r="X51">
        <v>1099.7619999999999</v>
      </c>
      <c r="Y51">
        <v>2.7189999999999999</v>
      </c>
      <c r="Z51">
        <v>8.7449999999999992</v>
      </c>
      <c r="AA51">
        <v>210.72910400000001</v>
      </c>
      <c r="AB51">
        <v>3.832713</v>
      </c>
      <c r="AC51">
        <v>81.17465</v>
      </c>
      <c r="AD51" s="1">
        <v>750</v>
      </c>
      <c r="AE51">
        <v>3</v>
      </c>
      <c r="AF51">
        <v>70</v>
      </c>
      <c r="AG51">
        <v>64</v>
      </c>
      <c r="AH51">
        <v>14.188457</v>
      </c>
      <c r="AI51">
        <v>5.4</v>
      </c>
      <c r="AJ51">
        <v>0</v>
      </c>
      <c r="AK51">
        <v>31</v>
      </c>
      <c r="AL51">
        <v>5634</v>
      </c>
      <c r="AM51">
        <v>0.9375862068965517</v>
      </c>
      <c r="AN51" t="s">
        <v>68</v>
      </c>
      <c r="AO51">
        <v>2989.9209999999998</v>
      </c>
      <c r="AP51" t="s">
        <v>466</v>
      </c>
      <c r="AQ51" t="s">
        <v>117</v>
      </c>
      <c r="AR51" t="s">
        <v>123</v>
      </c>
      <c r="AS51" t="s">
        <v>117</v>
      </c>
      <c r="AT51" t="s">
        <v>123</v>
      </c>
      <c r="AU51" t="s">
        <v>182</v>
      </c>
      <c r="AV51" t="s">
        <v>235</v>
      </c>
      <c r="AW51" t="s">
        <v>68</v>
      </c>
      <c r="AX51">
        <v>5901</v>
      </c>
      <c r="AY51" t="s">
        <v>350</v>
      </c>
      <c r="AZ51">
        <v>2</v>
      </c>
      <c r="BA51" t="s">
        <v>352</v>
      </c>
      <c r="BB51">
        <v>1</v>
      </c>
      <c r="BC51">
        <v>1</v>
      </c>
      <c r="BE51" t="s">
        <v>68</v>
      </c>
      <c r="BF51">
        <v>0</v>
      </c>
      <c r="BG51" t="s">
        <v>256</v>
      </c>
      <c r="BI51" t="s">
        <v>117</v>
      </c>
      <c r="BJ51" t="s">
        <v>235</v>
      </c>
      <c r="BK51" t="s">
        <v>68</v>
      </c>
      <c r="BL51">
        <v>0.9375862068965517</v>
      </c>
      <c r="BM51">
        <v>5901</v>
      </c>
      <c r="BN51" t="s">
        <v>123</v>
      </c>
      <c r="BO51" t="s">
        <v>182</v>
      </c>
      <c r="BP51">
        <v>1</v>
      </c>
      <c r="BQ51">
        <v>2989.9209999999998</v>
      </c>
      <c r="BR51">
        <v>1.8187867395858145E-2</v>
      </c>
      <c r="BS51">
        <v>0.38520853768732388</v>
      </c>
      <c r="BT51">
        <v>0.25084274801909484</v>
      </c>
      <c r="BU51">
        <v>8.7449999999999992</v>
      </c>
      <c r="BV51">
        <v>0.10033709920763793</v>
      </c>
      <c r="BW51">
        <v>2.3411989815115519</v>
      </c>
      <c r="BX51">
        <v>31</v>
      </c>
      <c r="BY51">
        <v>3</v>
      </c>
      <c r="BZ51">
        <v>70</v>
      </c>
    </row>
    <row r="52" spans="1:78" ht="16.5">
      <c r="A52" s="108" t="str">
        <f t="shared" si="1"/>
        <v>삼환운수</v>
      </c>
      <c r="B52" s="109" t="str">
        <f t="shared" si="2"/>
        <v>이우철</v>
      </c>
      <c r="C52" s="110" t="str">
        <f t="shared" si="3"/>
        <v>B</v>
      </c>
      <c r="D52" s="111">
        <f t="shared" si="4"/>
        <v>0.93801860482065225</v>
      </c>
      <c r="E52" s="112">
        <f t="shared" si="5"/>
        <v>9026</v>
      </c>
      <c r="F52" s="113" t="str">
        <f t="shared" si="6"/>
        <v>532</v>
      </c>
      <c r="G52" s="114" t="str">
        <f t="shared" si="7"/>
        <v>71바6204</v>
      </c>
      <c r="H52" s="115">
        <f t="shared" si="8"/>
        <v>4</v>
      </c>
      <c r="I52" s="116">
        <f t="shared" si="9"/>
        <v>1331.4549999999999</v>
      </c>
      <c r="J52" s="117">
        <f t="shared" si="10"/>
        <v>6.4030418426026144E-3</v>
      </c>
      <c r="K52" s="117">
        <f t="shared" si="11"/>
        <v>0.34063012787301705</v>
      </c>
      <c r="L52" s="117">
        <f t="shared" si="12"/>
        <v>9.8388604947219405E-2</v>
      </c>
      <c r="M52" s="118">
        <f t="shared" si="13"/>
        <v>7.6740000000000004</v>
      </c>
      <c r="N52" s="119">
        <f t="shared" si="14"/>
        <v>0</v>
      </c>
      <c r="O52" s="119">
        <f t="shared" si="15"/>
        <v>2.5535973803095113</v>
      </c>
      <c r="P52" s="220">
        <f t="shared" si="16"/>
        <v>9</v>
      </c>
      <c r="Q52" s="221">
        <f t="shared" si="17"/>
        <v>0</v>
      </c>
      <c r="R52" s="221">
        <f t="shared" si="18"/>
        <v>34</v>
      </c>
      <c r="T52">
        <v>515</v>
      </c>
      <c r="U52">
        <v>9026</v>
      </c>
      <c r="V52" t="s">
        <v>467</v>
      </c>
      <c r="W52">
        <v>1331.4549999999999</v>
      </c>
      <c r="X52">
        <v>525.88300000000004</v>
      </c>
      <c r="Y52">
        <v>2.532</v>
      </c>
      <c r="Z52">
        <v>7.6740000000000004</v>
      </c>
      <c r="AA52">
        <v>101.639973</v>
      </c>
      <c r="AB52">
        <v>0.65080499999999997</v>
      </c>
      <c r="AC52">
        <v>34.621637</v>
      </c>
      <c r="AD52" s="1">
        <v>131</v>
      </c>
      <c r="AE52">
        <v>0</v>
      </c>
      <c r="AF52">
        <v>34</v>
      </c>
      <c r="AG52">
        <v>65</v>
      </c>
      <c r="AH52">
        <v>13.099717999999999</v>
      </c>
      <c r="AI52">
        <v>7.9</v>
      </c>
      <c r="AJ52">
        <v>0</v>
      </c>
      <c r="AK52">
        <v>9</v>
      </c>
      <c r="AL52">
        <v>313</v>
      </c>
      <c r="AM52">
        <v>0.93801860482065225</v>
      </c>
      <c r="AN52" t="s">
        <v>68</v>
      </c>
      <c r="AO52">
        <v>1014.682</v>
      </c>
      <c r="AP52" t="s">
        <v>468</v>
      </c>
      <c r="AQ52" t="s">
        <v>117</v>
      </c>
      <c r="AR52" t="s">
        <v>119</v>
      </c>
      <c r="AS52" t="s">
        <v>117</v>
      </c>
      <c r="AT52" t="s">
        <v>119</v>
      </c>
      <c r="AU52" t="s">
        <v>405</v>
      </c>
      <c r="AV52" t="s">
        <v>467</v>
      </c>
      <c r="AW52" t="s">
        <v>68</v>
      </c>
      <c r="AX52">
        <v>9026</v>
      </c>
      <c r="AY52" t="s">
        <v>327</v>
      </c>
      <c r="AZ52">
        <v>1</v>
      </c>
      <c r="BA52" t="s">
        <v>276</v>
      </c>
      <c r="BB52">
        <v>4</v>
      </c>
      <c r="BC52">
        <v>1</v>
      </c>
      <c r="BE52" t="s">
        <v>325</v>
      </c>
      <c r="BF52" t="s">
        <v>326</v>
      </c>
      <c r="BG52" t="s">
        <v>325</v>
      </c>
      <c r="BI52" t="s">
        <v>117</v>
      </c>
      <c r="BJ52" t="s">
        <v>467</v>
      </c>
      <c r="BK52" t="s">
        <v>68</v>
      </c>
      <c r="BL52">
        <v>0.93801860482065225</v>
      </c>
      <c r="BM52">
        <v>9026</v>
      </c>
      <c r="BN52" t="s">
        <v>119</v>
      </c>
      <c r="BO52" t="s">
        <v>405</v>
      </c>
      <c r="BP52">
        <v>4</v>
      </c>
      <c r="BQ52">
        <v>1331.4549999999999</v>
      </c>
      <c r="BR52">
        <v>6.4030418426026144E-3</v>
      </c>
      <c r="BS52">
        <v>0.34063012787301705</v>
      </c>
      <c r="BT52">
        <v>9.8388604947219405E-2</v>
      </c>
      <c r="BU52">
        <v>7.6740000000000004</v>
      </c>
      <c r="BV52">
        <v>0</v>
      </c>
      <c r="BW52">
        <v>2.5535973803095113</v>
      </c>
      <c r="BX52">
        <v>9</v>
      </c>
      <c r="BY52">
        <v>0</v>
      </c>
      <c r="BZ52">
        <v>34</v>
      </c>
    </row>
    <row r="53" spans="1:78" ht="16.5">
      <c r="A53" s="125" t="str">
        <f t="shared" si="1"/>
        <v>삼환운수</v>
      </c>
      <c r="B53" s="126" t="str">
        <f t="shared" si="2"/>
        <v>이인형</v>
      </c>
      <c r="C53" s="127" t="str">
        <f t="shared" si="3"/>
        <v>B</v>
      </c>
      <c r="D53" s="128">
        <f t="shared" si="4"/>
        <v>0.91925925925925922</v>
      </c>
      <c r="E53" s="129">
        <f t="shared" si="5"/>
        <v>590</v>
      </c>
      <c r="F53" s="130" t="str">
        <f t="shared" si="6"/>
        <v>532</v>
      </c>
      <c r="G53" s="131" t="str">
        <f t="shared" si="7"/>
        <v>71바6207</v>
      </c>
      <c r="H53" s="132">
        <f t="shared" si="8"/>
        <v>1</v>
      </c>
      <c r="I53" s="133">
        <f t="shared" si="9"/>
        <v>4584.4110000000001</v>
      </c>
      <c r="J53" s="134">
        <f t="shared" si="10"/>
        <v>4.5460187507518408E-2</v>
      </c>
      <c r="K53" s="134">
        <f t="shared" si="11"/>
        <v>0.32923743422771568</v>
      </c>
      <c r="L53" s="134">
        <f t="shared" si="12"/>
        <v>0.24037984377927721</v>
      </c>
      <c r="M53" s="135">
        <f t="shared" si="13"/>
        <v>8.2609999999999992</v>
      </c>
      <c r="N53" s="136">
        <f t="shared" si="14"/>
        <v>0.30538274164336487</v>
      </c>
      <c r="O53" s="136">
        <f t="shared" si="15"/>
        <v>3.250144893204383</v>
      </c>
      <c r="P53" s="218">
        <f t="shared" si="16"/>
        <v>56</v>
      </c>
      <c r="Q53" s="219">
        <f t="shared" si="17"/>
        <v>14</v>
      </c>
      <c r="R53" s="219">
        <f t="shared" si="18"/>
        <v>149</v>
      </c>
      <c r="T53">
        <v>515</v>
      </c>
      <c r="U53">
        <v>590</v>
      </c>
      <c r="V53" t="s">
        <v>236</v>
      </c>
      <c r="W53">
        <v>4584.4110000000001</v>
      </c>
      <c r="X53">
        <v>1846.9939999999999</v>
      </c>
      <c r="Y53">
        <v>2.4820000000000002</v>
      </c>
      <c r="Z53">
        <v>8.2609999999999992</v>
      </c>
      <c r="AA53">
        <v>377.48993000000002</v>
      </c>
      <c r="AB53">
        <v>17.160762999999999</v>
      </c>
      <c r="AC53">
        <v>124.283816</v>
      </c>
      <c r="AD53" s="1">
        <v>1102</v>
      </c>
      <c r="AE53">
        <v>14</v>
      </c>
      <c r="AF53">
        <v>149</v>
      </c>
      <c r="AG53">
        <v>69</v>
      </c>
      <c r="AH53">
        <v>12.144458999999999</v>
      </c>
      <c r="AI53">
        <v>60.2</v>
      </c>
      <c r="AJ53">
        <v>0</v>
      </c>
      <c r="AK53">
        <v>56</v>
      </c>
      <c r="AL53">
        <v>27180</v>
      </c>
      <c r="AM53">
        <v>0.91925925925925922</v>
      </c>
      <c r="AN53" t="s">
        <v>68</v>
      </c>
      <c r="AO53">
        <v>4584.4110000000001</v>
      </c>
      <c r="AP53" t="s">
        <v>469</v>
      </c>
      <c r="AQ53" t="s">
        <v>117</v>
      </c>
      <c r="AR53" t="s">
        <v>119</v>
      </c>
      <c r="AS53" t="s">
        <v>117</v>
      </c>
      <c r="AT53" t="s">
        <v>119</v>
      </c>
      <c r="AU53" t="s">
        <v>176</v>
      </c>
      <c r="AV53" t="s">
        <v>236</v>
      </c>
      <c r="AW53" t="s">
        <v>68</v>
      </c>
      <c r="AX53">
        <v>590</v>
      </c>
      <c r="AY53" t="s">
        <v>327</v>
      </c>
      <c r="AZ53">
        <v>2</v>
      </c>
      <c r="BA53" t="s">
        <v>280</v>
      </c>
      <c r="BB53">
        <v>1</v>
      </c>
      <c r="BC53">
        <v>1</v>
      </c>
      <c r="BE53" t="s">
        <v>68</v>
      </c>
      <c r="BF53">
        <v>0</v>
      </c>
      <c r="BG53" t="s">
        <v>256</v>
      </c>
      <c r="BI53" t="s">
        <v>117</v>
      </c>
      <c r="BJ53" t="s">
        <v>236</v>
      </c>
      <c r="BK53" t="s">
        <v>68</v>
      </c>
      <c r="BL53">
        <v>0.91925925925925922</v>
      </c>
      <c r="BM53">
        <v>590</v>
      </c>
      <c r="BN53" t="s">
        <v>119</v>
      </c>
      <c r="BO53" t="s">
        <v>176</v>
      </c>
      <c r="BP53">
        <v>1</v>
      </c>
      <c r="BQ53">
        <v>4584.4110000000001</v>
      </c>
      <c r="BR53">
        <v>4.5460187507518408E-2</v>
      </c>
      <c r="BS53">
        <v>0.32923743422771568</v>
      </c>
      <c r="BT53">
        <v>0.24037984377927721</v>
      </c>
      <c r="BU53">
        <v>8.2609999999999992</v>
      </c>
      <c r="BV53">
        <v>0.30538274164336487</v>
      </c>
      <c r="BW53">
        <v>3.250144893204383</v>
      </c>
      <c r="BX53">
        <v>56</v>
      </c>
      <c r="BY53">
        <v>14</v>
      </c>
      <c r="BZ53">
        <v>149</v>
      </c>
    </row>
    <row r="54" spans="1:78" ht="16.5">
      <c r="A54" s="108" t="str">
        <f t="shared" si="1"/>
        <v>삼환운수</v>
      </c>
      <c r="B54" s="109" t="str">
        <f t="shared" si="2"/>
        <v>이재은</v>
      </c>
      <c r="C54" s="110" t="str">
        <f t="shared" si="3"/>
        <v>A</v>
      </c>
      <c r="D54" s="111">
        <f t="shared" si="4"/>
        <v>0.95599999999999996</v>
      </c>
      <c r="E54" s="112">
        <f t="shared" si="5"/>
        <v>5342</v>
      </c>
      <c r="F54" s="113" t="str">
        <f t="shared" si="6"/>
        <v>540</v>
      </c>
      <c r="G54" s="114" t="str">
        <f t="shared" si="7"/>
        <v>71바6452</v>
      </c>
      <c r="H54" s="115">
        <f t="shared" si="8"/>
        <v>1</v>
      </c>
      <c r="I54" s="116">
        <f t="shared" si="9"/>
        <v>1394.9960000000001</v>
      </c>
      <c r="J54" s="117">
        <f t="shared" si="10"/>
        <v>1.8235481073067478E-3</v>
      </c>
      <c r="K54" s="117">
        <f t="shared" si="11"/>
        <v>0.37444216113206802</v>
      </c>
      <c r="L54" s="117">
        <f t="shared" si="12"/>
        <v>0.18924785447413467</v>
      </c>
      <c r="M54" s="118">
        <f t="shared" si="13"/>
        <v>5.62</v>
      </c>
      <c r="N54" s="119">
        <f t="shared" si="14"/>
        <v>0</v>
      </c>
      <c r="O54" s="119">
        <f t="shared" si="15"/>
        <v>1.3620110738668785</v>
      </c>
      <c r="P54" s="220">
        <f t="shared" si="16"/>
        <v>30</v>
      </c>
      <c r="Q54" s="221">
        <f t="shared" si="17"/>
        <v>0</v>
      </c>
      <c r="R54" s="221">
        <f t="shared" si="18"/>
        <v>19</v>
      </c>
      <c r="T54">
        <v>515</v>
      </c>
      <c r="U54">
        <v>5342</v>
      </c>
      <c r="V54" t="s">
        <v>237</v>
      </c>
      <c r="W54">
        <v>1394.9960000000001</v>
      </c>
      <c r="X54">
        <v>729.64200000000005</v>
      </c>
      <c r="Y54">
        <v>1.9119999999999999</v>
      </c>
      <c r="Z54">
        <v>5.62</v>
      </c>
      <c r="AA54">
        <v>119.57238700000001</v>
      </c>
      <c r="AB54">
        <v>0.21804599999999999</v>
      </c>
      <c r="AC54">
        <v>44.772942999999998</v>
      </c>
      <c r="AD54" s="1">
        <v>264</v>
      </c>
      <c r="AE54">
        <v>0</v>
      </c>
      <c r="AF54">
        <v>19</v>
      </c>
      <c r="AG54">
        <v>55</v>
      </c>
      <c r="AH54">
        <v>11.666539</v>
      </c>
      <c r="AI54">
        <v>0</v>
      </c>
      <c r="AJ54">
        <v>0</v>
      </c>
      <c r="AK54">
        <v>30</v>
      </c>
      <c r="AL54">
        <v>5642</v>
      </c>
      <c r="AM54">
        <v>0.95599999999999996</v>
      </c>
      <c r="AN54" t="s">
        <v>66</v>
      </c>
      <c r="AO54">
        <v>1394.9960000000001</v>
      </c>
      <c r="AP54" t="s">
        <v>470</v>
      </c>
      <c r="AQ54" t="s">
        <v>117</v>
      </c>
      <c r="AR54" t="s">
        <v>120</v>
      </c>
      <c r="AS54" t="s">
        <v>117</v>
      </c>
      <c r="AT54" t="s">
        <v>120</v>
      </c>
      <c r="AU54" t="s">
        <v>185</v>
      </c>
      <c r="AV54" t="s">
        <v>237</v>
      </c>
      <c r="AW54" t="s">
        <v>66</v>
      </c>
      <c r="AX54">
        <v>5342</v>
      </c>
      <c r="AY54" t="s">
        <v>355</v>
      </c>
      <c r="AZ54">
        <v>2</v>
      </c>
      <c r="BA54" t="s">
        <v>471</v>
      </c>
      <c r="BB54">
        <v>1</v>
      </c>
      <c r="BC54">
        <v>1</v>
      </c>
      <c r="BE54" t="s">
        <v>68</v>
      </c>
      <c r="BF54">
        <v>1</v>
      </c>
      <c r="BG54" t="s">
        <v>266</v>
      </c>
      <c r="BI54" t="s">
        <v>117</v>
      </c>
      <c r="BJ54" t="s">
        <v>237</v>
      </c>
      <c r="BK54" t="s">
        <v>66</v>
      </c>
      <c r="BL54">
        <v>0.95599999999999996</v>
      </c>
      <c r="BM54">
        <v>5342</v>
      </c>
      <c r="BN54" t="s">
        <v>120</v>
      </c>
      <c r="BO54" t="s">
        <v>185</v>
      </c>
      <c r="BP54">
        <v>1</v>
      </c>
      <c r="BQ54">
        <v>1394.9960000000001</v>
      </c>
      <c r="BR54">
        <v>1.8235481073067478E-3</v>
      </c>
      <c r="BS54">
        <v>0.37444216113206802</v>
      </c>
      <c r="BT54">
        <v>0.18924785447413467</v>
      </c>
      <c r="BU54">
        <v>5.62</v>
      </c>
      <c r="BV54">
        <v>0</v>
      </c>
      <c r="BW54">
        <v>1.3620110738668785</v>
      </c>
      <c r="BX54">
        <v>30</v>
      </c>
      <c r="BY54">
        <v>0</v>
      </c>
      <c r="BZ54">
        <v>19</v>
      </c>
    </row>
    <row r="55" spans="1:78" ht="16.5">
      <c r="A55" s="125" t="str">
        <f t="shared" si="1"/>
        <v>삼환운수</v>
      </c>
      <c r="B55" s="126" t="str">
        <f t="shared" si="2"/>
        <v>임기철</v>
      </c>
      <c r="C55" s="127" t="str">
        <f t="shared" si="3"/>
        <v>B</v>
      </c>
      <c r="D55" s="128">
        <f t="shared" si="4"/>
        <v>0.90169799287580787</v>
      </c>
      <c r="E55" s="129">
        <f t="shared" si="5"/>
        <v>658</v>
      </c>
      <c r="F55" s="130" t="str">
        <f t="shared" si="6"/>
        <v>540</v>
      </c>
      <c r="G55" s="131" t="str">
        <f t="shared" si="7"/>
        <v>71바6462</v>
      </c>
      <c r="H55" s="132">
        <f t="shared" si="8"/>
        <v>3</v>
      </c>
      <c r="I55" s="133">
        <f t="shared" si="9"/>
        <v>954.24299999999994</v>
      </c>
      <c r="J55" s="134">
        <f t="shared" si="10"/>
        <v>9.6171252234710427E-3</v>
      </c>
      <c r="K55" s="134">
        <f t="shared" si="11"/>
        <v>0.40905979963778172</v>
      </c>
      <c r="L55" s="134">
        <f t="shared" si="12"/>
        <v>0.19282300210742967</v>
      </c>
      <c r="M55" s="135">
        <f t="shared" si="13"/>
        <v>7.2649999999999997</v>
      </c>
      <c r="N55" s="136">
        <f t="shared" si="14"/>
        <v>0</v>
      </c>
      <c r="O55" s="136">
        <f t="shared" si="15"/>
        <v>1.3623364279329271</v>
      </c>
      <c r="P55" s="218">
        <f t="shared" si="16"/>
        <v>34</v>
      </c>
      <c r="Q55" s="219">
        <f t="shared" si="17"/>
        <v>0</v>
      </c>
      <c r="R55" s="219">
        <f t="shared" si="18"/>
        <v>13</v>
      </c>
      <c r="T55">
        <v>515</v>
      </c>
      <c r="U55">
        <v>658</v>
      </c>
      <c r="V55" t="s">
        <v>238</v>
      </c>
      <c r="W55">
        <v>954.24300000000005</v>
      </c>
      <c r="X55">
        <v>543.26</v>
      </c>
      <c r="Y55">
        <v>1.7569999999999999</v>
      </c>
      <c r="Z55">
        <v>7.2649999999999997</v>
      </c>
      <c r="AA55">
        <v>88.496924000000007</v>
      </c>
      <c r="AB55">
        <v>0.85108600000000001</v>
      </c>
      <c r="AC55">
        <v>36.200533999999998</v>
      </c>
      <c r="AD55" s="1">
        <v>184</v>
      </c>
      <c r="AE55">
        <v>0</v>
      </c>
      <c r="AF55">
        <v>13</v>
      </c>
      <c r="AG55">
        <v>58</v>
      </c>
      <c r="AH55">
        <v>10.782781</v>
      </c>
      <c r="AI55">
        <v>0</v>
      </c>
      <c r="AJ55">
        <v>0</v>
      </c>
      <c r="AK55">
        <v>34</v>
      </c>
      <c r="AL55">
        <v>10074</v>
      </c>
      <c r="AM55">
        <v>0.90169799287580787</v>
      </c>
      <c r="AN55" t="s">
        <v>68</v>
      </c>
      <c r="AO55">
        <v>479.10599999999999</v>
      </c>
      <c r="AP55" t="s">
        <v>472</v>
      </c>
      <c r="AQ55" t="s">
        <v>117</v>
      </c>
      <c r="AR55" t="s">
        <v>120</v>
      </c>
      <c r="AS55" t="s">
        <v>117</v>
      </c>
      <c r="AT55" t="s">
        <v>120</v>
      </c>
      <c r="AU55" t="s">
        <v>191</v>
      </c>
      <c r="AV55" t="s">
        <v>238</v>
      </c>
      <c r="AW55" t="s">
        <v>68</v>
      </c>
      <c r="AX55">
        <v>658</v>
      </c>
      <c r="AY55" t="s">
        <v>330</v>
      </c>
      <c r="AZ55">
        <v>5</v>
      </c>
      <c r="BA55" t="s">
        <v>360</v>
      </c>
      <c r="BB55">
        <v>3</v>
      </c>
      <c r="BC55">
        <v>1</v>
      </c>
      <c r="BE55" t="s">
        <v>68</v>
      </c>
      <c r="BF55">
        <v>0</v>
      </c>
      <c r="BG55" t="s">
        <v>256</v>
      </c>
      <c r="BI55" t="s">
        <v>117</v>
      </c>
      <c r="BJ55" t="s">
        <v>238</v>
      </c>
      <c r="BK55" t="s">
        <v>68</v>
      </c>
      <c r="BL55">
        <v>0.90169799287580787</v>
      </c>
      <c r="BM55">
        <v>658</v>
      </c>
      <c r="BN55" t="s">
        <v>120</v>
      </c>
      <c r="BO55" t="s">
        <v>191</v>
      </c>
      <c r="BP55">
        <v>3</v>
      </c>
      <c r="BQ55">
        <v>954.24299999999994</v>
      </c>
      <c r="BR55">
        <v>9.6171252234710427E-3</v>
      </c>
      <c r="BS55">
        <v>0.40905979963778172</v>
      </c>
      <c r="BT55">
        <v>0.19282300210742964</v>
      </c>
      <c r="BU55">
        <v>7.2649999999999997</v>
      </c>
      <c r="BV55">
        <v>0</v>
      </c>
      <c r="BW55">
        <v>1.3623364279329271</v>
      </c>
      <c r="BX55">
        <v>34</v>
      </c>
      <c r="BY55">
        <v>0</v>
      </c>
      <c r="BZ55">
        <v>13</v>
      </c>
    </row>
    <row r="56" spans="1:78" ht="16.5">
      <c r="A56" s="108" t="str">
        <f t="shared" si="1"/>
        <v>삼환운수</v>
      </c>
      <c r="B56" s="109" t="str">
        <f t="shared" si="2"/>
        <v>임봉수</v>
      </c>
      <c r="C56" s="110" t="str">
        <f t="shared" si="3"/>
        <v>B</v>
      </c>
      <c r="D56" s="111">
        <f t="shared" si="4"/>
        <v>0.90518518518518509</v>
      </c>
      <c r="E56" s="112">
        <f t="shared" si="5"/>
        <v>8131</v>
      </c>
      <c r="F56" s="113" t="str">
        <f t="shared" si="6"/>
        <v>532</v>
      </c>
      <c r="G56" s="114" t="str">
        <f t="shared" si="7"/>
        <v>71바6221</v>
      </c>
      <c r="H56" s="115">
        <f t="shared" si="8"/>
        <v>1</v>
      </c>
      <c r="I56" s="116">
        <f t="shared" si="9"/>
        <v>1728.134</v>
      </c>
      <c r="J56" s="117">
        <f t="shared" si="10"/>
        <v>3.1958791844499262E-2</v>
      </c>
      <c r="K56" s="117">
        <f t="shared" si="11"/>
        <v>0.32744695248091421</v>
      </c>
      <c r="L56" s="117">
        <f t="shared" si="12"/>
        <v>0.22972755584925705</v>
      </c>
      <c r="M56" s="118">
        <f t="shared" si="13"/>
        <v>7.5149999999999997</v>
      </c>
      <c r="N56" s="119">
        <f t="shared" si="14"/>
        <v>5.7865883085455178E-2</v>
      </c>
      <c r="O56" s="119">
        <f t="shared" si="15"/>
        <v>4.0506118159818625</v>
      </c>
      <c r="P56" s="220">
        <f t="shared" si="16"/>
        <v>21</v>
      </c>
      <c r="Q56" s="221">
        <f t="shared" si="17"/>
        <v>1</v>
      </c>
      <c r="R56" s="221">
        <f t="shared" si="18"/>
        <v>70</v>
      </c>
      <c r="T56">
        <v>515</v>
      </c>
      <c r="U56">
        <v>8131</v>
      </c>
      <c r="V56" t="s">
        <v>239</v>
      </c>
      <c r="W56">
        <v>1728.134</v>
      </c>
      <c r="X56">
        <v>707.053</v>
      </c>
      <c r="Y56">
        <v>2.444</v>
      </c>
      <c r="Z56">
        <v>7.5149999999999997</v>
      </c>
      <c r="AA56">
        <v>136.885525</v>
      </c>
      <c r="AB56">
        <v>4.3746960000000001</v>
      </c>
      <c r="AC56">
        <v>44.822747999999997</v>
      </c>
      <c r="AD56" s="1">
        <v>397</v>
      </c>
      <c r="AE56">
        <v>1</v>
      </c>
      <c r="AF56">
        <v>70</v>
      </c>
      <c r="AG56">
        <v>60</v>
      </c>
      <c r="AH56">
        <v>12.624665</v>
      </c>
      <c r="AI56">
        <v>0</v>
      </c>
      <c r="AJ56">
        <v>0</v>
      </c>
      <c r="AK56">
        <v>21</v>
      </c>
      <c r="AL56">
        <v>5989</v>
      </c>
      <c r="AM56">
        <v>0.90518518518518509</v>
      </c>
      <c r="AN56" t="s">
        <v>68</v>
      </c>
      <c r="AO56">
        <v>1728.134</v>
      </c>
      <c r="AP56" t="s">
        <v>473</v>
      </c>
      <c r="AQ56" t="s">
        <v>117</v>
      </c>
      <c r="AR56" t="s">
        <v>119</v>
      </c>
      <c r="AS56" t="s">
        <v>117</v>
      </c>
      <c r="AT56" t="s">
        <v>119</v>
      </c>
      <c r="AU56" t="s">
        <v>183</v>
      </c>
      <c r="AV56" t="s">
        <v>239</v>
      </c>
      <c r="AW56" t="s">
        <v>68</v>
      </c>
      <c r="AX56">
        <v>8131</v>
      </c>
      <c r="AY56" t="s">
        <v>327</v>
      </c>
      <c r="AZ56">
        <v>6</v>
      </c>
      <c r="BA56" t="s">
        <v>474</v>
      </c>
      <c r="BB56">
        <v>1</v>
      </c>
      <c r="BC56">
        <v>1</v>
      </c>
      <c r="BE56" t="s">
        <v>68</v>
      </c>
      <c r="BF56">
        <v>0</v>
      </c>
      <c r="BG56" t="s">
        <v>256</v>
      </c>
      <c r="BI56" t="s">
        <v>117</v>
      </c>
      <c r="BJ56" t="s">
        <v>239</v>
      </c>
      <c r="BK56" t="s">
        <v>68</v>
      </c>
      <c r="BL56">
        <v>0.90518518518518509</v>
      </c>
      <c r="BM56">
        <v>8131</v>
      </c>
      <c r="BN56" t="s">
        <v>119</v>
      </c>
      <c r="BO56" t="s">
        <v>183</v>
      </c>
      <c r="BP56">
        <v>1</v>
      </c>
      <c r="BQ56">
        <v>1728.134</v>
      </c>
      <c r="BR56">
        <v>3.1958791844499262E-2</v>
      </c>
      <c r="BS56">
        <v>0.32744695248091421</v>
      </c>
      <c r="BT56">
        <v>0.22972755584925705</v>
      </c>
      <c r="BU56">
        <v>7.5149999999999997</v>
      </c>
      <c r="BV56">
        <v>5.7865883085455178E-2</v>
      </c>
      <c r="BW56">
        <v>4.0506118159818625</v>
      </c>
      <c r="BX56">
        <v>21</v>
      </c>
      <c r="BY56">
        <v>1</v>
      </c>
      <c r="BZ56">
        <v>70</v>
      </c>
    </row>
    <row r="57" spans="1:78" ht="16.5">
      <c r="A57" s="125" t="str">
        <f t="shared" si="1"/>
        <v>삼환운수</v>
      </c>
      <c r="B57" s="126" t="str">
        <f t="shared" si="2"/>
        <v>임진칠</v>
      </c>
      <c r="C57" s="127" t="str">
        <f t="shared" si="3"/>
        <v>D</v>
      </c>
      <c r="D57" s="128">
        <f t="shared" si="4"/>
        <v>0.84464285714285725</v>
      </c>
      <c r="E57" s="129">
        <f t="shared" si="5"/>
        <v>1714</v>
      </c>
      <c r="F57" s="130" t="str">
        <f t="shared" si="6"/>
        <v>532</v>
      </c>
      <c r="G57" s="131" t="str">
        <f t="shared" si="7"/>
        <v>71바6208</v>
      </c>
      <c r="H57" s="132">
        <f t="shared" si="8"/>
        <v>1</v>
      </c>
      <c r="I57" s="133">
        <f t="shared" si="9"/>
        <v>1706.05</v>
      </c>
      <c r="J57" s="134">
        <f t="shared" si="10"/>
        <v>8.2577099726273088E-3</v>
      </c>
      <c r="K57" s="134">
        <f t="shared" si="11"/>
        <v>0.3559653962126314</v>
      </c>
      <c r="L57" s="134">
        <f t="shared" si="12"/>
        <v>0.10726532047712553</v>
      </c>
      <c r="M57" s="135">
        <f t="shared" si="13"/>
        <v>9.3290000000000006</v>
      </c>
      <c r="N57" s="136">
        <f t="shared" si="14"/>
        <v>0.11722985844494593</v>
      </c>
      <c r="O57" s="136">
        <f t="shared" si="15"/>
        <v>1.2895284428944052</v>
      </c>
      <c r="P57" s="218">
        <f t="shared" si="16"/>
        <v>42</v>
      </c>
      <c r="Q57" s="219">
        <f t="shared" si="17"/>
        <v>3</v>
      </c>
      <c r="R57" s="219">
        <f t="shared" si="18"/>
        <v>25</v>
      </c>
      <c r="T57">
        <v>515</v>
      </c>
      <c r="U57">
        <v>1714</v>
      </c>
      <c r="V57" t="s">
        <v>240</v>
      </c>
      <c r="W57">
        <v>1750.981</v>
      </c>
      <c r="X57">
        <v>739.71100000000001</v>
      </c>
      <c r="Y57">
        <v>2.367</v>
      </c>
      <c r="Z57">
        <v>9.3290000000000006</v>
      </c>
      <c r="AA57">
        <v>132.43163100000001</v>
      </c>
      <c r="AB57">
        <v>1.0935820000000001</v>
      </c>
      <c r="AC57">
        <v>47.141078</v>
      </c>
      <c r="AD57" s="1">
        <v>183</v>
      </c>
      <c r="AE57">
        <v>3</v>
      </c>
      <c r="AF57">
        <v>25</v>
      </c>
      <c r="AG57">
        <v>63</v>
      </c>
      <c r="AH57">
        <v>13.221773000000001</v>
      </c>
      <c r="AI57">
        <v>27.2</v>
      </c>
      <c r="AJ57">
        <v>0</v>
      </c>
      <c r="AK57">
        <v>42</v>
      </c>
      <c r="AL57">
        <v>6594</v>
      </c>
      <c r="AM57">
        <v>0.84464285714285725</v>
      </c>
      <c r="AN57" t="s">
        <v>67</v>
      </c>
      <c r="AO57">
        <v>1706.05</v>
      </c>
      <c r="AP57" t="s">
        <v>475</v>
      </c>
      <c r="AQ57" t="s">
        <v>117</v>
      </c>
      <c r="AR57" t="s">
        <v>119</v>
      </c>
      <c r="AS57" t="s">
        <v>117</v>
      </c>
      <c r="AT57" t="s">
        <v>119</v>
      </c>
      <c r="AU57" t="s">
        <v>177</v>
      </c>
      <c r="AV57" t="s">
        <v>240</v>
      </c>
      <c r="AW57" t="s">
        <v>67</v>
      </c>
      <c r="AX57">
        <v>1714</v>
      </c>
      <c r="AY57" t="s">
        <v>323</v>
      </c>
      <c r="AZ57">
        <v>1</v>
      </c>
      <c r="BA57" t="s">
        <v>332</v>
      </c>
      <c r="BB57">
        <v>1</v>
      </c>
      <c r="BC57">
        <v>1</v>
      </c>
      <c r="BE57" t="s">
        <v>67</v>
      </c>
      <c r="BF57">
        <v>0</v>
      </c>
      <c r="BG57" t="s">
        <v>256</v>
      </c>
      <c r="BI57" t="s">
        <v>117</v>
      </c>
      <c r="BJ57" t="s">
        <v>240</v>
      </c>
      <c r="BK57" t="s">
        <v>67</v>
      </c>
      <c r="BL57">
        <v>0.84464285714285725</v>
      </c>
      <c r="BM57">
        <v>1714</v>
      </c>
      <c r="BN57" t="s">
        <v>119</v>
      </c>
      <c r="BO57" t="s">
        <v>177</v>
      </c>
      <c r="BP57">
        <v>1</v>
      </c>
      <c r="BQ57">
        <v>1706.05</v>
      </c>
      <c r="BR57">
        <v>8.2577099726273088E-3</v>
      </c>
      <c r="BS57">
        <v>0.3559653962126314</v>
      </c>
      <c r="BT57">
        <v>0.10451284165847602</v>
      </c>
      <c r="BU57">
        <v>9.3290000000000006</v>
      </c>
      <c r="BV57">
        <v>0.11722985844494593</v>
      </c>
      <c r="BW57">
        <v>1.2895284428944052</v>
      </c>
      <c r="BX57">
        <v>42</v>
      </c>
      <c r="BY57">
        <v>3</v>
      </c>
      <c r="BZ57">
        <v>25</v>
      </c>
    </row>
    <row r="58" spans="1:78" ht="16.5">
      <c r="A58" s="108" t="str">
        <f t="shared" si="1"/>
        <v>삼환운수</v>
      </c>
      <c r="B58" s="109" t="str">
        <f t="shared" si="2"/>
        <v>임현정</v>
      </c>
      <c r="C58" s="110" t="str">
        <f t="shared" si="3"/>
        <v>B</v>
      </c>
      <c r="D58" s="111">
        <f t="shared" si="4"/>
        <v>0.92249999999999999</v>
      </c>
      <c r="E58" s="112">
        <f t="shared" si="5"/>
        <v>6115</v>
      </c>
      <c r="F58" s="113" t="str">
        <f t="shared" si="6"/>
        <v>540</v>
      </c>
      <c r="G58" s="114" t="str">
        <f t="shared" si="7"/>
        <v>71바6461</v>
      </c>
      <c r="H58" s="115">
        <f t="shared" si="8"/>
        <v>1</v>
      </c>
      <c r="I58" s="116">
        <f t="shared" si="9"/>
        <v>1503.3019999999999</v>
      </c>
      <c r="J58" s="117">
        <f t="shared" si="10"/>
        <v>7.4369264603564396E-3</v>
      </c>
      <c r="K58" s="117">
        <f t="shared" si="11"/>
        <v>0.41457745117131295</v>
      </c>
      <c r="L58" s="117">
        <f t="shared" si="12"/>
        <v>0.15765295329880491</v>
      </c>
      <c r="M58" s="118">
        <f t="shared" si="13"/>
        <v>8.4290000000000003</v>
      </c>
      <c r="N58" s="119">
        <f t="shared" si="14"/>
        <v>0</v>
      </c>
      <c r="O58" s="119">
        <f t="shared" si="15"/>
        <v>1.7295260699446953</v>
      </c>
      <c r="P58" s="220">
        <f t="shared" si="16"/>
        <v>20</v>
      </c>
      <c r="Q58" s="221">
        <f t="shared" si="17"/>
        <v>0</v>
      </c>
      <c r="R58" s="221">
        <f t="shared" si="18"/>
        <v>26</v>
      </c>
      <c r="T58">
        <v>515</v>
      </c>
      <c r="U58">
        <v>6115</v>
      </c>
      <c r="V58" t="s">
        <v>241</v>
      </c>
      <c r="W58">
        <v>1503.3019999999999</v>
      </c>
      <c r="X58">
        <v>814.80100000000004</v>
      </c>
      <c r="Y58">
        <v>1.845</v>
      </c>
      <c r="Z58">
        <v>8.4290000000000003</v>
      </c>
      <c r="AA58">
        <v>137.03967700000001</v>
      </c>
      <c r="AB58">
        <v>1.0191539999999999</v>
      </c>
      <c r="AC58">
        <v>56.813560000000003</v>
      </c>
      <c r="AD58" s="1">
        <v>237</v>
      </c>
      <c r="AE58">
        <v>0</v>
      </c>
      <c r="AF58">
        <v>26</v>
      </c>
      <c r="AG58">
        <v>58</v>
      </c>
      <c r="AH58">
        <v>10.96983</v>
      </c>
      <c r="AI58">
        <v>0</v>
      </c>
      <c r="AJ58">
        <v>0</v>
      </c>
      <c r="AK58">
        <v>20</v>
      </c>
      <c r="AL58">
        <v>3832</v>
      </c>
      <c r="AM58">
        <v>0.92249999999999999</v>
      </c>
      <c r="AN58" t="s">
        <v>68</v>
      </c>
      <c r="AO58">
        <v>1503.3019999999999</v>
      </c>
      <c r="AP58" t="s">
        <v>476</v>
      </c>
      <c r="AQ58" t="s">
        <v>117</v>
      </c>
      <c r="AR58" t="s">
        <v>120</v>
      </c>
      <c r="AS58" t="s">
        <v>117</v>
      </c>
      <c r="AT58" t="s">
        <v>120</v>
      </c>
      <c r="AU58" t="s">
        <v>190</v>
      </c>
      <c r="AV58" t="s">
        <v>241</v>
      </c>
      <c r="AW58" t="s">
        <v>68</v>
      </c>
      <c r="AX58">
        <v>6115</v>
      </c>
      <c r="AY58" t="s">
        <v>330</v>
      </c>
      <c r="AZ58">
        <v>2</v>
      </c>
      <c r="BA58" t="s">
        <v>304</v>
      </c>
      <c r="BB58">
        <v>1</v>
      </c>
      <c r="BC58">
        <v>1</v>
      </c>
      <c r="BE58" t="s">
        <v>68</v>
      </c>
      <c r="BF58">
        <v>0</v>
      </c>
      <c r="BG58" t="s">
        <v>256</v>
      </c>
      <c r="BI58" t="s">
        <v>117</v>
      </c>
      <c r="BJ58" t="s">
        <v>241</v>
      </c>
      <c r="BK58" t="s">
        <v>68</v>
      </c>
      <c r="BL58">
        <v>0.92249999999999999</v>
      </c>
      <c r="BM58">
        <v>6115</v>
      </c>
      <c r="BN58" t="s">
        <v>120</v>
      </c>
      <c r="BO58" t="s">
        <v>190</v>
      </c>
      <c r="BP58">
        <v>1</v>
      </c>
      <c r="BQ58">
        <v>1503.3019999999999</v>
      </c>
      <c r="BR58">
        <v>7.4369264603564396E-3</v>
      </c>
      <c r="BS58">
        <v>0.41457745117131295</v>
      </c>
      <c r="BT58">
        <v>0.15765295329880491</v>
      </c>
      <c r="BU58">
        <v>8.4290000000000003</v>
      </c>
      <c r="BV58">
        <v>0</v>
      </c>
      <c r="BW58">
        <v>1.7295260699446953</v>
      </c>
      <c r="BX58">
        <v>20</v>
      </c>
      <c r="BY58">
        <v>0</v>
      </c>
      <c r="BZ58">
        <v>26</v>
      </c>
    </row>
    <row r="59" spans="1:78" ht="16.5">
      <c r="A59" s="125" t="str">
        <f t="shared" si="1"/>
        <v>삼환운수</v>
      </c>
      <c r="B59" s="126" t="str">
        <f t="shared" si="2"/>
        <v>장성녀</v>
      </c>
      <c r="C59" s="127" t="str">
        <f t="shared" si="3"/>
        <v>C</v>
      </c>
      <c r="D59" s="128">
        <f t="shared" si="4"/>
        <v>0.89418421858686159</v>
      </c>
      <c r="E59" s="129">
        <f t="shared" si="5"/>
        <v>3847</v>
      </c>
      <c r="F59" s="130" t="str">
        <f t="shared" si="6"/>
        <v>566</v>
      </c>
      <c r="G59" s="131" t="str">
        <f t="shared" si="7"/>
        <v>72바1517</v>
      </c>
      <c r="H59" s="132">
        <f t="shared" si="8"/>
        <v>2</v>
      </c>
      <c r="I59" s="133">
        <f t="shared" si="9"/>
        <v>1497.3719999999998</v>
      </c>
      <c r="J59" s="134">
        <f t="shared" si="10"/>
        <v>9.7004361523294821E-3</v>
      </c>
      <c r="K59" s="134">
        <f t="shared" si="11"/>
        <v>0.37775381772736571</v>
      </c>
      <c r="L59" s="134">
        <f t="shared" si="12"/>
        <v>0.26446333977127928</v>
      </c>
      <c r="M59" s="135">
        <f t="shared" si="13"/>
        <v>11.696999999999999</v>
      </c>
      <c r="N59" s="136">
        <f t="shared" si="14"/>
        <v>0</v>
      </c>
      <c r="O59" s="136">
        <f t="shared" si="15"/>
        <v>5.0087753744560475</v>
      </c>
      <c r="P59" s="218">
        <f t="shared" si="16"/>
        <v>2</v>
      </c>
      <c r="Q59" s="219">
        <f t="shared" si="17"/>
        <v>0</v>
      </c>
      <c r="R59" s="219">
        <f t="shared" si="18"/>
        <v>75</v>
      </c>
      <c r="T59">
        <v>515</v>
      </c>
      <c r="U59">
        <v>3847</v>
      </c>
      <c r="V59" t="s">
        <v>242</v>
      </c>
      <c r="W59">
        <v>1497.3720000000001</v>
      </c>
      <c r="X59">
        <v>645.524</v>
      </c>
      <c r="Y59">
        <v>2.3199999999999998</v>
      </c>
      <c r="Z59">
        <v>11.696999999999999</v>
      </c>
      <c r="AA59">
        <v>114.648247</v>
      </c>
      <c r="AB59">
        <v>1.1121380000000001</v>
      </c>
      <c r="AC59">
        <v>43.308813000000001</v>
      </c>
      <c r="AD59" s="1">
        <v>396</v>
      </c>
      <c r="AE59">
        <v>0</v>
      </c>
      <c r="AF59">
        <v>75</v>
      </c>
      <c r="AG59">
        <v>65</v>
      </c>
      <c r="AH59">
        <v>13.060574000000001</v>
      </c>
      <c r="AI59">
        <v>0</v>
      </c>
      <c r="AJ59">
        <v>0</v>
      </c>
      <c r="AK59">
        <v>2</v>
      </c>
      <c r="AL59">
        <v>1338</v>
      </c>
      <c r="AM59">
        <v>0.89418421858686159</v>
      </c>
      <c r="AN59" t="s">
        <v>69</v>
      </c>
      <c r="AO59">
        <v>1433.0139999999999</v>
      </c>
      <c r="AP59" t="s">
        <v>477</v>
      </c>
      <c r="AQ59" t="s">
        <v>117</v>
      </c>
      <c r="AR59" t="s">
        <v>121</v>
      </c>
      <c r="AS59" t="s">
        <v>117</v>
      </c>
      <c r="AT59" t="s">
        <v>121</v>
      </c>
      <c r="AU59" t="s">
        <v>195</v>
      </c>
      <c r="AV59" t="s">
        <v>242</v>
      </c>
      <c r="AW59" t="s">
        <v>69</v>
      </c>
      <c r="AX59">
        <v>3847</v>
      </c>
      <c r="AY59" t="s">
        <v>357</v>
      </c>
      <c r="AZ59">
        <v>1</v>
      </c>
      <c r="BA59" t="s">
        <v>358</v>
      </c>
      <c r="BB59">
        <v>2</v>
      </c>
      <c r="BC59">
        <v>1</v>
      </c>
      <c r="BE59" t="s">
        <v>69</v>
      </c>
      <c r="BF59">
        <v>0</v>
      </c>
      <c r="BG59" t="s">
        <v>256</v>
      </c>
      <c r="BI59" t="s">
        <v>117</v>
      </c>
      <c r="BJ59" t="s">
        <v>242</v>
      </c>
      <c r="BK59" t="s">
        <v>69</v>
      </c>
      <c r="BL59">
        <v>0.89418421858686159</v>
      </c>
      <c r="BM59">
        <v>3847</v>
      </c>
      <c r="BN59" t="s">
        <v>121</v>
      </c>
      <c r="BO59" t="s">
        <v>195</v>
      </c>
      <c r="BP59">
        <v>2</v>
      </c>
      <c r="BQ59">
        <v>1497.3719999999998</v>
      </c>
      <c r="BR59">
        <v>9.7004361523294821E-3</v>
      </c>
      <c r="BS59">
        <v>0.37775381772736571</v>
      </c>
      <c r="BT59">
        <v>0.26446333977127928</v>
      </c>
      <c r="BU59">
        <v>11.696999999999999</v>
      </c>
      <c r="BV59">
        <v>0</v>
      </c>
      <c r="BW59">
        <v>5.0087753744560475</v>
      </c>
      <c r="BX59">
        <v>2</v>
      </c>
      <c r="BY59">
        <v>0</v>
      </c>
      <c r="BZ59">
        <v>75</v>
      </c>
    </row>
    <row r="60" spans="1:78" ht="16.5">
      <c r="A60" s="108" t="str">
        <f t="shared" si="1"/>
        <v>삼환운수</v>
      </c>
      <c r="B60" s="109" t="str">
        <f t="shared" si="2"/>
        <v>장호</v>
      </c>
      <c r="C60" s="110" t="str">
        <f t="shared" si="3"/>
        <v>A</v>
      </c>
      <c r="D60" s="111">
        <f t="shared" si="4"/>
        <v>0.95333333333333325</v>
      </c>
      <c r="E60" s="112">
        <f t="shared" si="5"/>
        <v>505</v>
      </c>
      <c r="F60" s="113" t="str">
        <f t="shared" si="6"/>
        <v>532</v>
      </c>
      <c r="G60" s="114" t="str">
        <f t="shared" si="7"/>
        <v>71바6214</v>
      </c>
      <c r="H60" s="115">
        <f t="shared" si="8"/>
        <v>1</v>
      </c>
      <c r="I60" s="116">
        <f t="shared" si="9"/>
        <v>1420.3009999999999</v>
      </c>
      <c r="J60" s="117">
        <f t="shared" si="10"/>
        <v>1.3996561910839759E-2</v>
      </c>
      <c r="K60" s="117">
        <f t="shared" si="11"/>
        <v>0.31208653487264626</v>
      </c>
      <c r="L60" s="117">
        <f t="shared" si="12"/>
        <v>7.32239152123388E-2</v>
      </c>
      <c r="M60" s="118">
        <f t="shared" si="13"/>
        <v>6.1</v>
      </c>
      <c r="N60" s="119">
        <f t="shared" si="14"/>
        <v>0</v>
      </c>
      <c r="O60" s="119">
        <f t="shared" si="15"/>
        <v>0.91529894015423496</v>
      </c>
      <c r="P60" s="220">
        <f t="shared" si="16"/>
        <v>3</v>
      </c>
      <c r="Q60" s="221">
        <f t="shared" si="17"/>
        <v>0</v>
      </c>
      <c r="R60" s="221">
        <f t="shared" si="18"/>
        <v>13</v>
      </c>
      <c r="T60">
        <v>515</v>
      </c>
      <c r="U60">
        <v>505</v>
      </c>
      <c r="V60" t="s">
        <v>252</v>
      </c>
      <c r="W60">
        <v>1420.3009999999999</v>
      </c>
      <c r="X60">
        <v>551.82100000000003</v>
      </c>
      <c r="Y60">
        <v>2.5739999999999998</v>
      </c>
      <c r="Z60">
        <v>6.1</v>
      </c>
      <c r="AA60">
        <v>110.640528</v>
      </c>
      <c r="AB60">
        <v>1.5485869999999999</v>
      </c>
      <c r="AC60">
        <v>34.529418999999997</v>
      </c>
      <c r="AD60" s="1">
        <v>104</v>
      </c>
      <c r="AE60">
        <v>0</v>
      </c>
      <c r="AF60">
        <v>13</v>
      </c>
      <c r="AG60">
        <v>53</v>
      </c>
      <c r="AH60">
        <v>12.837077000000001</v>
      </c>
      <c r="AI60">
        <v>0</v>
      </c>
      <c r="AJ60">
        <v>0</v>
      </c>
      <c r="AK60">
        <v>3</v>
      </c>
      <c r="AL60">
        <v>283</v>
      </c>
      <c r="AM60">
        <v>0.95333333333333325</v>
      </c>
      <c r="AN60" t="s">
        <v>66</v>
      </c>
      <c r="AO60">
        <v>1420.3009999999999</v>
      </c>
      <c r="AP60" t="s">
        <v>478</v>
      </c>
      <c r="AQ60" t="s">
        <v>117</v>
      </c>
      <c r="AR60" t="s">
        <v>119</v>
      </c>
      <c r="AS60" t="s">
        <v>117</v>
      </c>
      <c r="AT60" t="s">
        <v>119</v>
      </c>
      <c r="AU60" t="s">
        <v>178</v>
      </c>
      <c r="AV60" t="s">
        <v>252</v>
      </c>
      <c r="AW60" t="s">
        <v>66</v>
      </c>
      <c r="AX60">
        <v>505</v>
      </c>
      <c r="AY60" t="s">
        <v>343</v>
      </c>
      <c r="AZ60">
        <v>4</v>
      </c>
      <c r="BA60" t="s">
        <v>376</v>
      </c>
      <c r="BB60">
        <v>1</v>
      </c>
      <c r="BC60">
        <v>1</v>
      </c>
      <c r="BE60" t="s">
        <v>68</v>
      </c>
      <c r="BF60">
        <v>1</v>
      </c>
      <c r="BG60" t="s">
        <v>266</v>
      </c>
      <c r="BI60" t="s">
        <v>117</v>
      </c>
      <c r="BJ60" t="s">
        <v>252</v>
      </c>
      <c r="BK60" t="s">
        <v>66</v>
      </c>
      <c r="BL60">
        <v>0.95333333333333325</v>
      </c>
      <c r="BM60">
        <v>505</v>
      </c>
      <c r="BN60" t="s">
        <v>119</v>
      </c>
      <c r="BO60" t="s">
        <v>178</v>
      </c>
      <c r="BP60">
        <v>1</v>
      </c>
      <c r="BQ60">
        <v>1420.3009999999999</v>
      </c>
      <c r="BR60">
        <v>1.3996561910839759E-2</v>
      </c>
      <c r="BS60">
        <v>0.31208653487264626</v>
      </c>
      <c r="BT60">
        <v>7.32239152123388E-2</v>
      </c>
      <c r="BU60">
        <v>6.1</v>
      </c>
      <c r="BV60">
        <v>0</v>
      </c>
      <c r="BW60">
        <v>0.91529894015423496</v>
      </c>
      <c r="BX60">
        <v>3</v>
      </c>
      <c r="BY60">
        <v>0</v>
      </c>
      <c r="BZ60">
        <v>13</v>
      </c>
    </row>
    <row r="61" spans="1:78" ht="16.5">
      <c r="A61" s="125" t="str">
        <f t="shared" si="1"/>
        <v>삼환운수</v>
      </c>
      <c r="B61" s="126" t="str">
        <f t="shared" si="2"/>
        <v>정광순</v>
      </c>
      <c r="C61" s="127" t="str">
        <f t="shared" si="3"/>
        <v>B</v>
      </c>
      <c r="D61" s="128">
        <f t="shared" si="4"/>
        <v>0.90166666666666673</v>
      </c>
      <c r="E61" s="129">
        <f t="shared" si="5"/>
        <v>150</v>
      </c>
      <c r="F61" s="130" t="str">
        <f t="shared" si="6"/>
        <v>순환56</v>
      </c>
      <c r="G61" s="131" t="str">
        <f t="shared" si="7"/>
        <v>71바6220</v>
      </c>
      <c r="H61" s="132">
        <f t="shared" si="8"/>
        <v>1</v>
      </c>
      <c r="I61" s="133">
        <f t="shared" si="9"/>
        <v>2293.7750000000001</v>
      </c>
      <c r="J61" s="134">
        <f t="shared" si="10"/>
        <v>4.6805314641267623E-2</v>
      </c>
      <c r="K61" s="134">
        <f t="shared" si="11"/>
        <v>0.37048518567968491</v>
      </c>
      <c r="L61" s="134">
        <f t="shared" si="12"/>
        <v>9.5039836078080892E-2</v>
      </c>
      <c r="M61" s="135">
        <f t="shared" si="13"/>
        <v>13.753</v>
      </c>
      <c r="N61" s="136">
        <f t="shared" si="14"/>
        <v>0.17438502032675393</v>
      </c>
      <c r="O61" s="136">
        <f t="shared" si="15"/>
        <v>2.1362164990027357</v>
      </c>
      <c r="P61" s="218">
        <f t="shared" si="16"/>
        <v>15</v>
      </c>
      <c r="Q61" s="219">
        <f t="shared" si="17"/>
        <v>4</v>
      </c>
      <c r="R61" s="219">
        <f t="shared" si="18"/>
        <v>49</v>
      </c>
      <c r="T61">
        <v>515</v>
      </c>
      <c r="U61">
        <v>150</v>
      </c>
      <c r="V61" t="s">
        <v>311</v>
      </c>
      <c r="W61">
        <v>2293.7750000000001</v>
      </c>
      <c r="X61">
        <v>847.89800000000002</v>
      </c>
      <c r="Y61">
        <v>2.7050000000000001</v>
      </c>
      <c r="Z61">
        <v>13.753</v>
      </c>
      <c r="AA61">
        <v>161.98188300000001</v>
      </c>
      <c r="AB61">
        <v>7.5816129999999999</v>
      </c>
      <c r="AC61">
        <v>60.011887999999999</v>
      </c>
      <c r="AD61" s="1">
        <v>218</v>
      </c>
      <c r="AE61">
        <v>4</v>
      </c>
      <c r="AF61">
        <v>49</v>
      </c>
      <c r="AG61">
        <v>61</v>
      </c>
      <c r="AH61">
        <v>14.160688</v>
      </c>
      <c r="AI61">
        <v>0</v>
      </c>
      <c r="AJ61">
        <v>0</v>
      </c>
      <c r="AK61">
        <v>15</v>
      </c>
      <c r="AL61">
        <v>3643</v>
      </c>
      <c r="AM61">
        <v>0.90166666666666673</v>
      </c>
      <c r="AN61" t="s">
        <v>68</v>
      </c>
      <c r="AO61">
        <v>2293.7750000000001</v>
      </c>
      <c r="AP61" t="s">
        <v>479</v>
      </c>
      <c r="AQ61" t="s">
        <v>117</v>
      </c>
      <c r="AR61" t="s">
        <v>123</v>
      </c>
      <c r="AS61" t="s">
        <v>117</v>
      </c>
      <c r="AT61" t="s">
        <v>123</v>
      </c>
      <c r="AU61" t="s">
        <v>206</v>
      </c>
      <c r="AV61" t="s">
        <v>311</v>
      </c>
      <c r="AW61" t="s">
        <v>68</v>
      </c>
      <c r="AX61">
        <v>150</v>
      </c>
      <c r="AY61" t="s">
        <v>350</v>
      </c>
      <c r="AZ61">
        <v>4</v>
      </c>
      <c r="BA61" t="s">
        <v>480</v>
      </c>
      <c r="BB61">
        <v>1</v>
      </c>
      <c r="BC61">
        <v>1</v>
      </c>
      <c r="BE61" t="s">
        <v>69</v>
      </c>
      <c r="BF61">
        <v>1</v>
      </c>
      <c r="BG61" t="s">
        <v>266</v>
      </c>
      <c r="BI61" t="s">
        <v>117</v>
      </c>
      <c r="BJ61" t="s">
        <v>311</v>
      </c>
      <c r="BK61" t="s">
        <v>68</v>
      </c>
      <c r="BL61">
        <v>0.90166666666666673</v>
      </c>
      <c r="BM61">
        <v>150</v>
      </c>
      <c r="BN61" t="s">
        <v>123</v>
      </c>
      <c r="BO61" t="s">
        <v>206</v>
      </c>
      <c r="BP61">
        <v>1</v>
      </c>
      <c r="BQ61">
        <v>2293.7750000000001</v>
      </c>
      <c r="BR61">
        <v>4.6805314641267623E-2</v>
      </c>
      <c r="BS61">
        <v>0.37048518567968491</v>
      </c>
      <c r="BT61">
        <v>9.5039836078080892E-2</v>
      </c>
      <c r="BU61">
        <v>13.753</v>
      </c>
      <c r="BV61">
        <v>0.17438502032675393</v>
      </c>
      <c r="BW61">
        <v>2.1362164990027357</v>
      </c>
      <c r="BX61">
        <v>15</v>
      </c>
      <c r="BY61">
        <v>4</v>
      </c>
      <c r="BZ61">
        <v>49</v>
      </c>
    </row>
    <row r="62" spans="1:78" ht="16.5">
      <c r="A62" s="108" t="str">
        <f t="shared" si="1"/>
        <v>삼환운수</v>
      </c>
      <c r="B62" s="109" t="str">
        <f t="shared" si="2"/>
        <v>정훈석</v>
      </c>
      <c r="C62" s="110" t="str">
        <f t="shared" si="3"/>
        <v>C</v>
      </c>
      <c r="D62" s="111">
        <f t="shared" si="4"/>
        <v>0.88622316273914792</v>
      </c>
      <c r="E62" s="112">
        <f t="shared" si="5"/>
        <v>4011</v>
      </c>
      <c r="F62" s="113" t="str">
        <f t="shared" si="6"/>
        <v>순환56</v>
      </c>
      <c r="G62" s="114" t="str">
        <f t="shared" si="7"/>
        <v>71바6210</v>
      </c>
      <c r="H62" s="115">
        <f t="shared" si="8"/>
        <v>2</v>
      </c>
      <c r="I62" s="116">
        <f t="shared" si="9"/>
        <v>2199.808</v>
      </c>
      <c r="J62" s="117">
        <f t="shared" si="10"/>
        <v>6.2073311030055214E-2</v>
      </c>
      <c r="K62" s="117">
        <f t="shared" si="11"/>
        <v>0.35830523952281218</v>
      </c>
      <c r="L62" s="117">
        <f t="shared" si="12"/>
        <v>0.24229387291981846</v>
      </c>
      <c r="M62" s="118">
        <f t="shared" si="13"/>
        <v>8.5239999999999991</v>
      </c>
      <c r="N62" s="119">
        <f t="shared" si="14"/>
        <v>0</v>
      </c>
      <c r="O62" s="119">
        <f t="shared" si="15"/>
        <v>2.0456330734318633</v>
      </c>
      <c r="P62" s="220">
        <f t="shared" si="16"/>
        <v>12</v>
      </c>
      <c r="Q62" s="221">
        <f t="shared" si="17"/>
        <v>0</v>
      </c>
      <c r="R62" s="221">
        <f t="shared" si="18"/>
        <v>45</v>
      </c>
      <c r="T62">
        <v>515</v>
      </c>
      <c r="U62">
        <v>4011</v>
      </c>
      <c r="V62" t="s">
        <v>243</v>
      </c>
      <c r="W62">
        <v>2199.808</v>
      </c>
      <c r="X62">
        <v>779.31899999999996</v>
      </c>
      <c r="Y62">
        <v>2.823</v>
      </c>
      <c r="Z62">
        <v>8.5239999999999991</v>
      </c>
      <c r="AA62">
        <v>160.83495199999999</v>
      </c>
      <c r="AB62">
        <v>9.9835580000000004</v>
      </c>
      <c r="AC62">
        <v>57.628005999999999</v>
      </c>
      <c r="AD62" s="1">
        <v>533</v>
      </c>
      <c r="AE62">
        <v>0</v>
      </c>
      <c r="AF62">
        <v>45</v>
      </c>
      <c r="AG62">
        <v>63</v>
      </c>
      <c r="AH62">
        <v>13.677424999999999</v>
      </c>
      <c r="AI62">
        <v>0</v>
      </c>
      <c r="AJ62">
        <v>0</v>
      </c>
      <c r="AK62">
        <v>12</v>
      </c>
      <c r="AL62">
        <v>4650</v>
      </c>
      <c r="AM62">
        <v>0.88622316273914792</v>
      </c>
      <c r="AN62" t="s">
        <v>69</v>
      </c>
      <c r="AO62">
        <v>2099.0030000000002</v>
      </c>
      <c r="AP62" t="s">
        <v>481</v>
      </c>
      <c r="AQ62" t="s">
        <v>117</v>
      </c>
      <c r="AR62" t="s">
        <v>123</v>
      </c>
      <c r="AS62" t="s">
        <v>117</v>
      </c>
      <c r="AT62" t="s">
        <v>123</v>
      </c>
      <c r="AU62" t="s">
        <v>204</v>
      </c>
      <c r="AV62" t="s">
        <v>243</v>
      </c>
      <c r="AW62" t="s">
        <v>69</v>
      </c>
      <c r="AX62">
        <v>4011</v>
      </c>
      <c r="AY62" t="s">
        <v>346</v>
      </c>
      <c r="AZ62">
        <v>1</v>
      </c>
      <c r="BA62" t="s">
        <v>295</v>
      </c>
      <c r="BB62">
        <v>2</v>
      </c>
      <c r="BC62">
        <v>1</v>
      </c>
      <c r="BE62" t="s">
        <v>69</v>
      </c>
      <c r="BF62">
        <v>0</v>
      </c>
      <c r="BG62" t="s">
        <v>256</v>
      </c>
      <c r="BI62" t="s">
        <v>117</v>
      </c>
      <c r="BJ62" t="s">
        <v>243</v>
      </c>
      <c r="BK62" t="s">
        <v>69</v>
      </c>
      <c r="BL62">
        <v>0.88622316273914792</v>
      </c>
      <c r="BM62">
        <v>4011</v>
      </c>
      <c r="BN62" t="s">
        <v>123</v>
      </c>
      <c r="BO62" t="s">
        <v>204</v>
      </c>
      <c r="BP62">
        <v>2</v>
      </c>
      <c r="BQ62">
        <v>2199.808</v>
      </c>
      <c r="BR62">
        <v>6.2073311030055214E-2</v>
      </c>
      <c r="BS62">
        <v>0.35830523952281218</v>
      </c>
      <c r="BT62">
        <v>0.24229387291981846</v>
      </c>
      <c r="BU62">
        <v>8.5239999999999991</v>
      </c>
      <c r="BV62">
        <v>0</v>
      </c>
      <c r="BW62">
        <v>2.0456330734318633</v>
      </c>
      <c r="BX62">
        <v>12</v>
      </c>
      <c r="BY62">
        <v>0</v>
      </c>
      <c r="BZ62">
        <v>45</v>
      </c>
    </row>
    <row r="63" spans="1:78" ht="16.5">
      <c r="A63" s="125" t="str">
        <f t="shared" si="1"/>
        <v>삼환운수</v>
      </c>
      <c r="B63" s="126" t="str">
        <f t="shared" si="2"/>
        <v>조은구</v>
      </c>
      <c r="C63" s="127" t="str">
        <f t="shared" si="3"/>
        <v>F</v>
      </c>
      <c r="D63" s="128">
        <f t="shared" si="4"/>
        <v>0.78107142857142853</v>
      </c>
      <c r="E63" s="129">
        <f t="shared" si="5"/>
        <v>7767</v>
      </c>
      <c r="F63" s="130" t="str">
        <f t="shared" si="6"/>
        <v>532</v>
      </c>
      <c r="G63" s="131" t="str">
        <f t="shared" si="7"/>
        <v>71바6208</v>
      </c>
      <c r="H63" s="132">
        <f t="shared" si="8"/>
        <v>1</v>
      </c>
      <c r="I63" s="133">
        <f t="shared" si="9"/>
        <v>538.26700000000005</v>
      </c>
      <c r="J63" s="134">
        <f t="shared" si="10"/>
        <v>1.1833711923801667E-2</v>
      </c>
      <c r="K63" s="134">
        <f t="shared" si="11"/>
        <v>0.39045267942223127</v>
      </c>
      <c r="L63" s="134">
        <f t="shared" si="12"/>
        <v>0.19507047617632139</v>
      </c>
      <c r="M63" s="135">
        <f t="shared" si="13"/>
        <v>11.691000000000001</v>
      </c>
      <c r="N63" s="136">
        <f t="shared" si="14"/>
        <v>0</v>
      </c>
      <c r="O63" s="136">
        <f t="shared" si="15"/>
        <v>9.1032888882283327</v>
      </c>
      <c r="P63" s="218">
        <f t="shared" si="16"/>
        <v>8</v>
      </c>
      <c r="Q63" s="219">
        <f t="shared" si="17"/>
        <v>0</v>
      </c>
      <c r="R63" s="219">
        <f t="shared" si="18"/>
        <v>49</v>
      </c>
      <c r="T63">
        <v>515</v>
      </c>
      <c r="U63">
        <v>7767</v>
      </c>
      <c r="V63" t="s">
        <v>299</v>
      </c>
      <c r="W63">
        <v>538.26700000000005</v>
      </c>
      <c r="X63">
        <v>246.083</v>
      </c>
      <c r="Y63">
        <v>2.1869999999999998</v>
      </c>
      <c r="Z63">
        <v>11.691000000000001</v>
      </c>
      <c r="AA63">
        <v>40.960267000000002</v>
      </c>
      <c r="AB63">
        <v>0.48471199999999998</v>
      </c>
      <c r="AC63">
        <v>15.993046</v>
      </c>
      <c r="AD63" s="1">
        <v>105</v>
      </c>
      <c r="AE63">
        <v>0</v>
      </c>
      <c r="AF63">
        <v>49</v>
      </c>
      <c r="AG63">
        <v>62</v>
      </c>
      <c r="AH63">
        <v>13.141197999999999</v>
      </c>
      <c r="AI63">
        <v>0</v>
      </c>
      <c r="AJ63">
        <v>0</v>
      </c>
      <c r="AK63">
        <v>8</v>
      </c>
      <c r="AL63">
        <v>2209</v>
      </c>
      <c r="AM63">
        <v>0.78107142857142853</v>
      </c>
      <c r="AN63" t="s">
        <v>70</v>
      </c>
      <c r="AO63">
        <v>538.26700000000005</v>
      </c>
      <c r="AP63" t="s">
        <v>482</v>
      </c>
      <c r="AQ63" t="s">
        <v>117</v>
      </c>
      <c r="AR63" t="s">
        <v>119</v>
      </c>
      <c r="AS63" t="s">
        <v>117</v>
      </c>
      <c r="AT63" t="s">
        <v>119</v>
      </c>
      <c r="AU63" t="s">
        <v>177</v>
      </c>
      <c r="AV63" t="s">
        <v>299</v>
      </c>
      <c r="AW63" t="s">
        <v>70</v>
      </c>
      <c r="AX63">
        <v>7767</v>
      </c>
      <c r="AY63" t="s">
        <v>333</v>
      </c>
      <c r="AZ63">
        <v>2</v>
      </c>
      <c r="BA63" t="s">
        <v>302</v>
      </c>
      <c r="BB63">
        <v>1</v>
      </c>
      <c r="BC63">
        <v>1</v>
      </c>
      <c r="BE63" t="s">
        <v>70</v>
      </c>
      <c r="BF63">
        <v>0</v>
      </c>
      <c r="BG63" t="s">
        <v>256</v>
      </c>
      <c r="BI63" t="s">
        <v>117</v>
      </c>
      <c r="BJ63" t="s">
        <v>299</v>
      </c>
      <c r="BK63" t="s">
        <v>70</v>
      </c>
      <c r="BL63">
        <v>0.78107142857142853</v>
      </c>
      <c r="BM63">
        <v>7767</v>
      </c>
      <c r="BN63" t="s">
        <v>119</v>
      </c>
      <c r="BO63" t="s">
        <v>177</v>
      </c>
      <c r="BP63">
        <v>1</v>
      </c>
      <c r="BQ63">
        <v>538.26700000000005</v>
      </c>
      <c r="BR63">
        <v>1.1833711923801667E-2</v>
      </c>
      <c r="BS63">
        <v>0.39045267942223127</v>
      </c>
      <c r="BT63">
        <v>0.19507047617632139</v>
      </c>
      <c r="BU63">
        <v>11.691000000000001</v>
      </c>
      <c r="BV63">
        <v>0</v>
      </c>
      <c r="BW63">
        <v>9.1032888882283327</v>
      </c>
      <c r="BX63">
        <v>8</v>
      </c>
      <c r="BY63">
        <v>0</v>
      </c>
      <c r="BZ63">
        <v>49</v>
      </c>
    </row>
    <row r="64" spans="1:78" ht="16.5">
      <c r="A64" s="108" t="str">
        <f t="shared" si="1"/>
        <v>삼환운수</v>
      </c>
      <c r="B64" s="109" t="str">
        <f t="shared" si="2"/>
        <v>조준구</v>
      </c>
      <c r="C64" s="110" t="str">
        <f t="shared" si="3"/>
        <v>F</v>
      </c>
      <c r="D64" s="111">
        <f t="shared" si="4"/>
        <v>0.78279125638284008</v>
      </c>
      <c r="E64" s="112">
        <f t="shared" si="5"/>
        <v>4023</v>
      </c>
      <c r="F64" s="113" t="str">
        <f t="shared" si="6"/>
        <v>532</v>
      </c>
      <c r="G64" s="114" t="str">
        <f t="shared" si="7"/>
        <v>71바6204</v>
      </c>
      <c r="H64" s="115">
        <f t="shared" si="8"/>
        <v>3</v>
      </c>
      <c r="I64" s="116">
        <f t="shared" si="9"/>
        <v>913.94499999999994</v>
      </c>
      <c r="J64" s="117">
        <f t="shared" si="10"/>
        <v>2.1703467810600511E-2</v>
      </c>
      <c r="K64" s="117">
        <f t="shared" si="11"/>
        <v>0.3181240703449697</v>
      </c>
      <c r="L64" s="117">
        <f t="shared" si="12"/>
        <v>0.12035735191942623</v>
      </c>
      <c r="M64" s="118">
        <f t="shared" si="13"/>
        <v>9.5210000000000008</v>
      </c>
      <c r="N64" s="119">
        <f t="shared" si="14"/>
        <v>0.43766309788882268</v>
      </c>
      <c r="O64" s="119">
        <f t="shared" si="15"/>
        <v>1.7506523915552907</v>
      </c>
      <c r="P64" s="220">
        <f t="shared" si="16"/>
        <v>10</v>
      </c>
      <c r="Q64" s="221">
        <f t="shared" si="17"/>
        <v>4</v>
      </c>
      <c r="R64" s="221">
        <f t="shared" si="18"/>
        <v>16</v>
      </c>
      <c r="T64">
        <v>515</v>
      </c>
      <c r="U64">
        <v>4023</v>
      </c>
      <c r="V64" t="s">
        <v>483</v>
      </c>
      <c r="W64">
        <v>942.78800000000001</v>
      </c>
      <c r="X64">
        <v>445.34</v>
      </c>
      <c r="Y64">
        <v>2.117</v>
      </c>
      <c r="Z64">
        <v>9.5210000000000008</v>
      </c>
      <c r="AA64">
        <v>76.075261999999995</v>
      </c>
      <c r="AB64">
        <v>1.651097</v>
      </c>
      <c r="AC64">
        <v>24.201371999999999</v>
      </c>
      <c r="AD64" s="1">
        <v>110</v>
      </c>
      <c r="AE64">
        <v>4</v>
      </c>
      <c r="AF64">
        <v>16</v>
      </c>
      <c r="AG64">
        <v>61</v>
      </c>
      <c r="AH64">
        <v>12.392832</v>
      </c>
      <c r="AI64">
        <v>0</v>
      </c>
      <c r="AJ64">
        <v>0</v>
      </c>
      <c r="AK64">
        <v>10</v>
      </c>
      <c r="AL64">
        <v>5228</v>
      </c>
      <c r="AM64">
        <v>0.78279125638284008</v>
      </c>
      <c r="AN64" t="s">
        <v>70</v>
      </c>
      <c r="AO64">
        <v>741.61199999999997</v>
      </c>
      <c r="AP64" t="s">
        <v>484</v>
      </c>
      <c r="AQ64" t="s">
        <v>117</v>
      </c>
      <c r="AR64" t="s">
        <v>119</v>
      </c>
      <c r="AS64" t="s">
        <v>117</v>
      </c>
      <c r="AT64" t="s">
        <v>119</v>
      </c>
      <c r="AU64" t="s">
        <v>405</v>
      </c>
      <c r="AV64" t="s">
        <v>483</v>
      </c>
      <c r="AW64" t="s">
        <v>70</v>
      </c>
      <c r="AX64">
        <v>4023</v>
      </c>
      <c r="AY64" t="s">
        <v>333</v>
      </c>
      <c r="AZ64">
        <v>1</v>
      </c>
      <c r="BA64" t="s">
        <v>253</v>
      </c>
      <c r="BB64">
        <v>3</v>
      </c>
      <c r="BC64">
        <v>1</v>
      </c>
      <c r="BE64" t="s">
        <v>325</v>
      </c>
      <c r="BF64" t="s">
        <v>326</v>
      </c>
      <c r="BG64" t="s">
        <v>325</v>
      </c>
      <c r="BI64" t="s">
        <v>117</v>
      </c>
      <c r="BJ64" t="s">
        <v>483</v>
      </c>
      <c r="BK64" t="s">
        <v>70</v>
      </c>
      <c r="BL64">
        <v>0.78279125638284008</v>
      </c>
      <c r="BM64">
        <v>4023</v>
      </c>
      <c r="BN64" t="s">
        <v>119</v>
      </c>
      <c r="BO64" t="s">
        <v>405</v>
      </c>
      <c r="BP64">
        <v>3</v>
      </c>
      <c r="BQ64">
        <v>913.94499999999994</v>
      </c>
      <c r="BR64">
        <v>2.1703467810600511E-2</v>
      </c>
      <c r="BS64">
        <v>0.3181240703449697</v>
      </c>
      <c r="BT64">
        <v>0.11667522284967564</v>
      </c>
      <c r="BU64">
        <v>9.5210000000000008</v>
      </c>
      <c r="BV64">
        <v>0.43766309788882268</v>
      </c>
      <c r="BW64">
        <v>1.7506523915552907</v>
      </c>
      <c r="BX64">
        <v>10</v>
      </c>
      <c r="BY64">
        <v>4</v>
      </c>
      <c r="BZ64">
        <v>16</v>
      </c>
    </row>
    <row r="65" spans="1:78" ht="16.5">
      <c r="A65" s="125" t="str">
        <f t="shared" si="1"/>
        <v>삼환운수</v>
      </c>
      <c r="B65" s="126" t="str">
        <f t="shared" si="2"/>
        <v>조햇님</v>
      </c>
      <c r="C65" s="127" t="str">
        <f t="shared" si="3"/>
        <v>C</v>
      </c>
      <c r="D65" s="128">
        <f t="shared" si="4"/>
        <v>0.87285613518860894</v>
      </c>
      <c r="E65" s="129">
        <f t="shared" si="5"/>
        <v>5017</v>
      </c>
      <c r="F65" s="130" t="str">
        <f t="shared" si="6"/>
        <v>566</v>
      </c>
      <c r="G65" s="131" t="str">
        <f t="shared" si="7"/>
        <v>72바1520</v>
      </c>
      <c r="H65" s="132">
        <f t="shared" si="8"/>
        <v>9</v>
      </c>
      <c r="I65" s="133">
        <f t="shared" si="9"/>
        <v>1810.239</v>
      </c>
      <c r="J65" s="134">
        <f t="shared" si="10"/>
        <v>6.1075031435522233E-3</v>
      </c>
      <c r="K65" s="134">
        <f t="shared" si="11"/>
        <v>0.3880933562249993</v>
      </c>
      <c r="L65" s="134">
        <f t="shared" si="12"/>
        <v>6.7394415875472791E-2</v>
      </c>
      <c r="M65" s="135">
        <f t="shared" si="13"/>
        <v>10.073</v>
      </c>
      <c r="N65" s="136">
        <f t="shared" si="14"/>
        <v>0</v>
      </c>
      <c r="O65" s="136">
        <f t="shared" si="15"/>
        <v>4.2535819855831187</v>
      </c>
      <c r="P65" s="218">
        <f t="shared" si="16"/>
        <v>0</v>
      </c>
      <c r="Q65" s="219">
        <f t="shared" si="17"/>
        <v>0</v>
      </c>
      <c r="R65" s="219">
        <f t="shared" si="18"/>
        <v>77</v>
      </c>
      <c r="T65">
        <v>515</v>
      </c>
      <c r="U65">
        <v>5017</v>
      </c>
      <c r="V65" t="s">
        <v>244</v>
      </c>
      <c r="W65">
        <v>1810.239</v>
      </c>
      <c r="X65">
        <v>799.07799999999997</v>
      </c>
      <c r="Y65">
        <v>2.2650000000000001</v>
      </c>
      <c r="Z65">
        <v>10.073</v>
      </c>
      <c r="AA65">
        <v>141.663783</v>
      </c>
      <c r="AB65">
        <v>0.86521199999999998</v>
      </c>
      <c r="AC65">
        <v>54.978772999999997</v>
      </c>
      <c r="AD65" s="1">
        <v>122</v>
      </c>
      <c r="AE65">
        <v>0</v>
      </c>
      <c r="AF65">
        <v>77</v>
      </c>
      <c r="AG65">
        <v>66</v>
      </c>
      <c r="AH65">
        <v>12.778416999999999</v>
      </c>
      <c r="AI65">
        <v>11</v>
      </c>
      <c r="AJ65">
        <v>0</v>
      </c>
      <c r="AK65">
        <v>0</v>
      </c>
      <c r="AL65">
        <v>0</v>
      </c>
      <c r="AM65">
        <v>0.87285613518860894</v>
      </c>
      <c r="AN65" t="s">
        <v>69</v>
      </c>
      <c r="AO65">
        <v>518.97</v>
      </c>
      <c r="AP65" t="s">
        <v>485</v>
      </c>
      <c r="AQ65" t="s">
        <v>117</v>
      </c>
      <c r="AR65" t="s">
        <v>121</v>
      </c>
      <c r="AS65" t="s">
        <v>117</v>
      </c>
      <c r="AT65" t="s">
        <v>121</v>
      </c>
      <c r="AU65" t="s">
        <v>196</v>
      </c>
      <c r="AV65" t="s">
        <v>244</v>
      </c>
      <c r="AW65" t="s">
        <v>69</v>
      </c>
      <c r="AX65">
        <v>5017</v>
      </c>
      <c r="AY65" t="s">
        <v>357</v>
      </c>
      <c r="AZ65">
        <v>2</v>
      </c>
      <c r="BA65" t="s">
        <v>380</v>
      </c>
      <c r="BB65">
        <v>9</v>
      </c>
      <c r="BC65">
        <v>1</v>
      </c>
      <c r="BE65" t="s">
        <v>69</v>
      </c>
      <c r="BF65">
        <v>0</v>
      </c>
      <c r="BG65" t="s">
        <v>256</v>
      </c>
      <c r="BI65" t="s">
        <v>117</v>
      </c>
      <c r="BJ65" t="s">
        <v>244</v>
      </c>
      <c r="BK65" t="s">
        <v>69</v>
      </c>
      <c r="BL65">
        <v>0.87285613518860894</v>
      </c>
      <c r="BM65">
        <v>5017</v>
      </c>
      <c r="BN65" t="s">
        <v>121</v>
      </c>
      <c r="BO65" t="s">
        <v>196</v>
      </c>
      <c r="BP65">
        <v>9</v>
      </c>
      <c r="BQ65">
        <v>1810.239</v>
      </c>
      <c r="BR65">
        <v>6.1075031435522233E-3</v>
      </c>
      <c r="BS65">
        <v>0.3880933562249993</v>
      </c>
      <c r="BT65">
        <v>6.7394415875472791E-2</v>
      </c>
      <c r="BU65">
        <v>10.073</v>
      </c>
      <c r="BV65">
        <v>0</v>
      </c>
      <c r="BW65">
        <v>4.2535819855831187</v>
      </c>
      <c r="BX65">
        <v>0</v>
      </c>
      <c r="BY65">
        <v>0</v>
      </c>
      <c r="BZ65">
        <v>77</v>
      </c>
    </row>
    <row r="66" spans="1:78" ht="16.5">
      <c r="A66" s="108" t="str">
        <f t="shared" si="1"/>
        <v>삼환운수</v>
      </c>
      <c r="B66" s="109" t="str">
        <f t="shared" si="2"/>
        <v>주영규</v>
      </c>
      <c r="C66" s="110" t="str">
        <f t="shared" si="3"/>
        <v>C</v>
      </c>
      <c r="D66" s="111">
        <f t="shared" si="4"/>
        <v>0.86689141192026287</v>
      </c>
      <c r="E66" s="112">
        <f t="shared" si="5"/>
        <v>1433</v>
      </c>
      <c r="F66" s="113" t="str">
        <f t="shared" si="6"/>
        <v>540</v>
      </c>
      <c r="G66" s="114" t="str">
        <f t="shared" si="7"/>
        <v>71바6454</v>
      </c>
      <c r="H66" s="115">
        <f t="shared" si="8"/>
        <v>3</v>
      </c>
      <c r="I66" s="116">
        <f t="shared" si="9"/>
        <v>421.85399999999998</v>
      </c>
      <c r="J66" s="117">
        <f t="shared" si="10"/>
        <v>8.8454317560276649E-3</v>
      </c>
      <c r="K66" s="117">
        <f t="shared" si="11"/>
        <v>0.38099925322228628</v>
      </c>
      <c r="L66" s="117">
        <f t="shared" si="12"/>
        <v>0.14934076718485542</v>
      </c>
      <c r="M66" s="118">
        <f t="shared" si="13"/>
        <v>9.048</v>
      </c>
      <c r="N66" s="119">
        <f t="shared" si="14"/>
        <v>0</v>
      </c>
      <c r="O66" s="119">
        <f t="shared" si="15"/>
        <v>5.6891720832325881</v>
      </c>
      <c r="P66" s="220">
        <f t="shared" si="16"/>
        <v>6</v>
      </c>
      <c r="Q66" s="221">
        <f t="shared" si="17"/>
        <v>0</v>
      </c>
      <c r="R66" s="221">
        <f t="shared" si="18"/>
        <v>25</v>
      </c>
      <c r="T66">
        <v>515</v>
      </c>
      <c r="U66">
        <v>1433</v>
      </c>
      <c r="V66" t="s">
        <v>486</v>
      </c>
      <c r="W66">
        <v>527.11</v>
      </c>
      <c r="X66">
        <v>306.39999999999998</v>
      </c>
      <c r="Y66">
        <v>1.72</v>
      </c>
      <c r="Z66">
        <v>9.048</v>
      </c>
      <c r="AA66">
        <v>44.089424999999999</v>
      </c>
      <c r="AB66">
        <v>0.38999</v>
      </c>
      <c r="AC66">
        <v>16.798037999999998</v>
      </c>
      <c r="AD66" s="1">
        <v>63</v>
      </c>
      <c r="AE66">
        <v>0</v>
      </c>
      <c r="AF66">
        <v>25</v>
      </c>
      <c r="AG66">
        <v>59</v>
      </c>
      <c r="AH66">
        <v>11.955474000000001</v>
      </c>
      <c r="AI66">
        <v>0</v>
      </c>
      <c r="AJ66">
        <v>0</v>
      </c>
      <c r="AK66">
        <v>6</v>
      </c>
      <c r="AL66">
        <v>1603</v>
      </c>
      <c r="AM66">
        <v>0.86689141192026287</v>
      </c>
      <c r="AN66" t="s">
        <v>69</v>
      </c>
      <c r="AO66">
        <v>226.845</v>
      </c>
      <c r="AP66" t="s">
        <v>487</v>
      </c>
      <c r="AQ66" t="s">
        <v>117</v>
      </c>
      <c r="AR66" t="s">
        <v>120</v>
      </c>
      <c r="AS66" t="s">
        <v>117</v>
      </c>
      <c r="AT66" t="s">
        <v>120</v>
      </c>
      <c r="AU66" t="s">
        <v>283</v>
      </c>
      <c r="AV66" t="s">
        <v>486</v>
      </c>
      <c r="AW66" t="s">
        <v>69</v>
      </c>
      <c r="AX66">
        <v>1433</v>
      </c>
      <c r="AY66" t="s">
        <v>349</v>
      </c>
      <c r="AZ66">
        <v>5</v>
      </c>
      <c r="BA66" t="s">
        <v>351</v>
      </c>
      <c r="BB66">
        <v>3</v>
      </c>
      <c r="BC66">
        <v>1</v>
      </c>
      <c r="BE66" t="s">
        <v>325</v>
      </c>
      <c r="BF66" t="s">
        <v>326</v>
      </c>
      <c r="BG66" t="s">
        <v>325</v>
      </c>
      <c r="BI66" t="s">
        <v>117</v>
      </c>
      <c r="BJ66" t="s">
        <v>486</v>
      </c>
      <c r="BK66" t="s">
        <v>69</v>
      </c>
      <c r="BL66">
        <v>0.86689141192026287</v>
      </c>
      <c r="BM66">
        <v>1433</v>
      </c>
      <c r="BN66" t="s">
        <v>120</v>
      </c>
      <c r="BO66" t="s">
        <v>283</v>
      </c>
      <c r="BP66">
        <v>3</v>
      </c>
      <c r="BQ66">
        <v>421.85399999999998</v>
      </c>
      <c r="BR66">
        <v>8.8454317560276649E-3</v>
      </c>
      <c r="BS66">
        <v>0.38099925322228628</v>
      </c>
      <c r="BT66">
        <v>0.11951964485591242</v>
      </c>
      <c r="BU66">
        <v>9.048</v>
      </c>
      <c r="BV66">
        <v>0</v>
      </c>
      <c r="BW66">
        <v>5.6891720832325881</v>
      </c>
      <c r="BX66">
        <v>6</v>
      </c>
      <c r="BY66">
        <v>0</v>
      </c>
      <c r="BZ66">
        <v>25</v>
      </c>
    </row>
    <row r="67" spans="1:78" ht="16.5">
      <c r="A67" s="125" t="str">
        <f t="shared" si="1"/>
        <v>삼환운수</v>
      </c>
      <c r="B67" s="126" t="str">
        <f t="shared" si="2"/>
        <v>채희석</v>
      </c>
      <c r="C67" s="127" t="str">
        <f t="shared" si="3"/>
        <v>A</v>
      </c>
      <c r="D67" s="128">
        <f t="shared" si="4"/>
        <v>0.978105086555765</v>
      </c>
      <c r="E67" s="129">
        <f t="shared" si="5"/>
        <v>5419</v>
      </c>
      <c r="F67" s="130" t="str">
        <f t="shared" si="6"/>
        <v>순환56</v>
      </c>
      <c r="G67" s="131" t="str">
        <f t="shared" si="7"/>
        <v>71바6212</v>
      </c>
      <c r="H67" s="132">
        <f t="shared" si="8"/>
        <v>4</v>
      </c>
      <c r="I67" s="133">
        <f t="shared" si="9"/>
        <v>660.09799999999996</v>
      </c>
      <c r="J67" s="134">
        <f t="shared" si="10"/>
        <v>9.4034494273998286E-3</v>
      </c>
      <c r="K67" s="134">
        <f t="shared" si="11"/>
        <v>0.32792295724527204</v>
      </c>
      <c r="L67" s="134">
        <f t="shared" si="12"/>
        <v>0.14846280400788975</v>
      </c>
      <c r="M67" s="135">
        <f t="shared" si="13"/>
        <v>9.0060000000000002</v>
      </c>
      <c r="N67" s="136">
        <f t="shared" si="14"/>
        <v>0</v>
      </c>
      <c r="O67" s="136">
        <f t="shared" si="15"/>
        <v>11.210456629167185</v>
      </c>
      <c r="P67" s="218">
        <f t="shared" si="16"/>
        <v>0</v>
      </c>
      <c r="Q67" s="219">
        <f t="shared" si="17"/>
        <v>0</v>
      </c>
      <c r="R67" s="219">
        <f t="shared" si="18"/>
        <v>74</v>
      </c>
      <c r="T67">
        <v>515</v>
      </c>
      <c r="U67">
        <v>5419</v>
      </c>
      <c r="V67" t="s">
        <v>245</v>
      </c>
      <c r="W67">
        <v>660.09799999999996</v>
      </c>
      <c r="X67">
        <v>230.71799999999999</v>
      </c>
      <c r="Y67">
        <v>2.8610000000000002</v>
      </c>
      <c r="Z67">
        <v>9.0060000000000002</v>
      </c>
      <c r="AA67">
        <v>43.53998</v>
      </c>
      <c r="AB67">
        <v>0.40942600000000001</v>
      </c>
      <c r="AC67">
        <v>14.277759</v>
      </c>
      <c r="AD67" s="1">
        <v>98</v>
      </c>
      <c r="AE67">
        <v>0</v>
      </c>
      <c r="AF67">
        <v>74</v>
      </c>
      <c r="AG67">
        <v>67</v>
      </c>
      <c r="AH67">
        <v>15.160731999999999</v>
      </c>
      <c r="AI67">
        <v>0</v>
      </c>
      <c r="AJ67">
        <v>0</v>
      </c>
      <c r="AK67">
        <v>0</v>
      </c>
      <c r="AL67">
        <v>0</v>
      </c>
      <c r="AM67">
        <v>0.978105086555765</v>
      </c>
      <c r="AN67" t="s">
        <v>66</v>
      </c>
      <c r="AO67">
        <v>320.83600000000001</v>
      </c>
      <c r="AP67" t="s">
        <v>488</v>
      </c>
      <c r="AQ67" t="s">
        <v>117</v>
      </c>
      <c r="AR67" t="s">
        <v>123</v>
      </c>
      <c r="AS67" t="s">
        <v>117</v>
      </c>
      <c r="AT67" t="s">
        <v>123</v>
      </c>
      <c r="AU67" t="s">
        <v>205</v>
      </c>
      <c r="AV67" t="s">
        <v>245</v>
      </c>
      <c r="AW67" t="s">
        <v>66</v>
      </c>
      <c r="AX67">
        <v>5419</v>
      </c>
      <c r="AY67" t="s">
        <v>418</v>
      </c>
      <c r="AZ67">
        <v>1</v>
      </c>
      <c r="BA67" t="s">
        <v>406</v>
      </c>
      <c r="BB67">
        <v>4</v>
      </c>
      <c r="BC67">
        <v>1</v>
      </c>
      <c r="BE67" t="s">
        <v>69</v>
      </c>
      <c r="BF67">
        <v>2</v>
      </c>
      <c r="BG67" t="s">
        <v>266</v>
      </c>
      <c r="BI67" t="s">
        <v>117</v>
      </c>
      <c r="BJ67" t="s">
        <v>245</v>
      </c>
      <c r="BK67" t="s">
        <v>66</v>
      </c>
      <c r="BL67">
        <v>0.978105086555765</v>
      </c>
      <c r="BM67">
        <v>5419</v>
      </c>
      <c r="BN67" t="s">
        <v>123</v>
      </c>
      <c r="BO67" t="s">
        <v>205</v>
      </c>
      <c r="BP67">
        <v>4</v>
      </c>
      <c r="BQ67">
        <v>660.09799999999996</v>
      </c>
      <c r="BR67">
        <v>9.4034494273998286E-3</v>
      </c>
      <c r="BS67">
        <v>0.32792295724527204</v>
      </c>
      <c r="BT67">
        <v>0.14846280400788975</v>
      </c>
      <c r="BU67">
        <v>9.0060000000000002</v>
      </c>
      <c r="BV67">
        <v>0</v>
      </c>
      <c r="BW67">
        <v>11.210456629167185</v>
      </c>
      <c r="BX67">
        <v>0</v>
      </c>
      <c r="BY67">
        <v>0</v>
      </c>
      <c r="BZ67">
        <v>74</v>
      </c>
    </row>
    <row r="68" spans="1:78" ht="16.5">
      <c r="A68" s="108" t="str">
        <f t="shared" si="1"/>
        <v>삼환운수</v>
      </c>
      <c r="B68" s="109" t="str">
        <f t="shared" si="2"/>
        <v>천상일</v>
      </c>
      <c r="C68" s="110" t="str">
        <f t="shared" si="3"/>
        <v>C</v>
      </c>
      <c r="D68" s="111">
        <f t="shared" si="4"/>
        <v>0.85703703703703704</v>
      </c>
      <c r="E68" s="112">
        <f t="shared" si="5"/>
        <v>1031</v>
      </c>
      <c r="F68" s="113" t="str">
        <f t="shared" si="6"/>
        <v>532</v>
      </c>
      <c r="G68" s="114" t="str">
        <f t="shared" si="7"/>
        <v>71바6217</v>
      </c>
      <c r="H68" s="115">
        <f t="shared" si="8"/>
        <v>1</v>
      </c>
      <c r="I68" s="116">
        <f t="shared" si="9"/>
        <v>947.60500000000002</v>
      </c>
      <c r="J68" s="117">
        <f t="shared" si="10"/>
        <v>3.0903238831758934E-3</v>
      </c>
      <c r="K68" s="117">
        <f t="shared" si="11"/>
        <v>0.37059973722963252</v>
      </c>
      <c r="L68" s="117">
        <f t="shared" si="12"/>
        <v>0.30497939542319846</v>
      </c>
      <c r="M68" s="118">
        <f t="shared" si="13"/>
        <v>10.077</v>
      </c>
      <c r="N68" s="119">
        <f t="shared" si="14"/>
        <v>0.42211681027432313</v>
      </c>
      <c r="O68" s="119">
        <f t="shared" si="15"/>
        <v>4.4322265078803929</v>
      </c>
      <c r="P68" s="220">
        <f t="shared" si="16"/>
        <v>18</v>
      </c>
      <c r="Q68" s="221">
        <f t="shared" si="17"/>
        <v>4</v>
      </c>
      <c r="R68" s="221">
        <f t="shared" si="18"/>
        <v>42</v>
      </c>
      <c r="T68">
        <v>515</v>
      </c>
      <c r="U68">
        <v>1031</v>
      </c>
      <c r="V68" t="s">
        <v>246</v>
      </c>
      <c r="W68">
        <v>947.60500000000002</v>
      </c>
      <c r="X68">
        <v>409.548</v>
      </c>
      <c r="Y68">
        <v>2.3140000000000001</v>
      </c>
      <c r="Z68">
        <v>10.077</v>
      </c>
      <c r="AA68">
        <v>68.937758000000002</v>
      </c>
      <c r="AB68">
        <v>0.21304000000000001</v>
      </c>
      <c r="AC68">
        <v>25.548314999999999</v>
      </c>
      <c r="AD68" s="1">
        <v>289</v>
      </c>
      <c r="AE68">
        <v>4</v>
      </c>
      <c r="AF68">
        <v>42</v>
      </c>
      <c r="AG68">
        <v>62</v>
      </c>
      <c r="AH68">
        <v>13.745805000000001</v>
      </c>
      <c r="AI68">
        <v>0</v>
      </c>
      <c r="AJ68">
        <v>0</v>
      </c>
      <c r="AK68">
        <v>18</v>
      </c>
      <c r="AL68">
        <v>2141</v>
      </c>
      <c r="AM68">
        <v>0.85703703703703704</v>
      </c>
      <c r="AN68" t="s">
        <v>69</v>
      </c>
      <c r="AO68">
        <v>947.60500000000002</v>
      </c>
      <c r="AP68" t="s">
        <v>489</v>
      </c>
      <c r="AQ68" t="s">
        <v>117</v>
      </c>
      <c r="AR68" t="s">
        <v>119</v>
      </c>
      <c r="AS68" t="s">
        <v>117</v>
      </c>
      <c r="AT68" t="s">
        <v>119</v>
      </c>
      <c r="AU68" t="s">
        <v>180</v>
      </c>
      <c r="AV68" t="s">
        <v>246</v>
      </c>
      <c r="AW68" t="s">
        <v>69</v>
      </c>
      <c r="AX68">
        <v>1031</v>
      </c>
      <c r="AY68" t="s">
        <v>319</v>
      </c>
      <c r="AZ68">
        <v>2</v>
      </c>
      <c r="BA68" t="s">
        <v>277</v>
      </c>
      <c r="BB68">
        <v>1</v>
      </c>
      <c r="BC68">
        <v>1</v>
      </c>
      <c r="BE68" t="s">
        <v>69</v>
      </c>
      <c r="BF68">
        <v>0</v>
      </c>
      <c r="BG68" t="s">
        <v>256</v>
      </c>
      <c r="BI68" t="s">
        <v>117</v>
      </c>
      <c r="BJ68" t="s">
        <v>246</v>
      </c>
      <c r="BK68" t="s">
        <v>69</v>
      </c>
      <c r="BL68">
        <v>0.85703703703703704</v>
      </c>
      <c r="BM68">
        <v>1031</v>
      </c>
      <c r="BN68" t="s">
        <v>119</v>
      </c>
      <c r="BO68" t="s">
        <v>180</v>
      </c>
      <c r="BP68">
        <v>1</v>
      </c>
      <c r="BQ68">
        <v>947.60500000000002</v>
      </c>
      <c r="BR68">
        <v>3.0903238831758934E-3</v>
      </c>
      <c r="BS68">
        <v>0.37059973722963252</v>
      </c>
      <c r="BT68">
        <v>0.30497939542319846</v>
      </c>
      <c r="BU68">
        <v>10.077</v>
      </c>
      <c r="BV68">
        <v>0.42211681027432313</v>
      </c>
      <c r="BW68">
        <v>4.4322265078803929</v>
      </c>
      <c r="BX68">
        <v>18</v>
      </c>
      <c r="BY68">
        <v>4</v>
      </c>
      <c r="BZ68">
        <v>42</v>
      </c>
    </row>
    <row r="69" spans="1:78" ht="16.5">
      <c r="A69" s="125" t="str">
        <f t="shared" si="1"/>
        <v>삼환운수</v>
      </c>
      <c r="B69" s="126" t="str">
        <f t="shared" si="2"/>
        <v>최영만</v>
      </c>
      <c r="C69" s="127" t="str">
        <f t="shared" si="3"/>
        <v>S</v>
      </c>
      <c r="D69" s="128">
        <f t="shared" si="4"/>
        <v>1.0149999999999999</v>
      </c>
      <c r="E69" s="129">
        <f t="shared" si="5"/>
        <v>5246</v>
      </c>
      <c r="F69" s="130" t="str">
        <f t="shared" si="6"/>
        <v>567</v>
      </c>
      <c r="G69" s="131" t="str">
        <f t="shared" si="7"/>
        <v>71바6459</v>
      </c>
      <c r="H69" s="132">
        <f t="shared" si="8"/>
        <v>1</v>
      </c>
      <c r="I69" s="133">
        <f t="shared" si="9"/>
        <v>1559.9480000000001</v>
      </c>
      <c r="J69" s="134">
        <f t="shared" si="10"/>
        <v>1.4811526471563381E-2</v>
      </c>
      <c r="K69" s="134">
        <f t="shared" si="11"/>
        <v>0.34345940991206403</v>
      </c>
      <c r="L69" s="134">
        <f t="shared" si="12"/>
        <v>5.9617371861113315E-2</v>
      </c>
      <c r="M69" s="135">
        <f t="shared" si="13"/>
        <v>3.3940000000000001</v>
      </c>
      <c r="N69" s="136">
        <f t="shared" si="14"/>
        <v>0.12820940185185659</v>
      </c>
      <c r="O69" s="136">
        <f t="shared" si="15"/>
        <v>1.9872457287037772</v>
      </c>
      <c r="P69" s="218">
        <f t="shared" si="16"/>
        <v>11</v>
      </c>
      <c r="Q69" s="219">
        <f t="shared" si="17"/>
        <v>2</v>
      </c>
      <c r="R69" s="219">
        <f t="shared" si="18"/>
        <v>31</v>
      </c>
      <c r="T69">
        <v>515</v>
      </c>
      <c r="U69">
        <v>5246</v>
      </c>
      <c r="V69" t="s">
        <v>247</v>
      </c>
      <c r="W69">
        <v>1559.9480000000001</v>
      </c>
      <c r="X69">
        <v>591.21</v>
      </c>
      <c r="Y69">
        <v>2.6389999999999998</v>
      </c>
      <c r="Z69">
        <v>3.3940000000000001</v>
      </c>
      <c r="AA69">
        <v>114.33878900000001</v>
      </c>
      <c r="AB69">
        <v>1.693532</v>
      </c>
      <c r="AC69">
        <v>39.270733</v>
      </c>
      <c r="AD69" s="1">
        <v>93</v>
      </c>
      <c r="AE69">
        <v>2</v>
      </c>
      <c r="AF69">
        <v>31</v>
      </c>
      <c r="AG69">
        <v>74</v>
      </c>
      <c r="AH69">
        <v>13.643209000000001</v>
      </c>
      <c r="AI69">
        <v>5.3</v>
      </c>
      <c r="AJ69">
        <v>0</v>
      </c>
      <c r="AK69">
        <v>11</v>
      </c>
      <c r="AL69">
        <v>2082</v>
      </c>
      <c r="AM69">
        <v>1.0149999999999999</v>
      </c>
      <c r="AN69" t="s">
        <v>71</v>
      </c>
      <c r="AO69">
        <v>1559.9480000000001</v>
      </c>
      <c r="AP69" t="s">
        <v>490</v>
      </c>
      <c r="AQ69" t="s">
        <v>117</v>
      </c>
      <c r="AR69" t="s">
        <v>122</v>
      </c>
      <c r="AS69" t="s">
        <v>117</v>
      </c>
      <c r="AT69" t="s">
        <v>122</v>
      </c>
      <c r="AU69" t="s">
        <v>197</v>
      </c>
      <c r="AV69" t="s">
        <v>247</v>
      </c>
      <c r="AW69" t="s">
        <v>71</v>
      </c>
      <c r="AX69">
        <v>5246</v>
      </c>
      <c r="AY69" t="s">
        <v>334</v>
      </c>
      <c r="AZ69">
        <v>8</v>
      </c>
      <c r="BA69" t="s">
        <v>344</v>
      </c>
      <c r="BB69">
        <v>1</v>
      </c>
      <c r="BC69">
        <v>1</v>
      </c>
      <c r="BE69" t="s">
        <v>71</v>
      </c>
      <c r="BF69">
        <v>0</v>
      </c>
      <c r="BG69" t="s">
        <v>256</v>
      </c>
      <c r="BI69" t="s">
        <v>117</v>
      </c>
      <c r="BJ69" t="s">
        <v>247</v>
      </c>
      <c r="BK69" t="s">
        <v>71</v>
      </c>
      <c r="BL69">
        <v>1.0149999999999999</v>
      </c>
      <c r="BM69">
        <v>5246</v>
      </c>
      <c r="BN69" t="s">
        <v>122</v>
      </c>
      <c r="BO69" t="s">
        <v>197</v>
      </c>
      <c r="BP69">
        <v>1</v>
      </c>
      <c r="BQ69">
        <v>1559.9480000000001</v>
      </c>
      <c r="BR69">
        <v>1.4811526471563381E-2</v>
      </c>
      <c r="BS69">
        <v>0.34345940991206403</v>
      </c>
      <c r="BT69">
        <v>5.9617371861113315E-2</v>
      </c>
      <c r="BU69">
        <v>3.3940000000000001</v>
      </c>
      <c r="BV69">
        <v>0.12820940185185659</v>
      </c>
      <c r="BW69">
        <v>1.9872457287037772</v>
      </c>
      <c r="BX69">
        <v>11</v>
      </c>
      <c r="BY69">
        <v>2</v>
      </c>
      <c r="BZ69">
        <v>31</v>
      </c>
    </row>
    <row r="70" spans="1:78" ht="16.5">
      <c r="A70" s="108" t="str">
        <f t="shared" si="1"/>
        <v>삼환운수</v>
      </c>
      <c r="B70" s="109" t="str">
        <f t="shared" si="2"/>
        <v>최영묵</v>
      </c>
      <c r="C70" s="110" t="str">
        <f t="shared" si="3"/>
        <v>C</v>
      </c>
      <c r="D70" s="111">
        <f t="shared" si="4"/>
        <v>0.86299999999999999</v>
      </c>
      <c r="E70" s="112">
        <f t="shared" si="5"/>
        <v>7692</v>
      </c>
      <c r="F70" s="113" t="str">
        <f t="shared" si="6"/>
        <v>540</v>
      </c>
      <c r="G70" s="114" t="str">
        <f t="shared" si="7"/>
        <v>71바6453</v>
      </c>
      <c r="H70" s="115">
        <f t="shared" si="8"/>
        <v>1</v>
      </c>
      <c r="I70" s="116">
        <f t="shared" si="9"/>
        <v>979.56799999999998</v>
      </c>
      <c r="J70" s="117">
        <f t="shared" si="10"/>
        <v>1.2141542432156636E-4</v>
      </c>
      <c r="K70" s="117">
        <f t="shared" si="11"/>
        <v>0.36270794650897398</v>
      </c>
      <c r="L70" s="117">
        <f t="shared" si="12"/>
        <v>0.29400715417408491</v>
      </c>
      <c r="M70" s="118">
        <f t="shared" si="13"/>
        <v>5.3140000000000001</v>
      </c>
      <c r="N70" s="119">
        <f t="shared" si="14"/>
        <v>0</v>
      </c>
      <c r="O70" s="119">
        <f t="shared" si="15"/>
        <v>0.71460072195090085</v>
      </c>
      <c r="P70" s="220">
        <f t="shared" si="16"/>
        <v>2</v>
      </c>
      <c r="Q70" s="221">
        <f t="shared" si="17"/>
        <v>0</v>
      </c>
      <c r="R70" s="221">
        <f t="shared" si="18"/>
        <v>7</v>
      </c>
      <c r="T70">
        <v>515</v>
      </c>
      <c r="U70">
        <v>7692</v>
      </c>
      <c r="V70" t="s">
        <v>491</v>
      </c>
      <c r="W70">
        <v>979.56799999999998</v>
      </c>
      <c r="X70">
        <v>567.51700000000005</v>
      </c>
      <c r="Y70">
        <v>1.726</v>
      </c>
      <c r="Z70">
        <v>5.3140000000000001</v>
      </c>
      <c r="AA70">
        <v>84.643281999999999</v>
      </c>
      <c r="AB70">
        <v>1.0277E-2</v>
      </c>
      <c r="AC70">
        <v>30.700790999999999</v>
      </c>
      <c r="AD70" s="1">
        <v>288</v>
      </c>
      <c r="AE70">
        <v>0</v>
      </c>
      <c r="AF70">
        <v>7</v>
      </c>
      <c r="AG70">
        <v>59</v>
      </c>
      <c r="AH70">
        <v>11.572896999999999</v>
      </c>
      <c r="AI70">
        <v>0</v>
      </c>
      <c r="AJ70">
        <v>0</v>
      </c>
      <c r="AK70">
        <v>2</v>
      </c>
      <c r="AL70">
        <v>496</v>
      </c>
      <c r="AM70">
        <v>0.86299999999999999</v>
      </c>
      <c r="AN70" t="s">
        <v>69</v>
      </c>
      <c r="AO70">
        <v>979.56799999999998</v>
      </c>
      <c r="AP70" t="s">
        <v>492</v>
      </c>
      <c r="AQ70" t="s">
        <v>117</v>
      </c>
      <c r="AR70" t="s">
        <v>120</v>
      </c>
      <c r="AS70" t="s">
        <v>117</v>
      </c>
      <c r="AT70" t="s">
        <v>120</v>
      </c>
      <c r="AU70" t="s">
        <v>187</v>
      </c>
      <c r="AV70" t="s">
        <v>491</v>
      </c>
      <c r="AW70" t="s">
        <v>69</v>
      </c>
      <c r="AX70">
        <v>7692</v>
      </c>
      <c r="AY70" t="s">
        <v>349</v>
      </c>
      <c r="AZ70">
        <v>6</v>
      </c>
      <c r="BA70" t="s">
        <v>377</v>
      </c>
      <c r="BB70">
        <v>1</v>
      </c>
      <c r="BC70">
        <v>1</v>
      </c>
      <c r="BE70" t="s">
        <v>325</v>
      </c>
      <c r="BF70" t="s">
        <v>326</v>
      </c>
      <c r="BG70" t="s">
        <v>325</v>
      </c>
      <c r="BI70" t="s">
        <v>117</v>
      </c>
      <c r="BJ70" t="s">
        <v>491</v>
      </c>
      <c r="BK70" t="s">
        <v>69</v>
      </c>
      <c r="BL70">
        <v>0.86299999999999999</v>
      </c>
      <c r="BM70">
        <v>7692</v>
      </c>
      <c r="BN70" t="s">
        <v>120</v>
      </c>
      <c r="BO70" t="s">
        <v>187</v>
      </c>
      <c r="BP70">
        <v>1</v>
      </c>
      <c r="BQ70">
        <v>979.56799999999998</v>
      </c>
      <c r="BR70">
        <v>1.2141542432156636E-4</v>
      </c>
      <c r="BS70">
        <v>0.36270794650897398</v>
      </c>
      <c r="BT70">
        <v>0.29400715417408491</v>
      </c>
      <c r="BU70">
        <v>5.3140000000000001</v>
      </c>
      <c r="BV70">
        <v>0</v>
      </c>
      <c r="BW70">
        <v>0.71460072195090085</v>
      </c>
      <c r="BX70">
        <v>2</v>
      </c>
      <c r="BY70">
        <v>0</v>
      </c>
      <c r="BZ70">
        <v>7</v>
      </c>
    </row>
    <row r="71" spans="1:78" ht="16.5">
      <c r="A71" s="125" t="str">
        <f t="shared" ref="A71:A75" si="19">BI71</f>
        <v>삼환운수</v>
      </c>
      <c r="B71" s="126" t="str">
        <f t="shared" ref="B71:B75" si="20">IF(BJ71="NULL", E71, BJ71)</f>
        <v>최현종</v>
      </c>
      <c r="C71" s="127" t="str">
        <f t="shared" ref="C71:C75" si="21">BK71</f>
        <v>C</v>
      </c>
      <c r="D71" s="128">
        <f t="shared" ref="D71:D75" si="22">BL71</f>
        <v>0.88210526315789473</v>
      </c>
      <c r="E71" s="129">
        <f t="shared" ref="E71:E75" si="23">U71</f>
        <v>2554</v>
      </c>
      <c r="F71" s="130" t="str">
        <f t="shared" ref="F71:F75" si="24">BN71</f>
        <v>540</v>
      </c>
      <c r="G71" s="131" t="str">
        <f t="shared" ref="G71:G75" si="25">BO71</f>
        <v>71바6456</v>
      </c>
      <c r="H71" s="132">
        <f t="shared" ref="H71:H75" si="26">BP71</f>
        <v>1</v>
      </c>
      <c r="I71" s="133">
        <f t="shared" ref="I71:I75" si="27">BQ71</f>
        <v>637.31899999999996</v>
      </c>
      <c r="J71" s="134">
        <f t="shared" ref="J71:J75" si="28">AB71/AA71</f>
        <v>4.4477338198031409E-3</v>
      </c>
      <c r="K71" s="134">
        <f t="shared" ref="K71:K75" si="29">AC71/AA71</f>
        <v>0.37913680894605095</v>
      </c>
      <c r="L71" s="134">
        <f t="shared" ref="L71:L75" si="30">AD71/I71</f>
        <v>0.23379186875018634</v>
      </c>
      <c r="M71" s="135">
        <f t="shared" ref="M71:M75" si="31">Z71</f>
        <v>7.8920000000000003</v>
      </c>
      <c r="N71" s="136">
        <f t="shared" ref="N71:N75" si="32">BV71</f>
        <v>0</v>
      </c>
      <c r="O71" s="136">
        <f t="shared" ref="O71:O75" si="33">BW71</f>
        <v>1.2552583557056984</v>
      </c>
      <c r="P71" s="218">
        <f t="shared" ref="P71:P75" si="34">AK71</f>
        <v>15</v>
      </c>
      <c r="Q71" s="219">
        <f t="shared" ref="Q71:Q75" si="35">AE71</f>
        <v>0</v>
      </c>
      <c r="R71" s="219">
        <f t="shared" ref="R71:R75" si="36">AF71</f>
        <v>8</v>
      </c>
      <c r="T71">
        <v>515</v>
      </c>
      <c r="U71">
        <v>2554</v>
      </c>
      <c r="V71" t="s">
        <v>300</v>
      </c>
      <c r="W71">
        <v>637.31899999999996</v>
      </c>
      <c r="X71">
        <v>380.37200000000001</v>
      </c>
      <c r="Y71">
        <v>1.6759999999999999</v>
      </c>
      <c r="Z71">
        <v>7.8920000000000003</v>
      </c>
      <c r="AA71">
        <v>55.955236999999997</v>
      </c>
      <c r="AB71">
        <v>0.24887400000000001</v>
      </c>
      <c r="AC71">
        <v>21.214690000000001</v>
      </c>
      <c r="AD71" s="1">
        <v>149</v>
      </c>
      <c r="AE71">
        <v>0</v>
      </c>
      <c r="AF71">
        <v>8</v>
      </c>
      <c r="AG71">
        <v>51</v>
      </c>
      <c r="AH71">
        <v>11.389799999999999</v>
      </c>
      <c r="AI71">
        <v>0</v>
      </c>
      <c r="AJ71">
        <v>0</v>
      </c>
      <c r="AK71">
        <v>15</v>
      </c>
      <c r="AL71">
        <v>4552</v>
      </c>
      <c r="AM71">
        <v>0.88210526315789473</v>
      </c>
      <c r="AN71" t="s">
        <v>69</v>
      </c>
      <c r="AO71">
        <v>637.31899999999996</v>
      </c>
      <c r="AP71" t="s">
        <v>493</v>
      </c>
      <c r="AQ71" t="s">
        <v>117</v>
      </c>
      <c r="AR71" t="s">
        <v>120</v>
      </c>
      <c r="AS71" t="s">
        <v>117</v>
      </c>
      <c r="AT71" t="s">
        <v>120</v>
      </c>
      <c r="AU71" t="s">
        <v>188</v>
      </c>
      <c r="AV71" t="s">
        <v>300</v>
      </c>
      <c r="AW71" t="s">
        <v>69</v>
      </c>
      <c r="AX71">
        <v>2554</v>
      </c>
      <c r="AY71" t="s">
        <v>349</v>
      </c>
      <c r="AZ71">
        <v>3</v>
      </c>
      <c r="BA71" t="s">
        <v>284</v>
      </c>
      <c r="BB71">
        <v>1</v>
      </c>
      <c r="BC71">
        <v>1</v>
      </c>
      <c r="BE71" t="s">
        <v>69</v>
      </c>
      <c r="BF71">
        <v>0</v>
      </c>
      <c r="BG71" t="s">
        <v>256</v>
      </c>
      <c r="BI71" t="s">
        <v>117</v>
      </c>
      <c r="BJ71" t="s">
        <v>300</v>
      </c>
      <c r="BK71" t="s">
        <v>69</v>
      </c>
      <c r="BL71">
        <v>0.88210526315789473</v>
      </c>
      <c r="BM71">
        <v>2554</v>
      </c>
      <c r="BN71" t="s">
        <v>120</v>
      </c>
      <c r="BO71" t="s">
        <v>188</v>
      </c>
      <c r="BP71">
        <v>1</v>
      </c>
      <c r="BQ71">
        <v>637.31899999999996</v>
      </c>
      <c r="BR71">
        <v>4.4477338198031409E-3</v>
      </c>
      <c r="BS71">
        <v>0.37913680894605095</v>
      </c>
      <c r="BT71">
        <v>0.23379186875018634</v>
      </c>
      <c r="BU71">
        <v>7.8920000000000003</v>
      </c>
      <c r="BV71">
        <v>0</v>
      </c>
      <c r="BW71">
        <v>1.2552583557056984</v>
      </c>
      <c r="BX71">
        <v>15</v>
      </c>
      <c r="BY71">
        <v>0</v>
      </c>
      <c r="BZ71">
        <v>8</v>
      </c>
    </row>
    <row r="72" spans="1:78" ht="16.5">
      <c r="A72" s="108" t="str">
        <f t="shared" si="19"/>
        <v>삼환운수</v>
      </c>
      <c r="B72" s="109" t="str">
        <f t="shared" si="20"/>
        <v>한경희</v>
      </c>
      <c r="C72" s="110" t="str">
        <f t="shared" si="21"/>
        <v>A</v>
      </c>
      <c r="D72" s="111">
        <f t="shared" si="22"/>
        <v>0.96056182160640424</v>
      </c>
      <c r="E72" s="112">
        <f t="shared" si="23"/>
        <v>5269</v>
      </c>
      <c r="F72" s="113" t="str">
        <f t="shared" si="24"/>
        <v>567</v>
      </c>
      <c r="G72" s="114" t="str">
        <f t="shared" si="25"/>
        <v>72바1515</v>
      </c>
      <c r="H72" s="115">
        <f t="shared" si="26"/>
        <v>3</v>
      </c>
      <c r="I72" s="116">
        <f t="shared" si="27"/>
        <v>1590.8410000000001</v>
      </c>
      <c r="J72" s="117">
        <f t="shared" si="28"/>
        <v>2.7169762717838507E-2</v>
      </c>
      <c r="K72" s="117">
        <f t="shared" si="29"/>
        <v>0.3469054668262252</v>
      </c>
      <c r="L72" s="117">
        <f t="shared" si="30"/>
        <v>0.10749031487119076</v>
      </c>
      <c r="M72" s="118">
        <f t="shared" si="31"/>
        <v>8.6110000000000007</v>
      </c>
      <c r="N72" s="119">
        <f t="shared" si="32"/>
        <v>0</v>
      </c>
      <c r="O72" s="119">
        <f t="shared" si="33"/>
        <v>4.337328494802434</v>
      </c>
      <c r="P72" s="220">
        <f t="shared" si="34"/>
        <v>3</v>
      </c>
      <c r="Q72" s="221">
        <f t="shared" si="35"/>
        <v>0</v>
      </c>
      <c r="R72" s="221">
        <f t="shared" si="36"/>
        <v>69</v>
      </c>
      <c r="T72">
        <v>515</v>
      </c>
      <c r="U72">
        <v>5269</v>
      </c>
      <c r="V72" t="s">
        <v>248</v>
      </c>
      <c r="W72">
        <v>1590.8409999999999</v>
      </c>
      <c r="X72">
        <v>636.89499999999998</v>
      </c>
      <c r="Y72">
        <v>2.4980000000000002</v>
      </c>
      <c r="Z72">
        <v>8.6110000000000007</v>
      </c>
      <c r="AA72">
        <v>124.582943</v>
      </c>
      <c r="AB72">
        <v>3.3848889999999998</v>
      </c>
      <c r="AC72">
        <v>43.218504000000003</v>
      </c>
      <c r="AD72" s="1">
        <v>171</v>
      </c>
      <c r="AE72">
        <v>0</v>
      </c>
      <c r="AF72">
        <v>69</v>
      </c>
      <c r="AG72">
        <v>58</v>
      </c>
      <c r="AH72">
        <v>12.769332</v>
      </c>
      <c r="AI72">
        <v>0</v>
      </c>
      <c r="AJ72">
        <v>0</v>
      </c>
      <c r="AK72">
        <v>3</v>
      </c>
      <c r="AL72">
        <v>335</v>
      </c>
      <c r="AM72">
        <v>0.96056182160640424</v>
      </c>
      <c r="AN72" t="s">
        <v>66</v>
      </c>
      <c r="AO72">
        <v>1427.731</v>
      </c>
      <c r="AP72" t="s">
        <v>494</v>
      </c>
      <c r="AQ72" t="s">
        <v>117</v>
      </c>
      <c r="AR72" t="s">
        <v>122</v>
      </c>
      <c r="AS72" t="s">
        <v>117</v>
      </c>
      <c r="AT72" t="s">
        <v>122</v>
      </c>
      <c r="AU72" t="s">
        <v>201</v>
      </c>
      <c r="AV72" t="s">
        <v>248</v>
      </c>
      <c r="AW72" t="s">
        <v>66</v>
      </c>
      <c r="AX72">
        <v>5269</v>
      </c>
      <c r="AY72" t="s">
        <v>347</v>
      </c>
      <c r="AZ72">
        <v>3</v>
      </c>
      <c r="BA72" t="s">
        <v>291</v>
      </c>
      <c r="BB72">
        <v>3</v>
      </c>
      <c r="BC72">
        <v>1</v>
      </c>
      <c r="BE72" t="s">
        <v>66</v>
      </c>
      <c r="BF72">
        <v>0</v>
      </c>
      <c r="BG72" t="s">
        <v>256</v>
      </c>
      <c r="BI72" t="s">
        <v>117</v>
      </c>
      <c r="BJ72" t="s">
        <v>248</v>
      </c>
      <c r="BK72" t="s">
        <v>66</v>
      </c>
      <c r="BL72">
        <v>0.96056182160640424</v>
      </c>
      <c r="BM72">
        <v>5269</v>
      </c>
      <c r="BN72" t="s">
        <v>122</v>
      </c>
      <c r="BO72" t="s">
        <v>201</v>
      </c>
      <c r="BP72">
        <v>3</v>
      </c>
      <c r="BQ72">
        <v>1590.8410000000001</v>
      </c>
      <c r="BR72">
        <v>2.7169762717838507E-2</v>
      </c>
      <c r="BS72">
        <v>0.3469054668262252</v>
      </c>
      <c r="BT72">
        <v>0.10749031487119078</v>
      </c>
      <c r="BU72">
        <v>8.6110000000000007</v>
      </c>
      <c r="BV72">
        <v>0</v>
      </c>
      <c r="BW72">
        <v>4.337328494802434</v>
      </c>
      <c r="BX72">
        <v>3</v>
      </c>
      <c r="BY72">
        <v>0</v>
      </c>
      <c r="BZ72">
        <v>69</v>
      </c>
    </row>
    <row r="73" spans="1:78" ht="16.5">
      <c r="A73" s="125" t="str">
        <f t="shared" si="19"/>
        <v>삼환운수</v>
      </c>
      <c r="B73" s="126" t="str">
        <f t="shared" si="20"/>
        <v>황익주</v>
      </c>
      <c r="C73" s="127" t="str">
        <f t="shared" si="21"/>
        <v>S</v>
      </c>
      <c r="D73" s="128">
        <f t="shared" si="22"/>
        <v>1.106036840876174</v>
      </c>
      <c r="E73" s="129">
        <f t="shared" si="23"/>
        <v>9501</v>
      </c>
      <c r="F73" s="130" t="str">
        <f t="shared" si="24"/>
        <v>567</v>
      </c>
      <c r="G73" s="131" t="str">
        <f t="shared" si="25"/>
        <v>72바1518</v>
      </c>
      <c r="H73" s="132">
        <f t="shared" si="26"/>
        <v>8</v>
      </c>
      <c r="I73" s="133">
        <f t="shared" si="27"/>
        <v>1689.1480000000001</v>
      </c>
      <c r="J73" s="134">
        <f t="shared" si="28"/>
        <v>1.5397769008141124E-2</v>
      </c>
      <c r="K73" s="134">
        <f t="shared" si="29"/>
        <v>0.34778430717396142</v>
      </c>
      <c r="L73" s="134">
        <f t="shared" si="30"/>
        <v>2.3088562991519984E-2</v>
      </c>
      <c r="M73" s="135">
        <f t="shared" si="31"/>
        <v>4.7430000000000003</v>
      </c>
      <c r="N73" s="136">
        <f t="shared" si="32"/>
        <v>0</v>
      </c>
      <c r="O73" s="136">
        <f t="shared" si="33"/>
        <v>0.47361154854399967</v>
      </c>
      <c r="P73" s="218">
        <f t="shared" si="34"/>
        <v>1</v>
      </c>
      <c r="Q73" s="219">
        <f t="shared" si="35"/>
        <v>0</v>
      </c>
      <c r="R73" s="219">
        <f t="shared" si="36"/>
        <v>8</v>
      </c>
      <c r="T73">
        <v>515</v>
      </c>
      <c r="U73">
        <v>9501</v>
      </c>
      <c r="V73" t="s">
        <v>249</v>
      </c>
      <c r="W73">
        <v>1689.1479999999999</v>
      </c>
      <c r="X73">
        <v>587.78700000000003</v>
      </c>
      <c r="Y73">
        <v>2.8740000000000001</v>
      </c>
      <c r="Z73">
        <v>4.7430000000000003</v>
      </c>
      <c r="AA73">
        <v>135.99879300000001</v>
      </c>
      <c r="AB73">
        <v>2.0940780000000001</v>
      </c>
      <c r="AC73">
        <v>47.298245999999999</v>
      </c>
      <c r="AD73" s="1">
        <v>39</v>
      </c>
      <c r="AE73">
        <v>0</v>
      </c>
      <c r="AF73">
        <v>8</v>
      </c>
      <c r="AG73">
        <v>52</v>
      </c>
      <c r="AH73">
        <v>12.420316</v>
      </c>
      <c r="AI73">
        <v>0</v>
      </c>
      <c r="AJ73">
        <v>0</v>
      </c>
      <c r="AK73">
        <v>1</v>
      </c>
      <c r="AL73">
        <v>87</v>
      </c>
      <c r="AM73">
        <v>1.106036840876174</v>
      </c>
      <c r="AN73" t="s">
        <v>71</v>
      </c>
      <c r="AO73">
        <v>354.50400000000002</v>
      </c>
      <c r="AP73" t="s">
        <v>495</v>
      </c>
      <c r="AQ73" t="s">
        <v>117</v>
      </c>
      <c r="AR73" t="s">
        <v>122</v>
      </c>
      <c r="AS73" t="s">
        <v>117</v>
      </c>
      <c r="AT73" t="s">
        <v>122</v>
      </c>
      <c r="AU73" t="s">
        <v>269</v>
      </c>
      <c r="AV73" t="s">
        <v>249</v>
      </c>
      <c r="AW73" t="s">
        <v>71</v>
      </c>
      <c r="AX73">
        <v>9501</v>
      </c>
      <c r="AY73" t="s">
        <v>334</v>
      </c>
      <c r="AZ73">
        <v>1</v>
      </c>
      <c r="BA73" t="s">
        <v>290</v>
      </c>
      <c r="BB73">
        <v>8</v>
      </c>
      <c r="BC73">
        <v>1</v>
      </c>
      <c r="BE73" t="s">
        <v>71</v>
      </c>
      <c r="BF73">
        <v>0</v>
      </c>
      <c r="BG73" t="s">
        <v>256</v>
      </c>
      <c r="BI73" t="s">
        <v>117</v>
      </c>
      <c r="BJ73" t="s">
        <v>249</v>
      </c>
      <c r="BK73" t="s">
        <v>71</v>
      </c>
      <c r="BL73">
        <v>1.106036840876174</v>
      </c>
      <c r="BM73">
        <v>9501</v>
      </c>
      <c r="BN73" t="s">
        <v>122</v>
      </c>
      <c r="BO73" t="s">
        <v>269</v>
      </c>
      <c r="BP73">
        <v>8</v>
      </c>
      <c r="BQ73">
        <v>1689.1480000000001</v>
      </c>
      <c r="BR73">
        <v>1.5397769008141124E-2</v>
      </c>
      <c r="BS73">
        <v>0.34778430717396142</v>
      </c>
      <c r="BT73">
        <v>2.3088562991519988E-2</v>
      </c>
      <c r="BU73">
        <v>4.7430000000000003</v>
      </c>
      <c r="BV73">
        <v>0</v>
      </c>
      <c r="BW73">
        <v>0.47361154854399967</v>
      </c>
      <c r="BX73">
        <v>1</v>
      </c>
      <c r="BY73">
        <v>0</v>
      </c>
      <c r="BZ73">
        <v>8</v>
      </c>
    </row>
    <row r="74" spans="1:78" ht="16.5">
      <c r="A74" s="108" t="str">
        <f t="shared" si="19"/>
        <v>삼환운수</v>
      </c>
      <c r="B74" s="109" t="str">
        <f t="shared" si="20"/>
        <v>황정찬</v>
      </c>
      <c r="C74" s="110" t="str">
        <f t="shared" si="21"/>
        <v>S</v>
      </c>
      <c r="D74" s="111">
        <f t="shared" si="22"/>
        <v>1.1399492564202951</v>
      </c>
      <c r="E74" s="112">
        <f t="shared" si="23"/>
        <v>4801</v>
      </c>
      <c r="F74" s="113" t="str">
        <f t="shared" si="24"/>
        <v>566</v>
      </c>
      <c r="G74" s="114" t="str">
        <f t="shared" si="25"/>
        <v>72바1520</v>
      </c>
      <c r="H74" s="115">
        <f t="shared" si="26"/>
        <v>2</v>
      </c>
      <c r="I74" s="116">
        <f t="shared" si="27"/>
        <v>1632.1410000000001</v>
      </c>
      <c r="J74" s="117">
        <f t="shared" si="28"/>
        <v>2.1343366570525783E-3</v>
      </c>
      <c r="K74" s="117">
        <f t="shared" si="29"/>
        <v>0.3237906654377285</v>
      </c>
      <c r="L74" s="117">
        <f t="shared" si="30"/>
        <v>0.31921261704717913</v>
      </c>
      <c r="M74" s="118">
        <f t="shared" si="31"/>
        <v>4.9790000000000001</v>
      </c>
      <c r="N74" s="119">
        <f t="shared" si="32"/>
        <v>0.18380764897150428</v>
      </c>
      <c r="O74" s="119">
        <f t="shared" si="33"/>
        <v>0.42888451426684332</v>
      </c>
      <c r="P74" s="220">
        <f t="shared" si="34"/>
        <v>0</v>
      </c>
      <c r="Q74" s="221">
        <f t="shared" si="35"/>
        <v>3</v>
      </c>
      <c r="R74" s="221">
        <f t="shared" si="36"/>
        <v>7</v>
      </c>
      <c r="T74">
        <v>515</v>
      </c>
      <c r="U74">
        <v>4801</v>
      </c>
      <c r="V74" t="s">
        <v>250</v>
      </c>
      <c r="W74">
        <v>1632.1410000000001</v>
      </c>
      <c r="X74">
        <v>552.20699999999999</v>
      </c>
      <c r="Y74">
        <v>2.956</v>
      </c>
      <c r="Z74">
        <v>4.9790000000000001</v>
      </c>
      <c r="AA74">
        <v>124.786312</v>
      </c>
      <c r="AB74">
        <v>0.26633600000000002</v>
      </c>
      <c r="AC74">
        <v>40.404643</v>
      </c>
      <c r="AD74" s="1">
        <v>521</v>
      </c>
      <c r="AE74">
        <v>3</v>
      </c>
      <c r="AF74">
        <v>7</v>
      </c>
      <c r="AG74">
        <v>52</v>
      </c>
      <c r="AH74">
        <v>13.079487</v>
      </c>
      <c r="AI74">
        <v>0</v>
      </c>
      <c r="AJ74">
        <v>0</v>
      </c>
      <c r="AK74">
        <v>0</v>
      </c>
      <c r="AL74">
        <v>0</v>
      </c>
      <c r="AM74">
        <v>1.1399492564202951</v>
      </c>
      <c r="AN74" t="s">
        <v>71</v>
      </c>
      <c r="AO74">
        <v>1533.739</v>
      </c>
      <c r="AP74" t="s">
        <v>496</v>
      </c>
      <c r="AQ74" t="s">
        <v>117</v>
      </c>
      <c r="AR74" t="s">
        <v>121</v>
      </c>
      <c r="AS74" t="s">
        <v>117</v>
      </c>
      <c r="AT74" t="s">
        <v>121</v>
      </c>
      <c r="AU74" t="s">
        <v>196</v>
      </c>
      <c r="AV74" t="s">
        <v>250</v>
      </c>
      <c r="AW74" t="s">
        <v>71</v>
      </c>
      <c r="AX74">
        <v>4801</v>
      </c>
      <c r="AY74" t="s">
        <v>321</v>
      </c>
      <c r="AZ74">
        <v>1</v>
      </c>
      <c r="BA74" t="s">
        <v>322</v>
      </c>
      <c r="BB74">
        <v>2</v>
      </c>
      <c r="BC74">
        <v>1</v>
      </c>
      <c r="BE74" t="s">
        <v>71</v>
      </c>
      <c r="BF74">
        <v>0</v>
      </c>
      <c r="BG74" t="s">
        <v>256</v>
      </c>
      <c r="BI74" t="s">
        <v>117</v>
      </c>
      <c r="BJ74" t="s">
        <v>250</v>
      </c>
      <c r="BK74" t="s">
        <v>71</v>
      </c>
      <c r="BL74">
        <v>1.1399492564202951</v>
      </c>
      <c r="BM74">
        <v>4801</v>
      </c>
      <c r="BN74" t="s">
        <v>121</v>
      </c>
      <c r="BO74" t="s">
        <v>196</v>
      </c>
      <c r="BP74">
        <v>2</v>
      </c>
      <c r="BQ74">
        <v>1632.1410000000001</v>
      </c>
      <c r="BR74">
        <v>2.1343366570525783E-3</v>
      </c>
      <c r="BS74">
        <v>0.3237906654377285</v>
      </c>
      <c r="BT74">
        <v>0.31921261704717913</v>
      </c>
      <c r="BU74">
        <v>4.9790000000000001</v>
      </c>
      <c r="BV74">
        <v>0.18380764897150428</v>
      </c>
      <c r="BW74">
        <v>0.42888451426684332</v>
      </c>
      <c r="BX74">
        <v>0</v>
      </c>
      <c r="BY74">
        <v>3</v>
      </c>
      <c r="BZ74">
        <v>7</v>
      </c>
    </row>
    <row r="75" spans="1:78" ht="16.5">
      <c r="A75" s="125" t="str">
        <f t="shared" si="19"/>
        <v>삼환운수</v>
      </c>
      <c r="B75" s="126" t="str">
        <f t="shared" si="20"/>
        <v>황현용</v>
      </c>
      <c r="C75" s="127" t="str">
        <f t="shared" si="21"/>
        <v>S</v>
      </c>
      <c r="D75" s="128">
        <f t="shared" si="22"/>
        <v>1.048352840835183</v>
      </c>
      <c r="E75" s="129">
        <f t="shared" si="23"/>
        <v>6737</v>
      </c>
      <c r="F75" s="130" t="str">
        <f t="shared" si="24"/>
        <v>532</v>
      </c>
      <c r="G75" s="131" t="str">
        <f t="shared" si="25"/>
        <v>71바6202</v>
      </c>
      <c r="H75" s="132">
        <f t="shared" si="26"/>
        <v>3</v>
      </c>
      <c r="I75" s="133">
        <f t="shared" si="27"/>
        <v>1971.462</v>
      </c>
      <c r="J75" s="134">
        <f t="shared" si="28"/>
        <v>5.2691403705367205E-3</v>
      </c>
      <c r="K75" s="134">
        <f t="shared" si="29"/>
        <v>0.33139784304862047</v>
      </c>
      <c r="L75" s="134">
        <f t="shared" si="30"/>
        <v>0.21303986584575305</v>
      </c>
      <c r="M75" s="135">
        <f t="shared" si="31"/>
        <v>8.3569999999999993</v>
      </c>
      <c r="N75" s="136">
        <f t="shared" si="32"/>
        <v>0</v>
      </c>
      <c r="O75" s="136">
        <f t="shared" si="33"/>
        <v>2.1303986584575307</v>
      </c>
      <c r="P75" s="218">
        <f t="shared" si="34"/>
        <v>6</v>
      </c>
      <c r="Q75" s="219">
        <f t="shared" si="35"/>
        <v>0</v>
      </c>
      <c r="R75" s="219">
        <f t="shared" si="36"/>
        <v>42</v>
      </c>
      <c r="T75">
        <v>515</v>
      </c>
      <c r="U75">
        <v>6737</v>
      </c>
      <c r="V75" t="s">
        <v>251</v>
      </c>
      <c r="W75">
        <v>1971.462</v>
      </c>
      <c r="X75">
        <v>691.81100000000004</v>
      </c>
      <c r="Y75">
        <v>2.85</v>
      </c>
      <c r="Z75">
        <v>8.3569999999999993</v>
      </c>
      <c r="AA75">
        <v>129.99634699999999</v>
      </c>
      <c r="AB75">
        <v>0.68496900000000005</v>
      </c>
      <c r="AC75">
        <v>43.080508999999999</v>
      </c>
      <c r="AD75" s="1">
        <v>420</v>
      </c>
      <c r="AE75">
        <v>0</v>
      </c>
      <c r="AF75">
        <v>42</v>
      </c>
      <c r="AG75">
        <v>60</v>
      </c>
      <c r="AH75">
        <v>15.165518</v>
      </c>
      <c r="AI75">
        <v>0</v>
      </c>
      <c r="AJ75">
        <v>0</v>
      </c>
      <c r="AK75">
        <v>6</v>
      </c>
      <c r="AL75">
        <v>352</v>
      </c>
      <c r="AM75">
        <v>1.048352840835183</v>
      </c>
      <c r="AN75" t="s">
        <v>71</v>
      </c>
      <c r="AO75">
        <v>1781.172</v>
      </c>
      <c r="AP75" t="s">
        <v>497</v>
      </c>
      <c r="AQ75" t="s">
        <v>117</v>
      </c>
      <c r="AR75" t="s">
        <v>119</v>
      </c>
      <c r="AS75" t="s">
        <v>117</v>
      </c>
      <c r="AT75" t="s">
        <v>119</v>
      </c>
      <c r="AU75" t="s">
        <v>174</v>
      </c>
      <c r="AV75" t="s">
        <v>251</v>
      </c>
      <c r="AW75" t="s">
        <v>71</v>
      </c>
      <c r="AX75">
        <v>6737</v>
      </c>
      <c r="AY75" t="s">
        <v>337</v>
      </c>
      <c r="AZ75">
        <v>3</v>
      </c>
      <c r="BA75" t="s">
        <v>362</v>
      </c>
      <c r="BB75">
        <v>3</v>
      </c>
      <c r="BC75">
        <v>1</v>
      </c>
      <c r="BE75" t="s">
        <v>71</v>
      </c>
      <c r="BF75">
        <v>0</v>
      </c>
      <c r="BG75" t="s">
        <v>256</v>
      </c>
      <c r="BI75" t="s">
        <v>117</v>
      </c>
      <c r="BJ75" t="s">
        <v>251</v>
      </c>
      <c r="BK75" t="s">
        <v>71</v>
      </c>
      <c r="BL75">
        <v>1.048352840835183</v>
      </c>
      <c r="BM75">
        <v>6737</v>
      </c>
      <c r="BN75" t="s">
        <v>119</v>
      </c>
      <c r="BO75" t="s">
        <v>174</v>
      </c>
      <c r="BP75">
        <v>3</v>
      </c>
      <c r="BQ75">
        <v>1971.462</v>
      </c>
      <c r="BR75">
        <v>5.2691403705367205E-3</v>
      </c>
      <c r="BS75">
        <v>0.33139784304862047</v>
      </c>
      <c r="BT75">
        <v>0.21303986584575305</v>
      </c>
      <c r="BU75">
        <v>8.3569999999999993</v>
      </c>
      <c r="BV75">
        <v>0</v>
      </c>
      <c r="BW75">
        <v>2.1303986584575307</v>
      </c>
      <c r="BX75">
        <v>6</v>
      </c>
      <c r="BY75">
        <v>0</v>
      </c>
      <c r="BZ75">
        <v>42</v>
      </c>
    </row>
  </sheetData>
  <sortState xmlns:xlrd2="http://schemas.microsoft.com/office/spreadsheetml/2017/richdata2" ref="T4:AN75">
    <sortCondition ref="AB4:AB75"/>
    <sortCondition descending="1" ref="AD4:AD75"/>
  </sortState>
  <phoneticPr fontId="2" type="noConversion"/>
  <conditionalFormatting sqref="C5:D7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7" t="s">
        <v>498</v>
      </c>
      <c r="B2" s="258"/>
      <c r="C2" s="259"/>
      <c r="D2" s="259"/>
      <c r="E2" s="257"/>
      <c r="F2" s="260"/>
      <c r="G2" s="257"/>
      <c r="H2" s="257"/>
      <c r="I2" s="257"/>
      <c r="J2" s="257"/>
      <c r="K2" s="261"/>
      <c r="L2" s="261"/>
      <c r="M2" s="261"/>
      <c r="N2" s="261"/>
      <c r="O2" s="261"/>
      <c r="P2" s="261"/>
      <c r="Q2" s="261"/>
      <c r="R2" s="261"/>
    </row>
    <row r="3" spans="1:18">
      <c r="A3" s="261"/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</row>
    <row r="4" spans="1:18" ht="26.25">
      <c r="A4" s="262" t="s">
        <v>499</v>
      </c>
      <c r="B4" s="263"/>
      <c r="C4" s="264"/>
      <c r="D4" s="265"/>
      <c r="E4" s="266"/>
      <c r="F4" s="267"/>
      <c r="G4" s="261"/>
      <c r="H4" s="266"/>
      <c r="I4" s="261"/>
      <c r="J4" s="261"/>
      <c r="K4" s="261"/>
      <c r="L4" s="261"/>
      <c r="M4" s="261"/>
      <c r="N4" s="261"/>
      <c r="O4" s="261"/>
      <c r="P4" s="261"/>
      <c r="Q4" s="261"/>
      <c r="R4" s="261"/>
    </row>
    <row r="5" spans="1:18" ht="26.25">
      <c r="A5" s="268"/>
      <c r="B5" s="261"/>
      <c r="C5" s="261"/>
      <c r="D5" s="261"/>
      <c r="E5" s="261"/>
      <c r="F5" s="261"/>
      <c r="G5" s="261"/>
      <c r="H5" s="261"/>
      <c r="I5" s="261"/>
      <c r="J5" s="261"/>
      <c r="K5" s="268"/>
      <c r="L5" s="261"/>
      <c r="M5" s="261"/>
      <c r="N5" s="261"/>
      <c r="O5" s="261"/>
      <c r="P5" s="261"/>
      <c r="Q5" s="261"/>
      <c r="R5" s="261"/>
    </row>
    <row r="6" spans="1:18" ht="17.25">
      <c r="A6" s="269" t="s">
        <v>500</v>
      </c>
      <c r="B6" s="261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</row>
    <row r="7" spans="1:18" ht="17.25">
      <c r="A7" s="269"/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</row>
    <row r="8" spans="1:18" ht="17.25">
      <c r="A8" s="270" t="s">
        <v>170</v>
      </c>
      <c r="B8" s="271"/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</row>
    <row r="9" spans="1:18">
      <c r="A9" s="271"/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</row>
    <row r="10" spans="1:18">
      <c r="A10" s="271" t="s">
        <v>501</v>
      </c>
      <c r="B10" s="271"/>
      <c r="C10" s="271"/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</row>
    <row r="11" spans="1:18">
      <c r="A11" s="271"/>
      <c r="B11" s="271"/>
      <c r="C11" s="271"/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</row>
    <row r="12" spans="1:18">
      <c r="A12" s="261"/>
      <c r="B12" s="261"/>
      <c r="C12" s="261"/>
      <c r="D12" s="261"/>
      <c r="E12" s="261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</row>
    <row r="13" spans="1:18" ht="37.5" customHeight="1">
      <c r="A13" s="272" t="s">
        <v>0</v>
      </c>
      <c r="B13" s="273" t="s">
        <v>74</v>
      </c>
      <c r="C13" s="274" t="s">
        <v>65</v>
      </c>
      <c r="D13" s="274" t="s">
        <v>157</v>
      </c>
      <c r="E13" s="275" t="s">
        <v>143</v>
      </c>
      <c r="F13" s="273" t="s">
        <v>148</v>
      </c>
      <c r="G13" s="275" t="s">
        <v>146</v>
      </c>
      <c r="H13" s="275" t="s">
        <v>150</v>
      </c>
      <c r="I13" s="228" t="s">
        <v>152</v>
      </c>
      <c r="J13" s="275" t="s">
        <v>11</v>
      </c>
      <c r="K13" s="275" t="s">
        <v>12</v>
      </c>
      <c r="L13" s="275" t="s">
        <v>13</v>
      </c>
      <c r="M13" s="275" t="s">
        <v>105</v>
      </c>
      <c r="N13" s="275" t="s">
        <v>6</v>
      </c>
      <c r="O13" s="275" t="s">
        <v>7</v>
      </c>
      <c r="P13" s="275" t="s">
        <v>161</v>
      </c>
      <c r="Q13" s="276" t="s">
        <v>163</v>
      </c>
      <c r="R13" s="276" t="s">
        <v>164</v>
      </c>
    </row>
    <row r="14" spans="1:18" ht="16.5">
      <c r="A14" s="277" t="s">
        <v>117</v>
      </c>
      <c r="B14" s="278" t="s">
        <v>270</v>
      </c>
      <c r="C14" s="279" t="s">
        <v>67</v>
      </c>
      <c r="D14" s="280">
        <v>0.81666666666666665</v>
      </c>
      <c r="E14" s="281">
        <v>7559</v>
      </c>
      <c r="F14" s="229" t="s">
        <v>119</v>
      </c>
      <c r="G14" s="282" t="s">
        <v>175</v>
      </c>
      <c r="H14" s="283">
        <v>1</v>
      </c>
      <c r="I14" s="230">
        <v>1613.3869999999999</v>
      </c>
      <c r="J14" s="284">
        <v>4.2837305906015637E-3</v>
      </c>
      <c r="K14" s="284">
        <v>0.37854979372288899</v>
      </c>
      <c r="L14" s="284">
        <v>0.21507549025745218</v>
      </c>
      <c r="M14" s="285">
        <v>11.395</v>
      </c>
      <c r="N14" s="286">
        <v>0.12396281859219146</v>
      </c>
      <c r="O14" s="286">
        <v>18.346497151644336</v>
      </c>
      <c r="P14" s="287">
        <v>12</v>
      </c>
      <c r="Q14" s="288">
        <v>2</v>
      </c>
      <c r="R14" s="288">
        <v>296</v>
      </c>
    </row>
    <row r="15" spans="1:18" ht="16.5">
      <c r="A15" s="277" t="s">
        <v>117</v>
      </c>
      <c r="B15" s="278" t="s">
        <v>271</v>
      </c>
      <c r="C15" s="279" t="s">
        <v>67</v>
      </c>
      <c r="D15" s="280">
        <v>0.83407407407407397</v>
      </c>
      <c r="E15" s="281">
        <v>2003</v>
      </c>
      <c r="F15" s="229" t="s">
        <v>119</v>
      </c>
      <c r="G15" s="282" t="s">
        <v>180</v>
      </c>
      <c r="H15" s="283">
        <v>1</v>
      </c>
      <c r="I15" s="230">
        <v>744.43700000000001</v>
      </c>
      <c r="J15" s="284">
        <v>1.6338292127209178E-2</v>
      </c>
      <c r="K15" s="284">
        <v>0.37156360568227448</v>
      </c>
      <c r="L15" s="284">
        <v>0.24582335375592562</v>
      </c>
      <c r="M15" s="285">
        <v>9.1120000000000001</v>
      </c>
      <c r="N15" s="286">
        <v>0.40298910451791087</v>
      </c>
      <c r="O15" s="286">
        <v>11.821013732525385</v>
      </c>
      <c r="P15" s="287">
        <v>25</v>
      </c>
      <c r="Q15" s="288">
        <v>3</v>
      </c>
      <c r="R15" s="288">
        <v>88</v>
      </c>
    </row>
    <row r="16" spans="1:18" ht="16.5">
      <c r="A16" s="277" t="s">
        <v>117</v>
      </c>
      <c r="B16" s="278" t="s">
        <v>296</v>
      </c>
      <c r="C16" s="279" t="s">
        <v>70</v>
      </c>
      <c r="D16" s="280">
        <v>0.74202770846259603</v>
      </c>
      <c r="E16" s="281">
        <v>8477</v>
      </c>
      <c r="F16" s="229" t="s">
        <v>119</v>
      </c>
      <c r="G16" s="282" t="s">
        <v>181</v>
      </c>
      <c r="H16" s="283">
        <v>7</v>
      </c>
      <c r="I16" s="230">
        <v>1522.701</v>
      </c>
      <c r="J16" s="284">
        <v>8.4540631371237809E-2</v>
      </c>
      <c r="K16" s="284">
        <v>0.36961469249114981</v>
      </c>
      <c r="L16" s="284">
        <v>0.24036235610274112</v>
      </c>
      <c r="M16" s="285">
        <v>13.182</v>
      </c>
      <c r="N16" s="286">
        <v>6.5672774891459326E-2</v>
      </c>
      <c r="O16" s="286">
        <v>6.1075680649057169</v>
      </c>
      <c r="P16" s="287">
        <v>35</v>
      </c>
      <c r="Q16" s="288">
        <v>1</v>
      </c>
      <c r="R16" s="288">
        <v>93</v>
      </c>
    </row>
    <row r="17" spans="1:18" ht="16.5">
      <c r="A17" s="277" t="s">
        <v>117</v>
      </c>
      <c r="B17" s="278" t="s">
        <v>240</v>
      </c>
      <c r="C17" s="279" t="s">
        <v>67</v>
      </c>
      <c r="D17" s="280">
        <v>0.84464285714285725</v>
      </c>
      <c r="E17" s="281">
        <v>1714</v>
      </c>
      <c r="F17" s="229" t="s">
        <v>119</v>
      </c>
      <c r="G17" s="282" t="s">
        <v>177</v>
      </c>
      <c r="H17" s="283">
        <v>1</v>
      </c>
      <c r="I17" s="230">
        <v>1706.05</v>
      </c>
      <c r="J17" s="284">
        <v>8.2577099726273088E-3</v>
      </c>
      <c r="K17" s="284">
        <v>0.3559653962126314</v>
      </c>
      <c r="L17" s="284">
        <v>0.10451284165847602</v>
      </c>
      <c r="M17" s="285">
        <v>9.3290000000000006</v>
      </c>
      <c r="N17" s="286">
        <v>0.11722985844494593</v>
      </c>
      <c r="O17" s="286">
        <v>1.2895284428944052</v>
      </c>
      <c r="P17" s="287">
        <v>42</v>
      </c>
      <c r="Q17" s="288">
        <v>3</v>
      </c>
      <c r="R17" s="288">
        <v>25</v>
      </c>
    </row>
    <row r="18" spans="1:18" ht="16.5">
      <c r="A18" s="277" t="s">
        <v>117</v>
      </c>
      <c r="B18" s="278" t="s">
        <v>299</v>
      </c>
      <c r="C18" s="279" t="s">
        <v>70</v>
      </c>
      <c r="D18" s="280">
        <v>0.78107142857142853</v>
      </c>
      <c r="E18" s="281">
        <v>7767</v>
      </c>
      <c r="F18" s="229" t="s">
        <v>119</v>
      </c>
      <c r="G18" s="282" t="s">
        <v>177</v>
      </c>
      <c r="H18" s="283">
        <v>1</v>
      </c>
      <c r="I18" s="230">
        <v>538.26700000000005</v>
      </c>
      <c r="J18" s="284">
        <v>1.1833711923801667E-2</v>
      </c>
      <c r="K18" s="284">
        <v>0.39045267942223127</v>
      </c>
      <c r="L18" s="284">
        <v>0.19507047617632139</v>
      </c>
      <c r="M18" s="285">
        <v>11.691000000000001</v>
      </c>
      <c r="N18" s="286">
        <v>0</v>
      </c>
      <c r="O18" s="286">
        <v>9.1032888882283327</v>
      </c>
      <c r="P18" s="287">
        <v>8</v>
      </c>
      <c r="Q18" s="288">
        <v>0</v>
      </c>
      <c r="R18" s="288">
        <v>49</v>
      </c>
    </row>
    <row r="19" spans="1:18" ht="16.5">
      <c r="A19" s="277" t="s">
        <v>117</v>
      </c>
      <c r="B19" s="278" t="s">
        <v>483</v>
      </c>
      <c r="C19" s="279" t="s">
        <v>70</v>
      </c>
      <c r="D19" s="280">
        <v>0.78279125638284008</v>
      </c>
      <c r="E19" s="281">
        <v>4023</v>
      </c>
      <c r="F19" s="229" t="s">
        <v>119</v>
      </c>
      <c r="G19" s="282" t="s">
        <v>405</v>
      </c>
      <c r="H19" s="283">
        <v>3</v>
      </c>
      <c r="I19" s="230">
        <v>913.94499999999994</v>
      </c>
      <c r="J19" s="284">
        <v>2.1703467810600511E-2</v>
      </c>
      <c r="K19" s="284">
        <v>0.3181240703449697</v>
      </c>
      <c r="L19" s="284">
        <v>0.11667522284967564</v>
      </c>
      <c r="M19" s="285">
        <v>9.5210000000000008</v>
      </c>
      <c r="N19" s="286">
        <v>0.43766309788882268</v>
      </c>
      <c r="O19" s="286">
        <v>1.7506523915552907</v>
      </c>
      <c r="P19" s="287">
        <v>10</v>
      </c>
      <c r="Q19" s="288">
        <v>4</v>
      </c>
      <c r="R19" s="288">
        <v>16</v>
      </c>
    </row>
  </sheetData>
  <phoneticPr fontId="2" type="noConversion"/>
  <conditionalFormatting sqref="C14:D1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2025-02-04T00:49:21Z</dcterms:modified>
</cp:coreProperties>
</file>