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K_G_CAM\IK\F-Test-T-Test\"/>
    </mc:Choice>
  </mc:AlternateContent>
  <xr:revisionPtr revIDLastSave="0" documentId="13_ncr:1_{82C02C52-4EBD-443E-A39D-12819B1EFA1C}" xr6:coauthVersionLast="47" xr6:coauthVersionMax="47" xr10:uidLastSave="{00000000-0000-0000-0000-000000000000}"/>
  <bookViews>
    <workbookView xWindow="252" yWindow="132" windowWidth="22644" windowHeight="12108" xr2:uid="{B879937A-7825-442F-94EF-B91B19ABA1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H13" i="2"/>
  <c r="G31" i="2"/>
  <c r="H31" i="2"/>
  <c r="G30" i="2"/>
  <c r="H30" i="2"/>
  <c r="G29" i="2"/>
  <c r="H29" i="2"/>
  <c r="D15" i="2"/>
  <c r="D14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13" i="2"/>
  <c r="C31" i="2"/>
  <c r="C30" i="2"/>
  <c r="C29" i="2"/>
  <c r="C28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14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F18" i="1"/>
  <c r="K18" i="1" s="1"/>
  <c r="P18" i="1" s="1"/>
  <c r="U18" i="1" s="1"/>
  <c r="G18" i="1"/>
  <c r="L18" i="1" s="1"/>
  <c r="Q18" i="1" s="1"/>
  <c r="V18" i="1" s="1"/>
  <c r="F19" i="1"/>
  <c r="K19" i="1" s="1"/>
  <c r="P19" i="1" s="1"/>
  <c r="U19" i="1" s="1"/>
  <c r="G19" i="1"/>
  <c r="L19" i="1" s="1"/>
  <c r="Q19" i="1" s="1"/>
  <c r="V19" i="1" s="1"/>
  <c r="F20" i="1"/>
  <c r="K20" i="1" s="1"/>
  <c r="P20" i="1" s="1"/>
  <c r="U20" i="1" s="1"/>
  <c r="G20" i="1"/>
  <c r="L20" i="1" s="1"/>
  <c r="Q20" i="1" s="1"/>
  <c r="V20" i="1" s="1"/>
  <c r="F21" i="1"/>
  <c r="K21" i="1" s="1"/>
  <c r="P21" i="1" s="1"/>
  <c r="U21" i="1" s="1"/>
  <c r="G21" i="1"/>
  <c r="L21" i="1" s="1"/>
  <c r="Q21" i="1" s="1"/>
  <c r="V21" i="1" s="1"/>
  <c r="F22" i="1"/>
  <c r="K22" i="1" s="1"/>
  <c r="P22" i="1" s="1"/>
  <c r="U22" i="1" s="1"/>
  <c r="G22" i="1"/>
  <c r="L22" i="1" s="1"/>
  <c r="Q22" i="1" s="1"/>
  <c r="V22" i="1" s="1"/>
  <c r="F23" i="1"/>
  <c r="K23" i="1" s="1"/>
  <c r="P23" i="1" s="1"/>
  <c r="U23" i="1" s="1"/>
  <c r="G23" i="1"/>
  <c r="L23" i="1" s="1"/>
  <c r="Q23" i="1" s="1"/>
  <c r="V23" i="1" s="1"/>
  <c r="F24" i="1"/>
  <c r="K24" i="1" s="1"/>
  <c r="P24" i="1" s="1"/>
  <c r="U24" i="1" s="1"/>
  <c r="G24" i="1"/>
  <c r="L24" i="1" s="1"/>
  <c r="Q24" i="1" s="1"/>
  <c r="V24" i="1" s="1"/>
  <c r="F25" i="1"/>
  <c r="K25" i="1" s="1"/>
  <c r="P25" i="1" s="1"/>
  <c r="U25" i="1" s="1"/>
  <c r="G25" i="1"/>
  <c r="L25" i="1" s="1"/>
  <c r="Q25" i="1" s="1"/>
  <c r="V25" i="1" s="1"/>
  <c r="F26" i="1"/>
  <c r="K26" i="1" s="1"/>
  <c r="P26" i="1" s="1"/>
  <c r="U26" i="1" s="1"/>
  <c r="G26" i="1"/>
  <c r="L26" i="1" s="1"/>
  <c r="Q26" i="1" s="1"/>
  <c r="V26" i="1" s="1"/>
  <c r="F27" i="1"/>
  <c r="K27" i="1" s="1"/>
  <c r="P27" i="1" s="1"/>
  <c r="U27" i="1" s="1"/>
  <c r="G27" i="1"/>
  <c r="L27" i="1" s="1"/>
  <c r="Q27" i="1" s="1"/>
  <c r="V27" i="1" s="1"/>
  <c r="F28" i="1"/>
  <c r="K28" i="1" s="1"/>
  <c r="P28" i="1" s="1"/>
  <c r="U28" i="1" s="1"/>
  <c r="G28" i="1"/>
  <c r="L28" i="1" s="1"/>
  <c r="Q28" i="1" s="1"/>
  <c r="V28" i="1" s="1"/>
  <c r="F29" i="1"/>
  <c r="K29" i="1" s="1"/>
  <c r="P29" i="1" s="1"/>
  <c r="U29" i="1" s="1"/>
  <c r="G29" i="1"/>
  <c r="L29" i="1" s="1"/>
  <c r="Q29" i="1" s="1"/>
  <c r="V29" i="1" s="1"/>
  <c r="F30" i="1"/>
  <c r="K30" i="1" s="1"/>
  <c r="P30" i="1" s="1"/>
  <c r="U30" i="1" s="1"/>
  <c r="G30" i="1"/>
  <c r="L30" i="1" s="1"/>
  <c r="Q30" i="1" s="1"/>
  <c r="V30" i="1" s="1"/>
  <c r="F31" i="1"/>
  <c r="K31" i="1" s="1"/>
  <c r="P31" i="1" s="1"/>
  <c r="U31" i="1" s="1"/>
  <c r="G31" i="1"/>
  <c r="L31" i="1" s="1"/>
  <c r="Q31" i="1" s="1"/>
  <c r="V31" i="1" s="1"/>
  <c r="F32" i="1"/>
  <c r="K32" i="1" s="1"/>
  <c r="P32" i="1" s="1"/>
  <c r="U32" i="1" s="1"/>
  <c r="G32" i="1"/>
  <c r="L32" i="1" s="1"/>
  <c r="Q32" i="1" s="1"/>
  <c r="V32" i="1" s="1"/>
  <c r="F33" i="1"/>
  <c r="K33" i="1" s="1"/>
  <c r="P33" i="1" s="1"/>
  <c r="U33" i="1" s="1"/>
  <c r="G33" i="1"/>
  <c r="L33" i="1" s="1"/>
  <c r="Q33" i="1" s="1"/>
  <c r="V33" i="1" s="1"/>
  <c r="F34" i="1"/>
  <c r="K34" i="1" s="1"/>
  <c r="P34" i="1" s="1"/>
  <c r="U34" i="1" s="1"/>
  <c r="G34" i="1"/>
  <c r="L34" i="1" s="1"/>
  <c r="Q34" i="1" s="1"/>
  <c r="V34" i="1" s="1"/>
  <c r="F35" i="1"/>
  <c r="K35" i="1" s="1"/>
  <c r="P35" i="1" s="1"/>
  <c r="U35" i="1" s="1"/>
  <c r="G35" i="1"/>
  <c r="L35" i="1" s="1"/>
  <c r="Q35" i="1" s="1"/>
  <c r="V35" i="1" s="1"/>
  <c r="F36" i="1"/>
  <c r="K36" i="1" s="1"/>
  <c r="P36" i="1" s="1"/>
  <c r="U36" i="1" s="1"/>
  <c r="G36" i="1"/>
  <c r="L36" i="1" s="1"/>
  <c r="Q36" i="1" s="1"/>
  <c r="V36" i="1" s="1"/>
  <c r="F37" i="1"/>
  <c r="K37" i="1" s="1"/>
  <c r="P37" i="1" s="1"/>
  <c r="U37" i="1" s="1"/>
  <c r="G37" i="1"/>
  <c r="L37" i="1" s="1"/>
  <c r="Q37" i="1" s="1"/>
  <c r="V37" i="1" s="1"/>
  <c r="F38" i="1"/>
  <c r="K38" i="1" s="1"/>
  <c r="P38" i="1" s="1"/>
  <c r="U38" i="1" s="1"/>
  <c r="G38" i="1"/>
  <c r="L38" i="1" s="1"/>
  <c r="Q38" i="1" s="1"/>
  <c r="V38" i="1" s="1"/>
  <c r="F39" i="1"/>
  <c r="K39" i="1" s="1"/>
  <c r="P39" i="1" s="1"/>
  <c r="U39" i="1" s="1"/>
  <c r="G39" i="1"/>
  <c r="L39" i="1" s="1"/>
  <c r="Q39" i="1" s="1"/>
  <c r="V39" i="1" s="1"/>
  <c r="F40" i="1"/>
  <c r="K40" i="1" s="1"/>
  <c r="P40" i="1" s="1"/>
  <c r="U40" i="1" s="1"/>
  <c r="G40" i="1"/>
  <c r="L40" i="1" s="1"/>
  <c r="Q40" i="1" s="1"/>
  <c r="V40" i="1" s="1"/>
  <c r="F41" i="1"/>
  <c r="K41" i="1" s="1"/>
  <c r="P41" i="1" s="1"/>
  <c r="U41" i="1" s="1"/>
  <c r="G41" i="1"/>
  <c r="L41" i="1" s="1"/>
  <c r="Q41" i="1" s="1"/>
  <c r="V41" i="1" s="1"/>
  <c r="F42" i="1"/>
  <c r="K42" i="1" s="1"/>
  <c r="P42" i="1" s="1"/>
  <c r="U42" i="1" s="1"/>
  <c r="G42" i="1"/>
  <c r="L42" i="1" s="1"/>
  <c r="Q42" i="1" s="1"/>
  <c r="V42" i="1" s="1"/>
  <c r="F43" i="1"/>
  <c r="K43" i="1" s="1"/>
  <c r="P43" i="1" s="1"/>
  <c r="U43" i="1" s="1"/>
  <c r="G43" i="1"/>
  <c r="L43" i="1" s="1"/>
  <c r="Q43" i="1" s="1"/>
  <c r="V43" i="1" s="1"/>
  <c r="F44" i="1"/>
  <c r="K44" i="1" s="1"/>
  <c r="P44" i="1" s="1"/>
  <c r="U44" i="1" s="1"/>
  <c r="G44" i="1"/>
  <c r="L44" i="1" s="1"/>
  <c r="Q44" i="1" s="1"/>
  <c r="V44" i="1" s="1"/>
  <c r="F45" i="1"/>
  <c r="K45" i="1" s="1"/>
  <c r="P45" i="1" s="1"/>
  <c r="U45" i="1" s="1"/>
  <c r="G45" i="1"/>
  <c r="L45" i="1" s="1"/>
  <c r="Q45" i="1" s="1"/>
  <c r="V45" i="1" s="1"/>
  <c r="F46" i="1"/>
  <c r="K46" i="1" s="1"/>
  <c r="P46" i="1" s="1"/>
  <c r="U46" i="1" s="1"/>
  <c r="G46" i="1"/>
  <c r="L46" i="1" s="1"/>
  <c r="Q46" i="1" s="1"/>
  <c r="V46" i="1" s="1"/>
  <c r="F47" i="1"/>
  <c r="K47" i="1" s="1"/>
  <c r="P47" i="1" s="1"/>
  <c r="U47" i="1" s="1"/>
  <c r="G47" i="1"/>
  <c r="L47" i="1" s="1"/>
  <c r="Q47" i="1" s="1"/>
  <c r="V47" i="1" s="1"/>
  <c r="F48" i="1"/>
  <c r="K48" i="1" s="1"/>
  <c r="P48" i="1" s="1"/>
  <c r="U48" i="1" s="1"/>
  <c r="G48" i="1"/>
  <c r="L48" i="1" s="1"/>
  <c r="Q48" i="1" s="1"/>
  <c r="V48" i="1" s="1"/>
  <c r="F49" i="1"/>
  <c r="K49" i="1" s="1"/>
  <c r="P49" i="1" s="1"/>
  <c r="U49" i="1" s="1"/>
  <c r="G49" i="1"/>
  <c r="L49" i="1" s="1"/>
  <c r="Q49" i="1" s="1"/>
  <c r="V49" i="1" s="1"/>
  <c r="F50" i="1"/>
  <c r="K50" i="1" s="1"/>
  <c r="P50" i="1" s="1"/>
  <c r="U50" i="1" s="1"/>
  <c r="G50" i="1"/>
  <c r="L50" i="1" s="1"/>
  <c r="Q50" i="1" s="1"/>
  <c r="V50" i="1" s="1"/>
  <c r="F51" i="1"/>
  <c r="K51" i="1" s="1"/>
  <c r="P51" i="1" s="1"/>
  <c r="U51" i="1" s="1"/>
  <c r="G51" i="1"/>
  <c r="L51" i="1" s="1"/>
  <c r="Q51" i="1" s="1"/>
  <c r="V51" i="1" s="1"/>
  <c r="F52" i="1"/>
  <c r="K52" i="1" s="1"/>
  <c r="P52" i="1" s="1"/>
  <c r="U52" i="1" s="1"/>
  <c r="G52" i="1"/>
  <c r="L52" i="1" s="1"/>
  <c r="Q52" i="1" s="1"/>
  <c r="V52" i="1" s="1"/>
  <c r="F53" i="1"/>
  <c r="K53" i="1" s="1"/>
  <c r="P53" i="1" s="1"/>
  <c r="U53" i="1" s="1"/>
  <c r="G53" i="1"/>
  <c r="L53" i="1" s="1"/>
  <c r="Q53" i="1" s="1"/>
  <c r="V53" i="1" s="1"/>
  <c r="F54" i="1"/>
  <c r="K54" i="1" s="1"/>
  <c r="P54" i="1" s="1"/>
  <c r="U54" i="1" s="1"/>
  <c r="G54" i="1"/>
  <c r="L54" i="1" s="1"/>
  <c r="Q54" i="1" s="1"/>
  <c r="V54" i="1" s="1"/>
  <c r="G17" i="1"/>
  <c r="L17" i="1" s="1"/>
  <c r="Q17" i="1" s="1"/>
  <c r="V17" i="1" s="1"/>
  <c r="F17" i="1"/>
  <c r="K17" i="1" s="1"/>
  <c r="P17" i="1" s="1"/>
  <c r="U17" i="1" s="1"/>
  <c r="D18" i="1"/>
  <c r="I18" i="1" s="1"/>
  <c r="N18" i="1" s="1"/>
  <c r="S18" i="1" s="1"/>
  <c r="D19" i="1"/>
  <c r="I19" i="1" s="1"/>
  <c r="N19" i="1" s="1"/>
  <c r="S19" i="1" s="1"/>
  <c r="D20" i="1"/>
  <c r="I20" i="1" s="1"/>
  <c r="N20" i="1" s="1"/>
  <c r="S20" i="1" s="1"/>
  <c r="D21" i="1"/>
  <c r="I21" i="1" s="1"/>
  <c r="N21" i="1" s="1"/>
  <c r="S21" i="1" s="1"/>
  <c r="D22" i="1"/>
  <c r="I22" i="1" s="1"/>
  <c r="N22" i="1" s="1"/>
  <c r="S22" i="1" s="1"/>
  <c r="D23" i="1"/>
  <c r="I23" i="1" s="1"/>
  <c r="N23" i="1" s="1"/>
  <c r="S23" i="1" s="1"/>
  <c r="D24" i="1"/>
  <c r="I24" i="1" s="1"/>
  <c r="N24" i="1" s="1"/>
  <c r="S24" i="1" s="1"/>
  <c r="D25" i="1"/>
  <c r="I25" i="1" s="1"/>
  <c r="N25" i="1" s="1"/>
  <c r="S25" i="1" s="1"/>
  <c r="D26" i="1"/>
  <c r="I26" i="1" s="1"/>
  <c r="N26" i="1" s="1"/>
  <c r="S26" i="1" s="1"/>
  <c r="D27" i="1"/>
  <c r="I27" i="1" s="1"/>
  <c r="N27" i="1" s="1"/>
  <c r="S27" i="1" s="1"/>
  <c r="D28" i="1"/>
  <c r="I28" i="1" s="1"/>
  <c r="N28" i="1" s="1"/>
  <c r="S28" i="1" s="1"/>
  <c r="D29" i="1"/>
  <c r="I29" i="1" s="1"/>
  <c r="N29" i="1" s="1"/>
  <c r="S29" i="1" s="1"/>
  <c r="D30" i="1"/>
  <c r="I30" i="1" s="1"/>
  <c r="N30" i="1" s="1"/>
  <c r="S30" i="1" s="1"/>
  <c r="D31" i="1"/>
  <c r="I31" i="1" s="1"/>
  <c r="N31" i="1" s="1"/>
  <c r="S31" i="1" s="1"/>
  <c r="D32" i="1"/>
  <c r="I32" i="1" s="1"/>
  <c r="N32" i="1" s="1"/>
  <c r="S32" i="1" s="1"/>
  <c r="D33" i="1"/>
  <c r="I33" i="1" s="1"/>
  <c r="N33" i="1" s="1"/>
  <c r="S33" i="1" s="1"/>
  <c r="D34" i="1"/>
  <c r="I34" i="1" s="1"/>
  <c r="N34" i="1" s="1"/>
  <c r="S34" i="1" s="1"/>
  <c r="D35" i="1"/>
  <c r="I35" i="1" s="1"/>
  <c r="N35" i="1" s="1"/>
  <c r="S35" i="1" s="1"/>
  <c r="D36" i="1"/>
  <c r="I36" i="1" s="1"/>
  <c r="N36" i="1" s="1"/>
  <c r="S36" i="1" s="1"/>
  <c r="D37" i="1"/>
  <c r="I37" i="1" s="1"/>
  <c r="N37" i="1" s="1"/>
  <c r="S37" i="1" s="1"/>
  <c r="D38" i="1"/>
  <c r="I38" i="1" s="1"/>
  <c r="N38" i="1" s="1"/>
  <c r="S38" i="1" s="1"/>
  <c r="D39" i="1"/>
  <c r="I39" i="1" s="1"/>
  <c r="N39" i="1" s="1"/>
  <c r="S39" i="1" s="1"/>
  <c r="D40" i="1"/>
  <c r="I40" i="1" s="1"/>
  <c r="N40" i="1" s="1"/>
  <c r="S40" i="1" s="1"/>
  <c r="D41" i="1"/>
  <c r="I41" i="1" s="1"/>
  <c r="N41" i="1" s="1"/>
  <c r="S41" i="1" s="1"/>
  <c r="D42" i="1"/>
  <c r="I42" i="1" s="1"/>
  <c r="N42" i="1" s="1"/>
  <c r="S42" i="1" s="1"/>
  <c r="D43" i="1"/>
  <c r="I43" i="1" s="1"/>
  <c r="N43" i="1" s="1"/>
  <c r="S43" i="1" s="1"/>
  <c r="D44" i="1"/>
  <c r="I44" i="1" s="1"/>
  <c r="N44" i="1" s="1"/>
  <c r="S44" i="1" s="1"/>
  <c r="D45" i="1"/>
  <c r="I45" i="1" s="1"/>
  <c r="N45" i="1" s="1"/>
  <c r="S45" i="1" s="1"/>
  <c r="D46" i="1"/>
  <c r="I46" i="1" s="1"/>
  <c r="N46" i="1" s="1"/>
  <c r="S46" i="1" s="1"/>
  <c r="D47" i="1"/>
  <c r="I47" i="1" s="1"/>
  <c r="N47" i="1" s="1"/>
  <c r="S47" i="1" s="1"/>
  <c r="D48" i="1"/>
  <c r="I48" i="1" s="1"/>
  <c r="N48" i="1" s="1"/>
  <c r="S48" i="1" s="1"/>
  <c r="D49" i="1"/>
  <c r="I49" i="1" s="1"/>
  <c r="N49" i="1" s="1"/>
  <c r="S49" i="1" s="1"/>
  <c r="D50" i="1"/>
  <c r="I50" i="1" s="1"/>
  <c r="N50" i="1" s="1"/>
  <c r="S50" i="1" s="1"/>
  <c r="D51" i="1"/>
  <c r="I51" i="1" s="1"/>
  <c r="N51" i="1" s="1"/>
  <c r="S51" i="1" s="1"/>
  <c r="D52" i="1"/>
  <c r="I52" i="1" s="1"/>
  <c r="N52" i="1" s="1"/>
  <c r="S52" i="1" s="1"/>
  <c r="D53" i="1"/>
  <c r="I53" i="1" s="1"/>
  <c r="N53" i="1" s="1"/>
  <c r="S53" i="1" s="1"/>
  <c r="D54" i="1"/>
  <c r="I54" i="1" s="1"/>
  <c r="N54" i="1" s="1"/>
  <c r="S54" i="1" s="1"/>
  <c r="D17" i="1"/>
  <c r="I17" i="1" s="1"/>
  <c r="N17" i="1" s="1"/>
  <c r="S17" i="1" s="1"/>
  <c r="E17" i="1"/>
  <c r="J17" i="1" s="1"/>
  <c r="O17" i="1" s="1"/>
  <c r="T17" i="1" s="1"/>
  <c r="B54" i="1"/>
  <c r="E54" i="1"/>
  <c r="J54" i="1" s="1"/>
  <c r="O54" i="1" s="1"/>
  <c r="T54" i="1" s="1"/>
  <c r="B53" i="1"/>
  <c r="E53" i="1"/>
  <c r="J53" i="1" s="1"/>
  <c r="O53" i="1" s="1"/>
  <c r="T53" i="1" s="1"/>
  <c r="B52" i="1"/>
  <c r="E52" i="1"/>
  <c r="J52" i="1" s="1"/>
  <c r="O52" i="1" s="1"/>
  <c r="T52" i="1" s="1"/>
  <c r="E19" i="1"/>
  <c r="J19" i="1" s="1"/>
  <c r="O19" i="1" s="1"/>
  <c r="T19" i="1" s="1"/>
  <c r="E20" i="1"/>
  <c r="J20" i="1" s="1"/>
  <c r="O20" i="1" s="1"/>
  <c r="T20" i="1" s="1"/>
  <c r="E21" i="1"/>
  <c r="J21" i="1" s="1"/>
  <c r="O21" i="1" s="1"/>
  <c r="T21" i="1" s="1"/>
  <c r="E22" i="1"/>
  <c r="J22" i="1" s="1"/>
  <c r="O22" i="1" s="1"/>
  <c r="T22" i="1" s="1"/>
  <c r="E23" i="1"/>
  <c r="J23" i="1" s="1"/>
  <c r="O23" i="1" s="1"/>
  <c r="T23" i="1" s="1"/>
  <c r="E24" i="1"/>
  <c r="J24" i="1" s="1"/>
  <c r="O24" i="1" s="1"/>
  <c r="T24" i="1" s="1"/>
  <c r="E25" i="1"/>
  <c r="J25" i="1" s="1"/>
  <c r="O25" i="1" s="1"/>
  <c r="T25" i="1" s="1"/>
  <c r="E26" i="1"/>
  <c r="J26" i="1" s="1"/>
  <c r="O26" i="1" s="1"/>
  <c r="T26" i="1" s="1"/>
  <c r="E27" i="1"/>
  <c r="J27" i="1" s="1"/>
  <c r="O27" i="1" s="1"/>
  <c r="T27" i="1" s="1"/>
  <c r="E28" i="1"/>
  <c r="J28" i="1" s="1"/>
  <c r="O28" i="1" s="1"/>
  <c r="T28" i="1" s="1"/>
  <c r="E29" i="1"/>
  <c r="J29" i="1" s="1"/>
  <c r="O29" i="1" s="1"/>
  <c r="T29" i="1" s="1"/>
  <c r="E30" i="1"/>
  <c r="J30" i="1" s="1"/>
  <c r="O30" i="1" s="1"/>
  <c r="T30" i="1" s="1"/>
  <c r="E31" i="1"/>
  <c r="J31" i="1" s="1"/>
  <c r="O31" i="1" s="1"/>
  <c r="T31" i="1" s="1"/>
  <c r="E32" i="1"/>
  <c r="J32" i="1" s="1"/>
  <c r="O32" i="1" s="1"/>
  <c r="T32" i="1" s="1"/>
  <c r="E33" i="1"/>
  <c r="J33" i="1" s="1"/>
  <c r="O33" i="1" s="1"/>
  <c r="T33" i="1" s="1"/>
  <c r="E34" i="1"/>
  <c r="J34" i="1" s="1"/>
  <c r="O34" i="1" s="1"/>
  <c r="T34" i="1" s="1"/>
  <c r="E35" i="1"/>
  <c r="J35" i="1" s="1"/>
  <c r="O35" i="1" s="1"/>
  <c r="T35" i="1" s="1"/>
  <c r="E36" i="1"/>
  <c r="J36" i="1" s="1"/>
  <c r="O36" i="1" s="1"/>
  <c r="T36" i="1" s="1"/>
  <c r="E37" i="1"/>
  <c r="J37" i="1" s="1"/>
  <c r="O37" i="1" s="1"/>
  <c r="T37" i="1" s="1"/>
  <c r="E38" i="1"/>
  <c r="J38" i="1" s="1"/>
  <c r="O38" i="1" s="1"/>
  <c r="T38" i="1" s="1"/>
  <c r="E39" i="1"/>
  <c r="J39" i="1" s="1"/>
  <c r="O39" i="1" s="1"/>
  <c r="T39" i="1" s="1"/>
  <c r="E40" i="1"/>
  <c r="J40" i="1" s="1"/>
  <c r="O40" i="1" s="1"/>
  <c r="T40" i="1" s="1"/>
  <c r="E41" i="1"/>
  <c r="J41" i="1" s="1"/>
  <c r="O41" i="1" s="1"/>
  <c r="T41" i="1" s="1"/>
  <c r="E42" i="1"/>
  <c r="J42" i="1" s="1"/>
  <c r="O42" i="1" s="1"/>
  <c r="T42" i="1" s="1"/>
  <c r="E43" i="1"/>
  <c r="J43" i="1" s="1"/>
  <c r="O43" i="1" s="1"/>
  <c r="T43" i="1" s="1"/>
  <c r="E44" i="1"/>
  <c r="J44" i="1" s="1"/>
  <c r="O44" i="1" s="1"/>
  <c r="T44" i="1" s="1"/>
  <c r="E45" i="1"/>
  <c r="J45" i="1" s="1"/>
  <c r="O45" i="1" s="1"/>
  <c r="T45" i="1" s="1"/>
  <c r="E46" i="1"/>
  <c r="J46" i="1" s="1"/>
  <c r="O46" i="1" s="1"/>
  <c r="T46" i="1" s="1"/>
  <c r="E47" i="1"/>
  <c r="J47" i="1" s="1"/>
  <c r="O47" i="1" s="1"/>
  <c r="T47" i="1" s="1"/>
  <c r="E48" i="1"/>
  <c r="J48" i="1" s="1"/>
  <c r="O48" i="1" s="1"/>
  <c r="T48" i="1" s="1"/>
  <c r="E49" i="1"/>
  <c r="J49" i="1" s="1"/>
  <c r="O49" i="1" s="1"/>
  <c r="T49" i="1" s="1"/>
  <c r="E50" i="1"/>
  <c r="J50" i="1" s="1"/>
  <c r="O50" i="1" s="1"/>
  <c r="T50" i="1" s="1"/>
  <c r="E51" i="1"/>
  <c r="J51" i="1" s="1"/>
  <c r="O51" i="1" s="1"/>
  <c r="T51" i="1" s="1"/>
  <c r="E18" i="1"/>
  <c r="J18" i="1" s="1"/>
  <c r="O18" i="1" s="1"/>
  <c r="T18" i="1" s="1"/>
  <c r="B50" i="1"/>
  <c r="B51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17" i="1"/>
</calcChain>
</file>

<file path=xl/sharedStrings.xml><?xml version="1.0" encoding="utf-8"?>
<sst xmlns="http://schemas.openxmlformats.org/spreadsheetml/2006/main" count="98" uniqueCount="51">
  <si>
    <t>Partial F Test</t>
  </si>
  <si>
    <t>for DFn=1</t>
  </si>
  <si>
    <t>F</t>
  </si>
  <si>
    <t>P =</t>
  </si>
  <si>
    <t>Wavs</t>
  </si>
  <si>
    <t>DFd</t>
  </si>
  <si>
    <t>Chroms k =</t>
  </si>
  <si>
    <t xml:space="preserve">F = </t>
  </si>
  <si>
    <t xml:space="preserve">P = </t>
  </si>
  <si>
    <t>n</t>
  </si>
  <si>
    <t>F.INV([1-P], DFn, DFd)</t>
  </si>
  <si>
    <t>1 - F.DIST(F, DFn, DFd, TRUE)</t>
  </si>
  <si>
    <t xml:space="preserve">ϴ = </t>
  </si>
  <si>
    <t xml:space="preserve">ϴ &gt;= </t>
  </si>
  <si>
    <t>[1 + F/(n-k)]</t>
  </si>
  <si>
    <t xml:space="preserve">1/ϴ = </t>
  </si>
  <si>
    <t>1/[1 + F/(n-k)]</t>
  </si>
  <si>
    <t xml:space="preserve">Φ &lt;= </t>
  </si>
  <si>
    <t>AV3</t>
  </si>
  <si>
    <t>CYRIL</t>
  </si>
  <si>
    <t>ϴ&gt;=</t>
  </si>
  <si>
    <t>https://www.statology.org/partial-f-test</t>
  </si>
  <si>
    <t>https://online.stat.psu.edu/stat503/lesson/3/3.6</t>
  </si>
  <si>
    <t>https://online.stat.psu.edu/stat501/lesson/6/6.4</t>
  </si>
  <si>
    <t xml:space="preserve">DFn = </t>
  </si>
  <si>
    <t>number of coefficients removed</t>
  </si>
  <si>
    <t xml:space="preserve">DFd = </t>
  </si>
  <si>
    <t xml:space="preserve">Φ = </t>
  </si>
  <si>
    <t xml:space="preserve">(1-Φ) = </t>
  </si>
  <si>
    <t>[F/(n-k)]/[1 + F/(n-k)]</t>
  </si>
  <si>
    <r>
      <rPr>
        <b/>
        <sz val="12"/>
        <color theme="1"/>
        <rFont val="Aptos Narrow"/>
        <charset val="1"/>
      </rPr>
      <t>Δ</t>
    </r>
    <r>
      <rPr>
        <b/>
        <sz val="12"/>
        <color theme="1"/>
        <rFont val="Arial"/>
        <family val="2"/>
      </rPr>
      <t xml:space="preserve"> = </t>
    </r>
  </si>
  <si>
    <r>
      <rPr>
        <b/>
        <sz val="12"/>
        <color theme="1"/>
        <rFont val="Aptos Narrow"/>
        <charset val="1"/>
      </rPr>
      <t>Δ</t>
    </r>
    <r>
      <rPr>
        <b/>
        <sz val="12"/>
        <color theme="1"/>
        <rFont val="Arial"/>
        <family val="2"/>
      </rPr>
      <t xml:space="preserve"> &gt;= </t>
    </r>
  </si>
  <si>
    <t>(n-k)</t>
  </si>
  <si>
    <r>
      <t>(Rr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-Rf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)/Rr</t>
    </r>
    <r>
      <rPr>
        <b/>
        <vertAlign val="superscript"/>
        <sz val="12"/>
        <color theme="1"/>
        <rFont val="Arial"/>
        <family val="2"/>
      </rPr>
      <t>2</t>
    </r>
  </si>
  <si>
    <r>
      <t>(Rr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/Rf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</si>
  <si>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r>
      <t>[(Rr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 xml:space="preserve"> - Rf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)/1] / [Rf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/(n-k)]</t>
    </r>
  </si>
  <si>
    <r>
      <t>(Rf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/Rr</t>
    </r>
    <r>
      <rPr>
        <b/>
        <vertAlign val="superscript"/>
        <sz val="12"/>
        <color theme="1"/>
        <rFont val="Arial"/>
        <family val="2"/>
      </rPr>
      <t>2</t>
    </r>
    <r>
      <rPr>
        <b/>
        <sz val="12"/>
        <color theme="1"/>
        <rFont val="Arial"/>
        <family val="2"/>
      </rPr>
      <t>)</t>
    </r>
  </si>
  <si>
    <t>n - number of coefficients (note no intercept)</t>
  </si>
  <si>
    <t>where Rr = SSR(r),  Rf = SSR(f)</t>
  </si>
  <si>
    <t>Excel formulae</t>
  </si>
  <si>
    <t>F Statistics</t>
  </si>
  <si>
    <t>PDF</t>
  </si>
  <si>
    <t>PDF =</t>
  </si>
  <si>
    <t>F.DIST(F, DFn, DFd, TRUE)</t>
  </si>
  <si>
    <t>F.DIST(F, DFn, DFd, FALSE)</t>
  </si>
  <si>
    <t xml:space="preserve">(1-P) = </t>
  </si>
  <si>
    <t>(1-P)</t>
  </si>
  <si>
    <t>DFn</t>
  </si>
  <si>
    <t>The PDF can be &gt;1 while the integral F*PDF = (1-P) remains &lt;1.</t>
  </si>
  <si>
    <t>The PDF does not go infinite when DFn &gt;1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</si>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</sst>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charset val="1"/>
    </font>
    <font>
      <b/>
      <sz val="12"/>
      <color theme="1"/>
      <name val="Arial"/>
      <family val="2"/>
      <charset val="1"/>
    </font>
    <font>
      <b/>
      <vertAlign val="superscript"/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164" fontId="1" fillId="0" borderId="0" xfId="0" applyNumberFormat="1" applyFont="1"/>
    <xf numFmtId="164" fontId="1" fillId="2" borderId="0" xfId="0" applyNumberFormat="1" applyFont="1" applyFill="1"/>
    <xf numFmtId="164" fontId="1" fillId="3" borderId="0" xfId="0" applyNumberFormat="1" applyFont="1" applyFill="1"/>
    <xf numFmtId="2" fontId="1" fillId="0" borderId="0" xfId="0" applyNumberFormat="1" applyFont="1"/>
    <xf numFmtId="165" fontId="1" fillId="0" borderId="0" xfId="0" applyNumberFormat="1" applyFont="1"/>
    <xf numFmtId="165" fontId="1" fillId="2" borderId="0" xfId="0" applyNumberFormat="1" applyFont="1" applyFill="1"/>
    <xf numFmtId="165" fontId="1" fillId="3" borderId="0" xfId="0" applyNumberFormat="1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F-value vs Wavelengths</a:t>
            </a:r>
          </a:p>
        </c:rich>
      </c:tx>
      <c:layout>
        <c:manualLayout>
          <c:xMode val="edge"/>
          <c:yMode val="edge"/>
          <c:x val="0.233076334208224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14E-2"/>
          <c:y val="0.17171296296296296"/>
          <c:w val="0.87878018372703415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Sheet1!$D$17:$D$49</c:f>
              <c:numCache>
                <c:formatCode>0.000</c:formatCode>
                <c:ptCount val="33"/>
                <c:pt idx="0">
                  <c:v>39.863458189061419</c:v>
                </c:pt>
                <c:pt idx="1">
                  <c:v>8.5263157894736903</c:v>
                </c:pt>
                <c:pt idx="2">
                  <c:v>5.5383194562622391</c:v>
                </c:pt>
                <c:pt idx="3">
                  <c:v>4.5447707203712646</c:v>
                </c:pt>
                <c:pt idx="4">
                  <c:v>4.060419946872063</c:v>
                </c:pt>
                <c:pt idx="5">
                  <c:v>3.7759496025835331</c:v>
                </c:pt>
                <c:pt idx="6">
                  <c:v>3.5894280908647973</c:v>
                </c:pt>
                <c:pt idx="7">
                  <c:v>3.4579189038850133</c:v>
                </c:pt>
                <c:pt idx="8">
                  <c:v>3.3603030238715501</c:v>
                </c:pt>
                <c:pt idx="9">
                  <c:v>3.2850153217037614</c:v>
                </c:pt>
                <c:pt idx="10">
                  <c:v>3.225202282051657</c:v>
                </c:pt>
                <c:pt idx="11">
                  <c:v>3.176548931022428</c:v>
                </c:pt>
                <c:pt idx="12">
                  <c:v>3.1362050930216006</c:v>
                </c:pt>
                <c:pt idx="13">
                  <c:v>3.1022133943833707</c:v>
                </c:pt>
                <c:pt idx="14">
                  <c:v>3.0731855495938558</c:v>
                </c:pt>
                <c:pt idx="15">
                  <c:v>3.0481098110878739</c:v>
                </c:pt>
                <c:pt idx="16">
                  <c:v>3.026231561405635</c:v>
                </c:pt>
                <c:pt idx="17">
                  <c:v>3.0069765917954268</c:v>
                </c:pt>
                <c:pt idx="18">
                  <c:v>2.9899002798797945</c:v>
                </c:pt>
                <c:pt idx="19">
                  <c:v>2.9746530174637691</c:v>
                </c:pt>
                <c:pt idx="20">
                  <c:v>2.9609561375774502</c:v>
                </c:pt>
                <c:pt idx="21">
                  <c:v>2.9485848024657169</c:v>
                </c:pt>
                <c:pt idx="22">
                  <c:v>2.9373556136220018</c:v>
                </c:pt>
                <c:pt idx="23">
                  <c:v>2.9271174913552134</c:v>
                </c:pt>
                <c:pt idx="24">
                  <c:v>2.9177448602502181</c:v>
                </c:pt>
                <c:pt idx="25">
                  <c:v>2.9091324882039515</c:v>
                </c:pt>
                <c:pt idx="26">
                  <c:v>2.9011915293304975</c:v>
                </c:pt>
                <c:pt idx="27">
                  <c:v>2.8938464555164822</c:v>
                </c:pt>
                <c:pt idx="28">
                  <c:v>2.8870326522965684</c:v>
                </c:pt>
                <c:pt idx="29">
                  <c:v>2.8806945171617104</c:v>
                </c:pt>
                <c:pt idx="30">
                  <c:v>2.8353542351115046</c:v>
                </c:pt>
                <c:pt idx="31">
                  <c:v>2.7910676298071491</c:v>
                </c:pt>
                <c:pt idx="32">
                  <c:v>2.7478065041332282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3-4AD4-84A8-C5C32D008077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Sheet1!$E$17:$E$49</c:f>
              <c:numCache>
                <c:formatCode>0.000</c:formatCode>
                <c:ptCount val="33"/>
                <c:pt idx="0">
                  <c:v>161.44763879758827</c:v>
                </c:pt>
                <c:pt idx="1">
                  <c:v>18.51282051282049</c:v>
                </c:pt>
                <c:pt idx="2">
                  <c:v>10.127964486013925</c:v>
                </c:pt>
                <c:pt idx="3">
                  <c:v>7.7086474221767833</c:v>
                </c:pt>
                <c:pt idx="4">
                  <c:v>6.6078909737033653</c:v>
                </c:pt>
                <c:pt idx="5">
                  <c:v>5.9873776072736975</c:v>
                </c:pt>
                <c:pt idx="6">
                  <c:v>5.591447851220738</c:v>
                </c:pt>
                <c:pt idx="7">
                  <c:v>5.3176550715787139</c:v>
                </c:pt>
                <c:pt idx="8">
                  <c:v>5.1173550291992251</c:v>
                </c:pt>
                <c:pt idx="9">
                  <c:v>4.9646027437307128</c:v>
                </c:pt>
                <c:pt idx="10">
                  <c:v>4.8443356749436166</c:v>
                </c:pt>
                <c:pt idx="11">
                  <c:v>4.7472253467225123</c:v>
                </c:pt>
                <c:pt idx="12">
                  <c:v>4.6671927318268489</c:v>
                </c:pt>
                <c:pt idx="13">
                  <c:v>4.60010993666942</c:v>
                </c:pt>
                <c:pt idx="14">
                  <c:v>4.5430771652669675</c:v>
                </c:pt>
                <c:pt idx="15">
                  <c:v>4.4939984776663584</c:v>
                </c:pt>
                <c:pt idx="16">
                  <c:v>4.4513217724681331</c:v>
                </c:pt>
                <c:pt idx="17">
                  <c:v>4.4138734191705664</c:v>
                </c:pt>
                <c:pt idx="18">
                  <c:v>4.3807496923317943</c:v>
                </c:pt>
                <c:pt idx="19">
                  <c:v>4.3512435033292869</c:v>
                </c:pt>
                <c:pt idx="20">
                  <c:v>4.3247937431830419</c:v>
                </c:pt>
                <c:pt idx="21">
                  <c:v>4.300949501777656</c:v>
                </c:pt>
                <c:pt idx="22">
                  <c:v>4.2793443091446459</c:v>
                </c:pt>
                <c:pt idx="23">
                  <c:v>4.2596772726902348</c:v>
                </c:pt>
                <c:pt idx="24">
                  <c:v>4.2416990502771483</c:v>
                </c:pt>
                <c:pt idx="25">
                  <c:v>4.2252012731274835</c:v>
                </c:pt>
                <c:pt idx="26">
                  <c:v>4.2100084683597538</c:v>
                </c:pt>
                <c:pt idx="27">
                  <c:v>4.195971818557763</c:v>
                </c:pt>
                <c:pt idx="28">
                  <c:v>4.1829642890582681</c:v>
                </c:pt>
                <c:pt idx="29">
                  <c:v>4.1708767857666915</c:v>
                </c:pt>
                <c:pt idx="30">
                  <c:v>4.0847457333016495</c:v>
                </c:pt>
                <c:pt idx="31">
                  <c:v>4.001191376754992</c:v>
                </c:pt>
                <c:pt idx="32">
                  <c:v>3.9201244089699174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8-4455-BCD5-21E29C016114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Sheet1!$F$17:$F$49</c:f>
              <c:numCache>
                <c:formatCode>0.000</c:formatCode>
                <c:ptCount val="33"/>
                <c:pt idx="0">
                  <c:v>647.78901147784416</c:v>
                </c:pt>
                <c:pt idx="1">
                  <c:v>38.506329113924011</c:v>
                </c:pt>
                <c:pt idx="2">
                  <c:v>17.443443320725116</c:v>
                </c:pt>
                <c:pt idx="3">
                  <c:v>12.2178626330711</c:v>
                </c:pt>
                <c:pt idx="4">
                  <c:v>10.006982196613585</c:v>
                </c:pt>
                <c:pt idx="5">
                  <c:v>8.8131006286700728</c:v>
                </c:pt>
                <c:pt idx="6">
                  <c:v>8.0726688801355682</c:v>
                </c:pt>
                <c:pt idx="7">
                  <c:v>7.5708820996917465</c:v>
                </c:pt>
                <c:pt idx="8">
                  <c:v>7.2092832475220154</c:v>
                </c:pt>
                <c:pt idx="9">
                  <c:v>6.9367281662969802</c:v>
                </c:pt>
                <c:pt idx="10">
                  <c:v>6.724129660239182</c:v>
                </c:pt>
                <c:pt idx="11">
                  <c:v>6.5537687530056514</c:v>
                </c:pt>
                <c:pt idx="12">
                  <c:v>6.4142543002505814</c:v>
                </c:pt>
                <c:pt idx="13">
                  <c:v>6.297938631102947</c:v>
                </c:pt>
                <c:pt idx="14">
                  <c:v>6.1995009378011021</c:v>
                </c:pt>
                <c:pt idx="15">
                  <c:v>6.1151271977003523</c:v>
                </c:pt>
                <c:pt idx="16">
                  <c:v>6.0420133439571178</c:v>
                </c:pt>
                <c:pt idx="17">
                  <c:v>5.9780524647896112</c:v>
                </c:pt>
                <c:pt idx="18">
                  <c:v>5.9216312623366516</c:v>
                </c:pt>
                <c:pt idx="19">
                  <c:v>5.871493765808073</c:v>
                </c:pt>
                <c:pt idx="20">
                  <c:v>5.8266477641598202</c:v>
                </c:pt>
                <c:pt idx="21">
                  <c:v>5.7862991330089288</c:v>
                </c:pt>
                <c:pt idx="22">
                  <c:v>5.7498048257043335</c:v>
                </c:pt>
                <c:pt idx="23">
                  <c:v>5.7166386275180701</c:v>
                </c:pt>
                <c:pt idx="24">
                  <c:v>5.6863658097817718</c:v>
                </c:pt>
                <c:pt idx="25">
                  <c:v>5.6586241004310436</c:v>
                </c:pt>
                <c:pt idx="26">
                  <c:v>5.633109209587837</c:v>
                </c:pt>
                <c:pt idx="27">
                  <c:v>5.6095636881404802</c:v>
                </c:pt>
                <c:pt idx="28">
                  <c:v>5.5877682578223444</c:v>
                </c:pt>
                <c:pt idx="29">
                  <c:v>5.567534996510771</c:v>
                </c:pt>
                <c:pt idx="30">
                  <c:v>5.423937151592205</c:v>
                </c:pt>
                <c:pt idx="31">
                  <c:v>5.2856105880166915</c:v>
                </c:pt>
                <c:pt idx="32">
                  <c:v>5.1523314828846214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A8-4455-BCD5-21E29C016114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Sheet1!$G$17:$G$49</c:f>
              <c:numCache>
                <c:formatCode>0.000</c:formatCode>
                <c:ptCount val="33"/>
                <c:pt idx="0">
                  <c:v>4052.1806954768263</c:v>
                </c:pt>
                <c:pt idx="1">
                  <c:v>98.502512562814005</c:v>
                </c:pt>
                <c:pt idx="2">
                  <c:v>34.116221564529781</c:v>
                </c:pt>
                <c:pt idx="3">
                  <c:v>21.197689584391291</c:v>
                </c:pt>
                <c:pt idx="4">
                  <c:v>16.258177039833644</c:v>
                </c:pt>
                <c:pt idx="5">
                  <c:v>13.74502253330416</c:v>
                </c:pt>
                <c:pt idx="6">
                  <c:v>12.246383348435076</c:v>
                </c:pt>
                <c:pt idx="7">
                  <c:v>11.258624143272637</c:v>
                </c:pt>
                <c:pt idx="8">
                  <c:v>10.561431047395386</c:v>
                </c:pt>
                <c:pt idx="9">
                  <c:v>10.044289273396593</c:v>
                </c:pt>
                <c:pt idx="10">
                  <c:v>9.6460341119662427</c:v>
                </c:pt>
                <c:pt idx="11">
                  <c:v>9.3302121031685576</c:v>
                </c:pt>
                <c:pt idx="12">
                  <c:v>9.0738057285156639</c:v>
                </c:pt>
                <c:pt idx="13">
                  <c:v>8.8615926651764223</c:v>
                </c:pt>
                <c:pt idx="14">
                  <c:v>8.6831168176389468</c:v>
                </c:pt>
                <c:pt idx="15">
                  <c:v>8.5309652858961993</c:v>
                </c:pt>
                <c:pt idx="16">
                  <c:v>8.3997401451896341</c:v>
                </c:pt>
                <c:pt idx="17">
                  <c:v>8.2854195550996597</c:v>
                </c:pt>
                <c:pt idx="18">
                  <c:v>8.1849468224689215</c:v>
                </c:pt>
                <c:pt idx="19">
                  <c:v>8.0959580640856927</c:v>
                </c:pt>
                <c:pt idx="20">
                  <c:v>8.0165969468084768</c:v>
                </c:pt>
                <c:pt idx="21">
                  <c:v>7.9453857291700389</c:v>
                </c:pt>
                <c:pt idx="22">
                  <c:v>7.8811336413683684</c:v>
                </c:pt>
                <c:pt idx="23">
                  <c:v>7.8228705933679761</c:v>
                </c:pt>
                <c:pt idx="24">
                  <c:v>7.7697984153689905</c:v>
                </c:pt>
                <c:pt idx="25">
                  <c:v>7.7212544577375972</c:v>
                </c:pt>
                <c:pt idx="26">
                  <c:v>7.6766840488874815</c:v>
                </c:pt>
                <c:pt idx="27">
                  <c:v>7.6356193977628095</c:v>
                </c:pt>
                <c:pt idx="28">
                  <c:v>7.59766324995402</c:v>
                </c:pt>
                <c:pt idx="29">
                  <c:v>7.5624760946386269</c:v>
                </c:pt>
                <c:pt idx="30">
                  <c:v>7.3140999292051116</c:v>
                </c:pt>
                <c:pt idx="31">
                  <c:v>7.0771057936141268</c:v>
                </c:pt>
                <c:pt idx="32">
                  <c:v>6.8508934508525297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13-4AD4-84A8-C5C32D008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inorUnit val="5"/>
      </c:valAx>
      <c:valAx>
        <c:axId val="2634531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8394502363182"/>
          <c:y val="0.19523075240594925"/>
          <c:w val="0.23237811596146976"/>
          <c:h val="0.30924827132418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(Rr</a:t>
            </a:r>
            <a:r>
              <a:rPr lang="en-GB" baseline="30000"/>
              <a:t>2</a:t>
            </a:r>
            <a:r>
              <a:rPr lang="en-GB"/>
              <a:t>/Rf</a:t>
            </a:r>
            <a:r>
              <a:rPr lang="en-GB" baseline="30000"/>
              <a:t>2</a:t>
            </a:r>
            <a:r>
              <a:rPr lang="en-GB"/>
              <a:t>) vs Wavelengths</a:t>
            </a:r>
          </a:p>
        </c:rich>
      </c:tx>
      <c:layout>
        <c:manualLayout>
          <c:xMode val="edge"/>
          <c:yMode val="edge"/>
          <c:x val="0.233076334208224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14E-2"/>
          <c:y val="0.17171296296296296"/>
          <c:w val="0.87878018372703415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Sheet1!$I$17:$I$49</c:f>
              <c:numCache>
                <c:formatCode>0.000</c:formatCode>
                <c:ptCount val="33"/>
                <c:pt idx="0">
                  <c:v>40.863458189061419</c:v>
                </c:pt>
                <c:pt idx="1">
                  <c:v>5.2631578947368451</c:v>
                </c:pt>
                <c:pt idx="2">
                  <c:v>2.8461064854207461</c:v>
                </c:pt>
                <c:pt idx="3">
                  <c:v>2.1361926800928162</c:v>
                </c:pt>
                <c:pt idx="4">
                  <c:v>1.8120839893744125</c:v>
                </c:pt>
                <c:pt idx="5">
                  <c:v>1.6293249337639222</c:v>
                </c:pt>
                <c:pt idx="6">
                  <c:v>1.512775441552114</c:v>
                </c:pt>
                <c:pt idx="7">
                  <c:v>1.4322398629856266</c:v>
                </c:pt>
                <c:pt idx="8">
                  <c:v>1.3733670026523945</c:v>
                </c:pt>
                <c:pt idx="9">
                  <c:v>1.3285015321703761</c:v>
                </c:pt>
                <c:pt idx="10">
                  <c:v>1.2932002074592415</c:v>
                </c:pt>
                <c:pt idx="11">
                  <c:v>1.2647124109185357</c:v>
                </c:pt>
                <c:pt idx="12">
                  <c:v>1.2412465456170463</c:v>
                </c:pt>
                <c:pt idx="13">
                  <c:v>1.2215866710273837</c:v>
                </c:pt>
                <c:pt idx="14">
                  <c:v>1.2048790366395905</c:v>
                </c:pt>
                <c:pt idx="15">
                  <c:v>1.190506863192992</c:v>
                </c:pt>
                <c:pt idx="16">
                  <c:v>1.178013621259155</c:v>
                </c:pt>
                <c:pt idx="17">
                  <c:v>1.167054255099746</c:v>
                </c:pt>
                <c:pt idx="18">
                  <c:v>1.1573631726252525</c:v>
                </c:pt>
                <c:pt idx="19">
                  <c:v>1.1487326508731885</c:v>
                </c:pt>
                <c:pt idx="20">
                  <c:v>1.1409979113132118</c:v>
                </c:pt>
                <c:pt idx="21">
                  <c:v>1.13402658193026</c:v>
                </c:pt>
                <c:pt idx="22">
                  <c:v>1.1277111136357392</c:v>
                </c:pt>
                <c:pt idx="23">
                  <c:v>1.1219632288064671</c:v>
                </c:pt>
                <c:pt idx="24">
                  <c:v>1.1167097944100086</c:v>
                </c:pt>
                <c:pt idx="25">
                  <c:v>1.1118897110847674</c:v>
                </c:pt>
                <c:pt idx="26">
                  <c:v>1.1074515381233518</c:v>
                </c:pt>
                <c:pt idx="27">
                  <c:v>1.1033516591255887</c:v>
                </c:pt>
                <c:pt idx="28">
                  <c:v>1.099552850079192</c:v>
                </c:pt>
                <c:pt idx="29">
                  <c:v>1.096023150572057</c:v>
                </c:pt>
                <c:pt idx="30">
                  <c:v>1.0708838558777876</c:v>
                </c:pt>
                <c:pt idx="31">
                  <c:v>1.0465177938301191</c:v>
                </c:pt>
                <c:pt idx="32">
                  <c:v>1.0228983875344435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17-4AE4-A63F-4AE97D450865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Sheet1!$J$17:$J$49</c:f>
              <c:numCache>
                <c:formatCode>0.000</c:formatCode>
                <c:ptCount val="33"/>
                <c:pt idx="0">
                  <c:v>162.44763879758827</c:v>
                </c:pt>
                <c:pt idx="1">
                  <c:v>10.256410256410245</c:v>
                </c:pt>
                <c:pt idx="2">
                  <c:v>4.3759881620046421</c:v>
                </c:pt>
                <c:pt idx="3">
                  <c:v>2.9271618555441958</c:v>
                </c:pt>
                <c:pt idx="4">
                  <c:v>2.3215781947406731</c:v>
                </c:pt>
                <c:pt idx="5">
                  <c:v>1.9978962678789496</c:v>
                </c:pt>
                <c:pt idx="6">
                  <c:v>1.7987782644601054</c:v>
                </c:pt>
                <c:pt idx="7">
                  <c:v>1.6647068839473391</c:v>
                </c:pt>
                <c:pt idx="8">
                  <c:v>1.5685950032443583</c:v>
                </c:pt>
                <c:pt idx="9">
                  <c:v>1.4964602743730713</c:v>
                </c:pt>
                <c:pt idx="10">
                  <c:v>1.4403941522676016</c:v>
                </c:pt>
                <c:pt idx="11">
                  <c:v>1.395602112226876</c:v>
                </c:pt>
                <c:pt idx="12">
                  <c:v>1.3590148255251422</c:v>
                </c:pt>
                <c:pt idx="13">
                  <c:v>1.3285792811906729</c:v>
                </c:pt>
                <c:pt idx="14">
                  <c:v>1.3028718110177979</c:v>
                </c:pt>
                <c:pt idx="15">
                  <c:v>1.2808749048541475</c:v>
                </c:pt>
                <c:pt idx="16">
                  <c:v>1.2618424572040079</c:v>
                </c:pt>
                <c:pt idx="17">
                  <c:v>1.2452151899539203</c:v>
                </c:pt>
                <c:pt idx="18">
                  <c:v>1.2305657732806208</c:v>
                </c:pt>
                <c:pt idx="19">
                  <c:v>1.2175621751664643</c:v>
                </c:pt>
                <c:pt idx="20">
                  <c:v>1.2059425591991926</c:v>
                </c:pt>
                <c:pt idx="21">
                  <c:v>1.1954977046262572</c:v>
                </c:pt>
                <c:pt idx="22">
                  <c:v>1.1860584482236802</c:v>
                </c:pt>
                <c:pt idx="23">
                  <c:v>1.1774865530287597</c:v>
                </c:pt>
                <c:pt idx="24">
                  <c:v>1.1696679620110859</c:v>
                </c:pt>
                <c:pt idx="25">
                  <c:v>1.162507741274134</c:v>
                </c:pt>
                <c:pt idx="26">
                  <c:v>1.1559262395688799</c:v>
                </c:pt>
                <c:pt idx="27">
                  <c:v>1.149856136377063</c:v>
                </c:pt>
                <c:pt idx="28">
                  <c:v>1.1442401478985609</c:v>
                </c:pt>
                <c:pt idx="29">
                  <c:v>1.139029226192223</c:v>
                </c:pt>
                <c:pt idx="30">
                  <c:v>1.1021186433325412</c:v>
                </c:pt>
                <c:pt idx="31">
                  <c:v>1.0666865229459166</c:v>
                </c:pt>
                <c:pt idx="32">
                  <c:v>1.0326677034080827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4-4035-9FB1-98E7BB98F4F5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Sheet1!$K$17:$K$49</c:f>
              <c:numCache>
                <c:formatCode>0.000</c:formatCode>
                <c:ptCount val="33"/>
                <c:pt idx="0">
                  <c:v>648.78901147784416</c:v>
                </c:pt>
                <c:pt idx="1">
                  <c:v>20.253164556962005</c:v>
                </c:pt>
                <c:pt idx="2">
                  <c:v>6.8144811069083717</c:v>
                </c:pt>
                <c:pt idx="3">
                  <c:v>4.0544656582677749</c:v>
                </c:pt>
                <c:pt idx="4">
                  <c:v>3.001396439322717</c:v>
                </c:pt>
                <c:pt idx="5">
                  <c:v>2.4688501047783458</c:v>
                </c:pt>
                <c:pt idx="6">
                  <c:v>2.1532384114479384</c:v>
                </c:pt>
                <c:pt idx="7">
                  <c:v>1.9463602624614684</c:v>
                </c:pt>
                <c:pt idx="8">
                  <c:v>1.8010314719468905</c:v>
                </c:pt>
                <c:pt idx="9">
                  <c:v>1.6936728166296979</c:v>
                </c:pt>
                <c:pt idx="10">
                  <c:v>1.6112845145671983</c:v>
                </c:pt>
                <c:pt idx="11">
                  <c:v>1.5461473960838044</c:v>
                </c:pt>
                <c:pt idx="12">
                  <c:v>1.4934041769423523</c:v>
                </c:pt>
                <c:pt idx="13">
                  <c:v>1.4498527593644961</c:v>
                </c:pt>
                <c:pt idx="14">
                  <c:v>1.4133000625200736</c:v>
                </c:pt>
                <c:pt idx="15">
                  <c:v>1.3821954498562721</c:v>
                </c:pt>
                <c:pt idx="16">
                  <c:v>1.3554125496445364</c:v>
                </c:pt>
                <c:pt idx="17">
                  <c:v>1.3321140258216451</c:v>
                </c:pt>
                <c:pt idx="18">
                  <c:v>1.3116648032808764</c:v>
                </c:pt>
                <c:pt idx="19">
                  <c:v>1.2935746882904038</c:v>
                </c:pt>
                <c:pt idx="20">
                  <c:v>1.2774594173409439</c:v>
                </c:pt>
                <c:pt idx="21">
                  <c:v>1.2630135969549512</c:v>
                </c:pt>
                <c:pt idx="22">
                  <c:v>1.249991514161058</c:v>
                </c:pt>
                <c:pt idx="23">
                  <c:v>1.2381932761465864</c:v>
                </c:pt>
                <c:pt idx="24">
                  <c:v>1.227454632391271</c:v>
                </c:pt>
                <c:pt idx="25">
                  <c:v>1.2176393884781171</c:v>
                </c:pt>
                <c:pt idx="26">
                  <c:v>1.2086336744291792</c:v>
                </c:pt>
                <c:pt idx="27">
                  <c:v>1.2003415602907315</c:v>
                </c:pt>
                <c:pt idx="28">
                  <c:v>1.1926816640628395</c:v>
                </c:pt>
                <c:pt idx="29">
                  <c:v>1.1855844998836924</c:v>
                </c:pt>
                <c:pt idx="30">
                  <c:v>1.1355984287898051</c:v>
                </c:pt>
                <c:pt idx="31">
                  <c:v>1.0880935098002782</c:v>
                </c:pt>
                <c:pt idx="32">
                  <c:v>1.0429360956907052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24-4035-9FB1-98E7BB98F4F5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Sheet1!$L$17:$L$49</c:f>
              <c:numCache>
                <c:formatCode>0.000</c:formatCode>
                <c:ptCount val="33"/>
                <c:pt idx="0">
                  <c:v>4053.1806954768263</c:v>
                </c:pt>
                <c:pt idx="1">
                  <c:v>50.251256281407002</c:v>
                </c:pt>
                <c:pt idx="2">
                  <c:v>12.37207385484326</c:v>
                </c:pt>
                <c:pt idx="3">
                  <c:v>6.2994223960978228</c:v>
                </c:pt>
                <c:pt idx="4">
                  <c:v>4.2516354079667291</c:v>
                </c:pt>
                <c:pt idx="5">
                  <c:v>3.2908370888840266</c:v>
                </c:pt>
                <c:pt idx="6">
                  <c:v>2.7494833354907251</c:v>
                </c:pt>
                <c:pt idx="7">
                  <c:v>2.4073280179090797</c:v>
                </c:pt>
                <c:pt idx="8">
                  <c:v>2.1734923385994875</c:v>
                </c:pt>
                <c:pt idx="9">
                  <c:v>2.0044289273396592</c:v>
                </c:pt>
                <c:pt idx="10">
                  <c:v>1.8769121919969312</c:v>
                </c:pt>
                <c:pt idx="11">
                  <c:v>1.7775176752640465</c:v>
                </c:pt>
                <c:pt idx="12">
                  <c:v>1.6979850560396663</c:v>
                </c:pt>
                <c:pt idx="13">
                  <c:v>1.6329709046554588</c:v>
                </c:pt>
                <c:pt idx="14">
                  <c:v>1.578874454509263</c:v>
                </c:pt>
                <c:pt idx="15">
                  <c:v>1.5331853303685126</c:v>
                </c:pt>
                <c:pt idx="16">
                  <c:v>1.4941023614817432</c:v>
                </c:pt>
                <c:pt idx="17">
                  <c:v>1.4603010863944255</c:v>
                </c:pt>
                <c:pt idx="18">
                  <c:v>1.4307866748667855</c:v>
                </c:pt>
                <c:pt idx="19">
                  <c:v>1.4047979032042845</c:v>
                </c:pt>
                <c:pt idx="20">
                  <c:v>1.3817427117527847</c:v>
                </c:pt>
                <c:pt idx="21">
                  <c:v>1.3611538967804564</c:v>
                </c:pt>
                <c:pt idx="22">
                  <c:v>1.3426579844073203</c:v>
                </c:pt>
                <c:pt idx="23">
                  <c:v>1.3259529413903324</c:v>
                </c:pt>
                <c:pt idx="24">
                  <c:v>1.3107919366147596</c:v>
                </c:pt>
                <c:pt idx="25">
                  <c:v>1.2969713252975998</c:v>
                </c:pt>
                <c:pt idx="26">
                  <c:v>1.2843216314402772</c:v>
                </c:pt>
                <c:pt idx="27">
                  <c:v>1.2727006927772431</c:v>
                </c:pt>
                <c:pt idx="28">
                  <c:v>1.2619883879294489</c:v>
                </c:pt>
                <c:pt idx="29">
                  <c:v>1.2520825364879542</c:v>
                </c:pt>
                <c:pt idx="30">
                  <c:v>1.1828524982301278</c:v>
                </c:pt>
                <c:pt idx="31">
                  <c:v>1.117951763226902</c:v>
                </c:pt>
                <c:pt idx="32">
                  <c:v>1.0570907787571044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17-4AE4-A63F-4AE97D450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inorUnit val="5"/>
      </c:valAx>
      <c:valAx>
        <c:axId val="26345312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888304923201469"/>
          <c:y val="0.22763815981335667"/>
          <c:w val="0.24976308000848862"/>
          <c:h val="0.30946305962875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(Rf</a:t>
            </a:r>
            <a:r>
              <a:rPr lang="en-GB" baseline="30000"/>
              <a:t>2</a:t>
            </a:r>
            <a:r>
              <a:rPr lang="en-GB"/>
              <a:t>/Rr</a:t>
            </a:r>
            <a:r>
              <a:rPr lang="en-GB" baseline="30000"/>
              <a:t>2</a:t>
            </a:r>
            <a:r>
              <a:rPr lang="en-GB"/>
              <a:t>) vs Wavelengths</a:t>
            </a:r>
          </a:p>
        </c:rich>
      </c:tx>
      <c:layout>
        <c:manualLayout>
          <c:xMode val="edge"/>
          <c:yMode val="edge"/>
          <c:x val="0.2252148021591640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07206705293913"/>
          <c:y val="0.17171296296296296"/>
          <c:w val="0.84245623483385335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Sheet1!$N$17:$N$49</c:f>
              <c:numCache>
                <c:formatCode>0.0000</c:formatCode>
                <c:ptCount val="33"/>
                <c:pt idx="0">
                  <c:v>2.4471741852423203E-2</c:v>
                </c:pt>
                <c:pt idx="1">
                  <c:v>0.18999999999999989</c:v>
                </c:pt>
                <c:pt idx="2">
                  <c:v>0.35135719802562759</c:v>
                </c:pt>
                <c:pt idx="3">
                  <c:v>0.46812256652641965</c:v>
                </c:pt>
                <c:pt idx="4">
                  <c:v>0.55185080043957069</c:v>
                </c:pt>
                <c:pt idx="5">
                  <c:v>0.6137511181946308</c:v>
                </c:pt>
                <c:pt idx="6">
                  <c:v>0.6610366433328636</c:v>
                </c:pt>
                <c:pt idx="7">
                  <c:v>0.69820707120622549</c:v>
                </c:pt>
                <c:pt idx="8">
                  <c:v>0.72813748842712267</c:v>
                </c:pt>
                <c:pt idx="9">
                  <c:v>0.75272777319744422</c:v>
                </c:pt>
                <c:pt idx="10">
                  <c:v>0.77327547137090724</c:v>
                </c:pt>
                <c:pt idx="11">
                  <c:v>0.79069359276210449</c:v>
                </c:pt>
                <c:pt idx="12">
                  <c:v>0.80564171842499011</c:v>
                </c:pt>
                <c:pt idx="13">
                  <c:v>0.81860749115654319</c:v>
                </c:pt>
                <c:pt idx="14">
                  <c:v>0.82995883370085144</c:v>
                </c:pt>
                <c:pt idx="15">
                  <c:v>0.83997835788863562</c:v>
                </c:pt>
                <c:pt idx="16">
                  <c:v>0.84888661892646045</c:v>
                </c:pt>
                <c:pt idx="17">
                  <c:v>0.85685819286484821</c:v>
                </c:pt>
                <c:pt idx="18">
                  <c:v>0.86403302235001589</c:v>
                </c:pt>
                <c:pt idx="19">
                  <c:v>0.87052457265828387</c:v>
                </c:pt>
                <c:pt idx="20">
                  <c:v>0.8764257936713199</c:v>
                </c:pt>
                <c:pt idx="21">
                  <c:v>0.88181354470357354</c:v>
                </c:pt>
                <c:pt idx="22">
                  <c:v>0.88675192423705151</c:v>
                </c:pt>
                <c:pt idx="23">
                  <c:v>0.89129480746333334</c:v>
                </c:pt>
                <c:pt idx="24">
                  <c:v>0.89548780265541605</c:v>
                </c:pt>
                <c:pt idx="25">
                  <c:v>0.89936977564473819</c:v>
                </c:pt>
                <c:pt idx="26">
                  <c:v>0.90297404949616544</c:v>
                </c:pt>
                <c:pt idx="27">
                  <c:v>0.90632935721735775</c:v>
                </c:pt>
                <c:pt idx="28">
                  <c:v>0.90946060476127</c:v>
                </c:pt>
                <c:pt idx="29">
                  <c:v>0.91238948691737143</c:v>
                </c:pt>
                <c:pt idx="30">
                  <c:v>0.93380808246503533</c:v>
                </c:pt>
                <c:pt idx="31">
                  <c:v>0.95554992556804019</c:v>
                </c:pt>
                <c:pt idx="32">
                  <c:v>0.97761421093874545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81-44BC-9A2D-52969F988C82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Sheet1!$O$17:$O$49</c:f>
              <c:numCache>
                <c:formatCode>0.0000</c:formatCode>
                <c:ptCount val="33"/>
                <c:pt idx="0">
                  <c:v>6.1558297024311452E-3</c:v>
                </c:pt>
                <c:pt idx="1">
                  <c:v>9.7500000000000114E-2</c:v>
                </c:pt>
                <c:pt idx="2">
                  <c:v>0.22851981380632885</c:v>
                </c:pt>
                <c:pt idx="3">
                  <c:v>0.34162784613565128</c:v>
                </c:pt>
                <c:pt idx="4">
                  <c:v>0.43074146813810116</c:v>
                </c:pt>
                <c:pt idx="5">
                  <c:v>0.50052648682388401</c:v>
                </c:pt>
                <c:pt idx="6">
                  <c:v>0.55593289053898209</c:v>
                </c:pt>
                <c:pt idx="7">
                  <c:v>0.60070635235724401</c:v>
                </c:pt>
                <c:pt idx="8">
                  <c:v>0.63751318723550621</c:v>
                </c:pt>
                <c:pt idx="9">
                  <c:v>0.66824359932905075</c:v>
                </c:pt>
                <c:pt idx="10">
                  <c:v>0.69425441531105048</c:v>
                </c:pt>
                <c:pt idx="11">
                  <c:v>0.71653660541138176</c:v>
                </c:pt>
                <c:pt idx="12">
                  <c:v>0.7358271456778156</c:v>
                </c:pt>
                <c:pt idx="13">
                  <c:v>0.7526837232504483</c:v>
                </c:pt>
                <c:pt idx="14">
                  <c:v>0.76753521838714456</c:v>
                </c:pt>
                <c:pt idx="15">
                  <c:v>0.78071636520497645</c:v>
                </c:pt>
                <c:pt idx="16">
                  <c:v>0.79249195831926689</c:v>
                </c:pt>
                <c:pt idx="17">
                  <c:v>0.80307404540817184</c:v>
                </c:pt>
                <c:pt idx="18">
                  <c:v>0.81263433593968315</c:v>
                </c:pt>
                <c:pt idx="19">
                  <c:v>0.82131329339569925</c:v>
                </c:pt>
                <c:pt idx="20">
                  <c:v>0.82922689175515207</c:v>
                </c:pt>
                <c:pt idx="21">
                  <c:v>0.83647170222934497</c:v>
                </c:pt>
                <c:pt idx="22">
                  <c:v>0.84312876949501625</c:v>
                </c:pt>
                <c:pt idx="23">
                  <c:v>0.84926659878006716</c:v>
                </c:pt>
                <c:pt idx="24">
                  <c:v>0.85494348180712343</c:v>
                </c:pt>
                <c:pt idx="25">
                  <c:v>0.8602093254914398</c:v>
                </c:pt>
                <c:pt idx="26">
                  <c:v>0.86510710265818092</c:v>
                </c:pt>
                <c:pt idx="27">
                  <c:v>0.86967401256888899</c:v>
                </c:pt>
                <c:pt idx="28">
                  <c:v>0.87394241657796812</c:v>
                </c:pt>
                <c:pt idx="29">
                  <c:v>0.87794059801520807</c:v>
                </c:pt>
                <c:pt idx="30">
                  <c:v>0.90734333009397339</c:v>
                </c:pt>
                <c:pt idx="31">
                  <c:v>0.93748254851692947</c:v>
                </c:pt>
                <c:pt idx="32">
                  <c:v>0.96836571599918309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0B-4BB7-8C13-4299CE88BC16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Sheet1!$P$17:$P$49</c:f>
              <c:numCache>
                <c:formatCode>0.0000</c:formatCode>
                <c:ptCount val="33"/>
                <c:pt idx="0">
                  <c:v>1.5413331334360146E-3</c:v>
                </c:pt>
                <c:pt idx="1">
                  <c:v>4.9375000000000051E-2</c:v>
                </c:pt>
                <c:pt idx="2">
                  <c:v>0.14674631630957519</c:v>
                </c:pt>
                <c:pt idx="3">
                  <c:v>0.24664162537936968</c:v>
                </c:pt>
                <c:pt idx="4">
                  <c:v>0.33317824559879067</c:v>
                </c:pt>
                <c:pt idx="5">
                  <c:v>0.4050468669865967</c:v>
                </c:pt>
                <c:pt idx="6">
                  <c:v>0.46441675695704926</c:v>
                </c:pt>
                <c:pt idx="7">
                  <c:v>0.51377949873234052</c:v>
                </c:pt>
                <c:pt idx="8">
                  <c:v>0.55523738234236053</c:v>
                </c:pt>
                <c:pt idx="9">
                  <c:v>0.59043280979731194</c:v>
                </c:pt>
                <c:pt idx="10">
                  <c:v>0.62062285770096082</c:v>
                </c:pt>
                <c:pt idx="11">
                  <c:v>0.6467688672715638</c:v>
                </c:pt>
                <c:pt idx="12">
                  <c:v>0.66961109084844994</c:v>
                </c:pt>
                <c:pt idx="13">
                  <c:v>0.68972521074369175</c:v>
                </c:pt>
                <c:pt idx="14">
                  <c:v>0.70756382633769022</c:v>
                </c:pt>
                <c:pt idx="15">
                  <c:v>0.72348668207812816</c:v>
                </c:pt>
                <c:pt idx="16">
                  <c:v>0.73778275128281412</c:v>
                </c:pt>
                <c:pt idx="17">
                  <c:v>0.75068648825553963</c:v>
                </c:pt>
                <c:pt idx="18">
                  <c:v>0.76238990136709694</c:v>
                </c:pt>
                <c:pt idx="19">
                  <c:v>0.7730516135265495</c:v>
                </c:pt>
                <c:pt idx="20">
                  <c:v>0.78280373249078938</c:v>
                </c:pt>
                <c:pt idx="21">
                  <c:v>0.79175711362960699</c:v>
                </c:pt>
                <c:pt idx="22">
                  <c:v>0.80000543097379195</c:v>
                </c:pt>
                <c:pt idx="23">
                  <c:v>0.80762835598019567</c:v>
                </c:pt>
                <c:pt idx="24">
                  <c:v>0.8146940616875149</c:v>
                </c:pt>
                <c:pt idx="25">
                  <c:v>0.82126121203245839</c:v>
                </c:pt>
                <c:pt idx="26">
                  <c:v>0.82738055471794292</c:v>
                </c:pt>
                <c:pt idx="27">
                  <c:v>0.83309620618134117</c:v>
                </c:pt>
                <c:pt idx="28">
                  <c:v>0.83844669548580608</c:v>
                </c:pt>
                <c:pt idx="29">
                  <c:v>0.8434658179978749</c:v>
                </c:pt>
                <c:pt idx="30">
                  <c:v>0.88059297604496434</c:v>
                </c:pt>
                <c:pt idx="31">
                  <c:v>0.91903865889573411</c:v>
                </c:pt>
                <c:pt idx="32">
                  <c:v>0.95883151818398815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0B-4BB7-8C13-4299CE88BC16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Sheet1!$Q$17:$Q$49</c:f>
              <c:numCache>
                <c:formatCode>0.0000</c:formatCode>
                <c:ptCount val="33"/>
                <c:pt idx="0">
                  <c:v>2.4671981713422168E-4</c:v>
                </c:pt>
                <c:pt idx="1">
                  <c:v>1.9900000000000011E-2</c:v>
                </c:pt>
                <c:pt idx="2">
                  <c:v>8.0827192896891165E-2</c:v>
                </c:pt>
                <c:pt idx="3">
                  <c:v>0.15874471294692827</c:v>
                </c:pt>
                <c:pt idx="4">
                  <c:v>0.23520361085670624</c:v>
                </c:pt>
                <c:pt idx="5">
                  <c:v>0.30387405179607824</c:v>
                </c:pt>
                <c:pt idx="6">
                  <c:v>0.36370469574841813</c:v>
                </c:pt>
                <c:pt idx="7">
                  <c:v>0.41539831404802274</c:v>
                </c:pt>
                <c:pt idx="8">
                  <c:v>0.46008903838343429</c:v>
                </c:pt>
                <c:pt idx="9">
                  <c:v>0.49889521467205689</c:v>
                </c:pt>
                <c:pt idx="10">
                  <c:v>0.53278997507925774</c:v>
                </c:pt>
                <c:pt idx="11">
                  <c:v>0.56258231010358428</c:v>
                </c:pt>
                <c:pt idx="12">
                  <c:v>0.58893333392013036</c:v>
                </c:pt>
                <c:pt idx="13">
                  <c:v>0.61238078225955317</c:v>
                </c:pt>
                <c:pt idx="14">
                  <c:v>0.63336258126414136</c:v>
                </c:pt>
                <c:pt idx="15">
                  <c:v>0.65223686934158343</c:v>
                </c:pt>
                <c:pt idx="16">
                  <c:v>0.66929818584067557</c:v>
                </c:pt>
                <c:pt idx="17">
                  <c:v>0.68479028695997368</c:v>
                </c:pt>
                <c:pt idx="18">
                  <c:v>0.698916209918649</c:v>
                </c:pt>
                <c:pt idx="19">
                  <c:v>0.71184616500283948</c:v>
                </c:pt>
                <c:pt idx="20">
                  <c:v>0.7237237377800011</c:v>
                </c:pt>
                <c:pt idx="21">
                  <c:v>0.73467078363828264</c:v>
                </c:pt>
                <c:pt idx="22">
                  <c:v>0.74479131067873749</c:v>
                </c:pt>
                <c:pt idx="23">
                  <c:v>0.75417457798422816</c:v>
                </c:pt>
                <c:pt idx="24">
                  <c:v>0.76289758280218889</c:v>
                </c:pt>
                <c:pt idx="25">
                  <c:v>0.77102706936912613</c:v>
                </c:pt>
                <c:pt idx="26">
                  <c:v>0.77862116117951674</c:v>
                </c:pt>
                <c:pt idx="27">
                  <c:v>0.78573069510776716</c:v>
                </c:pt>
                <c:pt idx="28">
                  <c:v>0.79240031807321565</c:v>
                </c:pt>
                <c:pt idx="29">
                  <c:v>0.79866939347701749</c:v>
                </c:pt>
                <c:pt idx="30">
                  <c:v>0.84541394763613775</c:v>
                </c:pt>
                <c:pt idx="31">
                  <c:v>0.89449297625646995</c:v>
                </c:pt>
                <c:pt idx="32">
                  <c:v>0.94599254869649885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81-44BC-9A2D-52969F988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inorUnit val="5"/>
      </c:valAx>
      <c:valAx>
        <c:axId val="26345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343437317198364"/>
          <c:y val="0.53944421581580726"/>
          <c:w val="0.24668701031561244"/>
          <c:h val="0.30946305962875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((Rr</a:t>
            </a:r>
            <a:r>
              <a:rPr lang="en-GB" baseline="30000"/>
              <a:t>2</a:t>
            </a:r>
            <a:r>
              <a:rPr lang="en-GB"/>
              <a:t>-Rf</a:t>
            </a:r>
            <a:r>
              <a:rPr lang="en-GB" baseline="30000"/>
              <a:t>2</a:t>
            </a:r>
            <a:r>
              <a:rPr lang="en-GB"/>
              <a:t>)/Rr</a:t>
            </a:r>
            <a:r>
              <a:rPr lang="en-GB" baseline="30000"/>
              <a:t>2</a:t>
            </a:r>
            <a:r>
              <a:rPr lang="en-GB"/>
              <a:t>) vs Wavelengths</a:t>
            </a:r>
          </a:p>
        </c:rich>
      </c:tx>
      <c:layout>
        <c:manualLayout>
          <c:xMode val="edge"/>
          <c:yMode val="edge"/>
          <c:x val="0.22521480215916406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07206705293913"/>
          <c:y val="0.17171296296296296"/>
          <c:w val="0.84245623483385335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Sheet1!$S$17:$S$49</c:f>
              <c:numCache>
                <c:formatCode>0.0000</c:formatCode>
                <c:ptCount val="33"/>
                <c:pt idx="0">
                  <c:v>0.97552825814757682</c:v>
                </c:pt>
                <c:pt idx="1">
                  <c:v>0.81</c:v>
                </c:pt>
                <c:pt idx="2">
                  <c:v>0.64864280197437241</c:v>
                </c:pt>
                <c:pt idx="3">
                  <c:v>0.5318774334735803</c:v>
                </c:pt>
                <c:pt idx="4">
                  <c:v>0.44814919956042931</c:v>
                </c:pt>
                <c:pt idx="5">
                  <c:v>0.3862488818053692</c:v>
                </c:pt>
                <c:pt idx="6">
                  <c:v>0.3389633566671364</c:v>
                </c:pt>
                <c:pt idx="7">
                  <c:v>0.30179292879377451</c:v>
                </c:pt>
                <c:pt idx="8">
                  <c:v>0.27186251157287733</c:v>
                </c:pt>
                <c:pt idx="9">
                  <c:v>0.24727222680255578</c:v>
                </c:pt>
                <c:pt idx="10">
                  <c:v>0.22672452862909276</c:v>
                </c:pt>
                <c:pt idx="11">
                  <c:v>0.20930640723789551</c:v>
                </c:pt>
                <c:pt idx="12">
                  <c:v>0.19435828157500989</c:v>
                </c:pt>
                <c:pt idx="13">
                  <c:v>0.18139250884345681</c:v>
                </c:pt>
                <c:pt idx="14">
                  <c:v>0.17004116629914856</c:v>
                </c:pt>
                <c:pt idx="15">
                  <c:v>0.16002164211136438</c:v>
                </c:pt>
                <c:pt idx="16">
                  <c:v>0.15111338107353955</c:v>
                </c:pt>
                <c:pt idx="17">
                  <c:v>0.14314180713515179</c:v>
                </c:pt>
                <c:pt idx="18">
                  <c:v>0.13596697764998411</c:v>
                </c:pt>
                <c:pt idx="19">
                  <c:v>0.12947542734171613</c:v>
                </c:pt>
                <c:pt idx="20">
                  <c:v>0.1235742063286801</c:v>
                </c:pt>
                <c:pt idx="21">
                  <c:v>0.11818645529642646</c:v>
                </c:pt>
                <c:pt idx="22">
                  <c:v>0.11324807576294849</c:v>
                </c:pt>
                <c:pt idx="23">
                  <c:v>0.10870519253666666</c:v>
                </c:pt>
                <c:pt idx="24">
                  <c:v>0.10451219734458395</c:v>
                </c:pt>
                <c:pt idx="25">
                  <c:v>0.10063022435526181</c:v>
                </c:pt>
                <c:pt idx="26">
                  <c:v>9.7025950503834557E-2</c:v>
                </c:pt>
                <c:pt idx="27">
                  <c:v>9.3670642782642255E-2</c:v>
                </c:pt>
                <c:pt idx="28">
                  <c:v>9.0539395238730003E-2</c:v>
                </c:pt>
                <c:pt idx="29">
                  <c:v>8.7610513082628572E-2</c:v>
                </c:pt>
                <c:pt idx="30">
                  <c:v>6.6191917534964673E-2</c:v>
                </c:pt>
                <c:pt idx="31">
                  <c:v>4.4450074431959807E-2</c:v>
                </c:pt>
                <c:pt idx="32">
                  <c:v>2.2385789061254546E-2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E-4AAA-9CAE-8ADF28F69686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Sheet1!$T$17:$T$49</c:f>
              <c:numCache>
                <c:formatCode>0.0000</c:formatCode>
                <c:ptCount val="33"/>
                <c:pt idx="0">
                  <c:v>0.99384417029756889</c:v>
                </c:pt>
                <c:pt idx="1">
                  <c:v>0.90249999999999986</c:v>
                </c:pt>
                <c:pt idx="2">
                  <c:v>0.77148018619367109</c:v>
                </c:pt>
                <c:pt idx="3">
                  <c:v>0.65837215386434877</c:v>
                </c:pt>
                <c:pt idx="4">
                  <c:v>0.56925853186189879</c:v>
                </c:pt>
                <c:pt idx="5">
                  <c:v>0.49947351317611599</c:v>
                </c:pt>
                <c:pt idx="6">
                  <c:v>0.44406710946101791</c:v>
                </c:pt>
                <c:pt idx="7">
                  <c:v>0.39929364764275599</c:v>
                </c:pt>
                <c:pt idx="8">
                  <c:v>0.36248681276449379</c:v>
                </c:pt>
                <c:pt idx="9">
                  <c:v>0.33175640067094925</c:v>
                </c:pt>
                <c:pt idx="10">
                  <c:v>0.30574558468894952</c:v>
                </c:pt>
                <c:pt idx="11">
                  <c:v>0.28346339458861824</c:v>
                </c:pt>
                <c:pt idx="12">
                  <c:v>0.2641728543221844</c:v>
                </c:pt>
                <c:pt idx="13">
                  <c:v>0.2473162767495517</c:v>
                </c:pt>
                <c:pt idx="14">
                  <c:v>0.23246478161285544</c:v>
                </c:pt>
                <c:pt idx="15">
                  <c:v>0.21928363479502355</c:v>
                </c:pt>
                <c:pt idx="16">
                  <c:v>0.20750804168073311</c:v>
                </c:pt>
                <c:pt idx="17">
                  <c:v>0.19692595459182816</c:v>
                </c:pt>
                <c:pt idx="18">
                  <c:v>0.18736566406031685</c:v>
                </c:pt>
                <c:pt idx="19">
                  <c:v>0.17868670660430075</c:v>
                </c:pt>
                <c:pt idx="20">
                  <c:v>0.17077310824484793</c:v>
                </c:pt>
                <c:pt idx="21">
                  <c:v>0.16352829777065503</c:v>
                </c:pt>
                <c:pt idx="22">
                  <c:v>0.15687123050498375</c:v>
                </c:pt>
                <c:pt idx="23">
                  <c:v>0.15073340121993284</c:v>
                </c:pt>
                <c:pt idx="24">
                  <c:v>0.14505651819287657</c:v>
                </c:pt>
                <c:pt idx="25">
                  <c:v>0.1397906745085602</c:v>
                </c:pt>
                <c:pt idx="26">
                  <c:v>0.13489289734181908</c:v>
                </c:pt>
                <c:pt idx="27">
                  <c:v>0.13032598743111101</c:v>
                </c:pt>
                <c:pt idx="28">
                  <c:v>0.12605758342203188</c:v>
                </c:pt>
                <c:pt idx="29">
                  <c:v>0.12205940198479193</c:v>
                </c:pt>
                <c:pt idx="30">
                  <c:v>9.2656669906026612E-2</c:v>
                </c:pt>
                <c:pt idx="31">
                  <c:v>6.251745148307053E-2</c:v>
                </c:pt>
                <c:pt idx="32">
                  <c:v>3.1634284000816915E-2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1-4642-9724-13630A16F38B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Sheet1!$U$17:$U$49</c:f>
              <c:numCache>
                <c:formatCode>0.0000</c:formatCode>
                <c:ptCount val="33"/>
                <c:pt idx="0">
                  <c:v>0.99845866686656404</c:v>
                </c:pt>
                <c:pt idx="1">
                  <c:v>0.95062499999999994</c:v>
                </c:pt>
                <c:pt idx="2">
                  <c:v>0.85325368369042476</c:v>
                </c:pt>
                <c:pt idx="3">
                  <c:v>0.75335837462063027</c:v>
                </c:pt>
                <c:pt idx="4">
                  <c:v>0.66682175440120939</c:v>
                </c:pt>
                <c:pt idx="5">
                  <c:v>0.59495313301340325</c:v>
                </c:pt>
                <c:pt idx="6">
                  <c:v>0.5355832430429508</c:v>
                </c:pt>
                <c:pt idx="7">
                  <c:v>0.48622050126765948</c:v>
                </c:pt>
                <c:pt idx="8">
                  <c:v>0.44476261765763947</c:v>
                </c:pt>
                <c:pt idx="9">
                  <c:v>0.40956719020268806</c:v>
                </c:pt>
                <c:pt idx="10">
                  <c:v>0.37937714229903918</c:v>
                </c:pt>
                <c:pt idx="11">
                  <c:v>0.3532311327284362</c:v>
                </c:pt>
                <c:pt idx="12">
                  <c:v>0.33038890915155006</c:v>
                </c:pt>
                <c:pt idx="13">
                  <c:v>0.31027478925630825</c:v>
                </c:pt>
                <c:pt idx="14">
                  <c:v>0.29243617366230978</c:v>
                </c:pt>
                <c:pt idx="15">
                  <c:v>0.27651331792187184</c:v>
                </c:pt>
                <c:pt idx="16">
                  <c:v>0.26221724871718588</c:v>
                </c:pt>
                <c:pt idx="17">
                  <c:v>0.24931351174446037</c:v>
                </c:pt>
                <c:pt idx="18">
                  <c:v>0.23761009863290306</c:v>
                </c:pt>
                <c:pt idx="19">
                  <c:v>0.2269483864734505</c:v>
                </c:pt>
                <c:pt idx="20">
                  <c:v>0.21719626750921062</c:v>
                </c:pt>
                <c:pt idx="21">
                  <c:v>0.20824288637039301</c:v>
                </c:pt>
                <c:pt idx="22">
                  <c:v>0.19999456902620805</c:v>
                </c:pt>
                <c:pt idx="23">
                  <c:v>0.19237164401980433</c:v>
                </c:pt>
                <c:pt idx="24">
                  <c:v>0.1853059383124851</c:v>
                </c:pt>
                <c:pt idx="25">
                  <c:v>0.17873878796754161</c:v>
                </c:pt>
                <c:pt idx="26">
                  <c:v>0.17261944528205708</c:v>
                </c:pt>
                <c:pt idx="27">
                  <c:v>0.16690379381865883</c:v>
                </c:pt>
                <c:pt idx="28">
                  <c:v>0.16155330451419392</c:v>
                </c:pt>
                <c:pt idx="29">
                  <c:v>0.1565341820021251</c:v>
                </c:pt>
                <c:pt idx="30">
                  <c:v>0.11940702395503566</c:v>
                </c:pt>
                <c:pt idx="31">
                  <c:v>8.0961341104265894E-2</c:v>
                </c:pt>
                <c:pt idx="32">
                  <c:v>4.1168481816011848E-2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D1-4642-9724-13630A16F38B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Sheet1!$V$17:$V$49</c:f>
              <c:numCache>
                <c:formatCode>0.0000</c:formatCode>
                <c:ptCount val="33"/>
                <c:pt idx="0">
                  <c:v>0.9997532801828658</c:v>
                </c:pt>
                <c:pt idx="1">
                  <c:v>0.98009999999999997</c:v>
                </c:pt>
                <c:pt idx="2">
                  <c:v>0.91917280710310889</c:v>
                </c:pt>
                <c:pt idx="3">
                  <c:v>0.84125528705307173</c:v>
                </c:pt>
                <c:pt idx="4">
                  <c:v>0.76479638914329373</c:v>
                </c:pt>
                <c:pt idx="5">
                  <c:v>0.69612594820392171</c:v>
                </c:pt>
                <c:pt idx="6">
                  <c:v>0.63629530425158187</c:v>
                </c:pt>
                <c:pt idx="7">
                  <c:v>0.58460168595197726</c:v>
                </c:pt>
                <c:pt idx="8">
                  <c:v>0.53991096161656571</c:v>
                </c:pt>
                <c:pt idx="9">
                  <c:v>0.50110478532794311</c:v>
                </c:pt>
                <c:pt idx="10">
                  <c:v>0.46721002492074226</c:v>
                </c:pt>
                <c:pt idx="11">
                  <c:v>0.43741768989641572</c:v>
                </c:pt>
                <c:pt idx="12">
                  <c:v>0.41106666607986964</c:v>
                </c:pt>
                <c:pt idx="13">
                  <c:v>0.38761921774044683</c:v>
                </c:pt>
                <c:pt idx="14">
                  <c:v>0.36663741873585864</c:v>
                </c:pt>
                <c:pt idx="15">
                  <c:v>0.34776313065841657</c:v>
                </c:pt>
                <c:pt idx="16">
                  <c:v>0.33070181415932443</c:v>
                </c:pt>
                <c:pt idx="17">
                  <c:v>0.31520971304002632</c:v>
                </c:pt>
                <c:pt idx="18">
                  <c:v>0.301083790081351</c:v>
                </c:pt>
                <c:pt idx="19">
                  <c:v>0.28815383499716052</c:v>
                </c:pt>
                <c:pt idx="20">
                  <c:v>0.2762762622199989</c:v>
                </c:pt>
                <c:pt idx="21">
                  <c:v>0.26532921636171736</c:v>
                </c:pt>
                <c:pt idx="22">
                  <c:v>0.25520868932126251</c:v>
                </c:pt>
                <c:pt idx="23">
                  <c:v>0.24582542201577184</c:v>
                </c:pt>
                <c:pt idx="24">
                  <c:v>0.23710241719781111</c:v>
                </c:pt>
                <c:pt idx="25">
                  <c:v>0.22897293063087387</c:v>
                </c:pt>
                <c:pt idx="26">
                  <c:v>0.22137883882048326</c:v>
                </c:pt>
                <c:pt idx="27">
                  <c:v>0.21426930489223284</c:v>
                </c:pt>
                <c:pt idx="28">
                  <c:v>0.20759968192678435</c:v>
                </c:pt>
                <c:pt idx="29">
                  <c:v>0.20133060652298251</c:v>
                </c:pt>
                <c:pt idx="30">
                  <c:v>0.15458605236386225</c:v>
                </c:pt>
                <c:pt idx="31">
                  <c:v>0.10550702374353005</c:v>
                </c:pt>
                <c:pt idx="32">
                  <c:v>5.4007451303501153E-2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2E-4AAA-9CAE-8ADF28F69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inorUnit val="5"/>
      </c:valAx>
      <c:valAx>
        <c:axId val="26345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84442628633701"/>
          <c:y val="0.21374927092446774"/>
          <c:w val="0.24729619532963737"/>
          <c:h val="0.30946305962875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((Rr</a:t>
            </a:r>
            <a:r>
              <a:rPr lang="en-GB" baseline="30000"/>
              <a:t>2</a:t>
            </a:r>
            <a:r>
              <a:rPr lang="en-GB"/>
              <a:t>-Rf</a:t>
            </a:r>
            <a:r>
              <a:rPr lang="en-GB" baseline="30000"/>
              <a:t>2</a:t>
            </a:r>
            <a:r>
              <a:rPr lang="en-GB"/>
              <a:t>)/Rr</a:t>
            </a:r>
            <a:r>
              <a:rPr lang="en-GB" baseline="30000"/>
              <a:t>2</a:t>
            </a:r>
            <a:r>
              <a:rPr lang="en-GB"/>
              <a:t>) vs Wavelengths</a:t>
            </a:r>
          </a:p>
        </c:rich>
      </c:tx>
      <c:layout>
        <c:manualLayout>
          <c:xMode val="edge"/>
          <c:yMode val="edge"/>
          <c:x val="0.233076334208224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9414863351872"/>
          <c:y val="0.17171296296296296"/>
          <c:w val="0.84538021034084021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Sheet1!$S$17:$S$49</c:f>
              <c:numCache>
                <c:formatCode>0.0000</c:formatCode>
                <c:ptCount val="33"/>
                <c:pt idx="0">
                  <c:v>0.97552825814757682</c:v>
                </c:pt>
                <c:pt idx="1">
                  <c:v>0.81</c:v>
                </c:pt>
                <c:pt idx="2">
                  <c:v>0.64864280197437241</c:v>
                </c:pt>
                <c:pt idx="3">
                  <c:v>0.5318774334735803</c:v>
                </c:pt>
                <c:pt idx="4">
                  <c:v>0.44814919956042931</c:v>
                </c:pt>
                <c:pt idx="5">
                  <c:v>0.3862488818053692</c:v>
                </c:pt>
                <c:pt idx="6">
                  <c:v>0.3389633566671364</c:v>
                </c:pt>
                <c:pt idx="7">
                  <c:v>0.30179292879377451</c:v>
                </c:pt>
                <c:pt idx="8">
                  <c:v>0.27186251157287733</c:v>
                </c:pt>
                <c:pt idx="9">
                  <c:v>0.24727222680255578</c:v>
                </c:pt>
                <c:pt idx="10">
                  <c:v>0.22672452862909276</c:v>
                </c:pt>
                <c:pt idx="11">
                  <c:v>0.20930640723789551</c:v>
                </c:pt>
                <c:pt idx="12">
                  <c:v>0.19435828157500989</c:v>
                </c:pt>
                <c:pt idx="13">
                  <c:v>0.18139250884345681</c:v>
                </c:pt>
                <c:pt idx="14">
                  <c:v>0.17004116629914856</c:v>
                </c:pt>
                <c:pt idx="15">
                  <c:v>0.16002164211136438</c:v>
                </c:pt>
                <c:pt idx="16">
                  <c:v>0.15111338107353955</c:v>
                </c:pt>
                <c:pt idx="17">
                  <c:v>0.14314180713515179</c:v>
                </c:pt>
                <c:pt idx="18">
                  <c:v>0.13596697764998411</c:v>
                </c:pt>
                <c:pt idx="19">
                  <c:v>0.12947542734171613</c:v>
                </c:pt>
                <c:pt idx="20">
                  <c:v>0.1235742063286801</c:v>
                </c:pt>
                <c:pt idx="21">
                  <c:v>0.11818645529642646</c:v>
                </c:pt>
                <c:pt idx="22">
                  <c:v>0.11324807576294849</c:v>
                </c:pt>
                <c:pt idx="23">
                  <c:v>0.10870519253666666</c:v>
                </c:pt>
                <c:pt idx="24">
                  <c:v>0.10451219734458395</c:v>
                </c:pt>
                <c:pt idx="25">
                  <c:v>0.10063022435526181</c:v>
                </c:pt>
                <c:pt idx="26">
                  <c:v>9.7025950503834557E-2</c:v>
                </c:pt>
                <c:pt idx="27">
                  <c:v>9.3670642782642255E-2</c:v>
                </c:pt>
                <c:pt idx="28">
                  <c:v>9.0539395238730003E-2</c:v>
                </c:pt>
                <c:pt idx="29">
                  <c:v>8.7610513082628572E-2</c:v>
                </c:pt>
                <c:pt idx="30">
                  <c:v>6.6191917534964673E-2</c:v>
                </c:pt>
                <c:pt idx="31">
                  <c:v>4.4450074431959807E-2</c:v>
                </c:pt>
                <c:pt idx="32">
                  <c:v>2.2385789061254546E-2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22-4AA5-A270-DF5FE5644012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Sheet1!$T$17:$T$49</c:f>
              <c:numCache>
                <c:formatCode>0.0000</c:formatCode>
                <c:ptCount val="33"/>
                <c:pt idx="0">
                  <c:v>0.99384417029756889</c:v>
                </c:pt>
                <c:pt idx="1">
                  <c:v>0.90249999999999986</c:v>
                </c:pt>
                <c:pt idx="2">
                  <c:v>0.77148018619367109</c:v>
                </c:pt>
                <c:pt idx="3">
                  <c:v>0.65837215386434877</c:v>
                </c:pt>
                <c:pt idx="4">
                  <c:v>0.56925853186189879</c:v>
                </c:pt>
                <c:pt idx="5">
                  <c:v>0.49947351317611599</c:v>
                </c:pt>
                <c:pt idx="6">
                  <c:v>0.44406710946101791</c:v>
                </c:pt>
                <c:pt idx="7">
                  <c:v>0.39929364764275599</c:v>
                </c:pt>
                <c:pt idx="8">
                  <c:v>0.36248681276449379</c:v>
                </c:pt>
                <c:pt idx="9">
                  <c:v>0.33175640067094925</c:v>
                </c:pt>
                <c:pt idx="10">
                  <c:v>0.30574558468894952</c:v>
                </c:pt>
                <c:pt idx="11">
                  <c:v>0.28346339458861824</c:v>
                </c:pt>
                <c:pt idx="12">
                  <c:v>0.2641728543221844</c:v>
                </c:pt>
                <c:pt idx="13">
                  <c:v>0.2473162767495517</c:v>
                </c:pt>
                <c:pt idx="14">
                  <c:v>0.23246478161285544</c:v>
                </c:pt>
                <c:pt idx="15">
                  <c:v>0.21928363479502355</c:v>
                </c:pt>
                <c:pt idx="16">
                  <c:v>0.20750804168073311</c:v>
                </c:pt>
                <c:pt idx="17">
                  <c:v>0.19692595459182816</c:v>
                </c:pt>
                <c:pt idx="18">
                  <c:v>0.18736566406031685</c:v>
                </c:pt>
                <c:pt idx="19">
                  <c:v>0.17868670660430075</c:v>
                </c:pt>
                <c:pt idx="20">
                  <c:v>0.17077310824484793</c:v>
                </c:pt>
                <c:pt idx="21">
                  <c:v>0.16352829777065503</c:v>
                </c:pt>
                <c:pt idx="22">
                  <c:v>0.15687123050498375</c:v>
                </c:pt>
                <c:pt idx="23">
                  <c:v>0.15073340121993284</c:v>
                </c:pt>
                <c:pt idx="24">
                  <c:v>0.14505651819287657</c:v>
                </c:pt>
                <c:pt idx="25">
                  <c:v>0.1397906745085602</c:v>
                </c:pt>
                <c:pt idx="26">
                  <c:v>0.13489289734181908</c:v>
                </c:pt>
                <c:pt idx="27">
                  <c:v>0.13032598743111101</c:v>
                </c:pt>
                <c:pt idx="28">
                  <c:v>0.12605758342203188</c:v>
                </c:pt>
                <c:pt idx="29">
                  <c:v>0.12205940198479193</c:v>
                </c:pt>
                <c:pt idx="30">
                  <c:v>9.2656669906026612E-2</c:v>
                </c:pt>
                <c:pt idx="31">
                  <c:v>6.251745148307053E-2</c:v>
                </c:pt>
                <c:pt idx="32">
                  <c:v>3.1634284000816915E-2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35-454E-A681-17685FCC4ED4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Sheet1!$U$17:$U$49</c:f>
              <c:numCache>
                <c:formatCode>0.0000</c:formatCode>
                <c:ptCount val="33"/>
                <c:pt idx="0">
                  <c:v>0.99845866686656404</c:v>
                </c:pt>
                <c:pt idx="1">
                  <c:v>0.95062499999999994</c:v>
                </c:pt>
                <c:pt idx="2">
                  <c:v>0.85325368369042476</c:v>
                </c:pt>
                <c:pt idx="3">
                  <c:v>0.75335837462063027</c:v>
                </c:pt>
                <c:pt idx="4">
                  <c:v>0.66682175440120939</c:v>
                </c:pt>
                <c:pt idx="5">
                  <c:v>0.59495313301340325</c:v>
                </c:pt>
                <c:pt idx="6">
                  <c:v>0.5355832430429508</c:v>
                </c:pt>
                <c:pt idx="7">
                  <c:v>0.48622050126765948</c:v>
                </c:pt>
                <c:pt idx="8">
                  <c:v>0.44476261765763947</c:v>
                </c:pt>
                <c:pt idx="9">
                  <c:v>0.40956719020268806</c:v>
                </c:pt>
                <c:pt idx="10">
                  <c:v>0.37937714229903918</c:v>
                </c:pt>
                <c:pt idx="11">
                  <c:v>0.3532311327284362</c:v>
                </c:pt>
                <c:pt idx="12">
                  <c:v>0.33038890915155006</c:v>
                </c:pt>
                <c:pt idx="13">
                  <c:v>0.31027478925630825</c:v>
                </c:pt>
                <c:pt idx="14">
                  <c:v>0.29243617366230978</c:v>
                </c:pt>
                <c:pt idx="15">
                  <c:v>0.27651331792187184</c:v>
                </c:pt>
                <c:pt idx="16">
                  <c:v>0.26221724871718588</c:v>
                </c:pt>
                <c:pt idx="17">
                  <c:v>0.24931351174446037</c:v>
                </c:pt>
                <c:pt idx="18">
                  <c:v>0.23761009863290306</c:v>
                </c:pt>
                <c:pt idx="19">
                  <c:v>0.2269483864734505</c:v>
                </c:pt>
                <c:pt idx="20">
                  <c:v>0.21719626750921062</c:v>
                </c:pt>
                <c:pt idx="21">
                  <c:v>0.20824288637039301</c:v>
                </c:pt>
                <c:pt idx="22">
                  <c:v>0.19999456902620805</c:v>
                </c:pt>
                <c:pt idx="23">
                  <c:v>0.19237164401980433</c:v>
                </c:pt>
                <c:pt idx="24">
                  <c:v>0.1853059383124851</c:v>
                </c:pt>
                <c:pt idx="25">
                  <c:v>0.17873878796754161</c:v>
                </c:pt>
                <c:pt idx="26">
                  <c:v>0.17261944528205708</c:v>
                </c:pt>
                <c:pt idx="27">
                  <c:v>0.16690379381865883</c:v>
                </c:pt>
                <c:pt idx="28">
                  <c:v>0.16155330451419392</c:v>
                </c:pt>
                <c:pt idx="29">
                  <c:v>0.1565341820021251</c:v>
                </c:pt>
                <c:pt idx="30">
                  <c:v>0.11940702395503566</c:v>
                </c:pt>
                <c:pt idx="31">
                  <c:v>8.0961341104265894E-2</c:v>
                </c:pt>
                <c:pt idx="32">
                  <c:v>4.1168481816011848E-2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5-454E-A681-17685FCC4ED4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Sheet1!$V$17:$V$49</c:f>
              <c:numCache>
                <c:formatCode>0.0000</c:formatCode>
                <c:ptCount val="33"/>
                <c:pt idx="0">
                  <c:v>0.9997532801828658</c:v>
                </c:pt>
                <c:pt idx="1">
                  <c:v>0.98009999999999997</c:v>
                </c:pt>
                <c:pt idx="2">
                  <c:v>0.91917280710310889</c:v>
                </c:pt>
                <c:pt idx="3">
                  <c:v>0.84125528705307173</c:v>
                </c:pt>
                <c:pt idx="4">
                  <c:v>0.76479638914329373</c:v>
                </c:pt>
                <c:pt idx="5">
                  <c:v>0.69612594820392171</c:v>
                </c:pt>
                <c:pt idx="6">
                  <c:v>0.63629530425158187</c:v>
                </c:pt>
                <c:pt idx="7">
                  <c:v>0.58460168595197726</c:v>
                </c:pt>
                <c:pt idx="8">
                  <c:v>0.53991096161656571</c:v>
                </c:pt>
                <c:pt idx="9">
                  <c:v>0.50110478532794311</c:v>
                </c:pt>
                <c:pt idx="10">
                  <c:v>0.46721002492074226</c:v>
                </c:pt>
                <c:pt idx="11">
                  <c:v>0.43741768989641572</c:v>
                </c:pt>
                <c:pt idx="12">
                  <c:v>0.41106666607986964</c:v>
                </c:pt>
                <c:pt idx="13">
                  <c:v>0.38761921774044683</c:v>
                </c:pt>
                <c:pt idx="14">
                  <c:v>0.36663741873585864</c:v>
                </c:pt>
                <c:pt idx="15">
                  <c:v>0.34776313065841657</c:v>
                </c:pt>
                <c:pt idx="16">
                  <c:v>0.33070181415932443</c:v>
                </c:pt>
                <c:pt idx="17">
                  <c:v>0.31520971304002632</c:v>
                </c:pt>
                <c:pt idx="18">
                  <c:v>0.301083790081351</c:v>
                </c:pt>
                <c:pt idx="19">
                  <c:v>0.28815383499716052</c:v>
                </c:pt>
                <c:pt idx="20">
                  <c:v>0.2762762622199989</c:v>
                </c:pt>
                <c:pt idx="21">
                  <c:v>0.26532921636171736</c:v>
                </c:pt>
                <c:pt idx="22">
                  <c:v>0.25520868932126251</c:v>
                </c:pt>
                <c:pt idx="23">
                  <c:v>0.24582542201577184</c:v>
                </c:pt>
                <c:pt idx="24">
                  <c:v>0.23710241719781111</c:v>
                </c:pt>
                <c:pt idx="25">
                  <c:v>0.22897293063087387</c:v>
                </c:pt>
                <c:pt idx="26">
                  <c:v>0.22137883882048326</c:v>
                </c:pt>
                <c:pt idx="27">
                  <c:v>0.21426930489223284</c:v>
                </c:pt>
                <c:pt idx="28">
                  <c:v>0.20759968192678435</c:v>
                </c:pt>
                <c:pt idx="29">
                  <c:v>0.20133060652298251</c:v>
                </c:pt>
                <c:pt idx="30">
                  <c:v>0.15458605236386225</c:v>
                </c:pt>
                <c:pt idx="31">
                  <c:v>0.10550702374353005</c:v>
                </c:pt>
                <c:pt idx="32">
                  <c:v>5.4007451303501153E-2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22-4AA5-A270-DF5FE5644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inorUnit val="5"/>
      </c:valAx>
      <c:valAx>
        <c:axId val="26345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34136647424102"/>
          <c:y val="0.56647068754545349"/>
          <c:w val="0.24914177640487858"/>
          <c:h val="0.30924827132418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(Rf</a:t>
            </a:r>
            <a:r>
              <a:rPr lang="en-GB" baseline="30000"/>
              <a:t>2</a:t>
            </a:r>
            <a:r>
              <a:rPr lang="en-GB"/>
              <a:t>/Rr</a:t>
            </a:r>
            <a:r>
              <a:rPr lang="en-GB" baseline="30000"/>
              <a:t>2</a:t>
            </a:r>
            <a:r>
              <a:rPr lang="en-GB"/>
              <a:t>) vs Wavelengths</a:t>
            </a:r>
          </a:p>
        </c:rich>
      </c:tx>
      <c:layout>
        <c:manualLayout>
          <c:xMode val="edge"/>
          <c:yMode val="edge"/>
          <c:x val="0.233076334208224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59414863351872"/>
          <c:y val="0.17171296296296296"/>
          <c:w val="0.84538021034084021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Sheet1!$N$17:$N$49</c:f>
              <c:numCache>
                <c:formatCode>0.0000</c:formatCode>
                <c:ptCount val="33"/>
                <c:pt idx="0">
                  <c:v>2.4471741852423203E-2</c:v>
                </c:pt>
                <c:pt idx="1">
                  <c:v>0.18999999999999989</c:v>
                </c:pt>
                <c:pt idx="2">
                  <c:v>0.35135719802562759</c:v>
                </c:pt>
                <c:pt idx="3">
                  <c:v>0.46812256652641965</c:v>
                </c:pt>
                <c:pt idx="4">
                  <c:v>0.55185080043957069</c:v>
                </c:pt>
                <c:pt idx="5">
                  <c:v>0.6137511181946308</c:v>
                </c:pt>
                <c:pt idx="6">
                  <c:v>0.6610366433328636</c:v>
                </c:pt>
                <c:pt idx="7">
                  <c:v>0.69820707120622549</c:v>
                </c:pt>
                <c:pt idx="8">
                  <c:v>0.72813748842712267</c:v>
                </c:pt>
                <c:pt idx="9">
                  <c:v>0.75272777319744422</c:v>
                </c:pt>
                <c:pt idx="10">
                  <c:v>0.77327547137090724</c:v>
                </c:pt>
                <c:pt idx="11">
                  <c:v>0.79069359276210449</c:v>
                </c:pt>
                <c:pt idx="12">
                  <c:v>0.80564171842499011</c:v>
                </c:pt>
                <c:pt idx="13">
                  <c:v>0.81860749115654319</c:v>
                </c:pt>
                <c:pt idx="14">
                  <c:v>0.82995883370085144</c:v>
                </c:pt>
                <c:pt idx="15">
                  <c:v>0.83997835788863562</c:v>
                </c:pt>
                <c:pt idx="16">
                  <c:v>0.84888661892646045</c:v>
                </c:pt>
                <c:pt idx="17">
                  <c:v>0.85685819286484821</c:v>
                </c:pt>
                <c:pt idx="18">
                  <c:v>0.86403302235001589</c:v>
                </c:pt>
                <c:pt idx="19">
                  <c:v>0.87052457265828387</c:v>
                </c:pt>
                <c:pt idx="20">
                  <c:v>0.8764257936713199</c:v>
                </c:pt>
                <c:pt idx="21">
                  <c:v>0.88181354470357354</c:v>
                </c:pt>
                <c:pt idx="22">
                  <c:v>0.88675192423705151</c:v>
                </c:pt>
                <c:pt idx="23">
                  <c:v>0.89129480746333334</c:v>
                </c:pt>
                <c:pt idx="24">
                  <c:v>0.89548780265541605</c:v>
                </c:pt>
                <c:pt idx="25">
                  <c:v>0.89936977564473819</c:v>
                </c:pt>
                <c:pt idx="26">
                  <c:v>0.90297404949616544</c:v>
                </c:pt>
                <c:pt idx="27">
                  <c:v>0.90632935721735775</c:v>
                </c:pt>
                <c:pt idx="28">
                  <c:v>0.90946060476127</c:v>
                </c:pt>
                <c:pt idx="29">
                  <c:v>0.91238948691737143</c:v>
                </c:pt>
                <c:pt idx="30">
                  <c:v>0.93380808246503533</c:v>
                </c:pt>
                <c:pt idx="31">
                  <c:v>0.95554992556804019</c:v>
                </c:pt>
                <c:pt idx="32">
                  <c:v>0.97761421093874545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3-4E30-B311-24044972FAB4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Sheet1!$O$17:$O$49</c:f>
              <c:numCache>
                <c:formatCode>0.0000</c:formatCode>
                <c:ptCount val="33"/>
                <c:pt idx="0">
                  <c:v>6.1558297024311452E-3</c:v>
                </c:pt>
                <c:pt idx="1">
                  <c:v>9.7500000000000114E-2</c:v>
                </c:pt>
                <c:pt idx="2">
                  <c:v>0.22851981380632885</c:v>
                </c:pt>
                <c:pt idx="3">
                  <c:v>0.34162784613565128</c:v>
                </c:pt>
                <c:pt idx="4">
                  <c:v>0.43074146813810116</c:v>
                </c:pt>
                <c:pt idx="5">
                  <c:v>0.50052648682388401</c:v>
                </c:pt>
                <c:pt idx="6">
                  <c:v>0.55593289053898209</c:v>
                </c:pt>
                <c:pt idx="7">
                  <c:v>0.60070635235724401</c:v>
                </c:pt>
                <c:pt idx="8">
                  <c:v>0.63751318723550621</c:v>
                </c:pt>
                <c:pt idx="9">
                  <c:v>0.66824359932905075</c:v>
                </c:pt>
                <c:pt idx="10">
                  <c:v>0.69425441531105048</c:v>
                </c:pt>
                <c:pt idx="11">
                  <c:v>0.71653660541138176</c:v>
                </c:pt>
                <c:pt idx="12">
                  <c:v>0.7358271456778156</c:v>
                </c:pt>
                <c:pt idx="13">
                  <c:v>0.7526837232504483</c:v>
                </c:pt>
                <c:pt idx="14">
                  <c:v>0.76753521838714456</c:v>
                </c:pt>
                <c:pt idx="15">
                  <c:v>0.78071636520497645</c:v>
                </c:pt>
                <c:pt idx="16">
                  <c:v>0.79249195831926689</c:v>
                </c:pt>
                <c:pt idx="17">
                  <c:v>0.80307404540817184</c:v>
                </c:pt>
                <c:pt idx="18">
                  <c:v>0.81263433593968315</c:v>
                </c:pt>
                <c:pt idx="19">
                  <c:v>0.82131329339569925</c:v>
                </c:pt>
                <c:pt idx="20">
                  <c:v>0.82922689175515207</c:v>
                </c:pt>
                <c:pt idx="21">
                  <c:v>0.83647170222934497</c:v>
                </c:pt>
                <c:pt idx="22">
                  <c:v>0.84312876949501625</c:v>
                </c:pt>
                <c:pt idx="23">
                  <c:v>0.84926659878006716</c:v>
                </c:pt>
                <c:pt idx="24">
                  <c:v>0.85494348180712343</c:v>
                </c:pt>
                <c:pt idx="25">
                  <c:v>0.8602093254914398</c:v>
                </c:pt>
                <c:pt idx="26">
                  <c:v>0.86510710265818092</c:v>
                </c:pt>
                <c:pt idx="27">
                  <c:v>0.86967401256888899</c:v>
                </c:pt>
                <c:pt idx="28">
                  <c:v>0.87394241657796812</c:v>
                </c:pt>
                <c:pt idx="29">
                  <c:v>0.87794059801520807</c:v>
                </c:pt>
                <c:pt idx="30">
                  <c:v>0.90734333009397339</c:v>
                </c:pt>
                <c:pt idx="31">
                  <c:v>0.93748254851692947</c:v>
                </c:pt>
                <c:pt idx="32">
                  <c:v>0.96836571599918309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A0-4B96-9CAA-85AF8491613A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Sheet1!$P$17:$P$49</c:f>
              <c:numCache>
                <c:formatCode>0.0000</c:formatCode>
                <c:ptCount val="33"/>
                <c:pt idx="0">
                  <c:v>1.5413331334360146E-3</c:v>
                </c:pt>
                <c:pt idx="1">
                  <c:v>4.9375000000000051E-2</c:v>
                </c:pt>
                <c:pt idx="2">
                  <c:v>0.14674631630957519</c:v>
                </c:pt>
                <c:pt idx="3">
                  <c:v>0.24664162537936968</c:v>
                </c:pt>
                <c:pt idx="4">
                  <c:v>0.33317824559879067</c:v>
                </c:pt>
                <c:pt idx="5">
                  <c:v>0.4050468669865967</c:v>
                </c:pt>
                <c:pt idx="6">
                  <c:v>0.46441675695704926</c:v>
                </c:pt>
                <c:pt idx="7">
                  <c:v>0.51377949873234052</c:v>
                </c:pt>
                <c:pt idx="8">
                  <c:v>0.55523738234236053</c:v>
                </c:pt>
                <c:pt idx="9">
                  <c:v>0.59043280979731194</c:v>
                </c:pt>
                <c:pt idx="10">
                  <c:v>0.62062285770096082</c:v>
                </c:pt>
                <c:pt idx="11">
                  <c:v>0.6467688672715638</c:v>
                </c:pt>
                <c:pt idx="12">
                  <c:v>0.66961109084844994</c:v>
                </c:pt>
                <c:pt idx="13">
                  <c:v>0.68972521074369175</c:v>
                </c:pt>
                <c:pt idx="14">
                  <c:v>0.70756382633769022</c:v>
                </c:pt>
                <c:pt idx="15">
                  <c:v>0.72348668207812816</c:v>
                </c:pt>
                <c:pt idx="16">
                  <c:v>0.73778275128281412</c:v>
                </c:pt>
                <c:pt idx="17">
                  <c:v>0.75068648825553963</c:v>
                </c:pt>
                <c:pt idx="18">
                  <c:v>0.76238990136709694</c:v>
                </c:pt>
                <c:pt idx="19">
                  <c:v>0.7730516135265495</c:v>
                </c:pt>
                <c:pt idx="20">
                  <c:v>0.78280373249078938</c:v>
                </c:pt>
                <c:pt idx="21">
                  <c:v>0.79175711362960699</c:v>
                </c:pt>
                <c:pt idx="22">
                  <c:v>0.80000543097379195</c:v>
                </c:pt>
                <c:pt idx="23">
                  <c:v>0.80762835598019567</c:v>
                </c:pt>
                <c:pt idx="24">
                  <c:v>0.8146940616875149</c:v>
                </c:pt>
                <c:pt idx="25">
                  <c:v>0.82126121203245839</c:v>
                </c:pt>
                <c:pt idx="26">
                  <c:v>0.82738055471794292</c:v>
                </c:pt>
                <c:pt idx="27">
                  <c:v>0.83309620618134117</c:v>
                </c:pt>
                <c:pt idx="28">
                  <c:v>0.83844669548580608</c:v>
                </c:pt>
                <c:pt idx="29">
                  <c:v>0.8434658179978749</c:v>
                </c:pt>
                <c:pt idx="30">
                  <c:v>0.88059297604496434</c:v>
                </c:pt>
                <c:pt idx="31">
                  <c:v>0.91903865889573411</c:v>
                </c:pt>
                <c:pt idx="32">
                  <c:v>0.95883151818398815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A0-4B96-9CAA-85AF8491613A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Sheet1!$Q$17:$Q$49</c:f>
              <c:numCache>
                <c:formatCode>0.0000</c:formatCode>
                <c:ptCount val="33"/>
                <c:pt idx="0">
                  <c:v>2.4671981713422168E-4</c:v>
                </c:pt>
                <c:pt idx="1">
                  <c:v>1.9900000000000011E-2</c:v>
                </c:pt>
                <c:pt idx="2">
                  <c:v>8.0827192896891165E-2</c:v>
                </c:pt>
                <c:pt idx="3">
                  <c:v>0.15874471294692827</c:v>
                </c:pt>
                <c:pt idx="4">
                  <c:v>0.23520361085670624</c:v>
                </c:pt>
                <c:pt idx="5">
                  <c:v>0.30387405179607824</c:v>
                </c:pt>
                <c:pt idx="6">
                  <c:v>0.36370469574841813</c:v>
                </c:pt>
                <c:pt idx="7">
                  <c:v>0.41539831404802274</c:v>
                </c:pt>
                <c:pt idx="8">
                  <c:v>0.46008903838343429</c:v>
                </c:pt>
                <c:pt idx="9">
                  <c:v>0.49889521467205689</c:v>
                </c:pt>
                <c:pt idx="10">
                  <c:v>0.53278997507925774</c:v>
                </c:pt>
                <c:pt idx="11">
                  <c:v>0.56258231010358428</c:v>
                </c:pt>
                <c:pt idx="12">
                  <c:v>0.58893333392013036</c:v>
                </c:pt>
                <c:pt idx="13">
                  <c:v>0.61238078225955317</c:v>
                </c:pt>
                <c:pt idx="14">
                  <c:v>0.63336258126414136</c:v>
                </c:pt>
                <c:pt idx="15">
                  <c:v>0.65223686934158343</c:v>
                </c:pt>
                <c:pt idx="16">
                  <c:v>0.66929818584067557</c:v>
                </c:pt>
                <c:pt idx="17">
                  <c:v>0.68479028695997368</c:v>
                </c:pt>
                <c:pt idx="18">
                  <c:v>0.698916209918649</c:v>
                </c:pt>
                <c:pt idx="19">
                  <c:v>0.71184616500283948</c:v>
                </c:pt>
                <c:pt idx="20">
                  <c:v>0.7237237377800011</c:v>
                </c:pt>
                <c:pt idx="21">
                  <c:v>0.73467078363828264</c:v>
                </c:pt>
                <c:pt idx="22">
                  <c:v>0.74479131067873749</c:v>
                </c:pt>
                <c:pt idx="23">
                  <c:v>0.75417457798422816</c:v>
                </c:pt>
                <c:pt idx="24">
                  <c:v>0.76289758280218889</c:v>
                </c:pt>
                <c:pt idx="25">
                  <c:v>0.77102706936912613</c:v>
                </c:pt>
                <c:pt idx="26">
                  <c:v>0.77862116117951674</c:v>
                </c:pt>
                <c:pt idx="27">
                  <c:v>0.78573069510776716</c:v>
                </c:pt>
                <c:pt idx="28">
                  <c:v>0.79240031807321565</c:v>
                </c:pt>
                <c:pt idx="29">
                  <c:v>0.79866939347701749</c:v>
                </c:pt>
                <c:pt idx="30">
                  <c:v>0.84541394763613775</c:v>
                </c:pt>
                <c:pt idx="31">
                  <c:v>0.89449297625646995</c:v>
                </c:pt>
                <c:pt idx="32">
                  <c:v>0.94599254869649885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93-4E30-B311-24044972F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inorUnit val="5"/>
      </c:valAx>
      <c:valAx>
        <c:axId val="263453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041944168910307"/>
          <c:y val="0.1773371754764681"/>
          <c:w val="0.24547783458292269"/>
          <c:h val="0.30924827132418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(Rr</a:t>
            </a:r>
            <a:r>
              <a:rPr lang="en-GB" baseline="30000"/>
              <a:t>2</a:t>
            </a:r>
            <a:r>
              <a:rPr lang="en-GB"/>
              <a:t>/Rf</a:t>
            </a:r>
            <a:r>
              <a:rPr lang="en-GB" baseline="30000"/>
              <a:t>2</a:t>
            </a:r>
            <a:r>
              <a:rPr lang="en-GB"/>
              <a:t>) vs Wavelengths</a:t>
            </a:r>
          </a:p>
        </c:rich>
      </c:tx>
      <c:layout>
        <c:manualLayout>
          <c:xMode val="edge"/>
          <c:yMode val="edge"/>
          <c:x val="0.233076334208224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14E-2"/>
          <c:y val="0.17171296296296296"/>
          <c:w val="0.87878018372703415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Sheet1!$I$17:$I$49</c:f>
              <c:numCache>
                <c:formatCode>0.000</c:formatCode>
                <c:ptCount val="33"/>
                <c:pt idx="0">
                  <c:v>40.863458189061419</c:v>
                </c:pt>
                <c:pt idx="1">
                  <c:v>5.2631578947368451</c:v>
                </c:pt>
                <c:pt idx="2">
                  <c:v>2.8461064854207461</c:v>
                </c:pt>
                <c:pt idx="3">
                  <c:v>2.1361926800928162</c:v>
                </c:pt>
                <c:pt idx="4">
                  <c:v>1.8120839893744125</c:v>
                </c:pt>
                <c:pt idx="5">
                  <c:v>1.6293249337639222</c:v>
                </c:pt>
                <c:pt idx="6">
                  <c:v>1.512775441552114</c:v>
                </c:pt>
                <c:pt idx="7">
                  <c:v>1.4322398629856266</c:v>
                </c:pt>
                <c:pt idx="8">
                  <c:v>1.3733670026523945</c:v>
                </c:pt>
                <c:pt idx="9">
                  <c:v>1.3285015321703761</c:v>
                </c:pt>
                <c:pt idx="10">
                  <c:v>1.2932002074592415</c:v>
                </c:pt>
                <c:pt idx="11">
                  <c:v>1.2647124109185357</c:v>
                </c:pt>
                <c:pt idx="12">
                  <c:v>1.2412465456170463</c:v>
                </c:pt>
                <c:pt idx="13">
                  <c:v>1.2215866710273837</c:v>
                </c:pt>
                <c:pt idx="14">
                  <c:v>1.2048790366395905</c:v>
                </c:pt>
                <c:pt idx="15">
                  <c:v>1.190506863192992</c:v>
                </c:pt>
                <c:pt idx="16">
                  <c:v>1.178013621259155</c:v>
                </c:pt>
                <c:pt idx="17">
                  <c:v>1.167054255099746</c:v>
                </c:pt>
                <c:pt idx="18">
                  <c:v>1.1573631726252525</c:v>
                </c:pt>
                <c:pt idx="19">
                  <c:v>1.1487326508731885</c:v>
                </c:pt>
                <c:pt idx="20">
                  <c:v>1.1409979113132118</c:v>
                </c:pt>
                <c:pt idx="21">
                  <c:v>1.13402658193026</c:v>
                </c:pt>
                <c:pt idx="22">
                  <c:v>1.1277111136357392</c:v>
                </c:pt>
                <c:pt idx="23">
                  <c:v>1.1219632288064671</c:v>
                </c:pt>
                <c:pt idx="24">
                  <c:v>1.1167097944100086</c:v>
                </c:pt>
                <c:pt idx="25">
                  <c:v>1.1118897110847674</c:v>
                </c:pt>
                <c:pt idx="26">
                  <c:v>1.1074515381233518</c:v>
                </c:pt>
                <c:pt idx="27">
                  <c:v>1.1033516591255887</c:v>
                </c:pt>
                <c:pt idx="28">
                  <c:v>1.099552850079192</c:v>
                </c:pt>
                <c:pt idx="29">
                  <c:v>1.096023150572057</c:v>
                </c:pt>
                <c:pt idx="30">
                  <c:v>1.0708838558777876</c:v>
                </c:pt>
                <c:pt idx="31">
                  <c:v>1.0465177938301191</c:v>
                </c:pt>
                <c:pt idx="32">
                  <c:v>1.0228983875344435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37-47ED-9E04-F9C1CD304E28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Sheet1!$J$17:$J$49</c:f>
              <c:numCache>
                <c:formatCode>0.000</c:formatCode>
                <c:ptCount val="33"/>
                <c:pt idx="0">
                  <c:v>162.44763879758827</c:v>
                </c:pt>
                <c:pt idx="1">
                  <c:v>10.256410256410245</c:v>
                </c:pt>
                <c:pt idx="2">
                  <c:v>4.3759881620046421</c:v>
                </c:pt>
                <c:pt idx="3">
                  <c:v>2.9271618555441958</c:v>
                </c:pt>
                <c:pt idx="4">
                  <c:v>2.3215781947406731</c:v>
                </c:pt>
                <c:pt idx="5">
                  <c:v>1.9978962678789496</c:v>
                </c:pt>
                <c:pt idx="6">
                  <c:v>1.7987782644601054</c:v>
                </c:pt>
                <c:pt idx="7">
                  <c:v>1.6647068839473391</c:v>
                </c:pt>
                <c:pt idx="8">
                  <c:v>1.5685950032443583</c:v>
                </c:pt>
                <c:pt idx="9">
                  <c:v>1.4964602743730713</c:v>
                </c:pt>
                <c:pt idx="10">
                  <c:v>1.4403941522676016</c:v>
                </c:pt>
                <c:pt idx="11">
                  <c:v>1.395602112226876</c:v>
                </c:pt>
                <c:pt idx="12">
                  <c:v>1.3590148255251422</c:v>
                </c:pt>
                <c:pt idx="13">
                  <c:v>1.3285792811906729</c:v>
                </c:pt>
                <c:pt idx="14">
                  <c:v>1.3028718110177979</c:v>
                </c:pt>
                <c:pt idx="15">
                  <c:v>1.2808749048541475</c:v>
                </c:pt>
                <c:pt idx="16">
                  <c:v>1.2618424572040079</c:v>
                </c:pt>
                <c:pt idx="17">
                  <c:v>1.2452151899539203</c:v>
                </c:pt>
                <c:pt idx="18">
                  <c:v>1.2305657732806208</c:v>
                </c:pt>
                <c:pt idx="19">
                  <c:v>1.2175621751664643</c:v>
                </c:pt>
                <c:pt idx="20">
                  <c:v>1.2059425591991926</c:v>
                </c:pt>
                <c:pt idx="21">
                  <c:v>1.1954977046262572</c:v>
                </c:pt>
                <c:pt idx="22">
                  <c:v>1.1860584482236802</c:v>
                </c:pt>
                <c:pt idx="23">
                  <c:v>1.1774865530287597</c:v>
                </c:pt>
                <c:pt idx="24">
                  <c:v>1.1696679620110859</c:v>
                </c:pt>
                <c:pt idx="25">
                  <c:v>1.162507741274134</c:v>
                </c:pt>
                <c:pt idx="26">
                  <c:v>1.1559262395688799</c:v>
                </c:pt>
                <c:pt idx="27">
                  <c:v>1.149856136377063</c:v>
                </c:pt>
                <c:pt idx="28">
                  <c:v>1.1442401478985609</c:v>
                </c:pt>
                <c:pt idx="29">
                  <c:v>1.139029226192223</c:v>
                </c:pt>
                <c:pt idx="30">
                  <c:v>1.1021186433325412</c:v>
                </c:pt>
                <c:pt idx="31">
                  <c:v>1.0666865229459166</c:v>
                </c:pt>
                <c:pt idx="32">
                  <c:v>1.0326677034080827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5-4889-BAD4-1388456500E7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Sheet1!$K$17:$K$49</c:f>
              <c:numCache>
                <c:formatCode>0.000</c:formatCode>
                <c:ptCount val="33"/>
                <c:pt idx="0">
                  <c:v>648.78901147784416</c:v>
                </c:pt>
                <c:pt idx="1">
                  <c:v>20.253164556962005</c:v>
                </c:pt>
                <c:pt idx="2">
                  <c:v>6.8144811069083717</c:v>
                </c:pt>
                <c:pt idx="3">
                  <c:v>4.0544656582677749</c:v>
                </c:pt>
                <c:pt idx="4">
                  <c:v>3.001396439322717</c:v>
                </c:pt>
                <c:pt idx="5">
                  <c:v>2.4688501047783458</c:v>
                </c:pt>
                <c:pt idx="6">
                  <c:v>2.1532384114479384</c:v>
                </c:pt>
                <c:pt idx="7">
                  <c:v>1.9463602624614684</c:v>
                </c:pt>
                <c:pt idx="8">
                  <c:v>1.8010314719468905</c:v>
                </c:pt>
                <c:pt idx="9">
                  <c:v>1.6936728166296979</c:v>
                </c:pt>
                <c:pt idx="10">
                  <c:v>1.6112845145671983</c:v>
                </c:pt>
                <c:pt idx="11">
                  <c:v>1.5461473960838044</c:v>
                </c:pt>
                <c:pt idx="12">
                  <c:v>1.4934041769423523</c:v>
                </c:pt>
                <c:pt idx="13">
                  <c:v>1.4498527593644961</c:v>
                </c:pt>
                <c:pt idx="14">
                  <c:v>1.4133000625200736</c:v>
                </c:pt>
                <c:pt idx="15">
                  <c:v>1.3821954498562721</c:v>
                </c:pt>
                <c:pt idx="16">
                  <c:v>1.3554125496445364</c:v>
                </c:pt>
                <c:pt idx="17">
                  <c:v>1.3321140258216451</c:v>
                </c:pt>
                <c:pt idx="18">
                  <c:v>1.3116648032808764</c:v>
                </c:pt>
                <c:pt idx="19">
                  <c:v>1.2935746882904038</c:v>
                </c:pt>
                <c:pt idx="20">
                  <c:v>1.2774594173409439</c:v>
                </c:pt>
                <c:pt idx="21">
                  <c:v>1.2630135969549512</c:v>
                </c:pt>
                <c:pt idx="22">
                  <c:v>1.249991514161058</c:v>
                </c:pt>
                <c:pt idx="23">
                  <c:v>1.2381932761465864</c:v>
                </c:pt>
                <c:pt idx="24">
                  <c:v>1.227454632391271</c:v>
                </c:pt>
                <c:pt idx="25">
                  <c:v>1.2176393884781171</c:v>
                </c:pt>
                <c:pt idx="26">
                  <c:v>1.2086336744291792</c:v>
                </c:pt>
                <c:pt idx="27">
                  <c:v>1.2003415602907315</c:v>
                </c:pt>
                <c:pt idx="28">
                  <c:v>1.1926816640628395</c:v>
                </c:pt>
                <c:pt idx="29">
                  <c:v>1.1855844998836924</c:v>
                </c:pt>
                <c:pt idx="30">
                  <c:v>1.1355984287898051</c:v>
                </c:pt>
                <c:pt idx="31">
                  <c:v>1.0880935098002782</c:v>
                </c:pt>
                <c:pt idx="32">
                  <c:v>1.0429360956907052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15-4889-BAD4-1388456500E7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Sheet1!$L$17:$L$49</c:f>
              <c:numCache>
                <c:formatCode>0.000</c:formatCode>
                <c:ptCount val="33"/>
                <c:pt idx="0">
                  <c:v>4053.1806954768263</c:v>
                </c:pt>
                <c:pt idx="1">
                  <c:v>50.251256281407002</c:v>
                </c:pt>
                <c:pt idx="2">
                  <c:v>12.37207385484326</c:v>
                </c:pt>
                <c:pt idx="3">
                  <c:v>6.2994223960978228</c:v>
                </c:pt>
                <c:pt idx="4">
                  <c:v>4.2516354079667291</c:v>
                </c:pt>
                <c:pt idx="5">
                  <c:v>3.2908370888840266</c:v>
                </c:pt>
                <c:pt idx="6">
                  <c:v>2.7494833354907251</c:v>
                </c:pt>
                <c:pt idx="7">
                  <c:v>2.4073280179090797</c:v>
                </c:pt>
                <c:pt idx="8">
                  <c:v>2.1734923385994875</c:v>
                </c:pt>
                <c:pt idx="9">
                  <c:v>2.0044289273396592</c:v>
                </c:pt>
                <c:pt idx="10">
                  <c:v>1.8769121919969312</c:v>
                </c:pt>
                <c:pt idx="11">
                  <c:v>1.7775176752640465</c:v>
                </c:pt>
                <c:pt idx="12">
                  <c:v>1.6979850560396663</c:v>
                </c:pt>
                <c:pt idx="13">
                  <c:v>1.6329709046554588</c:v>
                </c:pt>
                <c:pt idx="14">
                  <c:v>1.578874454509263</c:v>
                </c:pt>
                <c:pt idx="15">
                  <c:v>1.5331853303685126</c:v>
                </c:pt>
                <c:pt idx="16">
                  <c:v>1.4941023614817432</c:v>
                </c:pt>
                <c:pt idx="17">
                  <c:v>1.4603010863944255</c:v>
                </c:pt>
                <c:pt idx="18">
                  <c:v>1.4307866748667855</c:v>
                </c:pt>
                <c:pt idx="19">
                  <c:v>1.4047979032042845</c:v>
                </c:pt>
                <c:pt idx="20">
                  <c:v>1.3817427117527847</c:v>
                </c:pt>
                <c:pt idx="21">
                  <c:v>1.3611538967804564</c:v>
                </c:pt>
                <c:pt idx="22">
                  <c:v>1.3426579844073203</c:v>
                </c:pt>
                <c:pt idx="23">
                  <c:v>1.3259529413903324</c:v>
                </c:pt>
                <c:pt idx="24">
                  <c:v>1.3107919366147596</c:v>
                </c:pt>
                <c:pt idx="25">
                  <c:v>1.2969713252975998</c:v>
                </c:pt>
                <c:pt idx="26">
                  <c:v>1.2843216314402772</c:v>
                </c:pt>
                <c:pt idx="27">
                  <c:v>1.2727006927772431</c:v>
                </c:pt>
                <c:pt idx="28">
                  <c:v>1.2619883879294489</c:v>
                </c:pt>
                <c:pt idx="29">
                  <c:v>1.2520825364879542</c:v>
                </c:pt>
                <c:pt idx="30">
                  <c:v>1.1828524982301278</c:v>
                </c:pt>
                <c:pt idx="31">
                  <c:v>1.117951763226902</c:v>
                </c:pt>
                <c:pt idx="32">
                  <c:v>1.0570907787571044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37-47ED-9E04-F9C1CD304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inorUnit val="5"/>
      </c:valAx>
      <c:valAx>
        <c:axId val="26345312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667844253843265"/>
          <c:y val="0.20449001166520853"/>
          <c:w val="0.25101511189838138"/>
          <c:h val="0.30946305962875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F-value vs Wavelengths</a:t>
            </a:r>
          </a:p>
        </c:rich>
      </c:tx>
      <c:layout>
        <c:manualLayout>
          <c:xMode val="edge"/>
          <c:yMode val="edge"/>
          <c:x val="0.2330763342082240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3149606299214E-2"/>
          <c:y val="0.17171296296296296"/>
          <c:w val="0.87878018372703415"/>
          <c:h val="0.72088764946048411"/>
        </c:manualLayout>
      </c:layout>
      <c:scatterChart>
        <c:scatterStyle val="lineMarker"/>
        <c:varyColors val="0"/>
        <c:ser>
          <c:idx val="2"/>
          <c:order val="0"/>
          <c:tx>
            <c:v>p(0.1)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Sheet1!$D$17:$D$49</c:f>
              <c:numCache>
                <c:formatCode>0.000</c:formatCode>
                <c:ptCount val="33"/>
                <c:pt idx="0">
                  <c:v>39.863458189061419</c:v>
                </c:pt>
                <c:pt idx="1">
                  <c:v>8.5263157894736903</c:v>
                </c:pt>
                <c:pt idx="2">
                  <c:v>5.5383194562622391</c:v>
                </c:pt>
                <c:pt idx="3">
                  <c:v>4.5447707203712646</c:v>
                </c:pt>
                <c:pt idx="4">
                  <c:v>4.060419946872063</c:v>
                </c:pt>
                <c:pt idx="5">
                  <c:v>3.7759496025835331</c:v>
                </c:pt>
                <c:pt idx="6">
                  <c:v>3.5894280908647973</c:v>
                </c:pt>
                <c:pt idx="7">
                  <c:v>3.4579189038850133</c:v>
                </c:pt>
                <c:pt idx="8">
                  <c:v>3.3603030238715501</c:v>
                </c:pt>
                <c:pt idx="9">
                  <c:v>3.2850153217037614</c:v>
                </c:pt>
                <c:pt idx="10">
                  <c:v>3.225202282051657</c:v>
                </c:pt>
                <c:pt idx="11">
                  <c:v>3.176548931022428</c:v>
                </c:pt>
                <c:pt idx="12">
                  <c:v>3.1362050930216006</c:v>
                </c:pt>
                <c:pt idx="13">
                  <c:v>3.1022133943833707</c:v>
                </c:pt>
                <c:pt idx="14">
                  <c:v>3.0731855495938558</c:v>
                </c:pt>
                <c:pt idx="15">
                  <c:v>3.0481098110878739</c:v>
                </c:pt>
                <c:pt idx="16">
                  <c:v>3.026231561405635</c:v>
                </c:pt>
                <c:pt idx="17">
                  <c:v>3.0069765917954268</c:v>
                </c:pt>
                <c:pt idx="18">
                  <c:v>2.9899002798797945</c:v>
                </c:pt>
                <c:pt idx="19">
                  <c:v>2.9746530174637691</c:v>
                </c:pt>
                <c:pt idx="20">
                  <c:v>2.9609561375774502</c:v>
                </c:pt>
                <c:pt idx="21">
                  <c:v>2.9485848024657169</c:v>
                </c:pt>
                <c:pt idx="22">
                  <c:v>2.9373556136220018</c:v>
                </c:pt>
                <c:pt idx="23">
                  <c:v>2.9271174913552134</c:v>
                </c:pt>
                <c:pt idx="24">
                  <c:v>2.9177448602502181</c:v>
                </c:pt>
                <c:pt idx="25">
                  <c:v>2.9091324882039515</c:v>
                </c:pt>
                <c:pt idx="26">
                  <c:v>2.9011915293304975</c:v>
                </c:pt>
                <c:pt idx="27">
                  <c:v>2.8938464555164822</c:v>
                </c:pt>
                <c:pt idx="28">
                  <c:v>2.8870326522965684</c:v>
                </c:pt>
                <c:pt idx="29">
                  <c:v>2.8806945171617104</c:v>
                </c:pt>
                <c:pt idx="30">
                  <c:v>2.8353542351115046</c:v>
                </c:pt>
                <c:pt idx="31">
                  <c:v>2.7910676298071491</c:v>
                </c:pt>
                <c:pt idx="32">
                  <c:v>2.7478065041332282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7D-4E97-A8D7-2D77A56E93C1}"/>
            </c:ext>
          </c:extLst>
        </c:ser>
        <c:ser>
          <c:idx val="0"/>
          <c:order val="1"/>
          <c:tx>
            <c:v>p(0.05)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Sheet1!$E$17:$E$49</c:f>
              <c:numCache>
                <c:formatCode>0.000</c:formatCode>
                <c:ptCount val="33"/>
                <c:pt idx="0">
                  <c:v>161.44763879758827</c:v>
                </c:pt>
                <c:pt idx="1">
                  <c:v>18.51282051282049</c:v>
                </c:pt>
                <c:pt idx="2">
                  <c:v>10.127964486013925</c:v>
                </c:pt>
                <c:pt idx="3">
                  <c:v>7.7086474221767833</c:v>
                </c:pt>
                <c:pt idx="4">
                  <c:v>6.6078909737033653</c:v>
                </c:pt>
                <c:pt idx="5">
                  <c:v>5.9873776072736975</c:v>
                </c:pt>
                <c:pt idx="6">
                  <c:v>5.591447851220738</c:v>
                </c:pt>
                <c:pt idx="7">
                  <c:v>5.3176550715787139</c:v>
                </c:pt>
                <c:pt idx="8">
                  <c:v>5.1173550291992251</c:v>
                </c:pt>
                <c:pt idx="9">
                  <c:v>4.9646027437307128</c:v>
                </c:pt>
                <c:pt idx="10">
                  <c:v>4.8443356749436166</c:v>
                </c:pt>
                <c:pt idx="11">
                  <c:v>4.7472253467225123</c:v>
                </c:pt>
                <c:pt idx="12">
                  <c:v>4.6671927318268489</c:v>
                </c:pt>
                <c:pt idx="13">
                  <c:v>4.60010993666942</c:v>
                </c:pt>
                <c:pt idx="14">
                  <c:v>4.5430771652669675</c:v>
                </c:pt>
                <c:pt idx="15">
                  <c:v>4.4939984776663584</c:v>
                </c:pt>
                <c:pt idx="16">
                  <c:v>4.4513217724681331</c:v>
                </c:pt>
                <c:pt idx="17">
                  <c:v>4.4138734191705664</c:v>
                </c:pt>
                <c:pt idx="18">
                  <c:v>4.3807496923317943</c:v>
                </c:pt>
                <c:pt idx="19">
                  <c:v>4.3512435033292869</c:v>
                </c:pt>
                <c:pt idx="20">
                  <c:v>4.3247937431830419</c:v>
                </c:pt>
                <c:pt idx="21">
                  <c:v>4.300949501777656</c:v>
                </c:pt>
                <c:pt idx="22">
                  <c:v>4.2793443091446459</c:v>
                </c:pt>
                <c:pt idx="23">
                  <c:v>4.2596772726902348</c:v>
                </c:pt>
                <c:pt idx="24">
                  <c:v>4.2416990502771483</c:v>
                </c:pt>
                <c:pt idx="25">
                  <c:v>4.2252012731274835</c:v>
                </c:pt>
                <c:pt idx="26">
                  <c:v>4.2100084683597538</c:v>
                </c:pt>
                <c:pt idx="27">
                  <c:v>4.195971818557763</c:v>
                </c:pt>
                <c:pt idx="28">
                  <c:v>4.1829642890582681</c:v>
                </c:pt>
                <c:pt idx="29">
                  <c:v>4.1708767857666915</c:v>
                </c:pt>
                <c:pt idx="30">
                  <c:v>4.0847457333016495</c:v>
                </c:pt>
                <c:pt idx="31">
                  <c:v>4.001191376754992</c:v>
                </c:pt>
                <c:pt idx="32">
                  <c:v>3.9201244089699174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7D-4E97-A8D7-2D77A56E93C1}"/>
            </c:ext>
          </c:extLst>
        </c:ser>
        <c:ser>
          <c:idx val="1"/>
          <c:order val="2"/>
          <c:tx>
            <c:v>p(0.025)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Sheet1!$F$17:$F$49</c:f>
              <c:numCache>
                <c:formatCode>0.000</c:formatCode>
                <c:ptCount val="33"/>
                <c:pt idx="0">
                  <c:v>647.78901147784416</c:v>
                </c:pt>
                <c:pt idx="1">
                  <c:v>38.506329113924011</c:v>
                </c:pt>
                <c:pt idx="2">
                  <c:v>17.443443320725116</c:v>
                </c:pt>
                <c:pt idx="3">
                  <c:v>12.2178626330711</c:v>
                </c:pt>
                <c:pt idx="4">
                  <c:v>10.006982196613585</c:v>
                </c:pt>
                <c:pt idx="5">
                  <c:v>8.8131006286700728</c:v>
                </c:pt>
                <c:pt idx="6">
                  <c:v>8.0726688801355682</c:v>
                </c:pt>
                <c:pt idx="7">
                  <c:v>7.5708820996917465</c:v>
                </c:pt>
                <c:pt idx="8">
                  <c:v>7.2092832475220154</c:v>
                </c:pt>
                <c:pt idx="9">
                  <c:v>6.9367281662969802</c:v>
                </c:pt>
                <c:pt idx="10">
                  <c:v>6.724129660239182</c:v>
                </c:pt>
                <c:pt idx="11">
                  <c:v>6.5537687530056514</c:v>
                </c:pt>
                <c:pt idx="12">
                  <c:v>6.4142543002505814</c:v>
                </c:pt>
                <c:pt idx="13">
                  <c:v>6.297938631102947</c:v>
                </c:pt>
                <c:pt idx="14">
                  <c:v>6.1995009378011021</c:v>
                </c:pt>
                <c:pt idx="15">
                  <c:v>6.1151271977003523</c:v>
                </c:pt>
                <c:pt idx="16">
                  <c:v>6.0420133439571178</c:v>
                </c:pt>
                <c:pt idx="17">
                  <c:v>5.9780524647896112</c:v>
                </c:pt>
                <c:pt idx="18">
                  <c:v>5.9216312623366516</c:v>
                </c:pt>
                <c:pt idx="19">
                  <c:v>5.871493765808073</c:v>
                </c:pt>
                <c:pt idx="20">
                  <c:v>5.8266477641598202</c:v>
                </c:pt>
                <c:pt idx="21">
                  <c:v>5.7862991330089288</c:v>
                </c:pt>
                <c:pt idx="22">
                  <c:v>5.7498048257043335</c:v>
                </c:pt>
                <c:pt idx="23">
                  <c:v>5.7166386275180701</c:v>
                </c:pt>
                <c:pt idx="24">
                  <c:v>5.6863658097817718</c:v>
                </c:pt>
                <c:pt idx="25">
                  <c:v>5.6586241004310436</c:v>
                </c:pt>
                <c:pt idx="26">
                  <c:v>5.633109209587837</c:v>
                </c:pt>
                <c:pt idx="27">
                  <c:v>5.6095636881404802</c:v>
                </c:pt>
                <c:pt idx="28">
                  <c:v>5.5877682578223444</c:v>
                </c:pt>
                <c:pt idx="29">
                  <c:v>5.567534996510771</c:v>
                </c:pt>
                <c:pt idx="30">
                  <c:v>5.423937151592205</c:v>
                </c:pt>
                <c:pt idx="31">
                  <c:v>5.2856105880166915</c:v>
                </c:pt>
                <c:pt idx="32">
                  <c:v>5.1523314828846214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7D-4E97-A8D7-2D77A56E93C1}"/>
            </c:ext>
          </c:extLst>
        </c:ser>
        <c:ser>
          <c:idx val="3"/>
          <c:order val="3"/>
          <c:tx>
            <c:v>p(0.01)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Sheet1!$B$17:$B$49</c:f>
              <c:numCache>
                <c:formatCode>General</c:formatCode>
                <c:ptCount val="3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30</c:v>
                </c:pt>
                <c:pt idx="27">
                  <c:v>31</c:v>
                </c:pt>
                <c:pt idx="28">
                  <c:v>32</c:v>
                </c:pt>
                <c:pt idx="29">
                  <c:v>33</c:v>
                </c:pt>
                <c:pt idx="30">
                  <c:v>43</c:v>
                </c:pt>
                <c:pt idx="31">
                  <c:v>63</c:v>
                </c:pt>
                <c:pt idx="32">
                  <c:v>123</c:v>
                </c:pt>
              </c:numCache>
            </c:numRef>
          </c:xVal>
          <c:yVal>
            <c:numRef>
              <c:f>Sheet1!$G$17:$G$49</c:f>
              <c:numCache>
                <c:formatCode>0.000</c:formatCode>
                <c:ptCount val="33"/>
                <c:pt idx="0">
                  <c:v>4052.1806954768263</c:v>
                </c:pt>
                <c:pt idx="1">
                  <c:v>98.502512562814005</c:v>
                </c:pt>
                <c:pt idx="2">
                  <c:v>34.116221564529781</c:v>
                </c:pt>
                <c:pt idx="3">
                  <c:v>21.197689584391291</c:v>
                </c:pt>
                <c:pt idx="4">
                  <c:v>16.258177039833644</c:v>
                </c:pt>
                <c:pt idx="5">
                  <c:v>13.74502253330416</c:v>
                </c:pt>
                <c:pt idx="6">
                  <c:v>12.246383348435076</c:v>
                </c:pt>
                <c:pt idx="7">
                  <c:v>11.258624143272637</c:v>
                </c:pt>
                <c:pt idx="8">
                  <c:v>10.561431047395386</c:v>
                </c:pt>
                <c:pt idx="9">
                  <c:v>10.044289273396593</c:v>
                </c:pt>
                <c:pt idx="10">
                  <c:v>9.6460341119662427</c:v>
                </c:pt>
                <c:pt idx="11">
                  <c:v>9.3302121031685576</c:v>
                </c:pt>
                <c:pt idx="12">
                  <c:v>9.0738057285156639</c:v>
                </c:pt>
                <c:pt idx="13">
                  <c:v>8.8615926651764223</c:v>
                </c:pt>
                <c:pt idx="14">
                  <c:v>8.6831168176389468</c:v>
                </c:pt>
                <c:pt idx="15">
                  <c:v>8.5309652858961993</c:v>
                </c:pt>
                <c:pt idx="16">
                  <c:v>8.3997401451896341</c:v>
                </c:pt>
                <c:pt idx="17">
                  <c:v>8.2854195550996597</c:v>
                </c:pt>
                <c:pt idx="18">
                  <c:v>8.1849468224689215</c:v>
                </c:pt>
                <c:pt idx="19">
                  <c:v>8.0959580640856927</c:v>
                </c:pt>
                <c:pt idx="20">
                  <c:v>8.0165969468084768</c:v>
                </c:pt>
                <c:pt idx="21">
                  <c:v>7.9453857291700389</c:v>
                </c:pt>
                <c:pt idx="22">
                  <c:v>7.8811336413683684</c:v>
                </c:pt>
                <c:pt idx="23">
                  <c:v>7.8228705933679761</c:v>
                </c:pt>
                <c:pt idx="24">
                  <c:v>7.7697984153689905</c:v>
                </c:pt>
                <c:pt idx="25">
                  <c:v>7.7212544577375972</c:v>
                </c:pt>
                <c:pt idx="26">
                  <c:v>7.6766840488874815</c:v>
                </c:pt>
                <c:pt idx="27">
                  <c:v>7.6356193977628095</c:v>
                </c:pt>
                <c:pt idx="28">
                  <c:v>7.59766324995402</c:v>
                </c:pt>
                <c:pt idx="29">
                  <c:v>7.5624760946386269</c:v>
                </c:pt>
                <c:pt idx="30">
                  <c:v>7.3140999292051116</c:v>
                </c:pt>
                <c:pt idx="31">
                  <c:v>7.0771057936141268</c:v>
                </c:pt>
                <c:pt idx="32">
                  <c:v>6.8508934508525297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7D-4E97-A8D7-2D77A56E9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832"/>
        <c:axId val="26345312"/>
      </c:scatterChart>
      <c:valAx>
        <c:axId val="23180832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5312"/>
        <c:crosses val="autoZero"/>
        <c:crossBetween val="midCat"/>
        <c:majorUnit val="5"/>
        <c:minorUnit val="5"/>
      </c:valAx>
      <c:valAx>
        <c:axId val="26345312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8394502363182"/>
          <c:y val="0.19523075240594925"/>
          <c:w val="0.23237811596146976"/>
          <c:h val="0.30924827132418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(1-P)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93685415136555"/>
          <c:y val="0.14382402707275804"/>
          <c:w val="0.82381021515477593"/>
          <c:h val="0.75804455280653371"/>
        </c:manualLayout>
      </c:layout>
      <c:scatterChart>
        <c:scatterStyle val="lineMarker"/>
        <c:varyColors val="0"/>
        <c:ser>
          <c:idx val="0"/>
          <c:order val="0"/>
          <c:tx>
            <c:v>AV3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Sheet2!$B$13:$B$31</c:f>
              <c:numCache>
                <c:formatCode>0.000</c:formatCode>
                <c:ptCount val="19"/>
                <c:pt idx="0">
                  <c:v>5.0000000000000001E-3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7.5</c:v>
                </c:pt>
                <c:pt idx="14">
                  <c:v>10</c:v>
                </c:pt>
                <c:pt idx="15">
                  <c:v>20</c:v>
                </c:pt>
                <c:pt idx="16">
                  <c:v>25</c:v>
                </c:pt>
                <c:pt idx="17">
                  <c:v>50</c:v>
                </c:pt>
                <c:pt idx="18">
                  <c:v>100</c:v>
                </c:pt>
              </c:numCache>
            </c:numRef>
          </c:xVal>
          <c:yVal>
            <c:numRef>
              <c:f>Sheet2!$C$13:$C$31</c:f>
              <c:numCache>
                <c:formatCode>0.0000</c:formatCode>
                <c:ptCount val="19"/>
                <c:pt idx="0">
                  <c:v>4.9937616943892232E-2</c:v>
                </c:pt>
                <c:pt idx="1">
                  <c:v>7.0534561585859828E-2</c:v>
                </c:pt>
                <c:pt idx="2">
                  <c:v>9.9503719020998901E-2</c:v>
                </c:pt>
                <c:pt idx="3">
                  <c:v>0.15617376188860604</c:v>
                </c:pt>
                <c:pt idx="4">
                  <c:v>0.21821789023599239</c:v>
                </c:pt>
                <c:pt idx="5">
                  <c:v>0.33333333333333331</c:v>
                </c:pt>
                <c:pt idx="6">
                  <c:v>0.44721359549995798</c:v>
                </c:pt>
                <c:pt idx="7">
                  <c:v>0.52223296786709361</c:v>
                </c:pt>
                <c:pt idx="8">
                  <c:v>0.57735026918962573</c:v>
                </c:pt>
                <c:pt idx="9">
                  <c:v>0.70710678118654757</c:v>
                </c:pt>
                <c:pt idx="10">
                  <c:v>0.7745966692414834</c:v>
                </c:pt>
                <c:pt idx="11">
                  <c:v>0.81649658092772603</c:v>
                </c:pt>
                <c:pt idx="12">
                  <c:v>0.84515425472851657</c:v>
                </c:pt>
                <c:pt idx="13">
                  <c:v>0.88852331663863848</c:v>
                </c:pt>
                <c:pt idx="14">
                  <c:v>0.9128709291752769</c:v>
                </c:pt>
                <c:pt idx="15">
                  <c:v>0.95346258924559235</c:v>
                </c:pt>
                <c:pt idx="16">
                  <c:v>0.96225044864937626</c:v>
                </c:pt>
                <c:pt idx="17">
                  <c:v>0.98058067569092011</c:v>
                </c:pt>
                <c:pt idx="18">
                  <c:v>0.99014754297667429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A-457C-AAB2-132DCAFB3D45}"/>
            </c:ext>
          </c:extLst>
        </c:ser>
        <c:ser>
          <c:idx val="1"/>
          <c:order val="1"/>
          <c:tx>
            <c:v>CYRIL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Sheet2!$F$14:$F$28</c:f>
              <c:numCache>
                <c:formatCode>0.000</c:formatCode>
                <c:ptCount val="1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Sheet2!$G$14:$G$28</c:f>
              <c:numCache>
                <c:formatCode>0.0000</c:formatCode>
                <c:ptCount val="15"/>
                <c:pt idx="0">
                  <c:v>7.9485975395772082E-2</c:v>
                </c:pt>
                <c:pt idx="1">
                  <c:v>0.17655006298981721</c:v>
                </c:pt>
                <c:pt idx="2">
                  <c:v>0.24761167200615752</c:v>
                </c:pt>
                <c:pt idx="3">
                  <c:v>0.38199377687307445</c:v>
                </c:pt>
                <c:pt idx="4">
                  <c:v>0.51910577674304292</c:v>
                </c:pt>
                <c:pt idx="5">
                  <c:v>0.61176634014967135</c:v>
                </c:pt>
                <c:pt idx="6">
                  <c:v>0.68064324338995241</c:v>
                </c:pt>
                <c:pt idx="7">
                  <c:v>0.7768893016625158</c:v>
                </c:pt>
                <c:pt idx="8">
                  <c:v>0.84006769597906505</c:v>
                </c:pt>
                <c:pt idx="9">
                  <c:v>0.88347689875169477</c:v>
                </c:pt>
                <c:pt idx="10">
                  <c:v>0.91412237295237397</c:v>
                </c:pt>
                <c:pt idx="11">
                  <c:v>0.95220305265743732</c:v>
                </c:pt>
                <c:pt idx="12">
                  <c:v>0.97277261644099455</c:v>
                </c:pt>
                <c:pt idx="13">
                  <c:v>0.98422512351275127</c:v>
                </c:pt>
                <c:pt idx="14">
                  <c:v>0.99073812964090102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2F-42D4-8FEF-9E5ED87B2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14880"/>
        <c:axId val="747433983"/>
      </c:scatterChart>
      <c:valAx>
        <c:axId val="75811488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33983"/>
        <c:crosses val="autoZero"/>
        <c:crossBetween val="midCat"/>
      </c:valAx>
      <c:valAx>
        <c:axId val="747433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1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743923101030285"/>
          <c:y val="0.70329060914532082"/>
          <c:w val="0.15586168566615741"/>
          <c:h val="0.13957914069674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55226127460314E-2"/>
          <c:y val="0.13684863523573204"/>
          <c:w val="0.84564216484112664"/>
          <c:h val="0.7672114651921611"/>
        </c:manualLayout>
      </c:layout>
      <c:scatterChart>
        <c:scatterStyle val="lineMarker"/>
        <c:varyColors val="0"/>
        <c:ser>
          <c:idx val="0"/>
          <c:order val="0"/>
          <c:tx>
            <c:v>AV3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Sheet2!$B$13:$B$31</c:f>
              <c:numCache>
                <c:formatCode>0.000</c:formatCode>
                <c:ptCount val="19"/>
                <c:pt idx="0">
                  <c:v>5.0000000000000001E-3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7.5</c:v>
                </c:pt>
                <c:pt idx="14">
                  <c:v>10</c:v>
                </c:pt>
                <c:pt idx="15">
                  <c:v>20</c:v>
                </c:pt>
                <c:pt idx="16">
                  <c:v>25</c:v>
                </c:pt>
                <c:pt idx="17">
                  <c:v>50</c:v>
                </c:pt>
                <c:pt idx="18">
                  <c:v>100</c:v>
                </c:pt>
              </c:numCache>
            </c:numRef>
          </c:xVal>
          <c:yVal>
            <c:numRef>
              <c:f>Sheet2!$D$13:$D$31</c:f>
              <c:numCache>
                <c:formatCode>0.0000</c:formatCode>
                <c:ptCount val="19"/>
                <c:pt idx="0">
                  <c:v>4.9813084233308977</c:v>
                </c:pt>
                <c:pt idx="1">
                  <c:v>3.5091821684507383</c:v>
                </c:pt>
                <c:pt idx="2">
                  <c:v>2.4629633421039339</c:v>
                </c:pt>
                <c:pt idx="3">
                  <c:v>1.5236464574498154</c:v>
                </c:pt>
                <c:pt idx="4">
                  <c:v>1.0391328106475828</c:v>
                </c:pt>
                <c:pt idx="5">
                  <c:v>0.59259259259259256</c:v>
                </c:pt>
                <c:pt idx="6">
                  <c:v>0.3577708763999663</c:v>
                </c:pt>
                <c:pt idx="7">
                  <c:v>0.2532038632082878</c:v>
                </c:pt>
                <c:pt idx="8">
                  <c:v>0.19245008972987526</c:v>
                </c:pt>
                <c:pt idx="9">
                  <c:v>8.8388347648318447E-2</c:v>
                </c:pt>
                <c:pt idx="10">
                  <c:v>5.1639777949432232E-2</c:v>
                </c:pt>
                <c:pt idx="11">
                  <c:v>3.4020690871988592E-2</c:v>
                </c:pt>
                <c:pt idx="12">
                  <c:v>2.414726442081476E-2</c:v>
                </c:pt>
                <c:pt idx="13">
                  <c:v>1.2470502689665104E-2</c:v>
                </c:pt>
                <c:pt idx="14">
                  <c:v>7.6072577431273063E-3</c:v>
                </c:pt>
                <c:pt idx="15">
                  <c:v>2.1669604301036197E-3</c:v>
                </c:pt>
                <c:pt idx="16">
                  <c:v>1.4255562202212984E-3</c:v>
                </c:pt>
                <c:pt idx="17">
                  <c:v>3.7714641372727702E-4</c:v>
                </c:pt>
                <c:pt idx="18">
                  <c:v>9.7073288527124891E-5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BE-47FE-8856-4180F103F1F4}"/>
            </c:ext>
          </c:extLst>
        </c:ser>
        <c:ser>
          <c:idx val="1"/>
          <c:order val="1"/>
          <c:tx>
            <c:v>CYRIL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Sheet2!$F$14:$F$28</c:f>
              <c:numCache>
                <c:formatCode>0.000</c:formatCode>
                <c:ptCount val="1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Sheet2!$H$14:$H$28</c:f>
              <c:numCache>
                <c:formatCode>0.0000</c:formatCode>
                <c:ptCount val="15"/>
                <c:pt idx="0">
                  <c:v>3.960957471785981</c:v>
                </c:pt>
                <c:pt idx="1">
                  <c:v>1.7360327138486353</c:v>
                </c:pt>
                <c:pt idx="2">
                  <c:v>1.197017468087149</c:v>
                </c:pt>
                <c:pt idx="3">
                  <c:v>0.70199012340106148</c:v>
                </c:pt>
                <c:pt idx="4">
                  <c:v>0.43776652435205787</c:v>
                </c:pt>
                <c:pt idx="5">
                  <c:v>0.31531053088729799</c:v>
                </c:pt>
                <c:pt idx="6">
                  <c:v>0.240949036093938</c:v>
                </c:pt>
                <c:pt idx="7">
                  <c:v>0.15329691045883076</c:v>
                </c:pt>
                <c:pt idx="8">
                  <c:v>0.10355480577597943</c:v>
                </c:pt>
                <c:pt idx="9">
                  <c:v>7.2321945533675991E-2</c:v>
                </c:pt>
                <c:pt idx="10">
                  <c:v>5.1603509071351084E-2</c:v>
                </c:pt>
                <c:pt idx="11">
                  <c:v>2.738605495486774E-2</c:v>
                </c:pt>
                <c:pt idx="12">
                  <c:v>1.5070590292306681E-2</c:v>
                </c:pt>
                <c:pt idx="13">
                  <c:v>8.497741265059363E-3</c:v>
                </c:pt>
                <c:pt idx="14">
                  <c:v>4.8783684929930467E-3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BE-47FE-8856-4180F103F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19263"/>
        <c:axId val="1612831344"/>
      </c:scatterChart>
      <c:valAx>
        <c:axId val="539419263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831344"/>
        <c:crosses val="autoZero"/>
        <c:crossBetween val="midCat"/>
      </c:valAx>
      <c:valAx>
        <c:axId val="16128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1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26555130329384"/>
          <c:y val="0.16338875754674587"/>
          <c:w val="0.15557144044145318"/>
          <c:h val="0.13957914069674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(1-P)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93685415136555"/>
          <c:y val="0.14382402707275804"/>
          <c:w val="0.82381021515477593"/>
          <c:h val="0.75804455280653371"/>
        </c:manualLayout>
      </c:layout>
      <c:scatterChart>
        <c:scatterStyle val="lineMarker"/>
        <c:varyColors val="0"/>
        <c:ser>
          <c:idx val="0"/>
          <c:order val="0"/>
          <c:tx>
            <c:v>AV3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Sheet2!$B$13:$B$31</c:f>
              <c:numCache>
                <c:formatCode>0.000</c:formatCode>
                <c:ptCount val="19"/>
                <c:pt idx="0">
                  <c:v>5.0000000000000001E-3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7.5</c:v>
                </c:pt>
                <c:pt idx="14">
                  <c:v>10</c:v>
                </c:pt>
                <c:pt idx="15">
                  <c:v>20</c:v>
                </c:pt>
                <c:pt idx="16">
                  <c:v>25</c:v>
                </c:pt>
                <c:pt idx="17">
                  <c:v>50</c:v>
                </c:pt>
                <c:pt idx="18">
                  <c:v>100</c:v>
                </c:pt>
              </c:numCache>
            </c:numRef>
          </c:xVal>
          <c:yVal>
            <c:numRef>
              <c:f>Sheet2!$C$13:$C$31</c:f>
              <c:numCache>
                <c:formatCode>0.0000</c:formatCode>
                <c:ptCount val="19"/>
                <c:pt idx="0">
                  <c:v>4.9937616943892232E-2</c:v>
                </c:pt>
                <c:pt idx="1">
                  <c:v>7.0534561585859828E-2</c:v>
                </c:pt>
                <c:pt idx="2">
                  <c:v>9.9503719020998901E-2</c:v>
                </c:pt>
                <c:pt idx="3">
                  <c:v>0.15617376188860604</c:v>
                </c:pt>
                <c:pt idx="4">
                  <c:v>0.21821789023599239</c:v>
                </c:pt>
                <c:pt idx="5">
                  <c:v>0.33333333333333331</c:v>
                </c:pt>
                <c:pt idx="6">
                  <c:v>0.44721359549995798</c:v>
                </c:pt>
                <c:pt idx="7">
                  <c:v>0.52223296786709361</c:v>
                </c:pt>
                <c:pt idx="8">
                  <c:v>0.57735026918962573</c:v>
                </c:pt>
                <c:pt idx="9">
                  <c:v>0.70710678118654757</c:v>
                </c:pt>
                <c:pt idx="10">
                  <c:v>0.7745966692414834</c:v>
                </c:pt>
                <c:pt idx="11">
                  <c:v>0.81649658092772603</c:v>
                </c:pt>
                <c:pt idx="12">
                  <c:v>0.84515425472851657</c:v>
                </c:pt>
                <c:pt idx="13">
                  <c:v>0.88852331663863848</c:v>
                </c:pt>
                <c:pt idx="14">
                  <c:v>0.9128709291752769</c:v>
                </c:pt>
                <c:pt idx="15">
                  <c:v>0.95346258924559235</c:v>
                </c:pt>
                <c:pt idx="16">
                  <c:v>0.96225044864937626</c:v>
                </c:pt>
                <c:pt idx="17">
                  <c:v>0.98058067569092011</c:v>
                </c:pt>
                <c:pt idx="18">
                  <c:v>0.99014754297667429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01-4B93-9A43-72F94BA05D14}"/>
            </c:ext>
          </c:extLst>
        </c:ser>
        <c:ser>
          <c:idx val="1"/>
          <c:order val="1"/>
          <c:tx>
            <c:v>CYRIL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Sheet2!$F$14:$F$28</c:f>
              <c:numCache>
                <c:formatCode>0.000</c:formatCode>
                <c:ptCount val="1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Sheet2!$G$14:$G$28</c:f>
              <c:numCache>
                <c:formatCode>0.0000</c:formatCode>
                <c:ptCount val="15"/>
                <c:pt idx="0">
                  <c:v>7.9485975395772082E-2</c:v>
                </c:pt>
                <c:pt idx="1">
                  <c:v>0.17655006298981721</c:v>
                </c:pt>
                <c:pt idx="2">
                  <c:v>0.24761167200615752</c:v>
                </c:pt>
                <c:pt idx="3">
                  <c:v>0.38199377687307445</c:v>
                </c:pt>
                <c:pt idx="4">
                  <c:v>0.51910577674304292</c:v>
                </c:pt>
                <c:pt idx="5">
                  <c:v>0.61176634014967135</c:v>
                </c:pt>
                <c:pt idx="6">
                  <c:v>0.68064324338995241</c:v>
                </c:pt>
                <c:pt idx="7">
                  <c:v>0.7768893016625158</c:v>
                </c:pt>
                <c:pt idx="8">
                  <c:v>0.84006769597906505</c:v>
                </c:pt>
                <c:pt idx="9">
                  <c:v>0.88347689875169477</c:v>
                </c:pt>
                <c:pt idx="10">
                  <c:v>0.91412237295237397</c:v>
                </c:pt>
                <c:pt idx="11">
                  <c:v>0.95220305265743732</c:v>
                </c:pt>
                <c:pt idx="12">
                  <c:v>0.97277261644099455</c:v>
                </c:pt>
                <c:pt idx="13">
                  <c:v>0.98422512351275127</c:v>
                </c:pt>
                <c:pt idx="14">
                  <c:v>0.99073812964090102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01-4B93-9A43-72F94BA05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114880"/>
        <c:axId val="747433983"/>
      </c:scatterChart>
      <c:valAx>
        <c:axId val="75811488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433983"/>
        <c:crosses val="autoZero"/>
        <c:crossBetween val="midCat"/>
      </c:valAx>
      <c:valAx>
        <c:axId val="74743398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114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78251459239252"/>
          <c:y val="0.69501931055144162"/>
          <c:w val="0.15586168566615741"/>
          <c:h val="0.13957914069674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755226127460314E-2"/>
          <c:y val="0.13684863523573204"/>
          <c:w val="0.84564216484112664"/>
          <c:h val="0.7672114651921611"/>
        </c:manualLayout>
      </c:layout>
      <c:scatterChart>
        <c:scatterStyle val="lineMarker"/>
        <c:varyColors val="0"/>
        <c:ser>
          <c:idx val="0"/>
          <c:order val="0"/>
          <c:tx>
            <c:v>AV3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Sheet2!$B$13:$B$31</c:f>
              <c:numCache>
                <c:formatCode>0.000</c:formatCode>
                <c:ptCount val="19"/>
                <c:pt idx="0">
                  <c:v>5.0000000000000001E-3</c:v>
                </c:pt>
                <c:pt idx="1">
                  <c:v>0.01</c:v>
                </c:pt>
                <c:pt idx="2">
                  <c:v>0.02</c:v>
                </c:pt>
                <c:pt idx="3">
                  <c:v>0.05</c:v>
                </c:pt>
                <c:pt idx="4">
                  <c:v>0.1</c:v>
                </c:pt>
                <c:pt idx="5">
                  <c:v>0.25</c:v>
                </c:pt>
                <c:pt idx="6">
                  <c:v>0.5</c:v>
                </c:pt>
                <c:pt idx="7">
                  <c:v>0.75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7.5</c:v>
                </c:pt>
                <c:pt idx="14">
                  <c:v>10</c:v>
                </c:pt>
                <c:pt idx="15">
                  <c:v>20</c:v>
                </c:pt>
                <c:pt idx="16">
                  <c:v>25</c:v>
                </c:pt>
                <c:pt idx="17">
                  <c:v>50</c:v>
                </c:pt>
                <c:pt idx="18">
                  <c:v>100</c:v>
                </c:pt>
              </c:numCache>
            </c:numRef>
          </c:xVal>
          <c:yVal>
            <c:numRef>
              <c:f>Sheet2!$D$13:$D$31</c:f>
              <c:numCache>
                <c:formatCode>0.0000</c:formatCode>
                <c:ptCount val="19"/>
                <c:pt idx="0">
                  <c:v>4.9813084233308977</c:v>
                </c:pt>
                <c:pt idx="1">
                  <c:v>3.5091821684507383</c:v>
                </c:pt>
                <c:pt idx="2">
                  <c:v>2.4629633421039339</c:v>
                </c:pt>
                <c:pt idx="3">
                  <c:v>1.5236464574498154</c:v>
                </c:pt>
                <c:pt idx="4">
                  <c:v>1.0391328106475828</c:v>
                </c:pt>
                <c:pt idx="5">
                  <c:v>0.59259259259259256</c:v>
                </c:pt>
                <c:pt idx="6">
                  <c:v>0.3577708763999663</c:v>
                </c:pt>
                <c:pt idx="7">
                  <c:v>0.2532038632082878</c:v>
                </c:pt>
                <c:pt idx="8">
                  <c:v>0.19245008972987526</c:v>
                </c:pt>
                <c:pt idx="9">
                  <c:v>8.8388347648318447E-2</c:v>
                </c:pt>
                <c:pt idx="10">
                  <c:v>5.1639777949432232E-2</c:v>
                </c:pt>
                <c:pt idx="11">
                  <c:v>3.4020690871988592E-2</c:v>
                </c:pt>
                <c:pt idx="12">
                  <c:v>2.414726442081476E-2</c:v>
                </c:pt>
                <c:pt idx="13">
                  <c:v>1.2470502689665104E-2</c:v>
                </c:pt>
                <c:pt idx="14">
                  <c:v>7.6072577431273063E-3</c:v>
                </c:pt>
                <c:pt idx="15">
                  <c:v>2.1669604301036197E-3</c:v>
                </c:pt>
                <c:pt idx="16">
                  <c:v>1.4255562202212984E-3</c:v>
                </c:pt>
                <c:pt idx="17">
                  <c:v>3.7714641372727702E-4</c:v>
                </c:pt>
                <c:pt idx="18">
                  <c:v>9.7073288527124891E-5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1-40AC-9085-6C529CB32404}"/>
            </c:ext>
          </c:extLst>
        </c:ser>
        <c:ser>
          <c:idx val="1"/>
          <c:order val="1"/>
          <c:tx>
            <c:v>CYRIL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Sheet2!$F$14:$F$28</c:f>
              <c:numCache>
                <c:formatCode>0.000</c:formatCode>
                <c:ptCount val="15"/>
                <c:pt idx="0">
                  <c:v>0.01</c:v>
                </c:pt>
                <c:pt idx="1">
                  <c:v>0.05</c:v>
                </c:pt>
                <c:pt idx="2">
                  <c:v>0.1</c:v>
                </c:pt>
                <c:pt idx="3">
                  <c:v>0.25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1.5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</c:numCache>
            </c:numRef>
          </c:xVal>
          <c:yVal>
            <c:numRef>
              <c:f>Sheet2!$H$14:$H$28</c:f>
              <c:numCache>
                <c:formatCode>0.0000</c:formatCode>
                <c:ptCount val="15"/>
                <c:pt idx="0">
                  <c:v>3.960957471785981</c:v>
                </c:pt>
                <c:pt idx="1">
                  <c:v>1.7360327138486353</c:v>
                </c:pt>
                <c:pt idx="2">
                  <c:v>1.197017468087149</c:v>
                </c:pt>
                <c:pt idx="3">
                  <c:v>0.70199012340106148</c:v>
                </c:pt>
                <c:pt idx="4">
                  <c:v>0.43776652435205787</c:v>
                </c:pt>
                <c:pt idx="5">
                  <c:v>0.31531053088729799</c:v>
                </c:pt>
                <c:pt idx="6">
                  <c:v>0.240949036093938</c:v>
                </c:pt>
                <c:pt idx="7">
                  <c:v>0.15329691045883076</c:v>
                </c:pt>
                <c:pt idx="8">
                  <c:v>0.10355480577597943</c:v>
                </c:pt>
                <c:pt idx="9">
                  <c:v>7.2321945533675991E-2</c:v>
                </c:pt>
                <c:pt idx="10">
                  <c:v>5.1603509071351084E-2</c:v>
                </c:pt>
                <c:pt idx="11">
                  <c:v>2.738605495486774E-2</c:v>
                </c:pt>
                <c:pt idx="12">
                  <c:v>1.5070590292306681E-2</c:v>
                </c:pt>
                <c:pt idx="13">
                  <c:v>8.497741265059363E-3</c:v>
                </c:pt>
                <c:pt idx="14">
                  <c:v>4.8783684929930467E-3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1-40AC-9085-6C529CB32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419263"/>
        <c:axId val="1612831344"/>
      </c:scatterChart>
      <c:valAx>
        <c:axId val="53941926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831344"/>
        <c:crosses val="autoZero"/>
        <c:crossBetween val="midCat"/>
      </c:valAx>
      <c:valAx>
        <c:axId val="161283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419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74723969559672"/>
          <c:y val="0.17579570543756473"/>
          <c:w val="0.15557144044145318"/>
          <c:h val="0.13957914069674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415636</xdr:colOff>
      <xdr:row>55</xdr:row>
      <xdr:rowOff>186690</xdr:rowOff>
    </xdr:from>
    <xdr:to>
      <xdr:col>7</xdr:col>
      <xdr:colOff>7698</xdr:colOff>
      <xdr:row>70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48D3BF-4202-1083-89CC-45F6FD7AF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107758</xdr:colOff>
      <xdr:row>56</xdr:row>
      <xdr:rowOff>0</xdr:rowOff>
    </xdr:from>
    <xdr:to>
      <xdr:col>12</xdr:col>
      <xdr:colOff>38486</xdr:colOff>
      <xdr:row>70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6C3358-16DE-4DD9-B2FD-F17BA4CA7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146241</xdr:colOff>
      <xdr:row>56</xdr:row>
      <xdr:rowOff>0</xdr:rowOff>
    </xdr:from>
    <xdr:to>
      <xdr:col>17</xdr:col>
      <xdr:colOff>23091</xdr:colOff>
      <xdr:row>70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428C0EA-014D-4E17-883A-1288D760B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130848</xdr:colOff>
      <xdr:row>56</xdr:row>
      <xdr:rowOff>0</xdr:rowOff>
    </xdr:from>
    <xdr:to>
      <xdr:col>22</xdr:col>
      <xdr:colOff>1</xdr:colOff>
      <xdr:row>70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D1E357-4016-4840-960F-6329413D7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153940</xdr:colOff>
      <xdr:row>71</xdr:row>
      <xdr:rowOff>182880</xdr:rowOff>
    </xdr:from>
    <xdr:to>
      <xdr:col>22</xdr:col>
      <xdr:colOff>1</xdr:colOff>
      <xdr:row>86</xdr:row>
      <xdr:rowOff>68580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5684AF1-FDEB-BCB1-83C4-B49EFDA8D4F8}"/>
            </a:ext>
          </a:extLst>
        </xdr:cNvPr>
        <xdr:cNvGrpSpPr/>
      </xdr:nvGrpSpPr>
      <xdr:grpSpPr>
        <a:xfrm>
          <a:off x="11172460" y="13845540"/>
          <a:ext cx="3099801" cy="2743200"/>
          <a:chOff x="11160607" y="14175971"/>
          <a:chExt cx="3094182" cy="2772064"/>
        </a:xfrm>
      </xdr:grpSpPr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D81C3EAE-4AA7-4BC2-9E9A-CAFE05872D08}"/>
              </a:ext>
            </a:extLst>
          </xdr:cNvPr>
          <xdr:cNvGraphicFramePr>
            <a:graphicFrameLocks/>
          </xdr:cNvGraphicFramePr>
        </xdr:nvGraphicFramePr>
        <xdr:xfrm>
          <a:off x="11160607" y="14175971"/>
          <a:ext cx="3094182" cy="27720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5" name="Arrow: Right 4">
            <a:extLst>
              <a:ext uri="{FF2B5EF4-FFF2-40B4-BE49-F238E27FC236}">
                <a16:creationId xmlns:a16="http://schemas.microsoft.com/office/drawing/2014/main" id="{E58B94E5-3AF2-8BF2-EB3D-CD7AAA33708B}"/>
              </a:ext>
            </a:extLst>
          </xdr:cNvPr>
          <xdr:cNvSpPr/>
        </xdr:nvSpPr>
        <xdr:spPr>
          <a:xfrm rot="18900000">
            <a:off x="12979732" y="15240994"/>
            <a:ext cx="344477" cy="135054"/>
          </a:xfrm>
          <a:prstGeom prst="rightArrow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130849</xdr:colOff>
      <xdr:row>71</xdr:row>
      <xdr:rowOff>182880</xdr:rowOff>
    </xdr:from>
    <xdr:to>
      <xdr:col>17</xdr:col>
      <xdr:colOff>23092</xdr:colOff>
      <xdr:row>86</xdr:row>
      <xdr:rowOff>68580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047D902-C806-024B-1CC6-17FA40DD7ADA}"/>
            </a:ext>
          </a:extLst>
        </xdr:cNvPr>
        <xdr:cNvGrpSpPr/>
      </xdr:nvGrpSpPr>
      <xdr:grpSpPr>
        <a:xfrm>
          <a:off x="7895629" y="13845540"/>
          <a:ext cx="3145983" cy="2743200"/>
          <a:chOff x="7889394" y="14175971"/>
          <a:chExt cx="3140365" cy="2772064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AABCC340-1748-4A38-8B65-3383D99B9E37}"/>
              </a:ext>
            </a:extLst>
          </xdr:cNvPr>
          <xdr:cNvGraphicFramePr>
            <a:graphicFrameLocks/>
          </xdr:cNvGraphicFramePr>
        </xdr:nvGraphicFramePr>
        <xdr:xfrm>
          <a:off x="7889394" y="14175971"/>
          <a:ext cx="3140365" cy="27720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1" name="Arrow: Right 10">
            <a:extLst>
              <a:ext uri="{FF2B5EF4-FFF2-40B4-BE49-F238E27FC236}">
                <a16:creationId xmlns:a16="http://schemas.microsoft.com/office/drawing/2014/main" id="{B2DD0D7D-5E17-47EC-A6B5-5348CF6F5624}"/>
              </a:ext>
            </a:extLst>
          </xdr:cNvPr>
          <xdr:cNvSpPr/>
        </xdr:nvSpPr>
        <xdr:spPr>
          <a:xfrm rot="2700000">
            <a:off x="9667395" y="15986604"/>
            <a:ext cx="344477" cy="135054"/>
          </a:xfrm>
          <a:prstGeom prst="rightArrow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7</xdr:col>
      <xdr:colOff>115455</xdr:colOff>
      <xdr:row>72</xdr:row>
      <xdr:rowOff>0</xdr:rowOff>
    </xdr:from>
    <xdr:to>
      <xdr:col>12</xdr:col>
      <xdr:colOff>30788</xdr:colOff>
      <xdr:row>86</xdr:row>
      <xdr:rowOff>76200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4E2D722-7900-5230-4399-1A6A9E2204D0}"/>
            </a:ext>
          </a:extLst>
        </xdr:cNvPr>
        <xdr:cNvGrpSpPr/>
      </xdr:nvGrpSpPr>
      <xdr:grpSpPr>
        <a:xfrm>
          <a:off x="4717935" y="13853160"/>
          <a:ext cx="3077633" cy="2743200"/>
          <a:chOff x="4718243" y="14185515"/>
          <a:chExt cx="3071090" cy="277014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2CF1BB13-7BC8-4E49-B1F2-B15588181185}"/>
              </a:ext>
            </a:extLst>
          </xdr:cNvPr>
          <xdr:cNvGraphicFramePr>
            <a:graphicFrameLocks/>
          </xdr:cNvGraphicFramePr>
        </xdr:nvGraphicFramePr>
        <xdr:xfrm>
          <a:off x="4718243" y="14185515"/>
          <a:ext cx="3071090" cy="27701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2" name="Arrow: Right 11">
            <a:extLst>
              <a:ext uri="{FF2B5EF4-FFF2-40B4-BE49-F238E27FC236}">
                <a16:creationId xmlns:a16="http://schemas.microsoft.com/office/drawing/2014/main" id="{0CB564BB-65F4-4515-9EE5-8721493BC98A}"/>
              </a:ext>
            </a:extLst>
          </xdr:cNvPr>
          <xdr:cNvSpPr/>
        </xdr:nvSpPr>
        <xdr:spPr>
          <a:xfrm rot="18900000">
            <a:off x="6080606" y="15901938"/>
            <a:ext cx="344477" cy="135054"/>
          </a:xfrm>
          <a:prstGeom prst="rightArrow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2</xdr:col>
      <xdr:colOff>415637</xdr:colOff>
      <xdr:row>72</xdr:row>
      <xdr:rowOff>0</xdr:rowOff>
    </xdr:from>
    <xdr:to>
      <xdr:col>7</xdr:col>
      <xdr:colOff>7699</xdr:colOff>
      <xdr:row>86</xdr:row>
      <xdr:rowOff>78124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8C6CDF4-75B7-620C-4971-DBE0BDF10615}"/>
            </a:ext>
          </a:extLst>
        </xdr:cNvPr>
        <xdr:cNvGrpSpPr/>
      </xdr:nvGrpSpPr>
      <xdr:grpSpPr>
        <a:xfrm>
          <a:off x="1291937" y="13853160"/>
          <a:ext cx="3318242" cy="2745124"/>
          <a:chOff x="1293092" y="14185515"/>
          <a:chExt cx="3317395" cy="2772064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DB8C45A1-74FB-4CC7-B776-F77E78CCEA45}"/>
              </a:ext>
            </a:extLst>
          </xdr:cNvPr>
          <xdr:cNvGraphicFramePr>
            <a:graphicFrameLocks/>
          </xdr:cNvGraphicFramePr>
        </xdr:nvGraphicFramePr>
        <xdr:xfrm>
          <a:off x="1293092" y="14185515"/>
          <a:ext cx="3317395" cy="277206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3" name="Arrow: Right 12">
            <a:extLst>
              <a:ext uri="{FF2B5EF4-FFF2-40B4-BE49-F238E27FC236}">
                <a16:creationId xmlns:a16="http://schemas.microsoft.com/office/drawing/2014/main" id="{4B19166E-F48D-47C4-B567-F311078F7B7A}"/>
              </a:ext>
            </a:extLst>
          </xdr:cNvPr>
          <xdr:cNvSpPr/>
        </xdr:nvSpPr>
        <xdr:spPr>
          <a:xfrm rot="18900000">
            <a:off x="2817090" y="15586364"/>
            <a:ext cx="344477" cy="135054"/>
          </a:xfrm>
          <a:prstGeom prst="rightArrow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</xdr:row>
      <xdr:rowOff>7620</xdr:rowOff>
    </xdr:from>
    <xdr:to>
      <xdr:col>14</xdr:col>
      <xdr:colOff>251460</xdr:colOff>
      <xdr:row>17</xdr:row>
      <xdr:rowOff>160020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ABACF42-0AF9-D8F1-772D-1C2662C60D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281940</xdr:colOff>
      <xdr:row>2</xdr:row>
      <xdr:rowOff>0</xdr:rowOff>
    </xdr:from>
    <xdr:to>
      <xdr:col>20</xdr:col>
      <xdr:colOff>350520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639FE-5235-387E-3897-B3CFB8C76C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198120</xdr:colOff>
      <xdr:row>18</xdr:row>
      <xdr:rowOff>106680</xdr:rowOff>
    </xdr:from>
    <xdr:to>
      <xdr:col>14</xdr:col>
      <xdr:colOff>259080</xdr:colOff>
      <xdr:row>34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512EA-4EF4-4D3C-B0D5-3D03EA58B7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297180</xdr:colOff>
      <xdr:row>18</xdr:row>
      <xdr:rowOff>114300</xdr:rowOff>
    </xdr:from>
    <xdr:to>
      <xdr:col>20</xdr:col>
      <xdr:colOff>365760</xdr:colOff>
      <xdr:row>34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243011-3AC7-479C-B01F-C62FD51C6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4FD3-CB54-4242-94CF-C91E7B352A74}">
  <dimension ref="B2:V54"/>
  <sheetViews>
    <sheetView tabSelected="1" zoomScaleNormal="100" workbookViewId="0">
      <selection activeCell="N3" sqref="N3"/>
    </sheetView>
  </sheetViews>
  <sheetFormatPr defaultRowHeight="15"/>
  <cols>
    <col min="1" max="1" width="2.59765625" style="1" customWidth="1"/>
    <col min="2" max="3" width="8.8984375" style="1" bestFit="1" customWidth="1"/>
    <col min="4" max="7" width="10" style="1" customWidth="1"/>
    <col min="8" max="8" width="5.8984375" style="1" customWidth="1"/>
    <col min="9" max="11" width="8.796875" style="1"/>
    <col min="12" max="12" width="9.19921875" style="1" bestFit="1" customWidth="1"/>
    <col min="13" max="13" width="5.8984375" style="1" customWidth="1"/>
    <col min="14" max="17" width="9.19921875" style="1" bestFit="1" customWidth="1"/>
    <col min="18" max="18" width="5.8984375" style="1" customWidth="1"/>
    <col min="19" max="22" width="9.19921875" style="1" bestFit="1" customWidth="1"/>
    <col min="23" max="23" width="5.3984375" style="1" customWidth="1"/>
    <col min="24" max="16384" width="8.796875" style="1"/>
  </cols>
  <sheetData>
    <row r="2" spans="2:22" ht="15.6">
      <c r="B2" s="30" t="s">
        <v>0</v>
      </c>
    </row>
    <row r="3" spans="2:22">
      <c r="P3" s="1" t="s">
        <v>21</v>
      </c>
      <c r="S3" s="24"/>
    </row>
    <row r="4" spans="2:22" ht="18">
      <c r="C4" s="22" t="s">
        <v>7</v>
      </c>
      <c r="D4" s="30" t="s">
        <v>35</v>
      </c>
      <c r="G4" s="30" t="s">
        <v>38</v>
      </c>
      <c r="P4" s="1" t="s">
        <v>22</v>
      </c>
    </row>
    <row r="5" spans="2:22" ht="15.6">
      <c r="C5" s="33" t="s">
        <v>39</v>
      </c>
      <c r="D5" s="30"/>
      <c r="G5" s="22" t="s">
        <v>24</v>
      </c>
      <c r="H5" s="30" t="s">
        <v>25</v>
      </c>
      <c r="P5" s="1" t="s">
        <v>23</v>
      </c>
    </row>
    <row r="6" spans="2:22" ht="15.6">
      <c r="C6" s="22" t="s">
        <v>7</v>
      </c>
      <c r="D6" s="30" t="s">
        <v>10</v>
      </c>
      <c r="G6" s="22" t="s">
        <v>26</v>
      </c>
      <c r="H6" s="30" t="s">
        <v>37</v>
      </c>
      <c r="M6" s="2"/>
      <c r="N6" s="2"/>
      <c r="O6" s="2"/>
      <c r="S6" s="2"/>
      <c r="T6" s="2"/>
    </row>
    <row r="7" spans="2:22" ht="15.6">
      <c r="C7" s="22" t="s">
        <v>8</v>
      </c>
      <c r="D7" s="30" t="s">
        <v>11</v>
      </c>
      <c r="G7" s="2"/>
      <c r="N7" s="2"/>
      <c r="O7" s="2"/>
      <c r="S7" s="2"/>
      <c r="T7" s="2"/>
    </row>
    <row r="8" spans="2:22" ht="18">
      <c r="J8" s="22" t="s">
        <v>12</v>
      </c>
      <c r="K8" s="33" t="s">
        <v>34</v>
      </c>
      <c r="N8" s="22" t="s">
        <v>15</v>
      </c>
      <c r="O8" s="22" t="s">
        <v>27</v>
      </c>
      <c r="P8" s="33" t="s">
        <v>36</v>
      </c>
      <c r="S8" s="22" t="s">
        <v>28</v>
      </c>
      <c r="T8" s="25" t="s">
        <v>30</v>
      </c>
      <c r="U8" s="33" t="s">
        <v>33</v>
      </c>
    </row>
    <row r="9" spans="2:22" ht="15.6">
      <c r="C9" s="22" t="s">
        <v>6</v>
      </c>
      <c r="D9" s="34">
        <v>3</v>
      </c>
      <c r="J9" s="22" t="s">
        <v>13</v>
      </c>
      <c r="K9" s="30" t="s">
        <v>14</v>
      </c>
      <c r="O9" s="22" t="s">
        <v>17</v>
      </c>
      <c r="P9" s="30" t="s">
        <v>16</v>
      </c>
      <c r="T9" s="25" t="s">
        <v>31</v>
      </c>
      <c r="U9" s="30" t="s">
        <v>29</v>
      </c>
    </row>
    <row r="11" spans="2:22" s="30" customFormat="1" ht="15.6">
      <c r="D11" s="23" t="s">
        <v>3</v>
      </c>
      <c r="E11" s="17" t="s">
        <v>3</v>
      </c>
      <c r="F11" s="23" t="s">
        <v>3</v>
      </c>
      <c r="G11" s="18" t="s">
        <v>3</v>
      </c>
      <c r="I11" s="23" t="s">
        <v>3</v>
      </c>
      <c r="J11" s="17" t="s">
        <v>3</v>
      </c>
      <c r="K11" s="23" t="s">
        <v>3</v>
      </c>
      <c r="L11" s="18" t="s">
        <v>3</v>
      </c>
      <c r="N11" s="23" t="s">
        <v>3</v>
      </c>
      <c r="O11" s="17" t="s">
        <v>3</v>
      </c>
      <c r="P11" s="23" t="s">
        <v>3</v>
      </c>
      <c r="Q11" s="18" t="s">
        <v>3</v>
      </c>
      <c r="S11" s="23" t="s">
        <v>3</v>
      </c>
      <c r="T11" s="17" t="s">
        <v>3</v>
      </c>
      <c r="U11" s="23" t="s">
        <v>3</v>
      </c>
      <c r="V11" s="18" t="s">
        <v>3</v>
      </c>
    </row>
    <row r="12" spans="2:22">
      <c r="D12" s="3">
        <v>0.1</v>
      </c>
      <c r="E12" s="4">
        <v>0.05</v>
      </c>
      <c r="F12" s="3">
        <v>2.5000000000000001E-2</v>
      </c>
      <c r="G12" s="5">
        <v>0.01</v>
      </c>
      <c r="I12" s="3">
        <v>0.1</v>
      </c>
      <c r="J12" s="4">
        <v>0.05</v>
      </c>
      <c r="K12" s="3">
        <v>2.5000000000000001E-2</v>
      </c>
      <c r="L12" s="5">
        <v>0.01</v>
      </c>
      <c r="N12" s="3">
        <v>0.1</v>
      </c>
      <c r="O12" s="4">
        <v>0.05</v>
      </c>
      <c r="P12" s="3">
        <v>2.5000000000000001E-2</v>
      </c>
      <c r="Q12" s="5">
        <v>0.01</v>
      </c>
      <c r="S12" s="3">
        <v>0.1</v>
      </c>
      <c r="T12" s="4">
        <v>0.05</v>
      </c>
      <c r="U12" s="3">
        <v>2.5000000000000001E-2</v>
      </c>
      <c r="V12" s="5">
        <v>0.01</v>
      </c>
    </row>
    <row r="13" spans="2:22">
      <c r="D13" s="3"/>
      <c r="E13" s="4"/>
      <c r="F13" s="3"/>
      <c r="G13" s="5"/>
      <c r="J13" s="7"/>
      <c r="L13" s="8"/>
      <c r="O13" s="7"/>
      <c r="Q13" s="8"/>
      <c r="T13" s="7"/>
      <c r="V13" s="8"/>
    </row>
    <row r="14" spans="2:22" s="30" customFormat="1" ht="15.6">
      <c r="B14" s="29" t="s">
        <v>4</v>
      </c>
      <c r="C14" s="23" t="s">
        <v>5</v>
      </c>
      <c r="D14" s="23" t="s">
        <v>2</v>
      </c>
      <c r="E14" s="17" t="s">
        <v>2</v>
      </c>
      <c r="F14" s="23" t="s">
        <v>2</v>
      </c>
      <c r="G14" s="18" t="s">
        <v>2</v>
      </c>
      <c r="I14" s="23" t="s">
        <v>20</v>
      </c>
      <c r="J14" s="20" t="s">
        <v>20</v>
      </c>
      <c r="K14" s="23" t="s">
        <v>20</v>
      </c>
      <c r="L14" s="21" t="s">
        <v>20</v>
      </c>
      <c r="N14" s="23" t="s">
        <v>17</v>
      </c>
      <c r="O14" s="17" t="s">
        <v>17</v>
      </c>
      <c r="P14" s="23" t="s">
        <v>17</v>
      </c>
      <c r="Q14" s="18" t="s">
        <v>17</v>
      </c>
      <c r="S14" s="26" t="s">
        <v>31</v>
      </c>
      <c r="T14" s="27" t="s">
        <v>31</v>
      </c>
      <c r="U14" s="26" t="s">
        <v>31</v>
      </c>
      <c r="V14" s="28" t="s">
        <v>31</v>
      </c>
    </row>
    <row r="15" spans="2:22" s="30" customFormat="1" ht="15.6">
      <c r="B15" s="29" t="s">
        <v>9</v>
      </c>
      <c r="C15" s="23" t="s">
        <v>32</v>
      </c>
      <c r="D15" s="30" t="s">
        <v>1</v>
      </c>
      <c r="E15" s="31" t="s">
        <v>1</v>
      </c>
      <c r="F15" s="30" t="s">
        <v>1</v>
      </c>
      <c r="G15" s="32" t="s">
        <v>1</v>
      </c>
      <c r="J15" s="31"/>
      <c r="L15" s="32"/>
      <c r="O15" s="31"/>
      <c r="Q15" s="32"/>
      <c r="T15" s="31"/>
      <c r="V15" s="32"/>
    </row>
    <row r="16" spans="2:22">
      <c r="B16" s="6"/>
      <c r="C16" s="3"/>
      <c r="E16" s="7"/>
      <c r="G16" s="8"/>
      <c r="J16" s="7"/>
      <c r="L16" s="8"/>
      <c r="O16" s="7"/>
      <c r="Q16" s="8"/>
      <c r="T16" s="7"/>
      <c r="V16" s="8"/>
    </row>
    <row r="17" spans="2:22">
      <c r="B17" s="9">
        <f>$D$9+C17</f>
        <v>4</v>
      </c>
      <c r="C17" s="1">
        <v>1</v>
      </c>
      <c r="D17" s="10">
        <f>_xlfn.F.INV(1-$D$12,1,C17)</f>
        <v>39.863458189061419</v>
      </c>
      <c r="E17" s="11">
        <f>_xlfn.F.INV(1-$E$12,1,C17)</f>
        <v>161.44763879758827</v>
      </c>
      <c r="F17" s="10">
        <f>_xlfn.F.INV(1-$F$12,1,C17)</f>
        <v>647.78901147784416</v>
      </c>
      <c r="G17" s="12">
        <f>_xlfn.F.INV(1-$G$12,1,C17)</f>
        <v>4052.1806954768263</v>
      </c>
      <c r="H17" s="13"/>
      <c r="I17" s="10">
        <f>1+(D17/C17)</f>
        <v>40.863458189061419</v>
      </c>
      <c r="J17" s="11">
        <f>1+(E17/C17)</f>
        <v>162.44763879758827</v>
      </c>
      <c r="K17" s="10">
        <f>1+(F17/C17)</f>
        <v>648.78901147784416</v>
      </c>
      <c r="L17" s="12">
        <f>1+(G17/C17)</f>
        <v>4053.1806954768263</v>
      </c>
      <c r="N17" s="14">
        <f>1/I17</f>
        <v>2.4471741852423203E-2</v>
      </c>
      <c r="O17" s="15">
        <f t="shared" ref="O17:Q17" si="0">1/J17</f>
        <v>6.1558297024311452E-3</v>
      </c>
      <c r="P17" s="14">
        <f t="shared" si="0"/>
        <v>1.5413331334360146E-3</v>
      </c>
      <c r="Q17" s="16">
        <f t="shared" si="0"/>
        <v>2.4671981713422168E-4</v>
      </c>
      <c r="S17" s="14">
        <f>1-N17</f>
        <v>0.97552825814757682</v>
      </c>
      <c r="T17" s="15">
        <f t="shared" ref="T17:V17" si="1">1-O17</f>
        <v>0.99384417029756889</v>
      </c>
      <c r="U17" s="14">
        <f t="shared" si="1"/>
        <v>0.99845866686656404</v>
      </c>
      <c r="V17" s="16">
        <f t="shared" si="1"/>
        <v>0.9997532801828658</v>
      </c>
    </row>
    <row r="18" spans="2:22">
      <c r="B18" s="9">
        <f t="shared" ref="B18:B54" si="2">$D$9+C18</f>
        <v>5</v>
      </c>
      <c r="C18" s="1">
        <v>2</v>
      </c>
      <c r="D18" s="10">
        <f t="shared" ref="D18:D54" si="3">_xlfn.F.INV(1-$D$12,1,C18)</f>
        <v>8.5263157894736903</v>
      </c>
      <c r="E18" s="11">
        <f>_xlfn.F.INV(1-$E$12,1,C18)</f>
        <v>18.51282051282049</v>
      </c>
      <c r="F18" s="10">
        <f t="shared" ref="F18:F54" si="4">_xlfn.F.INV(1-$F$12,1,C18)</f>
        <v>38.506329113924011</v>
      </c>
      <c r="G18" s="12">
        <f t="shared" ref="G18:G54" si="5">_xlfn.F.INV(1-$G$12,1,C18)</f>
        <v>98.502512562814005</v>
      </c>
      <c r="H18" s="19" t="s">
        <v>18</v>
      </c>
      <c r="I18" s="10">
        <f t="shared" ref="I18:I54" si="6">1+(D18/C18)</f>
        <v>5.2631578947368451</v>
      </c>
      <c r="J18" s="11">
        <f>1+(E18/C18)</f>
        <v>10.256410256410245</v>
      </c>
      <c r="K18" s="10">
        <f>1+(F18/C18)</f>
        <v>20.253164556962005</v>
      </c>
      <c r="L18" s="12">
        <f>1+(G18/C18)</f>
        <v>50.251256281407002</v>
      </c>
      <c r="M18" s="19" t="s">
        <v>18</v>
      </c>
      <c r="N18" s="14">
        <f t="shared" ref="N18:N54" si="7">1/I18</f>
        <v>0.18999999999999989</v>
      </c>
      <c r="O18" s="15">
        <f t="shared" ref="O18:O54" si="8">1/J18</f>
        <v>9.7500000000000114E-2</v>
      </c>
      <c r="P18" s="14">
        <f t="shared" ref="P18:P54" si="9">1/K18</f>
        <v>4.9375000000000051E-2</v>
      </c>
      <c r="Q18" s="16">
        <f t="shared" ref="Q18:Q54" si="10">1/L18</f>
        <v>1.9900000000000011E-2</v>
      </c>
      <c r="R18" s="19" t="s">
        <v>18</v>
      </c>
      <c r="S18" s="14">
        <f t="shared" ref="S18:S54" si="11">1-N18</f>
        <v>0.81</v>
      </c>
      <c r="T18" s="15">
        <f t="shared" ref="T18:T54" si="12">1-O18</f>
        <v>0.90249999999999986</v>
      </c>
      <c r="U18" s="14">
        <f t="shared" ref="U18:U54" si="13">1-P18</f>
        <v>0.95062499999999994</v>
      </c>
      <c r="V18" s="16">
        <f t="shared" ref="V18:V54" si="14">1-Q18</f>
        <v>0.98009999999999997</v>
      </c>
    </row>
    <row r="19" spans="2:22">
      <c r="B19" s="9">
        <f t="shared" si="2"/>
        <v>6</v>
      </c>
      <c r="C19" s="1">
        <v>3</v>
      </c>
      <c r="D19" s="10">
        <f t="shared" si="3"/>
        <v>5.5383194562622391</v>
      </c>
      <c r="E19" s="11">
        <f t="shared" ref="E19:E54" si="15">_xlfn.F.INV(1-$E$12,1,C19)</f>
        <v>10.127964486013925</v>
      </c>
      <c r="F19" s="10">
        <f t="shared" si="4"/>
        <v>17.443443320725116</v>
      </c>
      <c r="G19" s="12">
        <f t="shared" si="5"/>
        <v>34.116221564529781</v>
      </c>
      <c r="H19" s="13"/>
      <c r="I19" s="10">
        <f t="shared" si="6"/>
        <v>2.8461064854207461</v>
      </c>
      <c r="J19" s="11">
        <f t="shared" ref="J19:J54" si="16">1+(E19/C19)</f>
        <v>4.3759881620046421</v>
      </c>
      <c r="K19" s="10">
        <f t="shared" ref="K19:K54" si="17">1+(F19/C19)</f>
        <v>6.8144811069083717</v>
      </c>
      <c r="L19" s="12">
        <f t="shared" ref="L19:L54" si="18">1+(G19/C19)</f>
        <v>12.37207385484326</v>
      </c>
      <c r="N19" s="14">
        <f t="shared" si="7"/>
        <v>0.35135719802562759</v>
      </c>
      <c r="O19" s="15">
        <f t="shared" si="8"/>
        <v>0.22851981380632885</v>
      </c>
      <c r="P19" s="14">
        <f t="shared" si="9"/>
        <v>0.14674631630957519</v>
      </c>
      <c r="Q19" s="16">
        <f t="shared" si="10"/>
        <v>8.0827192896891165E-2</v>
      </c>
      <c r="S19" s="14">
        <f t="shared" si="11"/>
        <v>0.64864280197437241</v>
      </c>
      <c r="T19" s="15">
        <f t="shared" si="12"/>
        <v>0.77148018619367109</v>
      </c>
      <c r="U19" s="14">
        <f t="shared" si="13"/>
        <v>0.85325368369042476</v>
      </c>
      <c r="V19" s="16">
        <f t="shared" si="14"/>
        <v>0.91917280710310889</v>
      </c>
    </row>
    <row r="20" spans="2:22">
      <c r="B20" s="9">
        <f t="shared" si="2"/>
        <v>7</v>
      </c>
      <c r="C20" s="1">
        <v>4</v>
      </c>
      <c r="D20" s="10">
        <f t="shared" si="3"/>
        <v>4.5447707203712646</v>
      </c>
      <c r="E20" s="11">
        <f t="shared" si="15"/>
        <v>7.7086474221767833</v>
      </c>
      <c r="F20" s="10">
        <f t="shared" si="4"/>
        <v>12.2178626330711</v>
      </c>
      <c r="G20" s="12">
        <f t="shared" si="5"/>
        <v>21.197689584391291</v>
      </c>
      <c r="H20" s="13"/>
      <c r="I20" s="10">
        <f t="shared" si="6"/>
        <v>2.1361926800928162</v>
      </c>
      <c r="J20" s="11">
        <f t="shared" si="16"/>
        <v>2.9271618555441958</v>
      </c>
      <c r="K20" s="10">
        <f t="shared" si="17"/>
        <v>4.0544656582677749</v>
      </c>
      <c r="L20" s="12">
        <f t="shared" si="18"/>
        <v>6.2994223960978228</v>
      </c>
      <c r="N20" s="14">
        <f t="shared" si="7"/>
        <v>0.46812256652641965</v>
      </c>
      <c r="O20" s="15">
        <f t="shared" si="8"/>
        <v>0.34162784613565128</v>
      </c>
      <c r="P20" s="14">
        <f t="shared" si="9"/>
        <v>0.24664162537936968</v>
      </c>
      <c r="Q20" s="16">
        <f t="shared" si="10"/>
        <v>0.15874471294692827</v>
      </c>
      <c r="S20" s="14">
        <f t="shared" si="11"/>
        <v>0.5318774334735803</v>
      </c>
      <c r="T20" s="15">
        <f t="shared" si="12"/>
        <v>0.65837215386434877</v>
      </c>
      <c r="U20" s="14">
        <f t="shared" si="13"/>
        <v>0.75335837462063027</v>
      </c>
      <c r="V20" s="16">
        <f t="shared" si="14"/>
        <v>0.84125528705307173</v>
      </c>
    </row>
    <row r="21" spans="2:22">
      <c r="B21" s="9">
        <f t="shared" si="2"/>
        <v>8</v>
      </c>
      <c r="C21" s="1">
        <v>5</v>
      </c>
      <c r="D21" s="10">
        <f t="shared" si="3"/>
        <v>4.060419946872063</v>
      </c>
      <c r="E21" s="11">
        <f t="shared" si="15"/>
        <v>6.6078909737033653</v>
      </c>
      <c r="F21" s="10">
        <f t="shared" si="4"/>
        <v>10.006982196613585</v>
      </c>
      <c r="G21" s="12">
        <f t="shared" si="5"/>
        <v>16.258177039833644</v>
      </c>
      <c r="H21" s="13"/>
      <c r="I21" s="10">
        <f t="shared" si="6"/>
        <v>1.8120839893744125</v>
      </c>
      <c r="J21" s="11">
        <f t="shared" si="16"/>
        <v>2.3215781947406731</v>
      </c>
      <c r="K21" s="10">
        <f t="shared" si="17"/>
        <v>3.001396439322717</v>
      </c>
      <c r="L21" s="12">
        <f t="shared" si="18"/>
        <v>4.2516354079667291</v>
      </c>
      <c r="N21" s="14">
        <f t="shared" si="7"/>
        <v>0.55185080043957069</v>
      </c>
      <c r="O21" s="15">
        <f t="shared" si="8"/>
        <v>0.43074146813810116</v>
      </c>
      <c r="P21" s="14">
        <f t="shared" si="9"/>
        <v>0.33317824559879067</v>
      </c>
      <c r="Q21" s="16">
        <f t="shared" si="10"/>
        <v>0.23520361085670624</v>
      </c>
      <c r="S21" s="14">
        <f t="shared" si="11"/>
        <v>0.44814919956042931</v>
      </c>
      <c r="T21" s="15">
        <f t="shared" si="12"/>
        <v>0.56925853186189879</v>
      </c>
      <c r="U21" s="14">
        <f t="shared" si="13"/>
        <v>0.66682175440120939</v>
      </c>
      <c r="V21" s="16">
        <f t="shared" si="14"/>
        <v>0.76479638914329373</v>
      </c>
    </row>
    <row r="22" spans="2:22">
      <c r="B22" s="9">
        <f t="shared" si="2"/>
        <v>9</v>
      </c>
      <c r="C22" s="1">
        <v>6</v>
      </c>
      <c r="D22" s="10">
        <f t="shared" si="3"/>
        <v>3.7759496025835331</v>
      </c>
      <c r="E22" s="11">
        <f t="shared" si="15"/>
        <v>5.9873776072736975</v>
      </c>
      <c r="F22" s="10">
        <f t="shared" si="4"/>
        <v>8.8131006286700728</v>
      </c>
      <c r="G22" s="12">
        <f t="shared" si="5"/>
        <v>13.74502253330416</v>
      </c>
      <c r="H22" s="13"/>
      <c r="I22" s="10">
        <f t="shared" si="6"/>
        <v>1.6293249337639222</v>
      </c>
      <c r="J22" s="11">
        <f t="shared" si="16"/>
        <v>1.9978962678789496</v>
      </c>
      <c r="K22" s="10">
        <f t="shared" si="17"/>
        <v>2.4688501047783458</v>
      </c>
      <c r="L22" s="12">
        <f t="shared" si="18"/>
        <v>3.2908370888840266</v>
      </c>
      <c r="N22" s="14">
        <f t="shared" si="7"/>
        <v>0.6137511181946308</v>
      </c>
      <c r="O22" s="15">
        <f t="shared" si="8"/>
        <v>0.50052648682388401</v>
      </c>
      <c r="P22" s="14">
        <f t="shared" si="9"/>
        <v>0.4050468669865967</v>
      </c>
      <c r="Q22" s="16">
        <f t="shared" si="10"/>
        <v>0.30387405179607824</v>
      </c>
      <c r="S22" s="14">
        <f t="shared" si="11"/>
        <v>0.3862488818053692</v>
      </c>
      <c r="T22" s="15">
        <f>1-O22</f>
        <v>0.49947351317611599</v>
      </c>
      <c r="U22" s="14">
        <f t="shared" si="13"/>
        <v>0.59495313301340325</v>
      </c>
      <c r="V22" s="16">
        <f t="shared" si="14"/>
        <v>0.69612594820392171</v>
      </c>
    </row>
    <row r="23" spans="2:22">
      <c r="B23" s="9">
        <f t="shared" si="2"/>
        <v>10</v>
      </c>
      <c r="C23" s="1">
        <v>7</v>
      </c>
      <c r="D23" s="10">
        <f t="shared" si="3"/>
        <v>3.5894280908647973</v>
      </c>
      <c r="E23" s="11">
        <f t="shared" si="15"/>
        <v>5.591447851220738</v>
      </c>
      <c r="F23" s="10">
        <f t="shared" si="4"/>
        <v>8.0726688801355682</v>
      </c>
      <c r="G23" s="12">
        <f t="shared" si="5"/>
        <v>12.246383348435076</v>
      </c>
      <c r="H23" s="13"/>
      <c r="I23" s="10">
        <f t="shared" si="6"/>
        <v>1.512775441552114</v>
      </c>
      <c r="J23" s="11">
        <f t="shared" si="16"/>
        <v>1.7987782644601054</v>
      </c>
      <c r="K23" s="10">
        <f t="shared" si="17"/>
        <v>2.1532384114479384</v>
      </c>
      <c r="L23" s="12">
        <f t="shared" si="18"/>
        <v>2.7494833354907251</v>
      </c>
      <c r="N23" s="14">
        <f t="shared" si="7"/>
        <v>0.6610366433328636</v>
      </c>
      <c r="O23" s="15">
        <f t="shared" si="8"/>
        <v>0.55593289053898209</v>
      </c>
      <c r="P23" s="14">
        <f t="shared" si="9"/>
        <v>0.46441675695704926</v>
      </c>
      <c r="Q23" s="16">
        <f t="shared" si="10"/>
        <v>0.36370469574841813</v>
      </c>
      <c r="S23" s="14">
        <f t="shared" si="11"/>
        <v>0.3389633566671364</v>
      </c>
      <c r="T23" s="15">
        <f t="shared" si="12"/>
        <v>0.44406710946101791</v>
      </c>
      <c r="U23" s="14">
        <f t="shared" si="13"/>
        <v>0.5355832430429508</v>
      </c>
      <c r="V23" s="16">
        <f t="shared" si="14"/>
        <v>0.63629530425158187</v>
      </c>
    </row>
    <row r="24" spans="2:22">
      <c r="B24" s="9">
        <f t="shared" si="2"/>
        <v>11</v>
      </c>
      <c r="C24" s="1">
        <v>8</v>
      </c>
      <c r="D24" s="10">
        <f t="shared" si="3"/>
        <v>3.4579189038850133</v>
      </c>
      <c r="E24" s="11">
        <f t="shared" si="15"/>
        <v>5.3176550715787139</v>
      </c>
      <c r="F24" s="10">
        <f t="shared" si="4"/>
        <v>7.5708820996917465</v>
      </c>
      <c r="G24" s="12">
        <f t="shared" si="5"/>
        <v>11.258624143272637</v>
      </c>
      <c r="H24" s="13"/>
      <c r="I24" s="10">
        <f t="shared" si="6"/>
        <v>1.4322398629856266</v>
      </c>
      <c r="J24" s="11">
        <f t="shared" si="16"/>
        <v>1.6647068839473391</v>
      </c>
      <c r="K24" s="10">
        <f t="shared" si="17"/>
        <v>1.9463602624614684</v>
      </c>
      <c r="L24" s="12">
        <f t="shared" si="18"/>
        <v>2.4073280179090797</v>
      </c>
      <c r="N24" s="14">
        <f t="shared" si="7"/>
        <v>0.69820707120622549</v>
      </c>
      <c r="O24" s="15">
        <f t="shared" si="8"/>
        <v>0.60070635235724401</v>
      </c>
      <c r="P24" s="14">
        <f t="shared" si="9"/>
        <v>0.51377949873234052</v>
      </c>
      <c r="Q24" s="16">
        <f t="shared" si="10"/>
        <v>0.41539831404802274</v>
      </c>
      <c r="S24" s="14">
        <f t="shared" si="11"/>
        <v>0.30179292879377451</v>
      </c>
      <c r="T24" s="15">
        <f t="shared" si="12"/>
        <v>0.39929364764275599</v>
      </c>
      <c r="U24" s="14">
        <f t="shared" si="13"/>
        <v>0.48622050126765948</v>
      </c>
      <c r="V24" s="16">
        <f t="shared" si="14"/>
        <v>0.58460168595197726</v>
      </c>
    </row>
    <row r="25" spans="2:22">
      <c r="B25" s="9">
        <f t="shared" si="2"/>
        <v>12</v>
      </c>
      <c r="C25" s="1">
        <v>9</v>
      </c>
      <c r="D25" s="10">
        <f t="shared" si="3"/>
        <v>3.3603030238715501</v>
      </c>
      <c r="E25" s="11">
        <f t="shared" si="15"/>
        <v>5.1173550291992251</v>
      </c>
      <c r="F25" s="10">
        <f t="shared" si="4"/>
        <v>7.2092832475220154</v>
      </c>
      <c r="G25" s="12">
        <f t="shared" si="5"/>
        <v>10.561431047395386</v>
      </c>
      <c r="H25" s="13"/>
      <c r="I25" s="10">
        <f t="shared" si="6"/>
        <v>1.3733670026523945</v>
      </c>
      <c r="J25" s="11">
        <f t="shared" si="16"/>
        <v>1.5685950032443583</v>
      </c>
      <c r="K25" s="10">
        <f t="shared" si="17"/>
        <v>1.8010314719468905</v>
      </c>
      <c r="L25" s="12">
        <f t="shared" si="18"/>
        <v>2.1734923385994875</v>
      </c>
      <c r="N25" s="14">
        <f t="shared" si="7"/>
        <v>0.72813748842712267</v>
      </c>
      <c r="O25" s="15">
        <f t="shared" si="8"/>
        <v>0.63751318723550621</v>
      </c>
      <c r="P25" s="14">
        <f t="shared" si="9"/>
        <v>0.55523738234236053</v>
      </c>
      <c r="Q25" s="16">
        <f t="shared" si="10"/>
        <v>0.46008903838343429</v>
      </c>
      <c r="S25" s="14">
        <f t="shared" si="11"/>
        <v>0.27186251157287733</v>
      </c>
      <c r="T25" s="15">
        <f t="shared" si="12"/>
        <v>0.36248681276449379</v>
      </c>
      <c r="U25" s="14">
        <f t="shared" si="13"/>
        <v>0.44476261765763947</v>
      </c>
      <c r="V25" s="16">
        <f t="shared" si="14"/>
        <v>0.53991096161656571</v>
      </c>
    </row>
    <row r="26" spans="2:22">
      <c r="B26" s="9">
        <f t="shared" si="2"/>
        <v>13</v>
      </c>
      <c r="C26" s="1">
        <v>10</v>
      </c>
      <c r="D26" s="10">
        <f t="shared" si="3"/>
        <v>3.2850153217037614</v>
      </c>
      <c r="E26" s="11">
        <f t="shared" si="15"/>
        <v>4.9646027437307128</v>
      </c>
      <c r="F26" s="10">
        <f t="shared" si="4"/>
        <v>6.9367281662969802</v>
      </c>
      <c r="G26" s="12">
        <f t="shared" si="5"/>
        <v>10.044289273396593</v>
      </c>
      <c r="H26" s="13"/>
      <c r="I26" s="10">
        <f t="shared" si="6"/>
        <v>1.3285015321703761</v>
      </c>
      <c r="J26" s="11">
        <f t="shared" si="16"/>
        <v>1.4964602743730713</v>
      </c>
      <c r="K26" s="10">
        <f t="shared" si="17"/>
        <v>1.6936728166296979</v>
      </c>
      <c r="L26" s="12">
        <f t="shared" si="18"/>
        <v>2.0044289273396592</v>
      </c>
      <c r="N26" s="14">
        <f t="shared" si="7"/>
        <v>0.75272777319744422</v>
      </c>
      <c r="O26" s="15">
        <f t="shared" si="8"/>
        <v>0.66824359932905075</v>
      </c>
      <c r="P26" s="14">
        <f t="shared" si="9"/>
        <v>0.59043280979731194</v>
      </c>
      <c r="Q26" s="16">
        <f t="shared" si="10"/>
        <v>0.49889521467205689</v>
      </c>
      <c r="S26" s="14">
        <f t="shared" si="11"/>
        <v>0.24727222680255578</v>
      </c>
      <c r="T26" s="15">
        <f t="shared" si="12"/>
        <v>0.33175640067094925</v>
      </c>
      <c r="U26" s="14">
        <f t="shared" si="13"/>
        <v>0.40956719020268806</v>
      </c>
      <c r="V26" s="16">
        <f t="shared" si="14"/>
        <v>0.50110478532794311</v>
      </c>
    </row>
    <row r="27" spans="2:22">
      <c r="B27" s="9">
        <f t="shared" si="2"/>
        <v>14</v>
      </c>
      <c r="C27" s="1">
        <v>11</v>
      </c>
      <c r="D27" s="10">
        <f t="shared" si="3"/>
        <v>3.225202282051657</v>
      </c>
      <c r="E27" s="11">
        <f t="shared" si="15"/>
        <v>4.8443356749436166</v>
      </c>
      <c r="F27" s="10">
        <f t="shared" si="4"/>
        <v>6.724129660239182</v>
      </c>
      <c r="G27" s="12">
        <f t="shared" si="5"/>
        <v>9.6460341119662427</v>
      </c>
      <c r="H27" s="13"/>
      <c r="I27" s="10">
        <f t="shared" si="6"/>
        <v>1.2932002074592415</v>
      </c>
      <c r="J27" s="11">
        <f t="shared" si="16"/>
        <v>1.4403941522676016</v>
      </c>
      <c r="K27" s="10">
        <f t="shared" si="17"/>
        <v>1.6112845145671983</v>
      </c>
      <c r="L27" s="12">
        <f t="shared" si="18"/>
        <v>1.8769121919969312</v>
      </c>
      <c r="N27" s="14">
        <f t="shared" si="7"/>
        <v>0.77327547137090724</v>
      </c>
      <c r="O27" s="15">
        <f t="shared" si="8"/>
        <v>0.69425441531105048</v>
      </c>
      <c r="P27" s="14">
        <f t="shared" si="9"/>
        <v>0.62062285770096082</v>
      </c>
      <c r="Q27" s="16">
        <f t="shared" si="10"/>
        <v>0.53278997507925774</v>
      </c>
      <c r="S27" s="14">
        <f t="shared" si="11"/>
        <v>0.22672452862909276</v>
      </c>
      <c r="T27" s="15">
        <f t="shared" si="12"/>
        <v>0.30574558468894952</v>
      </c>
      <c r="U27" s="14">
        <f t="shared" si="13"/>
        <v>0.37937714229903918</v>
      </c>
      <c r="V27" s="16">
        <f t="shared" si="14"/>
        <v>0.46721002492074226</v>
      </c>
    </row>
    <row r="28" spans="2:22">
      <c r="B28" s="9">
        <f t="shared" si="2"/>
        <v>15</v>
      </c>
      <c r="C28" s="1">
        <v>12</v>
      </c>
      <c r="D28" s="10">
        <f t="shared" si="3"/>
        <v>3.176548931022428</v>
      </c>
      <c r="E28" s="11">
        <f t="shared" si="15"/>
        <v>4.7472253467225123</v>
      </c>
      <c r="F28" s="10">
        <f t="shared" si="4"/>
        <v>6.5537687530056514</v>
      </c>
      <c r="G28" s="12">
        <f t="shared" si="5"/>
        <v>9.3302121031685576</v>
      </c>
      <c r="H28" s="13"/>
      <c r="I28" s="10">
        <f t="shared" si="6"/>
        <v>1.2647124109185357</v>
      </c>
      <c r="J28" s="11">
        <f t="shared" si="16"/>
        <v>1.395602112226876</v>
      </c>
      <c r="K28" s="10">
        <f t="shared" si="17"/>
        <v>1.5461473960838044</v>
      </c>
      <c r="L28" s="12">
        <f t="shared" si="18"/>
        <v>1.7775176752640465</v>
      </c>
      <c r="N28" s="14">
        <f t="shared" si="7"/>
        <v>0.79069359276210449</v>
      </c>
      <c r="O28" s="15">
        <f t="shared" si="8"/>
        <v>0.71653660541138176</v>
      </c>
      <c r="P28" s="14">
        <f t="shared" si="9"/>
        <v>0.6467688672715638</v>
      </c>
      <c r="Q28" s="16">
        <f t="shared" si="10"/>
        <v>0.56258231010358428</v>
      </c>
      <c r="S28" s="14">
        <f t="shared" si="11"/>
        <v>0.20930640723789551</v>
      </c>
      <c r="T28" s="15">
        <f t="shared" si="12"/>
        <v>0.28346339458861824</v>
      </c>
      <c r="U28" s="14">
        <f t="shared" si="13"/>
        <v>0.3532311327284362</v>
      </c>
      <c r="V28" s="16">
        <f t="shared" si="14"/>
        <v>0.43741768989641572</v>
      </c>
    </row>
    <row r="29" spans="2:22">
      <c r="B29" s="9">
        <f t="shared" si="2"/>
        <v>16</v>
      </c>
      <c r="C29" s="1">
        <v>13</v>
      </c>
      <c r="D29" s="10">
        <f t="shared" si="3"/>
        <v>3.1362050930216006</v>
      </c>
      <c r="E29" s="11">
        <f t="shared" si="15"/>
        <v>4.6671927318268489</v>
      </c>
      <c r="F29" s="10">
        <f t="shared" si="4"/>
        <v>6.4142543002505814</v>
      </c>
      <c r="G29" s="12">
        <f t="shared" si="5"/>
        <v>9.0738057285156639</v>
      </c>
      <c r="H29" s="13"/>
      <c r="I29" s="10">
        <f t="shared" si="6"/>
        <v>1.2412465456170463</v>
      </c>
      <c r="J29" s="11">
        <f t="shared" si="16"/>
        <v>1.3590148255251422</v>
      </c>
      <c r="K29" s="10">
        <f t="shared" si="17"/>
        <v>1.4934041769423523</v>
      </c>
      <c r="L29" s="12">
        <f t="shared" si="18"/>
        <v>1.6979850560396663</v>
      </c>
      <c r="N29" s="14">
        <f t="shared" si="7"/>
        <v>0.80564171842499011</v>
      </c>
      <c r="O29" s="15">
        <f t="shared" si="8"/>
        <v>0.7358271456778156</v>
      </c>
      <c r="P29" s="14">
        <f t="shared" si="9"/>
        <v>0.66961109084844994</v>
      </c>
      <c r="Q29" s="16">
        <f t="shared" si="10"/>
        <v>0.58893333392013036</v>
      </c>
      <c r="S29" s="14">
        <f t="shared" si="11"/>
        <v>0.19435828157500989</v>
      </c>
      <c r="T29" s="15">
        <f t="shared" si="12"/>
        <v>0.2641728543221844</v>
      </c>
      <c r="U29" s="14">
        <f t="shared" si="13"/>
        <v>0.33038890915155006</v>
      </c>
      <c r="V29" s="16">
        <f t="shared" si="14"/>
        <v>0.41106666607986964</v>
      </c>
    </row>
    <row r="30" spans="2:22">
      <c r="B30" s="9">
        <f t="shared" si="2"/>
        <v>17</v>
      </c>
      <c r="C30" s="1">
        <v>14</v>
      </c>
      <c r="D30" s="10">
        <f t="shared" si="3"/>
        <v>3.1022133943833707</v>
      </c>
      <c r="E30" s="11">
        <f t="shared" si="15"/>
        <v>4.60010993666942</v>
      </c>
      <c r="F30" s="10">
        <f t="shared" si="4"/>
        <v>6.297938631102947</v>
      </c>
      <c r="G30" s="12">
        <f t="shared" si="5"/>
        <v>8.8615926651764223</v>
      </c>
      <c r="H30" s="13"/>
      <c r="I30" s="10">
        <f t="shared" si="6"/>
        <v>1.2215866710273837</v>
      </c>
      <c r="J30" s="11">
        <f t="shared" si="16"/>
        <v>1.3285792811906729</v>
      </c>
      <c r="K30" s="10">
        <f t="shared" si="17"/>
        <v>1.4498527593644961</v>
      </c>
      <c r="L30" s="12">
        <f t="shared" si="18"/>
        <v>1.6329709046554588</v>
      </c>
      <c r="N30" s="14">
        <f t="shared" si="7"/>
        <v>0.81860749115654319</v>
      </c>
      <c r="O30" s="15">
        <f t="shared" si="8"/>
        <v>0.7526837232504483</v>
      </c>
      <c r="P30" s="14">
        <f t="shared" si="9"/>
        <v>0.68972521074369175</v>
      </c>
      <c r="Q30" s="16">
        <f t="shared" si="10"/>
        <v>0.61238078225955317</v>
      </c>
      <c r="S30" s="14">
        <f t="shared" si="11"/>
        <v>0.18139250884345681</v>
      </c>
      <c r="T30" s="15">
        <f t="shared" si="12"/>
        <v>0.2473162767495517</v>
      </c>
      <c r="U30" s="14">
        <f t="shared" si="13"/>
        <v>0.31027478925630825</v>
      </c>
      <c r="V30" s="16">
        <f t="shared" si="14"/>
        <v>0.38761921774044683</v>
      </c>
    </row>
    <row r="31" spans="2:22">
      <c r="B31" s="9">
        <f t="shared" si="2"/>
        <v>18</v>
      </c>
      <c r="C31" s="1">
        <v>15</v>
      </c>
      <c r="D31" s="10">
        <f t="shared" si="3"/>
        <v>3.0731855495938558</v>
      </c>
      <c r="E31" s="11">
        <f t="shared" si="15"/>
        <v>4.5430771652669675</v>
      </c>
      <c r="F31" s="10">
        <f t="shared" si="4"/>
        <v>6.1995009378011021</v>
      </c>
      <c r="G31" s="12">
        <f t="shared" si="5"/>
        <v>8.6831168176389468</v>
      </c>
      <c r="H31" s="13"/>
      <c r="I31" s="10">
        <f t="shared" si="6"/>
        <v>1.2048790366395905</v>
      </c>
      <c r="J31" s="11">
        <f t="shared" si="16"/>
        <v>1.3028718110177979</v>
      </c>
      <c r="K31" s="10">
        <f t="shared" si="17"/>
        <v>1.4133000625200736</v>
      </c>
      <c r="L31" s="12">
        <f t="shared" si="18"/>
        <v>1.578874454509263</v>
      </c>
      <c r="N31" s="14">
        <f t="shared" si="7"/>
        <v>0.82995883370085144</v>
      </c>
      <c r="O31" s="15">
        <f t="shared" si="8"/>
        <v>0.76753521838714456</v>
      </c>
      <c r="P31" s="14">
        <f t="shared" si="9"/>
        <v>0.70756382633769022</v>
      </c>
      <c r="Q31" s="16">
        <f t="shared" si="10"/>
        <v>0.63336258126414136</v>
      </c>
      <c r="S31" s="14">
        <f t="shared" si="11"/>
        <v>0.17004116629914856</v>
      </c>
      <c r="T31" s="15">
        <f t="shared" si="12"/>
        <v>0.23246478161285544</v>
      </c>
      <c r="U31" s="14">
        <f t="shared" si="13"/>
        <v>0.29243617366230978</v>
      </c>
      <c r="V31" s="16">
        <f t="shared" si="14"/>
        <v>0.36663741873585864</v>
      </c>
    </row>
    <row r="32" spans="2:22">
      <c r="B32" s="9">
        <f t="shared" si="2"/>
        <v>19</v>
      </c>
      <c r="C32" s="1">
        <v>16</v>
      </c>
      <c r="D32" s="10">
        <f t="shared" si="3"/>
        <v>3.0481098110878739</v>
      </c>
      <c r="E32" s="11">
        <f t="shared" si="15"/>
        <v>4.4939984776663584</v>
      </c>
      <c r="F32" s="10">
        <f t="shared" si="4"/>
        <v>6.1151271977003523</v>
      </c>
      <c r="G32" s="12">
        <f t="shared" si="5"/>
        <v>8.5309652858961993</v>
      </c>
      <c r="H32" s="13"/>
      <c r="I32" s="10">
        <f t="shared" si="6"/>
        <v>1.190506863192992</v>
      </c>
      <c r="J32" s="11">
        <f t="shared" si="16"/>
        <v>1.2808749048541475</v>
      </c>
      <c r="K32" s="10">
        <f t="shared" si="17"/>
        <v>1.3821954498562721</v>
      </c>
      <c r="L32" s="12">
        <f t="shared" si="18"/>
        <v>1.5331853303685126</v>
      </c>
      <c r="N32" s="14">
        <f t="shared" si="7"/>
        <v>0.83997835788863562</v>
      </c>
      <c r="O32" s="15">
        <f t="shared" si="8"/>
        <v>0.78071636520497645</v>
      </c>
      <c r="P32" s="14">
        <f t="shared" si="9"/>
        <v>0.72348668207812816</v>
      </c>
      <c r="Q32" s="16">
        <f t="shared" si="10"/>
        <v>0.65223686934158343</v>
      </c>
      <c r="S32" s="14">
        <f t="shared" si="11"/>
        <v>0.16002164211136438</v>
      </c>
      <c r="T32" s="15">
        <f t="shared" si="12"/>
        <v>0.21928363479502355</v>
      </c>
      <c r="U32" s="14">
        <f t="shared" si="13"/>
        <v>0.27651331792187184</v>
      </c>
      <c r="V32" s="16">
        <f t="shared" si="14"/>
        <v>0.34776313065841657</v>
      </c>
    </row>
    <row r="33" spans="2:22">
      <c r="B33" s="9">
        <f t="shared" si="2"/>
        <v>20</v>
      </c>
      <c r="C33" s="1">
        <v>17</v>
      </c>
      <c r="D33" s="10">
        <f t="shared" si="3"/>
        <v>3.026231561405635</v>
      </c>
      <c r="E33" s="11">
        <f t="shared" si="15"/>
        <v>4.4513217724681331</v>
      </c>
      <c r="F33" s="10">
        <f t="shared" si="4"/>
        <v>6.0420133439571178</v>
      </c>
      <c r="G33" s="12">
        <f t="shared" si="5"/>
        <v>8.3997401451896341</v>
      </c>
      <c r="H33" s="13"/>
      <c r="I33" s="10">
        <f t="shared" si="6"/>
        <v>1.178013621259155</v>
      </c>
      <c r="J33" s="11">
        <f t="shared" si="16"/>
        <v>1.2618424572040079</v>
      </c>
      <c r="K33" s="10">
        <f t="shared" si="17"/>
        <v>1.3554125496445364</v>
      </c>
      <c r="L33" s="12">
        <f t="shared" si="18"/>
        <v>1.4941023614817432</v>
      </c>
      <c r="N33" s="14">
        <f t="shared" si="7"/>
        <v>0.84888661892646045</v>
      </c>
      <c r="O33" s="15">
        <f t="shared" si="8"/>
        <v>0.79249195831926689</v>
      </c>
      <c r="P33" s="14">
        <f t="shared" si="9"/>
        <v>0.73778275128281412</v>
      </c>
      <c r="Q33" s="16">
        <f t="shared" si="10"/>
        <v>0.66929818584067557</v>
      </c>
      <c r="S33" s="14">
        <f t="shared" si="11"/>
        <v>0.15111338107353955</v>
      </c>
      <c r="T33" s="15">
        <f t="shared" si="12"/>
        <v>0.20750804168073311</v>
      </c>
      <c r="U33" s="14">
        <f t="shared" si="13"/>
        <v>0.26221724871718588</v>
      </c>
      <c r="V33" s="16">
        <f t="shared" si="14"/>
        <v>0.33070181415932443</v>
      </c>
    </row>
    <row r="34" spans="2:22">
      <c r="B34" s="9">
        <f t="shared" si="2"/>
        <v>21</v>
      </c>
      <c r="C34" s="1">
        <v>18</v>
      </c>
      <c r="D34" s="10">
        <f t="shared" si="3"/>
        <v>3.0069765917954268</v>
      </c>
      <c r="E34" s="11">
        <f t="shared" si="15"/>
        <v>4.4138734191705664</v>
      </c>
      <c r="F34" s="10">
        <f t="shared" si="4"/>
        <v>5.9780524647896112</v>
      </c>
      <c r="G34" s="12">
        <f t="shared" si="5"/>
        <v>8.2854195550996597</v>
      </c>
      <c r="H34" s="13"/>
      <c r="I34" s="10">
        <f t="shared" si="6"/>
        <v>1.167054255099746</v>
      </c>
      <c r="J34" s="11">
        <f t="shared" si="16"/>
        <v>1.2452151899539203</v>
      </c>
      <c r="K34" s="10">
        <f t="shared" si="17"/>
        <v>1.3321140258216451</v>
      </c>
      <c r="L34" s="12">
        <f t="shared" si="18"/>
        <v>1.4603010863944255</v>
      </c>
      <c r="N34" s="14">
        <f t="shared" si="7"/>
        <v>0.85685819286484821</v>
      </c>
      <c r="O34" s="15">
        <f t="shared" si="8"/>
        <v>0.80307404540817184</v>
      </c>
      <c r="P34" s="14">
        <f t="shared" si="9"/>
        <v>0.75068648825553963</v>
      </c>
      <c r="Q34" s="16">
        <f t="shared" si="10"/>
        <v>0.68479028695997368</v>
      </c>
      <c r="S34" s="14">
        <f t="shared" si="11"/>
        <v>0.14314180713515179</v>
      </c>
      <c r="T34" s="15">
        <f t="shared" si="12"/>
        <v>0.19692595459182816</v>
      </c>
      <c r="U34" s="14">
        <f t="shared" si="13"/>
        <v>0.24931351174446037</v>
      </c>
      <c r="V34" s="16">
        <f t="shared" si="14"/>
        <v>0.31520971304002632</v>
      </c>
    </row>
    <row r="35" spans="2:22">
      <c r="B35" s="9">
        <f t="shared" si="2"/>
        <v>22</v>
      </c>
      <c r="C35" s="1">
        <v>19</v>
      </c>
      <c r="D35" s="10">
        <f t="shared" si="3"/>
        <v>2.9899002798797945</v>
      </c>
      <c r="E35" s="11">
        <f t="shared" si="15"/>
        <v>4.3807496923317943</v>
      </c>
      <c r="F35" s="10">
        <f t="shared" si="4"/>
        <v>5.9216312623366516</v>
      </c>
      <c r="G35" s="12">
        <f t="shared" si="5"/>
        <v>8.1849468224689215</v>
      </c>
      <c r="H35" s="13"/>
      <c r="I35" s="10">
        <f t="shared" si="6"/>
        <v>1.1573631726252525</v>
      </c>
      <c r="J35" s="11">
        <f t="shared" si="16"/>
        <v>1.2305657732806208</v>
      </c>
      <c r="K35" s="10">
        <f t="shared" si="17"/>
        <v>1.3116648032808764</v>
      </c>
      <c r="L35" s="12">
        <f t="shared" si="18"/>
        <v>1.4307866748667855</v>
      </c>
      <c r="N35" s="14">
        <f t="shared" si="7"/>
        <v>0.86403302235001589</v>
      </c>
      <c r="O35" s="15">
        <f t="shared" si="8"/>
        <v>0.81263433593968315</v>
      </c>
      <c r="P35" s="14">
        <f t="shared" si="9"/>
        <v>0.76238990136709694</v>
      </c>
      <c r="Q35" s="16">
        <f t="shared" si="10"/>
        <v>0.698916209918649</v>
      </c>
      <c r="S35" s="14">
        <f t="shared" si="11"/>
        <v>0.13596697764998411</v>
      </c>
      <c r="T35" s="15">
        <f t="shared" si="12"/>
        <v>0.18736566406031685</v>
      </c>
      <c r="U35" s="14">
        <f t="shared" si="13"/>
        <v>0.23761009863290306</v>
      </c>
      <c r="V35" s="16">
        <f t="shared" si="14"/>
        <v>0.301083790081351</v>
      </c>
    </row>
    <row r="36" spans="2:22">
      <c r="B36" s="9">
        <f t="shared" si="2"/>
        <v>23</v>
      </c>
      <c r="C36" s="1">
        <v>20</v>
      </c>
      <c r="D36" s="10">
        <f t="shared" si="3"/>
        <v>2.9746530174637691</v>
      </c>
      <c r="E36" s="11">
        <f t="shared" si="15"/>
        <v>4.3512435033292869</v>
      </c>
      <c r="F36" s="10">
        <f t="shared" si="4"/>
        <v>5.871493765808073</v>
      </c>
      <c r="G36" s="12">
        <f t="shared" si="5"/>
        <v>8.0959580640856927</v>
      </c>
      <c r="H36" s="13"/>
      <c r="I36" s="10">
        <f t="shared" si="6"/>
        <v>1.1487326508731885</v>
      </c>
      <c r="J36" s="11">
        <f t="shared" si="16"/>
        <v>1.2175621751664643</v>
      </c>
      <c r="K36" s="10">
        <f t="shared" si="17"/>
        <v>1.2935746882904038</v>
      </c>
      <c r="L36" s="12">
        <f t="shared" si="18"/>
        <v>1.4047979032042845</v>
      </c>
      <c r="N36" s="14">
        <f t="shared" si="7"/>
        <v>0.87052457265828387</v>
      </c>
      <c r="O36" s="15">
        <f t="shared" si="8"/>
        <v>0.82131329339569925</v>
      </c>
      <c r="P36" s="14">
        <f t="shared" si="9"/>
        <v>0.7730516135265495</v>
      </c>
      <c r="Q36" s="16">
        <f t="shared" si="10"/>
        <v>0.71184616500283948</v>
      </c>
      <c r="S36" s="14">
        <f t="shared" si="11"/>
        <v>0.12947542734171613</v>
      </c>
      <c r="T36" s="15">
        <f t="shared" si="12"/>
        <v>0.17868670660430075</v>
      </c>
      <c r="U36" s="14">
        <f t="shared" si="13"/>
        <v>0.2269483864734505</v>
      </c>
      <c r="V36" s="16">
        <f t="shared" si="14"/>
        <v>0.28815383499716052</v>
      </c>
    </row>
    <row r="37" spans="2:22">
      <c r="B37" s="9">
        <f t="shared" si="2"/>
        <v>24</v>
      </c>
      <c r="C37" s="1">
        <v>21</v>
      </c>
      <c r="D37" s="10">
        <f t="shared" si="3"/>
        <v>2.9609561375774502</v>
      </c>
      <c r="E37" s="11">
        <f t="shared" si="15"/>
        <v>4.3247937431830419</v>
      </c>
      <c r="F37" s="10">
        <f t="shared" si="4"/>
        <v>5.8266477641598202</v>
      </c>
      <c r="G37" s="12">
        <f t="shared" si="5"/>
        <v>8.0165969468084768</v>
      </c>
      <c r="H37" s="13"/>
      <c r="I37" s="10">
        <f t="shared" si="6"/>
        <v>1.1409979113132118</v>
      </c>
      <c r="J37" s="11">
        <f t="shared" si="16"/>
        <v>1.2059425591991926</v>
      </c>
      <c r="K37" s="10">
        <f t="shared" si="17"/>
        <v>1.2774594173409439</v>
      </c>
      <c r="L37" s="12">
        <f t="shared" si="18"/>
        <v>1.3817427117527847</v>
      </c>
      <c r="N37" s="14">
        <f t="shared" si="7"/>
        <v>0.8764257936713199</v>
      </c>
      <c r="O37" s="15">
        <f t="shared" si="8"/>
        <v>0.82922689175515207</v>
      </c>
      <c r="P37" s="14">
        <f t="shared" si="9"/>
        <v>0.78280373249078938</v>
      </c>
      <c r="Q37" s="16">
        <f t="shared" si="10"/>
        <v>0.7237237377800011</v>
      </c>
      <c r="S37" s="14">
        <f t="shared" si="11"/>
        <v>0.1235742063286801</v>
      </c>
      <c r="T37" s="15">
        <f t="shared" si="12"/>
        <v>0.17077310824484793</v>
      </c>
      <c r="U37" s="14">
        <f t="shared" si="13"/>
        <v>0.21719626750921062</v>
      </c>
      <c r="V37" s="16">
        <f t="shared" si="14"/>
        <v>0.2762762622199989</v>
      </c>
    </row>
    <row r="38" spans="2:22">
      <c r="B38" s="9">
        <f t="shared" si="2"/>
        <v>25</v>
      </c>
      <c r="C38" s="1">
        <v>22</v>
      </c>
      <c r="D38" s="10">
        <f t="shared" si="3"/>
        <v>2.9485848024657169</v>
      </c>
      <c r="E38" s="11">
        <f t="shared" si="15"/>
        <v>4.300949501777656</v>
      </c>
      <c r="F38" s="10">
        <f t="shared" si="4"/>
        <v>5.7862991330089288</v>
      </c>
      <c r="G38" s="12">
        <f t="shared" si="5"/>
        <v>7.9453857291700389</v>
      </c>
      <c r="H38" s="13"/>
      <c r="I38" s="10">
        <f t="shared" si="6"/>
        <v>1.13402658193026</v>
      </c>
      <c r="J38" s="11">
        <f t="shared" si="16"/>
        <v>1.1954977046262572</v>
      </c>
      <c r="K38" s="10">
        <f t="shared" si="17"/>
        <v>1.2630135969549512</v>
      </c>
      <c r="L38" s="12">
        <f t="shared" si="18"/>
        <v>1.3611538967804564</v>
      </c>
      <c r="N38" s="14">
        <f t="shared" si="7"/>
        <v>0.88181354470357354</v>
      </c>
      <c r="O38" s="15">
        <f t="shared" si="8"/>
        <v>0.83647170222934497</v>
      </c>
      <c r="P38" s="14">
        <f t="shared" si="9"/>
        <v>0.79175711362960699</v>
      </c>
      <c r="Q38" s="16">
        <f t="shared" si="10"/>
        <v>0.73467078363828264</v>
      </c>
      <c r="S38" s="14">
        <f t="shared" si="11"/>
        <v>0.11818645529642646</v>
      </c>
      <c r="T38" s="15">
        <f t="shared" si="12"/>
        <v>0.16352829777065503</v>
      </c>
      <c r="U38" s="14">
        <f t="shared" si="13"/>
        <v>0.20824288637039301</v>
      </c>
      <c r="V38" s="16">
        <f t="shared" si="14"/>
        <v>0.26532921636171736</v>
      </c>
    </row>
    <row r="39" spans="2:22">
      <c r="B39" s="9">
        <f t="shared" si="2"/>
        <v>26</v>
      </c>
      <c r="C39" s="1">
        <v>23</v>
      </c>
      <c r="D39" s="10">
        <f t="shared" si="3"/>
        <v>2.9373556136220018</v>
      </c>
      <c r="E39" s="11">
        <f t="shared" si="15"/>
        <v>4.2793443091446459</v>
      </c>
      <c r="F39" s="10">
        <f t="shared" si="4"/>
        <v>5.7498048257043335</v>
      </c>
      <c r="G39" s="12">
        <f t="shared" si="5"/>
        <v>7.8811336413683684</v>
      </c>
      <c r="H39" s="13"/>
      <c r="I39" s="10">
        <f t="shared" si="6"/>
        <v>1.1277111136357392</v>
      </c>
      <c r="J39" s="11">
        <f t="shared" si="16"/>
        <v>1.1860584482236802</v>
      </c>
      <c r="K39" s="10">
        <f t="shared" si="17"/>
        <v>1.249991514161058</v>
      </c>
      <c r="L39" s="12">
        <f t="shared" si="18"/>
        <v>1.3426579844073203</v>
      </c>
      <c r="N39" s="14">
        <f t="shared" si="7"/>
        <v>0.88675192423705151</v>
      </c>
      <c r="O39" s="15">
        <f t="shared" si="8"/>
        <v>0.84312876949501625</v>
      </c>
      <c r="P39" s="14">
        <f t="shared" si="9"/>
        <v>0.80000543097379195</v>
      </c>
      <c r="Q39" s="16">
        <f t="shared" si="10"/>
        <v>0.74479131067873749</v>
      </c>
      <c r="S39" s="14">
        <f t="shared" si="11"/>
        <v>0.11324807576294849</v>
      </c>
      <c r="T39" s="15">
        <f t="shared" si="12"/>
        <v>0.15687123050498375</v>
      </c>
      <c r="U39" s="14">
        <f t="shared" si="13"/>
        <v>0.19999456902620805</v>
      </c>
      <c r="V39" s="16">
        <f t="shared" si="14"/>
        <v>0.25520868932126251</v>
      </c>
    </row>
    <row r="40" spans="2:22">
      <c r="B40" s="9">
        <f t="shared" si="2"/>
        <v>27</v>
      </c>
      <c r="C40" s="1">
        <v>24</v>
      </c>
      <c r="D40" s="10">
        <f t="shared" si="3"/>
        <v>2.9271174913552134</v>
      </c>
      <c r="E40" s="11">
        <f t="shared" si="15"/>
        <v>4.2596772726902348</v>
      </c>
      <c r="F40" s="10">
        <f t="shared" si="4"/>
        <v>5.7166386275180701</v>
      </c>
      <c r="G40" s="12">
        <f t="shared" si="5"/>
        <v>7.8228705933679761</v>
      </c>
      <c r="H40" s="13"/>
      <c r="I40" s="10">
        <f t="shared" si="6"/>
        <v>1.1219632288064671</v>
      </c>
      <c r="J40" s="11">
        <f t="shared" si="16"/>
        <v>1.1774865530287597</v>
      </c>
      <c r="K40" s="10">
        <f t="shared" si="17"/>
        <v>1.2381932761465864</v>
      </c>
      <c r="L40" s="12">
        <f t="shared" si="18"/>
        <v>1.3259529413903324</v>
      </c>
      <c r="N40" s="14">
        <f t="shared" si="7"/>
        <v>0.89129480746333334</v>
      </c>
      <c r="O40" s="15">
        <f t="shared" si="8"/>
        <v>0.84926659878006716</v>
      </c>
      <c r="P40" s="14">
        <f t="shared" si="9"/>
        <v>0.80762835598019567</v>
      </c>
      <c r="Q40" s="16">
        <f t="shared" si="10"/>
        <v>0.75417457798422816</v>
      </c>
      <c r="S40" s="14">
        <f t="shared" si="11"/>
        <v>0.10870519253666666</v>
      </c>
      <c r="T40" s="15">
        <f t="shared" si="12"/>
        <v>0.15073340121993284</v>
      </c>
      <c r="U40" s="14">
        <f t="shared" si="13"/>
        <v>0.19237164401980433</v>
      </c>
      <c r="V40" s="16">
        <f t="shared" si="14"/>
        <v>0.24582542201577184</v>
      </c>
    </row>
    <row r="41" spans="2:22">
      <c r="B41" s="9">
        <f t="shared" si="2"/>
        <v>28</v>
      </c>
      <c r="C41" s="1">
        <v>25</v>
      </c>
      <c r="D41" s="10">
        <f t="shared" si="3"/>
        <v>2.9177448602502181</v>
      </c>
      <c r="E41" s="11">
        <f t="shared" si="15"/>
        <v>4.2416990502771483</v>
      </c>
      <c r="F41" s="10">
        <f t="shared" si="4"/>
        <v>5.6863658097817718</v>
      </c>
      <c r="G41" s="12">
        <f t="shared" si="5"/>
        <v>7.7697984153689905</v>
      </c>
      <c r="H41" s="13"/>
      <c r="I41" s="10">
        <f t="shared" si="6"/>
        <v>1.1167097944100086</v>
      </c>
      <c r="J41" s="11">
        <f t="shared" si="16"/>
        <v>1.1696679620110859</v>
      </c>
      <c r="K41" s="10">
        <f t="shared" si="17"/>
        <v>1.227454632391271</v>
      </c>
      <c r="L41" s="12">
        <f t="shared" si="18"/>
        <v>1.3107919366147596</v>
      </c>
      <c r="N41" s="14">
        <f t="shared" si="7"/>
        <v>0.89548780265541605</v>
      </c>
      <c r="O41" s="15">
        <f t="shared" si="8"/>
        <v>0.85494348180712343</v>
      </c>
      <c r="P41" s="14">
        <f t="shared" si="9"/>
        <v>0.8146940616875149</v>
      </c>
      <c r="Q41" s="16">
        <f t="shared" si="10"/>
        <v>0.76289758280218889</v>
      </c>
      <c r="S41" s="14">
        <f t="shared" si="11"/>
        <v>0.10451219734458395</v>
      </c>
      <c r="T41" s="15">
        <f t="shared" si="12"/>
        <v>0.14505651819287657</v>
      </c>
      <c r="U41" s="14">
        <f t="shared" si="13"/>
        <v>0.1853059383124851</v>
      </c>
      <c r="V41" s="16">
        <f t="shared" si="14"/>
        <v>0.23710241719781111</v>
      </c>
    </row>
    <row r="42" spans="2:22">
      <c r="B42" s="9">
        <f t="shared" si="2"/>
        <v>29</v>
      </c>
      <c r="C42" s="1">
        <v>26</v>
      </c>
      <c r="D42" s="10">
        <f t="shared" si="3"/>
        <v>2.9091324882039515</v>
      </c>
      <c r="E42" s="11">
        <f t="shared" si="15"/>
        <v>4.2252012731274835</v>
      </c>
      <c r="F42" s="10">
        <f t="shared" si="4"/>
        <v>5.6586241004310436</v>
      </c>
      <c r="G42" s="12">
        <f t="shared" si="5"/>
        <v>7.7212544577375972</v>
      </c>
      <c r="H42" s="13"/>
      <c r="I42" s="10">
        <f t="shared" si="6"/>
        <v>1.1118897110847674</v>
      </c>
      <c r="J42" s="11">
        <f t="shared" si="16"/>
        <v>1.162507741274134</v>
      </c>
      <c r="K42" s="10">
        <f t="shared" si="17"/>
        <v>1.2176393884781171</v>
      </c>
      <c r="L42" s="12">
        <f t="shared" si="18"/>
        <v>1.2969713252975998</v>
      </c>
      <c r="N42" s="14">
        <f t="shared" si="7"/>
        <v>0.89936977564473819</v>
      </c>
      <c r="O42" s="15">
        <f t="shared" si="8"/>
        <v>0.8602093254914398</v>
      </c>
      <c r="P42" s="14">
        <f t="shared" si="9"/>
        <v>0.82126121203245839</v>
      </c>
      <c r="Q42" s="16">
        <f t="shared" si="10"/>
        <v>0.77102706936912613</v>
      </c>
      <c r="S42" s="14">
        <f t="shared" si="11"/>
        <v>0.10063022435526181</v>
      </c>
      <c r="T42" s="15">
        <f t="shared" si="12"/>
        <v>0.1397906745085602</v>
      </c>
      <c r="U42" s="14">
        <f t="shared" si="13"/>
        <v>0.17873878796754161</v>
      </c>
      <c r="V42" s="16">
        <f t="shared" si="14"/>
        <v>0.22897293063087387</v>
      </c>
    </row>
    <row r="43" spans="2:22">
      <c r="B43" s="9">
        <f t="shared" si="2"/>
        <v>30</v>
      </c>
      <c r="C43" s="1">
        <v>27</v>
      </c>
      <c r="D43" s="10">
        <f t="shared" si="3"/>
        <v>2.9011915293304975</v>
      </c>
      <c r="E43" s="11">
        <f t="shared" si="15"/>
        <v>4.2100084683597538</v>
      </c>
      <c r="F43" s="10">
        <f t="shared" si="4"/>
        <v>5.633109209587837</v>
      </c>
      <c r="G43" s="12">
        <f t="shared" si="5"/>
        <v>7.6766840488874815</v>
      </c>
      <c r="H43" s="13"/>
      <c r="I43" s="10">
        <f t="shared" si="6"/>
        <v>1.1074515381233518</v>
      </c>
      <c r="J43" s="11">
        <f t="shared" si="16"/>
        <v>1.1559262395688799</v>
      </c>
      <c r="K43" s="10">
        <f t="shared" si="17"/>
        <v>1.2086336744291792</v>
      </c>
      <c r="L43" s="12">
        <f t="shared" si="18"/>
        <v>1.2843216314402772</v>
      </c>
      <c r="N43" s="14">
        <f t="shared" si="7"/>
        <v>0.90297404949616544</v>
      </c>
      <c r="O43" s="15">
        <f t="shared" si="8"/>
        <v>0.86510710265818092</v>
      </c>
      <c r="P43" s="14">
        <f t="shared" si="9"/>
        <v>0.82738055471794292</v>
      </c>
      <c r="Q43" s="16">
        <f t="shared" si="10"/>
        <v>0.77862116117951674</v>
      </c>
      <c r="S43" s="14">
        <f t="shared" si="11"/>
        <v>9.7025950503834557E-2</v>
      </c>
      <c r="T43" s="15">
        <f t="shared" si="12"/>
        <v>0.13489289734181908</v>
      </c>
      <c r="U43" s="14">
        <f t="shared" si="13"/>
        <v>0.17261944528205708</v>
      </c>
      <c r="V43" s="16">
        <f t="shared" si="14"/>
        <v>0.22137883882048326</v>
      </c>
    </row>
    <row r="44" spans="2:22">
      <c r="B44" s="9">
        <f t="shared" si="2"/>
        <v>31</v>
      </c>
      <c r="C44" s="1">
        <v>28</v>
      </c>
      <c r="D44" s="10">
        <f t="shared" si="3"/>
        <v>2.8938464555164822</v>
      </c>
      <c r="E44" s="11">
        <f t="shared" si="15"/>
        <v>4.195971818557763</v>
      </c>
      <c r="F44" s="10">
        <f t="shared" si="4"/>
        <v>5.6095636881404802</v>
      </c>
      <c r="G44" s="12">
        <f t="shared" si="5"/>
        <v>7.6356193977628095</v>
      </c>
      <c r="H44" s="13"/>
      <c r="I44" s="10">
        <f t="shared" si="6"/>
        <v>1.1033516591255887</v>
      </c>
      <c r="J44" s="11">
        <f t="shared" si="16"/>
        <v>1.149856136377063</v>
      </c>
      <c r="K44" s="10">
        <f t="shared" si="17"/>
        <v>1.2003415602907315</v>
      </c>
      <c r="L44" s="12">
        <f t="shared" si="18"/>
        <v>1.2727006927772431</v>
      </c>
      <c r="N44" s="14">
        <f t="shared" si="7"/>
        <v>0.90632935721735775</v>
      </c>
      <c r="O44" s="15">
        <f t="shared" si="8"/>
        <v>0.86967401256888899</v>
      </c>
      <c r="P44" s="14">
        <f t="shared" si="9"/>
        <v>0.83309620618134117</v>
      </c>
      <c r="Q44" s="16">
        <f t="shared" si="10"/>
        <v>0.78573069510776716</v>
      </c>
      <c r="S44" s="14">
        <f t="shared" si="11"/>
        <v>9.3670642782642255E-2</v>
      </c>
      <c r="T44" s="15">
        <f t="shared" si="12"/>
        <v>0.13032598743111101</v>
      </c>
      <c r="U44" s="14">
        <f t="shared" si="13"/>
        <v>0.16690379381865883</v>
      </c>
      <c r="V44" s="16">
        <f t="shared" si="14"/>
        <v>0.21426930489223284</v>
      </c>
    </row>
    <row r="45" spans="2:22">
      <c r="B45" s="9">
        <f t="shared" si="2"/>
        <v>32</v>
      </c>
      <c r="C45" s="1">
        <v>29</v>
      </c>
      <c r="D45" s="10">
        <f t="shared" si="3"/>
        <v>2.8870326522965684</v>
      </c>
      <c r="E45" s="11">
        <f t="shared" si="15"/>
        <v>4.1829642890582681</v>
      </c>
      <c r="F45" s="10">
        <f t="shared" si="4"/>
        <v>5.5877682578223444</v>
      </c>
      <c r="G45" s="12">
        <f t="shared" si="5"/>
        <v>7.59766324995402</v>
      </c>
      <c r="H45" s="13"/>
      <c r="I45" s="10">
        <f>1+(D45/C45)</f>
        <v>1.099552850079192</v>
      </c>
      <c r="J45" s="11">
        <f t="shared" si="16"/>
        <v>1.1442401478985609</v>
      </c>
      <c r="K45" s="10">
        <f t="shared" si="17"/>
        <v>1.1926816640628395</v>
      </c>
      <c r="L45" s="12">
        <f t="shared" si="18"/>
        <v>1.2619883879294489</v>
      </c>
      <c r="N45" s="14">
        <f t="shared" si="7"/>
        <v>0.90946060476127</v>
      </c>
      <c r="O45" s="15">
        <f t="shared" si="8"/>
        <v>0.87394241657796812</v>
      </c>
      <c r="P45" s="14">
        <f>1/K45</f>
        <v>0.83844669548580608</v>
      </c>
      <c r="Q45" s="16">
        <f t="shared" si="10"/>
        <v>0.79240031807321565</v>
      </c>
      <c r="S45" s="14">
        <f t="shared" si="11"/>
        <v>9.0539395238730003E-2</v>
      </c>
      <c r="T45" s="15">
        <f t="shared" si="12"/>
        <v>0.12605758342203188</v>
      </c>
      <c r="U45" s="14">
        <f t="shared" si="13"/>
        <v>0.16155330451419392</v>
      </c>
      <c r="V45" s="16">
        <f t="shared" si="14"/>
        <v>0.20759968192678435</v>
      </c>
    </row>
    <row r="46" spans="2:22">
      <c r="B46" s="9">
        <f t="shared" si="2"/>
        <v>33</v>
      </c>
      <c r="C46" s="1">
        <v>30</v>
      </c>
      <c r="D46" s="10">
        <f t="shared" si="3"/>
        <v>2.8806945171617104</v>
      </c>
      <c r="E46" s="11">
        <f t="shared" si="15"/>
        <v>4.1708767857666915</v>
      </c>
      <c r="F46" s="10">
        <f t="shared" si="4"/>
        <v>5.567534996510771</v>
      </c>
      <c r="G46" s="12">
        <f t="shared" si="5"/>
        <v>7.5624760946386269</v>
      </c>
      <c r="H46" s="13"/>
      <c r="I46" s="10">
        <f t="shared" si="6"/>
        <v>1.096023150572057</v>
      </c>
      <c r="J46" s="11">
        <f t="shared" si="16"/>
        <v>1.139029226192223</v>
      </c>
      <c r="K46" s="10">
        <f>1+(F46/C46)</f>
        <v>1.1855844998836924</v>
      </c>
      <c r="L46" s="12">
        <f t="shared" si="18"/>
        <v>1.2520825364879542</v>
      </c>
      <c r="N46" s="14">
        <f t="shared" si="7"/>
        <v>0.91238948691737143</v>
      </c>
      <c r="O46" s="15">
        <f t="shared" si="8"/>
        <v>0.87794059801520807</v>
      </c>
      <c r="P46" s="14">
        <f>1/K46</f>
        <v>0.8434658179978749</v>
      </c>
      <c r="Q46" s="16">
        <f t="shared" si="10"/>
        <v>0.79866939347701749</v>
      </c>
      <c r="S46" s="14">
        <f t="shared" si="11"/>
        <v>8.7610513082628572E-2</v>
      </c>
      <c r="T46" s="15">
        <f t="shared" si="12"/>
        <v>0.12205940198479193</v>
      </c>
      <c r="U46" s="14">
        <f t="shared" si="13"/>
        <v>0.1565341820021251</v>
      </c>
      <c r="V46" s="16">
        <f t="shared" si="14"/>
        <v>0.20133060652298251</v>
      </c>
    </row>
    <row r="47" spans="2:22">
      <c r="B47" s="9">
        <f t="shared" si="2"/>
        <v>43</v>
      </c>
      <c r="C47" s="1">
        <v>40</v>
      </c>
      <c r="D47" s="10">
        <f t="shared" si="3"/>
        <v>2.8353542351115046</v>
      </c>
      <c r="E47" s="11">
        <f t="shared" si="15"/>
        <v>4.0847457333016495</v>
      </c>
      <c r="F47" s="10">
        <f t="shared" si="4"/>
        <v>5.423937151592205</v>
      </c>
      <c r="G47" s="12">
        <f t="shared" si="5"/>
        <v>7.3140999292051116</v>
      </c>
      <c r="H47" s="13"/>
      <c r="I47" s="10">
        <f t="shared" si="6"/>
        <v>1.0708838558777876</v>
      </c>
      <c r="J47" s="11">
        <f t="shared" si="16"/>
        <v>1.1021186433325412</v>
      </c>
      <c r="K47" s="10">
        <f t="shared" si="17"/>
        <v>1.1355984287898051</v>
      </c>
      <c r="L47" s="12">
        <f t="shared" si="18"/>
        <v>1.1828524982301278</v>
      </c>
      <c r="N47" s="14">
        <f t="shared" si="7"/>
        <v>0.93380808246503533</v>
      </c>
      <c r="O47" s="15">
        <f t="shared" si="8"/>
        <v>0.90734333009397339</v>
      </c>
      <c r="P47" s="14">
        <f t="shared" si="9"/>
        <v>0.88059297604496434</v>
      </c>
      <c r="Q47" s="16">
        <f t="shared" si="10"/>
        <v>0.84541394763613775</v>
      </c>
      <c r="S47" s="14">
        <f t="shared" si="11"/>
        <v>6.6191917534964673E-2</v>
      </c>
      <c r="T47" s="15">
        <f t="shared" si="12"/>
        <v>9.2656669906026612E-2</v>
      </c>
      <c r="U47" s="14">
        <f t="shared" si="13"/>
        <v>0.11940702395503566</v>
      </c>
      <c r="V47" s="16">
        <f t="shared" si="14"/>
        <v>0.15458605236386225</v>
      </c>
    </row>
    <row r="48" spans="2:22">
      <c r="B48" s="9">
        <f t="shared" si="2"/>
        <v>63</v>
      </c>
      <c r="C48" s="1">
        <v>60</v>
      </c>
      <c r="D48" s="10">
        <f t="shared" si="3"/>
        <v>2.7910676298071491</v>
      </c>
      <c r="E48" s="11">
        <f t="shared" si="15"/>
        <v>4.001191376754992</v>
      </c>
      <c r="F48" s="10">
        <f t="shared" si="4"/>
        <v>5.2856105880166915</v>
      </c>
      <c r="G48" s="12">
        <f t="shared" si="5"/>
        <v>7.0771057936141268</v>
      </c>
      <c r="H48" s="13"/>
      <c r="I48" s="10">
        <f t="shared" si="6"/>
        <v>1.0465177938301191</v>
      </c>
      <c r="J48" s="11">
        <f t="shared" si="16"/>
        <v>1.0666865229459166</v>
      </c>
      <c r="K48" s="10">
        <f t="shared" si="17"/>
        <v>1.0880935098002782</v>
      </c>
      <c r="L48" s="12">
        <f t="shared" si="18"/>
        <v>1.117951763226902</v>
      </c>
      <c r="N48" s="14">
        <f t="shared" si="7"/>
        <v>0.95554992556804019</v>
      </c>
      <c r="O48" s="15">
        <f t="shared" si="8"/>
        <v>0.93748254851692947</v>
      </c>
      <c r="P48" s="14">
        <f t="shared" si="9"/>
        <v>0.91903865889573411</v>
      </c>
      <c r="Q48" s="16">
        <f t="shared" si="10"/>
        <v>0.89449297625646995</v>
      </c>
      <c r="S48" s="14">
        <f t="shared" si="11"/>
        <v>4.4450074431959807E-2</v>
      </c>
      <c r="T48" s="15">
        <f t="shared" si="12"/>
        <v>6.251745148307053E-2</v>
      </c>
      <c r="U48" s="14">
        <f t="shared" si="13"/>
        <v>8.0961341104265894E-2</v>
      </c>
      <c r="V48" s="16">
        <f t="shared" si="14"/>
        <v>0.10550702374353005</v>
      </c>
    </row>
    <row r="49" spans="2:22">
      <c r="B49" s="9">
        <f t="shared" si="2"/>
        <v>123</v>
      </c>
      <c r="C49" s="1">
        <v>120</v>
      </c>
      <c r="D49" s="10">
        <f t="shared" si="3"/>
        <v>2.7478065041332282</v>
      </c>
      <c r="E49" s="11">
        <f t="shared" si="15"/>
        <v>3.9201244089699174</v>
      </c>
      <c r="F49" s="10">
        <f t="shared" si="4"/>
        <v>5.1523314828846214</v>
      </c>
      <c r="G49" s="12">
        <f t="shared" si="5"/>
        <v>6.8508934508525297</v>
      </c>
      <c r="H49" s="19" t="s">
        <v>19</v>
      </c>
      <c r="I49" s="10">
        <f t="shared" si="6"/>
        <v>1.0228983875344435</v>
      </c>
      <c r="J49" s="11">
        <f t="shared" si="16"/>
        <v>1.0326677034080827</v>
      </c>
      <c r="K49" s="10">
        <f t="shared" si="17"/>
        <v>1.0429360956907052</v>
      </c>
      <c r="L49" s="12">
        <f t="shared" si="18"/>
        <v>1.0570907787571044</v>
      </c>
      <c r="M49" s="19" t="s">
        <v>19</v>
      </c>
      <c r="N49" s="14">
        <f t="shared" si="7"/>
        <v>0.97761421093874545</v>
      </c>
      <c r="O49" s="15">
        <f t="shared" si="8"/>
        <v>0.96836571599918309</v>
      </c>
      <c r="P49" s="14">
        <f t="shared" si="9"/>
        <v>0.95883151818398815</v>
      </c>
      <c r="Q49" s="16">
        <f t="shared" si="10"/>
        <v>0.94599254869649885</v>
      </c>
      <c r="R49" s="19" t="s">
        <v>19</v>
      </c>
      <c r="S49" s="14">
        <f t="shared" si="11"/>
        <v>2.2385789061254546E-2</v>
      </c>
      <c r="T49" s="15">
        <f t="shared" si="12"/>
        <v>3.1634284000816915E-2</v>
      </c>
      <c r="U49" s="14">
        <f t="shared" si="13"/>
        <v>4.1168481816011848E-2</v>
      </c>
      <c r="V49" s="16">
        <f t="shared" si="14"/>
        <v>5.4007451303501153E-2</v>
      </c>
    </row>
    <row r="50" spans="2:22">
      <c r="B50" s="9">
        <f t="shared" si="2"/>
        <v>153</v>
      </c>
      <c r="C50" s="1">
        <v>150</v>
      </c>
      <c r="D50" s="10">
        <f t="shared" si="3"/>
        <v>2.7392749113198342</v>
      </c>
      <c r="E50" s="11">
        <f t="shared" si="15"/>
        <v>3.9042018766656765</v>
      </c>
      <c r="F50" s="10">
        <f t="shared" si="4"/>
        <v>5.1262623822242821</v>
      </c>
      <c r="G50" s="12">
        <f t="shared" si="5"/>
        <v>6.8068943886929576</v>
      </c>
      <c r="H50" s="13"/>
      <c r="I50" s="10">
        <f t="shared" si="6"/>
        <v>1.0182618327421322</v>
      </c>
      <c r="J50" s="11">
        <f t="shared" si="16"/>
        <v>1.0260280125111045</v>
      </c>
      <c r="K50" s="10">
        <f t="shared" si="17"/>
        <v>1.0341750825481619</v>
      </c>
      <c r="L50" s="12">
        <f t="shared" si="18"/>
        <v>1.0453792959246198</v>
      </c>
      <c r="N50" s="14">
        <f t="shared" si="7"/>
        <v>0.98206568079552392</v>
      </c>
      <c r="O50" s="15">
        <f t="shared" si="8"/>
        <v>0.97463225935966069</v>
      </c>
      <c r="P50" s="14">
        <f t="shared" si="9"/>
        <v>0.96695425839892024</v>
      </c>
      <c r="Q50" s="16">
        <f t="shared" si="10"/>
        <v>0.95659059242752409</v>
      </c>
      <c r="S50" s="14">
        <f t="shared" si="11"/>
        <v>1.7934319204476079E-2</v>
      </c>
      <c r="T50" s="15">
        <f t="shared" si="12"/>
        <v>2.5367740640339309E-2</v>
      </c>
      <c r="U50" s="14">
        <f t="shared" si="13"/>
        <v>3.3045741601079759E-2</v>
      </c>
      <c r="V50" s="16">
        <f t="shared" si="14"/>
        <v>4.3409407572475911E-2</v>
      </c>
    </row>
    <row r="51" spans="2:22">
      <c r="B51" s="9">
        <f t="shared" si="2"/>
        <v>203</v>
      </c>
      <c r="C51" s="1">
        <v>200</v>
      </c>
      <c r="D51" s="10">
        <f t="shared" si="3"/>
        <v>2.7307830235760853</v>
      </c>
      <c r="E51" s="11">
        <f t="shared" si="15"/>
        <v>3.8883747167816729</v>
      </c>
      <c r="F51" s="10">
        <f t="shared" si="4"/>
        <v>5.1003849411715949</v>
      </c>
      <c r="G51" s="12">
        <f t="shared" si="5"/>
        <v>6.7632994707053671</v>
      </c>
      <c r="H51" s="13"/>
      <c r="I51" s="10">
        <f t="shared" si="6"/>
        <v>1.0136539151178805</v>
      </c>
      <c r="J51" s="11">
        <f t="shared" si="16"/>
        <v>1.0194418735839084</v>
      </c>
      <c r="K51" s="10">
        <f t="shared" si="17"/>
        <v>1.0255019247058579</v>
      </c>
      <c r="L51" s="12">
        <f t="shared" si="18"/>
        <v>1.0338164973535269</v>
      </c>
      <c r="N51" s="14">
        <f t="shared" si="7"/>
        <v>0.98653000307674765</v>
      </c>
      <c r="O51" s="15">
        <f t="shared" si="8"/>
        <v>0.9809289042487932</v>
      </c>
      <c r="P51" s="14">
        <f t="shared" si="9"/>
        <v>0.97513225076279353</v>
      </c>
      <c r="Q51" s="16">
        <f t="shared" si="10"/>
        <v>0.96728965204163997</v>
      </c>
      <c r="S51" s="14">
        <f t="shared" si="11"/>
        <v>1.3469996923252348E-2</v>
      </c>
      <c r="T51" s="15">
        <f t="shared" si="12"/>
        <v>1.9071095751206801E-2</v>
      </c>
      <c r="U51" s="14">
        <f t="shared" si="13"/>
        <v>2.4867749237206471E-2</v>
      </c>
      <c r="V51" s="16">
        <f t="shared" si="14"/>
        <v>3.2710347958360031E-2</v>
      </c>
    </row>
    <row r="52" spans="2:22">
      <c r="B52" s="9">
        <f t="shared" si="2"/>
        <v>303</v>
      </c>
      <c r="C52" s="1">
        <v>300</v>
      </c>
      <c r="D52" s="10">
        <f t="shared" si="3"/>
        <v>2.7223306266285499</v>
      </c>
      <c r="E52" s="11">
        <f t="shared" si="15"/>
        <v>3.8726422617304488</v>
      </c>
      <c r="F52" s="10">
        <f t="shared" si="4"/>
        <v>5.0746975133053835</v>
      </c>
      <c r="G52" s="12">
        <f t="shared" si="5"/>
        <v>6.7201043739507718</v>
      </c>
      <c r="H52" s="13"/>
      <c r="I52" s="10">
        <f t="shared" si="6"/>
        <v>1.0090744354220951</v>
      </c>
      <c r="J52" s="11">
        <f t="shared" si="16"/>
        <v>1.0129088075391015</v>
      </c>
      <c r="K52" s="10">
        <f t="shared" si="17"/>
        <v>1.0169156583776846</v>
      </c>
      <c r="L52" s="12">
        <f t="shared" si="18"/>
        <v>1.0224003479131691</v>
      </c>
      <c r="N52" s="14">
        <f t="shared" si="7"/>
        <v>0.99100716943810074</v>
      </c>
      <c r="O52" s="15">
        <f t="shared" si="8"/>
        <v>0.98725570609809987</v>
      </c>
      <c r="P52" s="14">
        <f t="shared" si="9"/>
        <v>0.98336572139653089</v>
      </c>
      <c r="Q52" s="16">
        <f t="shared" si="10"/>
        <v>0.97809043398812345</v>
      </c>
      <c r="S52" s="14">
        <f t="shared" si="11"/>
        <v>8.9928305618992566E-3</v>
      </c>
      <c r="T52" s="15">
        <f t="shared" si="12"/>
        <v>1.2744293901900128E-2</v>
      </c>
      <c r="U52" s="14">
        <f t="shared" si="13"/>
        <v>1.663427860346911E-2</v>
      </c>
      <c r="V52" s="16">
        <f t="shared" si="14"/>
        <v>2.1909566011876547E-2</v>
      </c>
    </row>
    <row r="53" spans="2:22">
      <c r="B53" s="9">
        <f t="shared" si="2"/>
        <v>503</v>
      </c>
      <c r="C53" s="1">
        <v>500</v>
      </c>
      <c r="D53" s="10">
        <f t="shared" si="3"/>
        <v>2.715596999227833</v>
      </c>
      <c r="E53" s="11">
        <f t="shared" si="15"/>
        <v>3.8601240397378098</v>
      </c>
      <c r="F53" s="10">
        <f t="shared" si="4"/>
        <v>5.054283283820852</v>
      </c>
      <c r="G53" s="12">
        <f t="shared" si="5"/>
        <v>6.6858332946577042</v>
      </c>
      <c r="H53" s="13"/>
      <c r="I53" s="10">
        <f t="shared" si="6"/>
        <v>1.0054311939984557</v>
      </c>
      <c r="J53" s="11">
        <f t="shared" si="16"/>
        <v>1.0077202480794756</v>
      </c>
      <c r="K53" s="10">
        <f t="shared" si="17"/>
        <v>1.0101085665676417</v>
      </c>
      <c r="L53" s="12">
        <f t="shared" si="18"/>
        <v>1.0133716665893153</v>
      </c>
      <c r="N53" s="14">
        <f t="shared" si="7"/>
        <v>0.99459814452657214</v>
      </c>
      <c r="O53" s="15">
        <f t="shared" si="8"/>
        <v>0.99233889753213855</v>
      </c>
      <c r="P53" s="14">
        <f t="shared" si="9"/>
        <v>0.9899925939624582</v>
      </c>
      <c r="Q53" s="16">
        <f t="shared" si="10"/>
        <v>0.98680477555256696</v>
      </c>
      <c r="S53" s="14">
        <f t="shared" si="11"/>
        <v>5.4018554734278634E-3</v>
      </c>
      <c r="T53" s="15">
        <f t="shared" si="12"/>
        <v>7.661102467861447E-3</v>
      </c>
      <c r="U53" s="14">
        <f t="shared" si="13"/>
        <v>1.0007406037541799E-2</v>
      </c>
      <c r="V53" s="16">
        <f t="shared" si="14"/>
        <v>1.319522444743304E-2</v>
      </c>
    </row>
    <row r="54" spans="2:22">
      <c r="B54" s="9">
        <f t="shared" si="2"/>
        <v>1003</v>
      </c>
      <c r="C54" s="1">
        <v>1000</v>
      </c>
      <c r="D54" s="10">
        <f t="shared" si="3"/>
        <v>2.7105632100061192</v>
      </c>
      <c r="E54" s="11">
        <f t="shared" si="15"/>
        <v>3.8507746681385955</v>
      </c>
      <c r="F54" s="10">
        <f t="shared" si="4"/>
        <v>5.0390512334761679</v>
      </c>
      <c r="G54" s="12">
        <f t="shared" si="5"/>
        <v>6.6602948115894423</v>
      </c>
      <c r="H54" s="13"/>
      <c r="I54" s="10">
        <f t="shared" si="6"/>
        <v>1.0027105632100062</v>
      </c>
      <c r="J54" s="11">
        <f t="shared" si="16"/>
        <v>1.0038507746681387</v>
      </c>
      <c r="K54" s="10">
        <f t="shared" si="17"/>
        <v>1.0050390512334761</v>
      </c>
      <c r="L54" s="12">
        <f t="shared" si="18"/>
        <v>1.0066602948115895</v>
      </c>
      <c r="N54" s="14">
        <f t="shared" si="7"/>
        <v>0.99729676408182155</v>
      </c>
      <c r="O54" s="15">
        <f t="shared" si="8"/>
        <v>0.9961639969153665</v>
      </c>
      <c r="P54" s="14">
        <f t="shared" si="9"/>
        <v>0.99498621349360328</v>
      </c>
      <c r="Q54" s="16">
        <f t="shared" si="10"/>
        <v>0.9933837712226089</v>
      </c>
      <c r="S54" s="14">
        <f t="shared" si="11"/>
        <v>2.7032359181784482E-3</v>
      </c>
      <c r="T54" s="15">
        <f t="shared" si="12"/>
        <v>3.8360030846334991E-3</v>
      </c>
      <c r="U54" s="14">
        <f t="shared" si="13"/>
        <v>5.0137865063967224E-3</v>
      </c>
      <c r="V54" s="16">
        <f t="shared" si="14"/>
        <v>6.6162287773910977E-3</v>
      </c>
    </row>
  </sheetData>
  <pageMargins left="0.7" right="0.7" top="0.75" bottom="0.75" header="0.3" footer="0.3"/>
  <pageSetup paperSize="9" scale="6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F527-D32B-4502-8EB0-4F0A03FC28FB}">
  <dimension ref="B2:H36"/>
  <sheetViews>
    <sheetView zoomScaleNormal="100" workbookViewId="0">
      <selection activeCell="H2" sqref="H2"/>
    </sheetView>
  </sheetViews>
  <sheetFormatPr defaultRowHeight="15"/>
  <cols>
    <col min="1" max="1" width="4.69921875" style="1" customWidth="1"/>
    <col min="2" max="2" width="10" style="1" customWidth="1"/>
    <col min="3" max="4" width="8.796875" style="1"/>
    <col min="5" max="5" width="5.09765625" style="1" customWidth="1"/>
    <col min="6" max="6" width="8.796875" style="1" customWidth="1"/>
    <col min="7" max="16384" width="8.796875" style="1"/>
  </cols>
  <sheetData>
    <row r="2" spans="2:8" ht="15.6">
      <c r="B2" s="30" t="s">
        <v>40</v>
      </c>
    </row>
    <row r="4" spans="2:8" ht="15.6">
      <c r="B4" s="33" t="s">
        <v>39</v>
      </c>
      <c r="C4" s="30"/>
    </row>
    <row r="5" spans="2:8" ht="15.6">
      <c r="B5" s="22" t="s">
        <v>7</v>
      </c>
      <c r="C5" s="30" t="s">
        <v>10</v>
      </c>
    </row>
    <row r="6" spans="2:8" ht="15.6">
      <c r="B6" s="22" t="s">
        <v>45</v>
      </c>
      <c r="C6" s="30" t="s">
        <v>43</v>
      </c>
    </row>
    <row r="7" spans="2:8" ht="15.6">
      <c r="B7" s="22" t="s">
        <v>42</v>
      </c>
      <c r="C7" s="30" t="s">
        <v>44</v>
      </c>
    </row>
    <row r="8" spans="2:8" ht="15.6">
      <c r="B8" s="30"/>
    </row>
    <row r="9" spans="2:8">
      <c r="D9" s="35" t="s">
        <v>18</v>
      </c>
      <c r="F9" s="35" t="s">
        <v>19</v>
      </c>
    </row>
    <row r="10" spans="2:8" ht="15.6">
      <c r="C10" s="23"/>
      <c r="D10" s="23">
        <v>1</v>
      </c>
      <c r="E10" s="23" t="s">
        <v>47</v>
      </c>
      <c r="F10" s="23">
        <v>1</v>
      </c>
    </row>
    <row r="11" spans="2:8" ht="15.6">
      <c r="C11" s="23"/>
      <c r="D11" s="23">
        <v>2</v>
      </c>
      <c r="E11" s="23" t="s">
        <v>5</v>
      </c>
      <c r="F11" s="23">
        <v>118</v>
      </c>
    </row>
    <row r="12" spans="2:8" s="30" customFormat="1" ht="15.6">
      <c r="B12" s="23" t="s">
        <v>2</v>
      </c>
      <c r="C12" s="23" t="s">
        <v>46</v>
      </c>
      <c r="D12" s="23" t="s">
        <v>41</v>
      </c>
      <c r="F12" s="23" t="s">
        <v>2</v>
      </c>
      <c r="G12" s="23" t="s">
        <v>46</v>
      </c>
      <c r="H12" s="23" t="s">
        <v>41</v>
      </c>
    </row>
    <row r="13" spans="2:8">
      <c r="B13" s="10">
        <v>5.0000000000000001E-3</v>
      </c>
      <c r="C13" s="14">
        <f t="shared" ref="C13:C31" si="0">_xlfn.F.DIST(B13, $D$10, $D$11, TRUE)</f>
        <v>4.9937616943892232E-2</v>
      </c>
      <c r="D13" s="14">
        <f t="shared" ref="D13:D31" si="1">_xlfn.F.DIST(B13, $D$10, $D$11, FALSE)</f>
        <v>4.9813084233308977</v>
      </c>
      <c r="F13" s="10">
        <v>5.0000000000000001E-3</v>
      </c>
      <c r="G13" s="14">
        <f t="shared" ref="G13:G31" si="2">_xlfn.F.DIST(F13, $F$10, $F$11, TRUE)</f>
        <v>5.6252277097917171E-2</v>
      </c>
      <c r="H13" s="14">
        <f>_xlfn.F.DIST(F13, $F$10, $F$11, FALSE)</f>
        <v>5.6157794730418535</v>
      </c>
    </row>
    <row r="14" spans="2:8">
      <c r="B14" s="10">
        <v>0.01</v>
      </c>
      <c r="C14" s="14">
        <f t="shared" si="0"/>
        <v>7.0534561585859828E-2</v>
      </c>
      <c r="D14" s="14">
        <f t="shared" si="1"/>
        <v>3.5091821684507383</v>
      </c>
      <c r="F14" s="10">
        <v>0.01</v>
      </c>
      <c r="G14" s="14">
        <f t="shared" si="2"/>
        <v>7.9485975395772082E-2</v>
      </c>
      <c r="H14" s="14">
        <f>_xlfn.F.DIST(F14, $F$10, $F$11, FALSE)</f>
        <v>3.960957471785981</v>
      </c>
    </row>
    <row r="15" spans="2:8">
      <c r="B15" s="10">
        <v>0.02</v>
      </c>
      <c r="C15" s="14">
        <f t="shared" si="0"/>
        <v>9.9503719020998901E-2</v>
      </c>
      <c r="D15" s="14">
        <f t="shared" si="1"/>
        <v>2.4629633421039339</v>
      </c>
      <c r="F15" s="10">
        <v>0.05</v>
      </c>
      <c r="G15" s="14">
        <f t="shared" si="2"/>
        <v>0.17655006298981721</v>
      </c>
      <c r="H15" s="14">
        <f t="shared" ref="H15:H31" si="3">_xlfn.F.DIST(F15, $F$10, $F$11, FALSE)</f>
        <v>1.7360327138486353</v>
      </c>
    </row>
    <row r="16" spans="2:8">
      <c r="B16" s="10">
        <v>0.05</v>
      </c>
      <c r="C16" s="14">
        <f t="shared" si="0"/>
        <v>0.15617376188860604</v>
      </c>
      <c r="D16" s="14">
        <f t="shared" si="1"/>
        <v>1.5236464574498154</v>
      </c>
      <c r="F16" s="10">
        <v>0.1</v>
      </c>
      <c r="G16" s="14">
        <f t="shared" si="2"/>
        <v>0.24761167200615752</v>
      </c>
      <c r="H16" s="14">
        <f t="shared" si="3"/>
        <v>1.197017468087149</v>
      </c>
    </row>
    <row r="17" spans="2:8">
      <c r="B17" s="10">
        <v>0.1</v>
      </c>
      <c r="C17" s="14">
        <f t="shared" si="0"/>
        <v>0.21821789023599239</v>
      </c>
      <c r="D17" s="14">
        <f t="shared" si="1"/>
        <v>1.0391328106475828</v>
      </c>
      <c r="F17" s="10">
        <v>0.25</v>
      </c>
      <c r="G17" s="14">
        <f t="shared" si="2"/>
        <v>0.38199377687307445</v>
      </c>
      <c r="H17" s="14">
        <f t="shared" si="3"/>
        <v>0.70199012340106148</v>
      </c>
    </row>
    <row r="18" spans="2:8">
      <c r="B18" s="10">
        <v>0.25</v>
      </c>
      <c r="C18" s="14">
        <f t="shared" si="0"/>
        <v>0.33333333333333331</v>
      </c>
      <c r="D18" s="14">
        <f t="shared" si="1"/>
        <v>0.59259259259259256</v>
      </c>
      <c r="F18" s="10">
        <v>0.5</v>
      </c>
      <c r="G18" s="14">
        <f t="shared" si="2"/>
        <v>0.51910577674304292</v>
      </c>
      <c r="H18" s="14">
        <f t="shared" si="3"/>
        <v>0.43776652435205787</v>
      </c>
    </row>
    <row r="19" spans="2:8">
      <c r="B19" s="10">
        <v>0.5</v>
      </c>
      <c r="C19" s="14">
        <f t="shared" si="0"/>
        <v>0.44721359549995798</v>
      </c>
      <c r="D19" s="14">
        <f t="shared" si="1"/>
        <v>0.3577708763999663</v>
      </c>
      <c r="F19" s="10">
        <v>0.75</v>
      </c>
      <c r="G19" s="14">
        <f t="shared" si="2"/>
        <v>0.61176634014967135</v>
      </c>
      <c r="H19" s="14">
        <f t="shared" si="3"/>
        <v>0.31531053088729799</v>
      </c>
    </row>
    <row r="20" spans="2:8">
      <c r="B20" s="10">
        <v>0.75</v>
      </c>
      <c r="C20" s="14">
        <f t="shared" si="0"/>
        <v>0.52223296786709361</v>
      </c>
      <c r="D20" s="14">
        <f t="shared" si="1"/>
        <v>0.2532038632082878</v>
      </c>
      <c r="F20" s="10">
        <v>1</v>
      </c>
      <c r="G20" s="14">
        <f t="shared" si="2"/>
        <v>0.68064324338995241</v>
      </c>
      <c r="H20" s="14">
        <f t="shared" si="3"/>
        <v>0.240949036093938</v>
      </c>
    </row>
    <row r="21" spans="2:8">
      <c r="B21" s="10">
        <v>1</v>
      </c>
      <c r="C21" s="14">
        <f t="shared" si="0"/>
        <v>0.57735026918962573</v>
      </c>
      <c r="D21" s="14">
        <f t="shared" si="1"/>
        <v>0.19245008972987526</v>
      </c>
      <c r="F21" s="10">
        <v>1.5</v>
      </c>
      <c r="G21" s="14">
        <f t="shared" si="2"/>
        <v>0.7768893016625158</v>
      </c>
      <c r="H21" s="14">
        <f t="shared" si="3"/>
        <v>0.15329691045883076</v>
      </c>
    </row>
    <row r="22" spans="2:8">
      <c r="B22" s="10">
        <v>2</v>
      </c>
      <c r="C22" s="14">
        <f t="shared" si="0"/>
        <v>0.70710678118654757</v>
      </c>
      <c r="D22" s="14">
        <f t="shared" si="1"/>
        <v>8.8388347648318447E-2</v>
      </c>
      <c r="F22" s="10">
        <v>2</v>
      </c>
      <c r="G22" s="14">
        <f t="shared" si="2"/>
        <v>0.84006769597906505</v>
      </c>
      <c r="H22" s="14">
        <f t="shared" si="3"/>
        <v>0.10355480577597943</v>
      </c>
    </row>
    <row r="23" spans="2:8">
      <c r="B23" s="10">
        <v>3</v>
      </c>
      <c r="C23" s="14">
        <f t="shared" si="0"/>
        <v>0.7745966692414834</v>
      </c>
      <c r="D23" s="14">
        <f t="shared" si="1"/>
        <v>5.1639777949432232E-2</v>
      </c>
      <c r="F23" s="10">
        <v>2.5</v>
      </c>
      <c r="G23" s="14">
        <f t="shared" si="2"/>
        <v>0.88347689875169477</v>
      </c>
      <c r="H23" s="14">
        <f t="shared" si="3"/>
        <v>7.2321945533675991E-2</v>
      </c>
    </row>
    <row r="24" spans="2:8">
      <c r="B24" s="10">
        <v>4</v>
      </c>
      <c r="C24" s="14">
        <f t="shared" si="0"/>
        <v>0.81649658092772603</v>
      </c>
      <c r="D24" s="14">
        <f t="shared" si="1"/>
        <v>3.4020690871988592E-2</v>
      </c>
      <c r="F24" s="10">
        <v>3</v>
      </c>
      <c r="G24" s="14">
        <f t="shared" si="2"/>
        <v>0.91412237295237397</v>
      </c>
      <c r="H24" s="14">
        <f t="shared" si="3"/>
        <v>5.1603509071351084E-2</v>
      </c>
    </row>
    <row r="25" spans="2:8">
      <c r="B25" s="10">
        <v>5</v>
      </c>
      <c r="C25" s="14">
        <f t="shared" si="0"/>
        <v>0.84515425472851657</v>
      </c>
      <c r="D25" s="14">
        <f t="shared" si="1"/>
        <v>2.414726442081476E-2</v>
      </c>
      <c r="F25" s="10">
        <v>4</v>
      </c>
      <c r="G25" s="14">
        <f t="shared" si="2"/>
        <v>0.95220305265743732</v>
      </c>
      <c r="H25" s="14">
        <f t="shared" si="3"/>
        <v>2.738605495486774E-2</v>
      </c>
    </row>
    <row r="26" spans="2:8">
      <c r="B26" s="10">
        <v>7.5</v>
      </c>
      <c r="C26" s="14">
        <f t="shared" si="0"/>
        <v>0.88852331663863848</v>
      </c>
      <c r="D26" s="14">
        <f t="shared" si="1"/>
        <v>1.2470502689665104E-2</v>
      </c>
      <c r="F26" s="10">
        <v>5</v>
      </c>
      <c r="G26" s="14">
        <f t="shared" si="2"/>
        <v>0.97277261644099455</v>
      </c>
      <c r="H26" s="14">
        <f t="shared" si="3"/>
        <v>1.5070590292306681E-2</v>
      </c>
    </row>
    <row r="27" spans="2:8">
      <c r="B27" s="10">
        <v>10</v>
      </c>
      <c r="C27" s="14">
        <f t="shared" si="0"/>
        <v>0.9128709291752769</v>
      </c>
      <c r="D27" s="14">
        <f t="shared" si="1"/>
        <v>7.6072577431273063E-3</v>
      </c>
      <c r="F27" s="10">
        <v>6</v>
      </c>
      <c r="G27" s="14">
        <f t="shared" si="2"/>
        <v>0.98422512351275127</v>
      </c>
      <c r="H27" s="14">
        <f t="shared" si="3"/>
        <v>8.497741265059363E-3</v>
      </c>
    </row>
    <row r="28" spans="2:8">
      <c r="B28" s="10">
        <v>20</v>
      </c>
      <c r="C28" s="14">
        <f t="shared" si="0"/>
        <v>0.95346258924559235</v>
      </c>
      <c r="D28" s="14">
        <f t="shared" si="1"/>
        <v>2.1669604301036197E-3</v>
      </c>
      <c r="F28" s="10">
        <v>7</v>
      </c>
      <c r="G28" s="14">
        <f t="shared" si="2"/>
        <v>0.99073812964090102</v>
      </c>
      <c r="H28" s="14">
        <f t="shared" si="3"/>
        <v>4.8783684929930467E-3</v>
      </c>
    </row>
    <row r="29" spans="2:8">
      <c r="B29" s="10">
        <v>25</v>
      </c>
      <c r="C29" s="14">
        <f t="shared" si="0"/>
        <v>0.96225044864937626</v>
      </c>
      <c r="D29" s="14">
        <f t="shared" si="1"/>
        <v>1.4255562202212984E-3</v>
      </c>
      <c r="F29" s="10">
        <v>8</v>
      </c>
      <c r="G29" s="14">
        <f t="shared" si="2"/>
        <v>0.99450212316924491</v>
      </c>
      <c r="H29" s="14">
        <f t="shared" si="3"/>
        <v>2.8403834149400243E-3</v>
      </c>
    </row>
    <row r="30" spans="2:8">
      <c r="B30" s="10">
        <v>50</v>
      </c>
      <c r="C30" s="14">
        <f t="shared" si="0"/>
        <v>0.98058067569092011</v>
      </c>
      <c r="D30" s="14">
        <f t="shared" si="1"/>
        <v>3.7714641372727702E-4</v>
      </c>
      <c r="F30" s="10">
        <v>9</v>
      </c>
      <c r="G30" s="14">
        <f t="shared" si="2"/>
        <v>0.99670568117878688</v>
      </c>
      <c r="H30" s="14">
        <f t="shared" si="3"/>
        <v>1.6731186664431191E-3</v>
      </c>
    </row>
    <row r="31" spans="2:8">
      <c r="B31" s="10">
        <v>100</v>
      </c>
      <c r="C31" s="14">
        <f t="shared" si="0"/>
        <v>0.99014754297667429</v>
      </c>
      <c r="D31" s="14">
        <f t="shared" si="1"/>
        <v>9.7073288527124891E-5</v>
      </c>
      <c r="F31" s="10">
        <v>10</v>
      </c>
      <c r="G31" s="14">
        <f t="shared" si="2"/>
        <v>0.99800971600506883</v>
      </c>
      <c r="H31" s="14">
        <f t="shared" si="3"/>
        <v>9.9535087386005928E-4</v>
      </c>
    </row>
    <row r="34" spans="2:2">
      <c r="B34" s="1" t="s">
        <v>50</v>
      </c>
    </row>
    <row r="35" spans="2:2">
      <c r="B35" s="1" t="s">
        <v>48</v>
      </c>
    </row>
    <row r="36" spans="2:2">
      <c r="B36" s="1" t="s">
        <v>49</v>
      </c>
    </row>
  </sheetData>
  <pageMargins left="0.7" right="0.7" top="0.75" bottom="0.75" header="0.3" footer="0.3"/>
  <pageSetup paperSize="9" scale="6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Kirkbride</dc:creator>
  <cp:lastModifiedBy>Ian Kirkbride</cp:lastModifiedBy>
  <cp:lastPrinted>2024-01-28T12:29:49Z</cp:lastPrinted>
  <dcterms:created xsi:type="dcterms:W3CDTF">2024-01-19T16:36:26Z</dcterms:created>
  <dcterms:modified xsi:type="dcterms:W3CDTF">2024-02-01T13:58:54Z</dcterms:modified>
</cp:coreProperties>
</file>