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xr:revisionPtr revIDLastSave="0" documentId="13_ncr:1_{624FC5D8-D57A-40A3-8F71-9A26A4AAE292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2019" sheetId="1" r:id="rId1"/>
    <sheet name="2020" sheetId="3" r:id="rId2"/>
    <sheet name="2021" sheetId="4" r:id="rId3"/>
    <sheet name="2022" sheetId="5" r:id="rId4"/>
    <sheet name="2023" sheetId="8" r:id="rId5"/>
    <sheet name="2024" sheetId="9" r:id="rId6"/>
    <sheet name="2025" sheetId="10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7" i="10" l="1"/>
  <c r="R149" i="10"/>
  <c r="R148" i="10"/>
  <c r="R147" i="10"/>
  <c r="R146" i="10"/>
  <c r="R145" i="10"/>
  <c r="R144" i="10"/>
  <c r="R143" i="10"/>
  <c r="R142" i="10"/>
  <c r="R141" i="10"/>
  <c r="R140" i="10"/>
  <c r="R139" i="10"/>
  <c r="R138" i="10"/>
  <c r="R137" i="10"/>
  <c r="R136" i="10"/>
  <c r="R135" i="10"/>
  <c r="R134" i="10"/>
  <c r="R133" i="10"/>
  <c r="R132" i="10"/>
  <c r="R131" i="10"/>
  <c r="R130" i="10"/>
  <c r="R129" i="10"/>
  <c r="R128" i="10"/>
  <c r="R127" i="10"/>
  <c r="R126" i="10"/>
  <c r="R125" i="10"/>
  <c r="R124" i="10"/>
  <c r="R123" i="10"/>
  <c r="R122" i="10"/>
  <c r="R121" i="10"/>
  <c r="R120" i="10"/>
  <c r="R119" i="10"/>
  <c r="R118" i="10"/>
  <c r="S33" i="10"/>
  <c r="S32" i="10"/>
  <c r="S30" i="10"/>
  <c r="S27" i="10"/>
  <c r="S25" i="10"/>
  <c r="S24" i="10"/>
  <c r="R33" i="9"/>
  <c r="S33" i="9" s="1"/>
  <c r="Q33" i="9"/>
  <c r="R118" i="9"/>
  <c r="R150" i="9" s="1"/>
  <c r="R149" i="9"/>
  <c r="R32" i="9"/>
  <c r="Q32" i="9"/>
  <c r="R31" i="9"/>
  <c r="Q31" i="9"/>
  <c r="R30" i="9"/>
  <c r="Q30" i="9"/>
  <c r="R29" i="9"/>
  <c r="Q29" i="9"/>
  <c r="S29" i="9" s="1"/>
  <c r="R28" i="9"/>
  <c r="Q28" i="9"/>
  <c r="R27" i="9"/>
  <c r="S27" i="9" s="1"/>
  <c r="Q27" i="9"/>
  <c r="Q25" i="9"/>
  <c r="S25" i="9" s="1"/>
  <c r="Q26" i="9"/>
  <c r="R26" i="9"/>
  <c r="S26" i="9"/>
  <c r="R25" i="9"/>
  <c r="R24" i="9"/>
  <c r="S24" i="9" s="1"/>
  <c r="Q24" i="9"/>
  <c r="H9" i="9"/>
  <c r="R23" i="9"/>
  <c r="Q23" i="9"/>
  <c r="R22" i="9"/>
  <c r="Q22" i="9"/>
  <c r="Q33" i="8"/>
  <c r="R33" i="8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S32" i="9"/>
  <c r="S28" i="9"/>
  <c r="R32" i="8"/>
  <c r="Q32" i="8"/>
  <c r="Q31" i="8"/>
  <c r="R31" i="8"/>
  <c r="R30" i="8"/>
  <c r="Q30" i="8"/>
  <c r="S30" i="8" s="1"/>
  <c r="R149" i="8"/>
  <c r="R148" i="8"/>
  <c r="Q29" i="8"/>
  <c r="R29" i="8"/>
  <c r="R28" i="8"/>
  <c r="Q28" i="8"/>
  <c r="Q24" i="8"/>
  <c r="Q27" i="8"/>
  <c r="R27" i="8"/>
  <c r="Q26" i="8"/>
  <c r="R26" i="8"/>
  <c r="R119" i="8"/>
  <c r="R120" i="8"/>
  <c r="R133" i="8"/>
  <c r="R149" i="5"/>
  <c r="R121" i="5"/>
  <c r="R25" i="8"/>
  <c r="Q25" i="8"/>
  <c r="R24" i="8"/>
  <c r="Q23" i="8"/>
  <c r="R23" i="8"/>
  <c r="R22" i="8"/>
  <c r="S22" i="8" s="1"/>
  <c r="R22" i="5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33" i="5"/>
  <c r="S33" i="5" s="1"/>
  <c r="R32" i="5"/>
  <c r="S32" i="5" s="1"/>
  <c r="R31" i="5"/>
  <c r="S31" i="5" s="1"/>
  <c r="R30" i="5"/>
  <c r="R29" i="5"/>
  <c r="S29" i="5" s="1"/>
  <c r="R28" i="5"/>
  <c r="S28" i="5" s="1"/>
  <c r="S28" i="10" l="1"/>
  <c r="S31" i="10"/>
  <c r="S26" i="10"/>
  <c r="S29" i="10"/>
  <c r="R34" i="10"/>
  <c r="S22" i="10"/>
  <c r="S23" i="10"/>
  <c r="R150" i="10"/>
  <c r="Q34" i="10"/>
  <c r="Q34" i="9"/>
  <c r="S31" i="9"/>
  <c r="S30" i="9"/>
  <c r="S23" i="9"/>
  <c r="S22" i="9"/>
  <c r="S34" i="9" s="1"/>
  <c r="S33" i="8"/>
  <c r="R34" i="9"/>
  <c r="S32" i="8"/>
  <c r="S31" i="8"/>
  <c r="S28" i="8"/>
  <c r="S29" i="8"/>
  <c r="R150" i="8"/>
  <c r="S27" i="8"/>
  <c r="S26" i="8"/>
  <c r="S25" i="8"/>
  <c r="S23" i="8"/>
  <c r="R34" i="8"/>
  <c r="S30" i="5"/>
  <c r="R27" i="5"/>
  <c r="S27" i="5" s="1"/>
  <c r="S34" i="10" l="1"/>
  <c r="R26" i="5"/>
  <c r="S26" i="5" s="1"/>
  <c r="R25" i="5" l="1"/>
  <c r="S25" i="5"/>
  <c r="Q34" i="5" l="1"/>
  <c r="R24" i="5"/>
  <c r="S24" i="5" s="1"/>
  <c r="R23" i="5"/>
  <c r="S23" i="5" l="1"/>
  <c r="R34" i="5"/>
  <c r="S22" i="5" l="1"/>
  <c r="S34" i="5" s="1"/>
  <c r="R148" i="5" l="1"/>
  <c r="R147" i="5" l="1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P147" i="4"/>
  <c r="R150" i="5" l="1"/>
  <c r="O34" i="4"/>
  <c r="P33" i="4"/>
  <c r="P32" i="4" l="1"/>
  <c r="P31" i="4" l="1"/>
  <c r="P30" i="4" l="1"/>
  <c r="P29" i="4" l="1"/>
  <c r="O35" i="3" l="1"/>
  <c r="P28" i="4"/>
  <c r="P27" i="4" l="1"/>
  <c r="Q33" i="4" l="1"/>
  <c r="Q32" i="4"/>
  <c r="Q31" i="4"/>
  <c r="Q30" i="4"/>
  <c r="Q29" i="4"/>
  <c r="Q28" i="4"/>
  <c r="Q27" i="4"/>
  <c r="P26" i="4"/>
  <c r="Q26" i="4" s="1"/>
  <c r="P25" i="4" l="1"/>
  <c r="Q25" i="4" s="1"/>
  <c r="P24" i="4" l="1"/>
  <c r="P22" i="4" l="1"/>
  <c r="P23" i="4"/>
  <c r="Q24" i="4"/>
  <c r="P34" i="4" l="1"/>
  <c r="Q23" i="4"/>
  <c r="Q22" i="4" l="1"/>
  <c r="Q34" i="4" s="1"/>
  <c r="P121" i="4" l="1"/>
  <c r="P122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  <c r="S24" i="8"/>
  <c r="S34" i="8" s="1"/>
  <c r="Q34" i="8"/>
</calcChain>
</file>

<file path=xl/sharedStrings.xml><?xml version="1.0" encoding="utf-8"?>
<sst xmlns="http://schemas.openxmlformats.org/spreadsheetml/2006/main" count="1151" uniqueCount="565">
  <si>
    <t>Nier: Automata</t>
  </si>
  <si>
    <t>Hollow Knight</t>
  </si>
  <si>
    <t>Bye Bye Boxboy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</si>
  <si>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</si>
  <si>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</si>
  <si>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</si>
  <si>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</si>
  <si>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</si>
  <si>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</si>
  <si>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</si>
  <si>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</si>
  <si>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</si>
  <si>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</si>
  <si>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</si>
  <si>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</si>
  <si>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</si>
  <si>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</si>
  <si>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</si>
  <si>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</si>
  <si>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</si>
  <si>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</si>
  <si>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</si>
  <si>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</si>
  <si>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</si>
  <si>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</si>
  <si>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</si>
  <si>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</si>
  <si>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</si>
  <si>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</si>
  <si>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</si>
  <si>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</si>
  <si>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</si>
  <si>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</si>
  <si>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</si>
  <si>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</si>
  <si>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</si>
  <si>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</si>
  <si>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</si>
  <si>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</si>
  <si>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</si>
  <si>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</si>
  <si>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</si>
  <si>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</si>
  <si>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</si>
  <si>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</si>
  <si>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</si>
  <si>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</si>
  <si>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</si>
  <si>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t>11-jun.</t>
  </si>
  <si>
    <t>12-jun.</t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</si>
  <si>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</si>
  <si>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</si>
  <si>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</si>
  <si>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</si>
  <si>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</si>
  <si>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</si>
  <si>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</si>
  <si>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</si>
  <si>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</si>
  <si>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</si>
  <si>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</si>
  <si>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</si>
  <si>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</si>
  <si>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</si>
  <si>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</si>
  <si>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</si>
  <si>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</si>
  <si>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</si>
  <si>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</si>
  <si>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</si>
  <si>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</si>
  <si>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</si>
  <si>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</si>
  <si>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</si>
  <si>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</si>
  <si>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</si>
  <si>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</si>
  <si>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</si>
  <si>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</si>
  <si>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</si>
  <si>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</si>
  <si>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</si>
  <si>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</si>
  <si>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</si>
  <si>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</si>
  <si>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</si>
  <si>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</si>
  <si>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</si>
  <si>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</si>
  <si>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</si>
  <si>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</si>
  <si>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</si>
  <si>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</si>
  <si>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</si>
  <si>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</si>
  <si>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</si>
  <si>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</si>
  <si>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</si>
  <si>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</si>
  <si>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</si>
  <si>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</si>
  <si>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</si>
  <si>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</si>
  <si>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</si>
  <si>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</si>
  <si>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</si>
  <si>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</si>
  <si>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</si>
  <si>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</si>
  <si>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</si>
  <si>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</si>
  <si>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</si>
  <si>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</si>
  <si>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</si>
  <si>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</si>
  <si>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</si>
  <si>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</si>
  <si>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</si>
  <si>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</si>
  <si>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</si>
  <si>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</si>
  <si>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</si>
  <si>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</si>
  <si>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</si>
  <si>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</si>
  <si>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</si>
  <si>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</si>
  <si>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</si>
  <si>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</si>
  <si>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</si>
  <si>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</si>
  <si>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</si>
  <si>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</si>
  <si>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</si>
  <si>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</si>
  <si>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</si>
  <si>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</si>
  <si>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</si>
  <si>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</si>
  <si>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</si>
  <si>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</si>
  <si>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</si>
  <si>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</si>
  <si>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</si>
  <si>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</si>
  <si>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</si>
  <si>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</si>
  <si>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</si>
  <si>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</si>
  <si>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</si>
  <si>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</si>
  <si>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</si>
  <si>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</si>
  <si>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</si>
  <si>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</si>
  <si>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</si>
  <si>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</si>
  <si>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</si>
  <si>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</si>
  <si>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</si>
  <si>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</si>
  <si>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</si>
  <si>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</si>
  <si>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</si>
  <si>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</si>
  <si>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</si>
  <si>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</si>
  <si>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</si>
  <si>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</si>
  <si>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</si>
  <si>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</si>
  <si>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</si>
  <si>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</si>
  <si>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</si>
  <si>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</si>
  <si>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</si>
  <si>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</si>
  <si>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</si>
  <si>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</si>
  <si>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</si>
  <si>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</si>
  <si>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</si>
  <si>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</si>
  <si>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</si>
  <si>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</si>
  <si>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</si>
  <si>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</si>
  <si>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</si>
  <si>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</si>
  <si>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</si>
  <si>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</si>
  <si>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</si>
  <si>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</si>
  <si>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</si>
  <si>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</si>
  <si>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</si>
  <si>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</si>
  <si>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</si>
  <si>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</si>
  <si>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</si>
  <si>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</si>
  <si>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</si>
  <si>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</si>
  <si>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</si>
  <si>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</si>
  <si>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</si>
  <si>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</si>
  <si>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</si>
  <si>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</si>
  <si>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</si>
  <si>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</si>
  <si>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</si>
  <si>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</si>
  <si>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</si>
  <si>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</si>
  <si>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</si>
  <si>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</si>
  <si>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</si>
  <si>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</si>
  <si>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</si>
  <si>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</si>
  <si>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</si>
  <si>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</si>
  <si>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</si>
  <si>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</si>
  <si>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</si>
  <si>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</si>
  <si>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</si>
  <si>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</si>
  <si>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</si>
  <si>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</si>
  <si>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</si>
  <si>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</si>
  <si>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</si>
  <si>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</si>
  <si>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</si>
  <si>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</si>
  <si>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</si>
  <si>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</si>
  <si>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</si>
  <si>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</si>
  <si>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</si>
  <si>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</si>
  <si>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</si>
  <si>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</si>
  <si>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</si>
  <si>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</si>
  <si>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</si>
  <si>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</si>
  <si>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</si>
  <si>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</si>
  <si>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</si>
  <si>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</si>
  <si>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</si>
  <si>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</si>
  <si>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</si>
  <si>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</si>
  <si>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</si>
  <si>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</si>
  <si>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</si>
  <si>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</si>
  <si>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</si>
  <si>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</si>
  <si>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</si>
  <si>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</si>
  <si>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</si>
  <si>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</si>
  <si>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</si>
  <si>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</si>
  <si>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</si>
  <si>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</si>
  <si>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</si>
  <si>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</si>
  <si>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</si>
  <si>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</si>
  <si>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</si>
  <si>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</si>
  <si>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</si>
  <si>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</si>
  <si>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</si>
  <si>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</si>
  <si>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</si>
  <si>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</si>
  <si>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</si>
  <si>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</si>
  <si>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</si>
  <si>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</si>
  <si>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</si>
  <si>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</si>
  <si>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</si>
  <si>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</si>
  <si>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</si>
  <si>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</si>
  <si>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</si>
  <si>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</si>
  <si>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</si>
  <si>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</si>
  <si>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</si>
  <si>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</si>
  <si>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</si>
  <si>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</si>
  <si>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</si>
  <si>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</si>
  <si>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</si>
  <si>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</si>
  <si>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</si>
  <si>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</si>
  <si>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</si>
  <si>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</si>
  <si>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</si>
  <si>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Portal 2 </t>
    </r>
    <r>
      <rPr>
        <sz val="10"/>
        <color rgb="FF7030A0"/>
        <rFont val="Ubuntu"/>
        <family val="2"/>
      </rPr>
      <t>[Replayed]</t>
    </r>
  </si>
  <si>
    <t>Planet Laika</t>
  </si>
  <si>
    <t>25-may.</t>
  </si>
  <si>
    <r>
      <t xml:space="preserve">13 Sentinels (14h 55m), Laika (5h 3m), </t>
    </r>
    <r>
      <rPr>
        <sz val="10"/>
        <color theme="1"/>
        <rFont val="Ubuntu"/>
        <family val="2"/>
      </rPr>
      <t>Kirby (pasarlo 12h 45m)</t>
    </r>
  </si>
  <si>
    <t>Iron Lung</t>
  </si>
  <si>
    <t>2-jun.</t>
  </si>
  <si>
    <t>Link's Awakening</t>
  </si>
  <si>
    <t>Street Fighter V</t>
  </si>
  <si>
    <t>Citizen Sleeper</t>
  </si>
  <si>
    <t>19-jun.</t>
  </si>
  <si>
    <t>MonHun Rise Sunbreak Demo</t>
  </si>
  <si>
    <t>20-jun.</t>
  </si>
  <si>
    <t>Castlevania: Aria of Sorrow</t>
  </si>
  <si>
    <t>25-jun.</t>
  </si>
  <si>
    <t>Castlevania: Dawn of Sorrow</t>
  </si>
  <si>
    <t>HoloCure</t>
  </si>
  <si>
    <r>
      <t>Laika (4h 53m), TMNT (1h 48m), DoS (3h 39m),</t>
    </r>
    <r>
      <rPr>
        <sz val="10"/>
        <color theme="1"/>
        <rFont val="Ubuntu"/>
        <family val="2"/>
      </rPr>
      <t xml:space="preserve"> AoS 1er final (5h 20m)</t>
    </r>
  </si>
  <si>
    <t>Endless Dungeon OpenDev</t>
  </si>
  <si>
    <t>26-jun.</t>
  </si>
  <si>
    <r>
      <t>TMNT: Shredder's Revenge</t>
    </r>
    <r>
      <rPr>
        <sz val="10"/>
        <color theme="8"/>
        <rFont val="Ubuntu"/>
        <family val="2"/>
      </rPr>
      <t xml:space="preserve"> (w/ Agu &amp; Sergio)</t>
    </r>
  </si>
  <si>
    <r>
      <t>We Were Here Together</t>
    </r>
    <r>
      <rPr>
        <sz val="10"/>
        <color theme="8"/>
        <rFont val="Ubuntu"/>
        <family val="2"/>
      </rPr>
      <t xml:space="preserve"> (w/Agu)</t>
    </r>
  </si>
  <si>
    <r>
      <t xml:space="preserve">A Way Out </t>
    </r>
    <r>
      <rPr>
        <sz val="10"/>
        <color theme="8"/>
        <rFont val="Ubuntu"/>
        <family val="2"/>
      </rPr>
      <t>(w/Agu)</t>
    </r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</si>
  <si>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(w/Agu)</t>
    </r>
  </si>
  <si>
    <r>
      <t>Deathtrap</t>
    </r>
    <r>
      <rPr>
        <sz val="10"/>
        <color theme="8"/>
        <rFont val="Ubuntu"/>
        <family val="2"/>
      </rPr>
      <t xml:space="preserve"> (w/Agu)</t>
    </r>
  </si>
  <si>
    <r>
      <t xml:space="preserve">We Were Here Too </t>
    </r>
    <r>
      <rPr>
        <sz val="10"/>
        <color theme="8"/>
        <rFont val="Ubuntu"/>
        <family val="2"/>
      </rPr>
      <t>(w/Agu)</t>
    </r>
  </si>
  <si>
    <r>
      <t xml:space="preserve">We Were Here </t>
    </r>
    <r>
      <rPr>
        <sz val="10"/>
        <color theme="8"/>
        <rFont val="Ubuntu"/>
        <family val="2"/>
      </rPr>
      <t>(w/Agu)</t>
    </r>
  </si>
  <si>
    <r>
      <t xml:space="preserve">DYO </t>
    </r>
    <r>
      <rPr>
        <sz val="10"/>
        <color theme="8"/>
        <rFont val="Ubuntu"/>
        <family val="2"/>
      </rPr>
      <t>(w/Agu)</t>
    </r>
  </si>
  <si>
    <r>
      <t xml:space="preserve">WWZ </t>
    </r>
    <r>
      <rPr>
        <sz val="10"/>
        <color theme="8"/>
        <rFont val="Ubuntu"/>
        <family val="2"/>
      </rPr>
      <t>(w/Dani, Alberto &amp; Agu)</t>
    </r>
  </si>
  <si>
    <t>Professor Layton &amp; the Miracle Mask</t>
  </si>
  <si>
    <r>
      <rPr>
        <b/>
        <sz val="10"/>
        <color theme="1"/>
        <rFont val="Ubuntu"/>
        <family val="2"/>
      </rPr>
      <t>DoS (4h 47m)</t>
    </r>
    <r>
      <rPr>
        <sz val="10"/>
        <color theme="1"/>
        <rFont val="Ubuntu"/>
        <family val="2"/>
      </rPr>
      <t>, DoS 1er final (5h 47m), Layton5 pasarlo (23h 25m)</t>
    </r>
  </si>
  <si>
    <t>31-jul.</t>
  </si>
  <si>
    <t>Earthbound</t>
  </si>
  <si>
    <t>3-ago.</t>
  </si>
  <si>
    <t>Multiversus</t>
  </si>
  <si>
    <t>Speedrunners</t>
  </si>
  <si>
    <t>Adios</t>
  </si>
  <si>
    <t>25-ago.</t>
  </si>
  <si>
    <t>Earthbound (11h 12m)</t>
  </si>
  <si>
    <t>Guilty Gear STRIVE</t>
  </si>
  <si>
    <t>Rogue Legacy 2</t>
  </si>
  <si>
    <t>Rogue Legacy 2 (pasarlo 21h 40m)</t>
  </si>
  <si>
    <t>29-sep.</t>
  </si>
  <si>
    <r>
      <t xml:space="preserve">We Were Here Forever </t>
    </r>
    <r>
      <rPr>
        <sz val="10"/>
        <color theme="8"/>
        <rFont val="Ubuntu"/>
        <family val="2"/>
      </rPr>
      <t>(w/Agu)</t>
    </r>
  </si>
  <si>
    <t>10-oct.</t>
  </si>
  <si>
    <t>Yakuza 0</t>
  </si>
  <si>
    <t>Pkmn Emerald Rogue</t>
  </si>
  <si>
    <t>Among Us</t>
  </si>
  <si>
    <t>Endoparasitic</t>
  </si>
  <si>
    <t>Yakuza 0 (41h 42m), Endoparasitic (33m)</t>
  </si>
  <si>
    <t>Record of Lodoss War -DiWL-</t>
  </si>
  <si>
    <t>13-nov.</t>
  </si>
  <si>
    <t>Slay the Spire</t>
  </si>
  <si>
    <t>Warzone 2</t>
  </si>
  <si>
    <t>TUNIC</t>
  </si>
  <si>
    <t>22-nov.</t>
  </si>
  <si>
    <t>FAITH: The Unholy Trinity</t>
  </si>
  <si>
    <t>27-nov.</t>
  </si>
  <si>
    <t>2-dic.</t>
  </si>
  <si>
    <t>Endoparasitic (2h 17m), FAITH (8h 10m)</t>
  </si>
  <si>
    <t>FAITH (2h 50m)</t>
  </si>
  <si>
    <t>Slice and Dice</t>
  </si>
  <si>
    <t>Live A Live</t>
  </si>
  <si>
    <t>31-dic.</t>
  </si>
  <si>
    <t>DNF Duel</t>
  </si>
  <si>
    <t>Radiant Historia: Perfect Chronology</t>
  </si>
  <si>
    <t>Stalcraft</t>
  </si>
  <si>
    <t>Radiant Historia (4h 20m)</t>
  </si>
  <si>
    <t>Holocure</t>
  </si>
  <si>
    <t>Dark and Darker</t>
  </si>
  <si>
    <t>14-feb.</t>
  </si>
  <si>
    <t>16-feb.</t>
  </si>
  <si>
    <r>
      <t xml:space="preserve">Wario Land 4 </t>
    </r>
    <r>
      <rPr>
        <sz val="10"/>
        <color rgb="FF7030A0"/>
        <rFont val="Ubuntu"/>
        <family val="2"/>
      </rPr>
      <t>[Replayed]</t>
    </r>
  </si>
  <si>
    <t>Iconoclasts</t>
  </si>
  <si>
    <t>21-feb.</t>
  </si>
  <si>
    <t>23-feb.</t>
  </si>
  <si>
    <t>Iconoclasts (In-game: 10h 55m)</t>
  </si>
  <si>
    <t>Smash Bros Ultimate</t>
  </si>
  <si>
    <t>6-mar.</t>
  </si>
  <si>
    <t>8-mar.</t>
  </si>
  <si>
    <t>Pokémon Mystery Dungeon DX</t>
  </si>
  <si>
    <t>10-mar.</t>
  </si>
  <si>
    <t>Worms Ultimate Mayhem</t>
  </si>
  <si>
    <t>If On A Winter's Night 4 Travelers</t>
  </si>
  <si>
    <t>15-mar.</t>
  </si>
  <si>
    <t>Astro's Playroom</t>
  </si>
  <si>
    <t>21-mar.</t>
  </si>
  <si>
    <t>27-mar.</t>
  </si>
  <si>
    <t>Demon's Souls</t>
  </si>
  <si>
    <t>Shadow of the Colossus</t>
  </si>
  <si>
    <t>31-mar.</t>
  </si>
  <si>
    <t>20-mar.</t>
  </si>
  <si>
    <r>
      <t xml:space="preserve">Castlevania: Symphony of the Night </t>
    </r>
    <r>
      <rPr>
        <sz val="10"/>
        <color rgb="FF7030A0"/>
        <rFont val="Ubuntu"/>
        <family val="2"/>
      </rPr>
      <t>[Replayed]</t>
    </r>
  </si>
  <si>
    <t>1-abr.</t>
  </si>
  <si>
    <t>Castlevania: Rondo of Blood</t>
  </si>
  <si>
    <t>5-abr.</t>
  </si>
  <si>
    <t>Metroid Prime Remastered</t>
  </si>
  <si>
    <t>Gravity Rush Remastered</t>
  </si>
  <si>
    <t>23-abr.</t>
  </si>
  <si>
    <t>27-abr.</t>
  </si>
  <si>
    <r>
      <rPr>
        <b/>
        <sz val="10"/>
        <color theme="1"/>
        <rFont val="Ubuntu"/>
        <family val="2"/>
      </rPr>
      <t>MC Dungeon (9h 07m)</t>
    </r>
    <r>
      <rPr>
        <sz val="10"/>
        <color theme="1"/>
        <rFont val="Ubuntu"/>
        <family val="2"/>
      </rPr>
      <t>, SotN (pasarlo 11h 46m, Richter 1h 12m), Rondo (pasarlo 2h27m 10 conts)</t>
    </r>
  </si>
  <si>
    <r>
      <t>Breath of Fire 3</t>
    </r>
    <r>
      <rPr>
        <sz val="10"/>
        <color rgb="FF7030A0"/>
        <rFont val="Ubuntu"/>
        <family val="2"/>
      </rPr>
      <t xml:space="preserve"> [Replayed]</t>
    </r>
  </si>
  <si>
    <t>2-may.</t>
  </si>
  <si>
    <t>TLoZ: Tears of the Kingdom</t>
  </si>
  <si>
    <t>Street Fighter 6</t>
  </si>
  <si>
    <t>TOTK (84h 24m), BoF3 (4h 02m)</t>
  </si>
  <si>
    <t>Final Fantasy XVI DEMO</t>
  </si>
  <si>
    <t>3-jul.</t>
  </si>
  <si>
    <t>TOTK (48h 17m)</t>
  </si>
  <si>
    <t>We Love Katamari REROLL+</t>
  </si>
  <si>
    <t>4-jul.</t>
  </si>
  <si>
    <t>Fatum Betula</t>
  </si>
  <si>
    <t>12-jul.</t>
  </si>
  <si>
    <t>Transibury</t>
  </si>
  <si>
    <t>14-jul.</t>
  </si>
  <si>
    <r>
      <rPr>
        <b/>
        <sz val="10"/>
        <color theme="1"/>
        <rFont val="Ubuntu"/>
        <family val="2"/>
      </rPr>
      <t>MC Dungeons (3h 57m</t>
    </r>
    <r>
      <rPr>
        <sz val="10"/>
        <color theme="1"/>
        <rFont val="Ubuntu"/>
        <family val="2"/>
      </rPr>
      <t>), Metroid (In-game: 13h 43m), SotC (pasarlo 6h26m)</t>
    </r>
  </si>
  <si>
    <r>
      <t xml:space="preserve">TOTK (12h 50), </t>
    </r>
    <r>
      <rPr>
        <sz val="10"/>
        <color theme="1"/>
        <rFont val="Ubuntu"/>
        <family val="2"/>
      </rPr>
      <t>Transiruby (In-game: 5h 54m)</t>
    </r>
  </si>
  <si>
    <t>Paranormasight</t>
  </si>
  <si>
    <t>23-jul.</t>
  </si>
  <si>
    <t>1-ago.</t>
  </si>
  <si>
    <t>4-ago.</t>
  </si>
  <si>
    <t>Picross e</t>
  </si>
  <si>
    <t>Death's Door</t>
  </si>
  <si>
    <t>7-ago.</t>
  </si>
  <si>
    <t>8-ago.</t>
  </si>
  <si>
    <t>Professor Layton &amp; the Azran Legacy</t>
  </si>
  <si>
    <r>
      <rPr>
        <b/>
        <sz val="10"/>
        <color theme="1"/>
        <rFont val="Ubuntu"/>
        <family val="2"/>
      </rPr>
      <t xml:space="preserve">Layton 6 (18h 06m), </t>
    </r>
    <r>
      <rPr>
        <sz val="10"/>
        <color theme="1"/>
        <rFont val="Ubuntu"/>
        <family val="2"/>
      </rPr>
      <t>Death's Door  (In-game: 9h 55m, pasarlo 9h 21m)</t>
    </r>
  </si>
  <si>
    <t>7-sep.</t>
  </si>
  <si>
    <r>
      <t xml:space="preserve">Dragon Quest V </t>
    </r>
    <r>
      <rPr>
        <sz val="10"/>
        <color rgb="FF7030A0"/>
        <rFont val="Ubuntu"/>
        <family val="2"/>
      </rPr>
      <t>[Replayed]</t>
    </r>
  </si>
  <si>
    <t>PLAT.</t>
  </si>
  <si>
    <t>3DS</t>
  </si>
  <si>
    <t>PC</t>
  </si>
  <si>
    <t>SWITCH</t>
  </si>
  <si>
    <t>PS5</t>
  </si>
  <si>
    <t>PS1 [EMU]</t>
  </si>
  <si>
    <t>GBA [EMU]</t>
  </si>
  <si>
    <t>SNES [EMU]</t>
  </si>
  <si>
    <t>DS</t>
  </si>
  <si>
    <r>
      <t xml:space="preserve">Minecraft Dungeons </t>
    </r>
    <r>
      <rPr>
        <sz val="10"/>
        <color theme="8"/>
        <rFont val="Ubuntu"/>
        <family val="2"/>
      </rPr>
      <t>(w/Agu)</t>
    </r>
  </si>
  <si>
    <t>The Silver Case</t>
  </si>
  <si>
    <t>Layton 6 (10h 02m), Silver Case (2h 55m)</t>
  </si>
  <si>
    <t>Armored Core 6</t>
  </si>
  <si>
    <t>7-oct.</t>
  </si>
  <si>
    <t>He Fucked the Girl out of Me</t>
  </si>
  <si>
    <t>Super Mario Bros. Wonder</t>
  </si>
  <si>
    <t>20-oct.</t>
  </si>
  <si>
    <t>Battlefield 1</t>
  </si>
  <si>
    <t>Cocoon</t>
  </si>
  <si>
    <t>26-oct.</t>
  </si>
  <si>
    <t>28-oct.</t>
  </si>
  <si>
    <r>
      <rPr>
        <b/>
        <sz val="10"/>
        <color theme="1"/>
        <rFont val="Ubuntu"/>
        <family val="2"/>
      </rPr>
      <t>AC6 (27h 03m)</t>
    </r>
    <r>
      <rPr>
        <sz val="10"/>
        <color theme="1"/>
        <rFont val="Ubuntu"/>
        <family val="2"/>
      </rPr>
      <t>, AC6 (18h 08m pasarlo), Mario(14h 44m pasarlo)</t>
    </r>
  </si>
  <si>
    <t>8-nov.</t>
  </si>
  <si>
    <t>qomp</t>
  </si>
  <si>
    <t>Pseudoregalia</t>
  </si>
  <si>
    <t>9-nov.</t>
  </si>
  <si>
    <t>10-nov.</t>
  </si>
  <si>
    <t>Lethal Company</t>
  </si>
  <si>
    <t>Primordia</t>
  </si>
  <si>
    <t>23-nov.</t>
  </si>
  <si>
    <t>25-nov.</t>
  </si>
  <si>
    <t>28-nov.</t>
  </si>
  <si>
    <t>Flare Nuinui Quest</t>
  </si>
  <si>
    <t>LiEat</t>
  </si>
  <si>
    <t>29-nov.</t>
  </si>
  <si>
    <t>AC6 (10h 57m), LiEat(1h 13m)</t>
  </si>
  <si>
    <t>Helen's Mysterious Castle</t>
  </si>
  <si>
    <t>7-dic.</t>
  </si>
  <si>
    <t>9-dic.</t>
  </si>
  <si>
    <t>Lost Ruins</t>
  </si>
  <si>
    <t>League of Legends Arena</t>
  </si>
  <si>
    <t>Rabi-Ribi</t>
  </si>
  <si>
    <t>LiEat (3h 23m), Rabi-Ribi (14h 42m)</t>
  </si>
  <si>
    <t>21-dic.-23</t>
  </si>
  <si>
    <t>2-ene.</t>
  </si>
  <si>
    <t>2-ene.-24</t>
  </si>
  <si>
    <t>Super Mario RPG</t>
  </si>
  <si>
    <t>Outer Wilds: Echoes of the Eye</t>
  </si>
  <si>
    <t>10-ene.</t>
  </si>
  <si>
    <t>Khimera: Puzzle Island</t>
  </si>
  <si>
    <t>12-ene.</t>
  </si>
  <si>
    <t>Momodora: Moonlit Farewell</t>
  </si>
  <si>
    <t>14-ene.</t>
  </si>
  <si>
    <t>Another Code: Recollection</t>
  </si>
  <si>
    <t>30-ene.</t>
  </si>
  <si>
    <t>Rabi-Ribi (6h 32m), Khimera(10h 20m)</t>
  </si>
  <si>
    <t>Balatro Demo</t>
  </si>
  <si>
    <t>Star Ocean: The Second Story R</t>
  </si>
  <si>
    <t>12-feb.</t>
  </si>
  <si>
    <t>4-feb.</t>
  </si>
  <si>
    <t>Balatro</t>
  </si>
  <si>
    <t>Khimera(4h 18m), Star Ocean (27h 58m)</t>
  </si>
  <si>
    <t>7-mar.</t>
  </si>
  <si>
    <t>Star Ocean (17h 23m)</t>
  </si>
  <si>
    <t>Okami</t>
  </si>
  <si>
    <t>Pepper Grinder</t>
  </si>
  <si>
    <t>2-abr.</t>
  </si>
  <si>
    <t>3-abr.</t>
  </si>
  <si>
    <t>Parasite Eve</t>
  </si>
  <si>
    <t>Content Warning</t>
  </si>
  <si>
    <t>ZeroRanger</t>
  </si>
  <si>
    <t>22-abr.</t>
  </si>
  <si>
    <t>ZeroRanger (3h 42m)</t>
  </si>
  <si>
    <t>3-may.</t>
  </si>
  <si>
    <t>ZeroRanger (7h 13m)</t>
  </si>
  <si>
    <t>The Big Catch DEMO</t>
  </si>
  <si>
    <t>Cryptmaster</t>
  </si>
  <si>
    <t>Star Vaders DEMO</t>
  </si>
  <si>
    <t>22-jun.</t>
  </si>
  <si>
    <t>1000xRESIST</t>
  </si>
  <si>
    <t>1000xRESIST (5h 42m)</t>
  </si>
  <si>
    <t>Kero Blaster</t>
  </si>
  <si>
    <t>5-jul.</t>
  </si>
  <si>
    <t>Tiny Echo</t>
  </si>
  <si>
    <t>Unicorn Overlord</t>
  </si>
  <si>
    <t>1000xRESIST (5h 24m), Unicorn Overlord (38h 14m)</t>
  </si>
  <si>
    <t>Boku no Natsuyasumi 2</t>
  </si>
  <si>
    <t>PS2 [EMU]</t>
  </si>
  <si>
    <t>20-ago.</t>
  </si>
  <si>
    <t>Prince of Persia: The Lost Crown</t>
  </si>
  <si>
    <t>Deathlock</t>
  </si>
  <si>
    <t>28-ago.</t>
  </si>
  <si>
    <t>31-ago.</t>
  </si>
  <si>
    <t>The Last Guardian</t>
  </si>
  <si>
    <t>Unicorn Overlord (25h 45m), Last Guardian (2h 44m)</t>
  </si>
  <si>
    <t>Astro Bot</t>
  </si>
  <si>
    <t>2-sep.</t>
  </si>
  <si>
    <t>8-sep.</t>
  </si>
  <si>
    <t>14h 28m</t>
  </si>
  <si>
    <t>9-sep.</t>
  </si>
  <si>
    <t>21-sep.</t>
  </si>
  <si>
    <t>UFO 50</t>
  </si>
  <si>
    <t>The Legend of Heroes: Trails in the Sky FC</t>
  </si>
  <si>
    <t>The Legend of Heroes: Trails in the Sky SC</t>
  </si>
  <si>
    <t>BronzeBeard's Tavern</t>
  </si>
  <si>
    <t>16-oct.</t>
  </si>
  <si>
    <t>The Legend of Heroes: Trails in the Sky The 3rd</t>
  </si>
  <si>
    <t>19-oct.</t>
  </si>
  <si>
    <t>Trails SC (50h 17m), Trails 3rd (24h 00m)</t>
  </si>
  <si>
    <t>Last Guardian (7h 24m), Trails SC (17h 19m)</t>
  </si>
  <si>
    <t>Mouthwashing</t>
  </si>
  <si>
    <t>Granblue Versus Rising</t>
  </si>
  <si>
    <t>The Legend of Zelda: Echoes of Wisdom</t>
  </si>
  <si>
    <t>16-nov.</t>
  </si>
  <si>
    <t>Pokémon Violet</t>
  </si>
  <si>
    <t>30-nov.</t>
  </si>
  <si>
    <t>Trails 3rd (20h 24m), Pkmn Violet (5h 18m)</t>
  </si>
  <si>
    <t>Marvel Rivals</t>
  </si>
  <si>
    <t>Awaria</t>
  </si>
  <si>
    <t>17-dic.</t>
  </si>
  <si>
    <t>Fortnite</t>
  </si>
  <si>
    <t>23-dic.</t>
  </si>
  <si>
    <t>Lorelei and The Laser Eyes</t>
  </si>
  <si>
    <t>Little Noah: Scion of Paradise</t>
  </si>
  <si>
    <t>Pilgrim</t>
  </si>
  <si>
    <t>30-dic.</t>
  </si>
  <si>
    <r>
      <rPr>
        <b/>
        <sz val="10"/>
        <color theme="1"/>
        <rFont val="Ubuntu"/>
        <family val="2"/>
      </rPr>
      <t>Pkmn Violet (46h 51)</t>
    </r>
    <r>
      <rPr>
        <sz val="10"/>
        <color theme="1"/>
        <rFont val="Ubuntu"/>
        <family val="2"/>
      </rPr>
      <t>, Little Noah 5h pasarlo en Normal, 8h en Difícil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</si>
</sst>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[$-C0A]d\-mmm\-yy;@"/>
    <numFmt numFmtId="166" formatCode="[h]&quot;h&quot;\ mm&quot;m&quot;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  <font>
      <sz val="8"/>
      <name val="Calibri"/>
      <family val="2"/>
      <scheme val="minor"/>
    </font>
    <font>
      <sz val="11"/>
      <name val="Ubuntu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Ubuntu"/>
      <family val="2"/>
    </font>
    <font>
      <sz val="8"/>
      <color theme="1"/>
      <name val="Calibri"/>
      <family val="2"/>
      <scheme val="minor"/>
    </font>
    <font>
      <sz val="6"/>
      <color theme="1"/>
      <name val="Ubuntu"/>
      <family val="2"/>
    </font>
    <font>
      <sz val="6"/>
      <color theme="1"/>
      <name val="Calibri"/>
      <family val="2"/>
      <scheme val="minor"/>
    </font>
    <font>
      <b/>
      <sz val="6"/>
      <color theme="1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9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0" fontId="0" fillId="4" borderId="0" xfId="0" quotePrefix="1" applyFill="1" applyAlignment="1">
      <alignment wrapText="1"/>
    </xf>
    <xf numFmtId="0" fontId="0" fillId="4" borderId="0" xfId="0" applyFill="1" applyAlignment="1">
      <alignment wrapText="1"/>
    </xf>
    <xf numFmtId="16" fontId="2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 wrapText="1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 wrapText="1"/>
    </xf>
    <xf numFmtId="166" fontId="2" fillId="5" borderId="0" xfId="0" applyNumberFormat="1" applyFont="1" applyFill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166" fontId="2" fillId="4" borderId="13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166" fontId="19" fillId="4" borderId="0" xfId="0" applyNumberFormat="1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166" fontId="24" fillId="4" borderId="0" xfId="0" applyNumberFormat="1" applyFont="1" applyFill="1" applyAlignment="1">
      <alignment horizontal="center" vertical="center"/>
    </xf>
    <xf numFmtId="166" fontId="25" fillId="4" borderId="0" xfId="0" applyNumberFormat="1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28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30" fillId="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166" fontId="2" fillId="4" borderId="12" xfId="0" applyNumberFormat="1" applyFont="1" applyFill="1" applyBorder="1" applyAlignment="1">
      <alignment horizontal="center" vertical="center" wrapText="1"/>
    </xf>
    <xf numFmtId="166" fontId="0" fillId="5" borderId="12" xfId="0" applyNumberForma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2" fillId="5" borderId="15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  <xf numFmtId="0" fontId="14" fillId="4" borderId="0" xfId="0" quotePrefix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166" fontId="2" fillId="4" borderId="0" xfId="0" applyNumberFormat="1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7" fillId="4" borderId="0" xfId="0" applyFont="1" applyFill="1" applyBorder="1" applyAlignment="1">
      <alignment horizontal="center" vertical="center" wrapText="1"/>
    </xf>
    <xf numFmtId="164" fontId="2" fillId="4" borderId="0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166" fontId="2" fillId="4" borderId="0" xfId="0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2-4906-B79D-B36999C63A4B}"/>
            </c:ext>
          </c:extLst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2-4906-B79D-B36999C63A4B}"/>
            </c:ext>
          </c:extLst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2-4906-B79D-B36999C63A4B}"/>
            </c:ext>
          </c:extLst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2-4906-B79D-B36999C63A4B}"/>
            </c:ext>
          </c:extLst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2-4906-B79D-B36999C63A4B}"/>
            </c:ext>
          </c:extLst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2-4906-B79D-B36999C63A4B}"/>
            </c:ext>
          </c:extLst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2-4906-B79D-B36999C63A4B}"/>
            </c:ext>
          </c:extLst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12-4906-B79D-B36999C63A4B}"/>
            </c:ext>
          </c:extLst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12-4906-B79D-B36999C63A4B}"/>
            </c:ext>
          </c:extLst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12-4906-B79D-B36999C63A4B}"/>
            </c:ext>
          </c:extLst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12-4906-B79D-B36999C63A4B}"/>
            </c:ext>
          </c:extLst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12-4906-B79D-B36999C6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72224"/>
        <c:axId val="-1719971680"/>
      </c:barChart>
      <c:catAx>
        <c:axId val="-1719972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-1719971680"/>
        <c:crosses val="autoZero"/>
        <c:auto val="1"/>
        <c:lblAlgn val="ctr"/>
        <c:lblOffset val="100"/>
        <c:noMultiLvlLbl val="0"/>
      </c:catAx>
      <c:valAx>
        <c:axId val="-17199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71997222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'2024'!$Q$21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'2024'!$Q$22:$Q$33</c:f>
              <c:numCache>
                <c:formatCode>[h]"h"\ mm"m"</c:formatCode>
                <c:ptCount val="12"/>
                <c:pt idx="0">
                  <c:v>2.759722222222222</c:v>
                </c:pt>
                <c:pt idx="1">
                  <c:v>1.3444444444444443</c:v>
                </c:pt>
                <c:pt idx="2">
                  <c:v>2.0375000000000001</c:v>
                </c:pt>
                <c:pt idx="3">
                  <c:v>0.77777777777777779</c:v>
                </c:pt>
                <c:pt idx="4">
                  <c:v>0.30069444444444443</c:v>
                </c:pt>
                <c:pt idx="5">
                  <c:v>0.78333333333333321</c:v>
                </c:pt>
                <c:pt idx="6">
                  <c:v>2.1541666666666668</c:v>
                </c:pt>
                <c:pt idx="7">
                  <c:v>2.6993055555555561</c:v>
                </c:pt>
                <c:pt idx="8">
                  <c:v>2.8430555555555554</c:v>
                </c:pt>
                <c:pt idx="9">
                  <c:v>3.0951388888888891</c:v>
                </c:pt>
                <c:pt idx="10">
                  <c:v>2.2673611111111112</c:v>
                </c:pt>
                <c:pt idx="11">
                  <c:v>3.0979166666666669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A-423D-A56E-B281016E5435}"/>
            </c:ext>
          </c:extLst>
        </c:ser>
        <c:ser>
          <c:idx val="1"/>
          <c:order val="1"/>
          <c:tx>
            <c:strRef>
              <c:f>'2024'!$R$21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'2024'!$R$22:$R$33</c:f>
              <c:numCache>
                <c:formatCode>[h]"h"\ mm"m"</c:formatCode>
                <c:ptCount val="12"/>
                <c:pt idx="0">
                  <c:v>0.4159722222222223</c:v>
                </c:pt>
                <c:pt idx="1">
                  <c:v>1.0076388888888888</c:v>
                </c:pt>
                <c:pt idx="2">
                  <c:v>1.0875000000000001</c:v>
                </c:pt>
                <c:pt idx="3">
                  <c:v>0.48888888888888893</c:v>
                </c:pt>
                <c:pt idx="4">
                  <c:v>0.29097222222222224</c:v>
                </c:pt>
                <c:pt idx="5">
                  <c:v>0.34930555555555554</c:v>
                </c:pt>
                <c:pt idx="6">
                  <c:v>0.27986111111111112</c:v>
                </c:pt>
                <c:pt idx="7">
                  <c:v>0.36388888888888893</c:v>
                </c:pt>
                <c:pt idx="8">
                  <c:v>0.60347222222222219</c:v>
                </c:pt>
                <c:pt idx="9">
                  <c:v>0.63541666666666674</c:v>
                </c:pt>
                <c:pt idx="10">
                  <c:v>0.93611111111111112</c:v>
                </c:pt>
                <c:pt idx="11">
                  <c:v>1.778472222222222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A-423D-A56E-B281016E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'2025'!$Q$117:$Q$149</c:f>
              <c:numCache>
                <c:formatCode>General</c:formatCode>
                <c:ptCount val="33"/>
                <c:pt idx="0">
                  <c:v>2025</c:v>
                </c:pt>
                <c:pt idx="1">
                  <c:v>2024</c:v>
                </c:pt>
                <c:pt idx="2">
                  <c:v>2023</c:v>
                </c:pt>
                <c:pt idx="3">
                  <c:v>2022</c:v>
                </c:pt>
                <c:pt idx="4">
                  <c:v>2021</c:v>
                </c:pt>
                <c:pt idx="5">
                  <c:v>2020</c:v>
                </c:pt>
                <c:pt idx="6">
                  <c:v>2019</c:v>
                </c:pt>
                <c:pt idx="7">
                  <c:v>2018</c:v>
                </c:pt>
                <c:pt idx="8">
                  <c:v>2017</c:v>
                </c:pt>
                <c:pt idx="9">
                  <c:v>2016</c:v>
                </c:pt>
                <c:pt idx="10">
                  <c:v>2015</c:v>
                </c:pt>
                <c:pt idx="11">
                  <c:v>2014</c:v>
                </c:pt>
                <c:pt idx="12">
                  <c:v>2013</c:v>
                </c:pt>
                <c:pt idx="13">
                  <c:v>2012</c:v>
                </c:pt>
                <c:pt idx="14">
                  <c:v>2011</c:v>
                </c:pt>
                <c:pt idx="15">
                  <c:v>2010</c:v>
                </c:pt>
                <c:pt idx="16">
                  <c:v>2009</c:v>
                </c:pt>
                <c:pt idx="17">
                  <c:v>2008</c:v>
                </c:pt>
                <c:pt idx="18">
                  <c:v>2007</c:v>
                </c:pt>
                <c:pt idx="19">
                  <c:v>2006</c:v>
                </c:pt>
                <c:pt idx="20">
                  <c:v>2005</c:v>
                </c:pt>
                <c:pt idx="21">
                  <c:v>2004</c:v>
                </c:pt>
                <c:pt idx="22">
                  <c:v>2003</c:v>
                </c:pt>
                <c:pt idx="23">
                  <c:v>2002</c:v>
                </c:pt>
                <c:pt idx="24">
                  <c:v>2001</c:v>
                </c:pt>
                <c:pt idx="25">
                  <c:v>2000</c:v>
                </c:pt>
                <c:pt idx="26">
                  <c:v>1999</c:v>
                </c:pt>
                <c:pt idx="27">
                  <c:v>1998</c:v>
                </c:pt>
                <c:pt idx="28">
                  <c:v>1997</c:v>
                </c:pt>
                <c:pt idx="29">
                  <c:v>1996</c:v>
                </c:pt>
                <c:pt idx="30">
                  <c:v>1995</c:v>
                </c:pt>
                <c:pt idx="31">
                  <c:v>1994</c:v>
                </c:pt>
                <c:pt idx="32">
                  <c:v>1993</c:v>
                </c:pt>
              </c:numCache>
            </c:numRef>
          </c:cat>
          <c:val>
            <c:numRef>
              <c:f>'2025'!$R$117:$R$149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8-4442-B0A4-EA1291DA65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'2025'!$Q$21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'2025'!$P$22:$P$33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'2025'!$Q$22:$Q$33</c:f>
              <c:numCache>
                <c:formatCode>[h]"h"\ mm"m"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0C72-471C-B3C1-0C4DEDA3923A}"/>
            </c:ext>
          </c:extLst>
        </c:ser>
        <c:ser>
          <c:idx val="1"/>
          <c:order val="1"/>
          <c:tx>
            <c:strRef>
              <c:f>'2025'!$R$21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'2025'!$P$22:$P$33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'2025'!$R$22:$R$33</c:f>
              <c:numCache>
                <c:formatCode>[h]"h"\ mm"m"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0C72-471C-B3C1-0C4DEDA39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E-4F2D-B0F7-490A3E40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86368"/>
        <c:axId val="-1719982016"/>
      </c:barChart>
      <c:catAx>
        <c:axId val="-17199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2016"/>
        <c:crosses val="autoZero"/>
        <c:auto val="1"/>
        <c:lblAlgn val="ctr"/>
        <c:lblOffset val="100"/>
        <c:noMultiLvlLbl val="0"/>
      </c:catAx>
      <c:valAx>
        <c:axId val="-17199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'2021'!$O$121:$O$147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'2021'!$P$121:$P$147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F-44CD-B338-91CE05B55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713160224"/>
        <c:axId val="-1713156960"/>
      </c:barChart>
      <c:catAx>
        <c:axId val="-17131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3156960"/>
        <c:crosses val="autoZero"/>
        <c:auto val="1"/>
        <c:lblAlgn val="ctr"/>
        <c:lblOffset val="100"/>
        <c:noMultiLvlLbl val="0"/>
      </c:catAx>
      <c:valAx>
        <c:axId val="-1713156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7131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'2021'!$O$21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ECF-82F8-546AA350F071}"/>
            </c:ext>
          </c:extLst>
        </c:ser>
        <c:ser>
          <c:idx val="1"/>
          <c:order val="1"/>
          <c:tx>
            <c:strRef>
              <c:f>'2021'!$P$21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'2021'!$P$22:$P$33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ECF-82F8-546AA350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5312"/>
        <c:axId val="-1526709664"/>
      </c:barChart>
      <c:catAx>
        <c:axId val="-15267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664"/>
        <c:crosses val="autoZero"/>
        <c:auto val="1"/>
        <c:lblAlgn val="ctr"/>
        <c:lblOffset val="100"/>
        <c:noMultiLvlLbl val="0"/>
      </c:catAx>
      <c:valAx>
        <c:axId val="-15267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5312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'2022'!$R$121:$R$149</c:f>
              <c:strCach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'2022'!$Q$121:$Q$149</c:f>
              <c:numCache>
                <c:formatCode>General</c:formatCode>
                <c:ptCount val="29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</c:numCache>
            </c:numRef>
          </c:cat>
          <c:val>
            <c:numRef>
              <c:f>'2022'!$R$121:$R$149</c:f>
              <c:numCache>
                <c:formatCode>General</c:formatCod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3-456C-957D-9132CC1F8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  <c:pt idx="4">
                  <c:v>1.8458333333333332</c:v>
                </c:pt>
                <c:pt idx="5">
                  <c:v>1.7430555555555556</c:v>
                </c:pt>
                <c:pt idx="6">
                  <c:v>1.2506944444444443</c:v>
                </c:pt>
                <c:pt idx="7">
                  <c:v>0.54583333333333328</c:v>
                </c:pt>
                <c:pt idx="8">
                  <c:v>1.625</c:v>
                </c:pt>
                <c:pt idx="9">
                  <c:v>2.1645833333333333</c:v>
                </c:pt>
                <c:pt idx="10">
                  <c:v>1.4333333333333333</c:v>
                </c:pt>
                <c:pt idx="11">
                  <c:v>1.0798611111111112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4-4069-BD9F-5BADED3964DE}"/>
            </c:ext>
          </c:extLst>
        </c:ser>
        <c:ser>
          <c:idx val="1"/>
          <c:order val="1"/>
          <c:tx>
            <c:strRef>
              <c:f>'2022'!$R$21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'2022'!$R$22:$R$33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  <c:pt idx="4">
                  <c:v>0.67847222222222214</c:v>
                </c:pt>
                <c:pt idx="5">
                  <c:v>1.8090277777777777</c:v>
                </c:pt>
                <c:pt idx="6">
                  <c:v>2.5152777777777775</c:v>
                </c:pt>
                <c:pt idx="7">
                  <c:v>2.5993055555555555</c:v>
                </c:pt>
                <c:pt idx="8">
                  <c:v>2.0631944444444446</c:v>
                </c:pt>
                <c:pt idx="9">
                  <c:v>1.7729166666666667</c:v>
                </c:pt>
                <c:pt idx="10">
                  <c:v>3.4805555555555561</c:v>
                </c:pt>
                <c:pt idx="11">
                  <c:v>2.5166666666666666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4-4069-BD9F-5BADED39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'2023'!$Q$119:$Q$149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'2023'!$R$119:$R$149</c:f>
              <c:numCache>
                <c:formatCode>General</c:formatCode>
                <c:ptCount val="31"/>
                <c:pt idx="0">
                  <c:v>9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F-41FA-917C-EEBABF5F7B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'2023'!$Q$21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'2023'!$Q$22:$Q$33</c:f>
              <c:numCache>
                <c:formatCode>[h]"h"\ mm"m"</c:formatCode>
                <c:ptCount val="12"/>
                <c:pt idx="0">
                  <c:v>0.18055555555555555</c:v>
                </c:pt>
                <c:pt idx="1">
                  <c:v>0.82638888888888884</c:v>
                </c:pt>
                <c:pt idx="2">
                  <c:v>3.4152777777777779</c:v>
                </c:pt>
                <c:pt idx="3">
                  <c:v>1.8326388888888892</c:v>
                </c:pt>
                <c:pt idx="4">
                  <c:v>3.6847222222222222</c:v>
                </c:pt>
                <c:pt idx="5">
                  <c:v>2.0118055555555556</c:v>
                </c:pt>
                <c:pt idx="6">
                  <c:v>1.9027777777777777</c:v>
                </c:pt>
                <c:pt idx="7">
                  <c:v>1.7124999999999999</c:v>
                </c:pt>
                <c:pt idx="8">
                  <c:v>1.9534722222222221</c:v>
                </c:pt>
                <c:pt idx="9">
                  <c:v>2.098611111111111</c:v>
                </c:pt>
                <c:pt idx="10">
                  <c:v>1.1541666666666666</c:v>
                </c:pt>
                <c:pt idx="11">
                  <c:v>1.2881944444444442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4-4C15-8D12-A4B52E7FC2AB}"/>
            </c:ext>
          </c:extLst>
        </c:ser>
        <c:ser>
          <c:idx val="1"/>
          <c:order val="1"/>
          <c:tx>
            <c:strRef>
              <c:f>'2023'!$R$21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'2023'!$R$22:$R$33</c:f>
              <c:numCache>
                <c:formatCode>[h]"h"\ mm"m"</c:formatCode>
                <c:ptCount val="12"/>
                <c:pt idx="0">
                  <c:v>0.65763888888888888</c:v>
                </c:pt>
                <c:pt idx="1">
                  <c:v>2.1472222222222221</c:v>
                </c:pt>
                <c:pt idx="2">
                  <c:v>0.65347222222222223</c:v>
                </c:pt>
                <c:pt idx="3">
                  <c:v>0.89097222222222228</c:v>
                </c:pt>
                <c:pt idx="4">
                  <c:v>0.47847222222222219</c:v>
                </c:pt>
                <c:pt idx="5">
                  <c:v>0.54027777777777775</c:v>
                </c:pt>
                <c:pt idx="6">
                  <c:v>0.57430555555555551</c:v>
                </c:pt>
                <c:pt idx="7">
                  <c:v>1.71875</c:v>
                </c:pt>
                <c:pt idx="8">
                  <c:v>1.25</c:v>
                </c:pt>
                <c:pt idx="9">
                  <c:v>0.83958333333333335</c:v>
                </c:pt>
                <c:pt idx="10">
                  <c:v>1.1020833333333333</c:v>
                </c:pt>
                <c:pt idx="11">
                  <c:v>0.93819444444444433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4-4C15-8D12-A4B52E7F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'2024'!$Q$118:$Q$149</c:f>
              <c:numCache>
                <c:formatCode>General</c:formatCode>
                <c:ptCount val="32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</c:numCache>
            </c:numRef>
          </c:cat>
          <c:val>
            <c:numRef>
              <c:f>'2024'!$R$118:$R$149</c:f>
              <c:numCache>
                <c:formatCode>General</c:formatCode>
                <c:ptCount val="32"/>
                <c:pt idx="0">
                  <c:v>12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4-4965-A833-E85FFF18FA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209549</xdr:colOff>
      <xdr:row>118</xdr:row>
      <xdr:rowOff>190500</xdr:rowOff>
    </xdr:from>
    <xdr:to>
      <xdr:col>20</xdr:col>
      <xdr:colOff>9525</xdr:colOff>
      <xdr:row>133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1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380999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23</xdr:col>
      <xdr:colOff>276225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923B8B-FA3A-4CB2-80F0-0DB8FDD46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56D821-5EDF-4804-96A2-479EEE12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209547</xdr:colOff>
      <xdr:row>118</xdr:row>
      <xdr:rowOff>190500</xdr:rowOff>
    </xdr:from>
    <xdr:to>
      <xdr:col>23</xdr:col>
      <xdr:colOff>542924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0DDF1C-8D50-4504-9CD9-4A585D365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EBA9C7-5904-44E6-93C5-21405CECE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209547</xdr:colOff>
      <xdr:row>118</xdr:row>
      <xdr:rowOff>190500</xdr:rowOff>
    </xdr:from>
    <xdr:to>
      <xdr:col>23</xdr:col>
      <xdr:colOff>542924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E72D5A-3988-449F-B1E3-BE440A9D4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988259-80AE-4B01-940D-411EE2E87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9"/>
  <sheetViews>
    <sheetView workbookViewId="0">
      <selection activeCell="D35" sqref="D35"/>
    </sheetView>
  </sheetViews>
  <sheetFormatPr defaultColWidth="11.42578125" defaultRowHeight="15.75" customHeight="1" x14ac:dyDescent="0.25"/>
  <cols>
    <col min="1" max="2" width="3.140625" style="8" customWidth="1"/>
    <col min="3" max="3" width="28.5703125" style="8" customWidth="1"/>
    <col min="4" max="4" width="7.140625" style="8" customWidth="1"/>
    <col min="5" max="7" width="3.140625" style="8" customWidth="1"/>
    <col min="8" max="8" width="18.5703125" style="8" customWidth="1"/>
    <col min="9" max="9" width="14.28515625" style="8" customWidth="1"/>
    <col min="10" max="11" width="12.85546875" style="8" customWidth="1"/>
    <col min="12" max="12" width="7.140625" style="8" customWidth="1"/>
    <col min="13" max="13" width="3.140625" style="8" customWidth="1"/>
    <col min="14" max="14" width="4.28515625" style="8" customWidth="1"/>
    <col min="15" max="15" width="28.5703125" style="8" customWidth="1"/>
    <col min="16" max="16" width="3.140625" style="8" customWidth="1"/>
    <col min="17" max="17" width="11.42578125" style="8"/>
    <col min="18" max="28" width="11.42578125" style="8" customWidth="1"/>
    <col min="29" max="16384" width="11.42578125" style="8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68">
        <v>2019</v>
      </c>
      <c r="C2" s="169"/>
      <c r="D2" s="169"/>
      <c r="E2" s="67"/>
      <c r="F2" s="174" t="s">
        <v>261</v>
      </c>
      <c r="G2" s="174"/>
      <c r="H2" s="174"/>
      <c r="I2" s="35"/>
      <c r="J2" s="35"/>
      <c r="K2" s="35"/>
      <c r="L2" s="35"/>
      <c r="M2" s="35"/>
      <c r="N2" s="35"/>
      <c r="O2" s="35"/>
      <c r="P2" s="35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5" t="s">
        <v>8</v>
      </c>
      <c r="C3" s="65" t="s">
        <v>9</v>
      </c>
      <c r="D3" s="66" t="s">
        <v>77</v>
      </c>
      <c r="E3" s="68"/>
      <c r="F3" s="174"/>
      <c r="G3" s="174"/>
      <c r="H3" s="174"/>
      <c r="I3" s="7"/>
      <c r="J3" s="7"/>
      <c r="K3" s="7"/>
      <c r="L3" s="7"/>
      <c r="M3" s="6"/>
      <c r="N3" s="29"/>
      <c r="O3" s="173"/>
      <c r="P3" s="173"/>
      <c r="Q3" s="173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10</v>
      </c>
      <c r="D4" s="10">
        <v>2004</v>
      </c>
      <c r="E4" s="26"/>
      <c r="F4" s="174"/>
      <c r="G4" s="174"/>
      <c r="H4" s="174"/>
      <c r="I4" s="6"/>
      <c r="J4" s="6"/>
      <c r="K4" s="30"/>
      <c r="L4" s="6"/>
      <c r="M4" s="6"/>
      <c r="N4" s="7"/>
      <c r="O4" s="173"/>
      <c r="P4" s="173"/>
      <c r="Q4" s="173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9">
        <v>2017</v>
      </c>
      <c r="E5" s="26"/>
      <c r="F5" s="174"/>
      <c r="G5" s="174"/>
      <c r="H5" s="174"/>
      <c r="I5" s="6"/>
      <c r="J5" s="30"/>
      <c r="K5" s="30"/>
      <c r="L5" s="6"/>
      <c r="M5" s="6"/>
      <c r="N5" s="7"/>
      <c r="O5" s="173"/>
      <c r="P5" s="173"/>
      <c r="Q5" s="173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9">
        <v>2017</v>
      </c>
      <c r="E6" s="26"/>
      <c r="F6" s="174"/>
      <c r="G6" s="174"/>
      <c r="H6" s="174"/>
      <c r="I6" s="6"/>
      <c r="J6" s="30"/>
      <c r="K6" s="30"/>
      <c r="L6" s="6"/>
      <c r="M6" s="6"/>
      <c r="N6" s="7"/>
      <c r="O6" s="173"/>
      <c r="P6" s="173"/>
      <c r="Q6" s="173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9">
        <v>2017</v>
      </c>
      <c r="E7" s="26"/>
      <c r="F7" s="174"/>
      <c r="G7" s="174"/>
      <c r="H7" s="174"/>
      <c r="I7" s="6"/>
      <c r="J7" s="30"/>
      <c r="K7" s="30"/>
      <c r="L7" s="6"/>
      <c r="M7" s="6"/>
      <c r="N7" s="7"/>
      <c r="O7" s="173"/>
      <c r="P7" s="173"/>
      <c r="Q7" s="173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361</v>
      </c>
      <c r="D8" s="9">
        <v>2017</v>
      </c>
      <c r="E8" s="26"/>
      <c r="F8" s="174"/>
      <c r="G8" s="174"/>
      <c r="H8" s="174"/>
      <c r="I8" s="6"/>
      <c r="J8" s="30"/>
      <c r="K8" s="30"/>
      <c r="L8" s="6"/>
      <c r="M8" s="6"/>
      <c r="N8" s="7"/>
      <c r="O8" s="173"/>
      <c r="P8" s="173"/>
      <c r="Q8" s="173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3</v>
      </c>
      <c r="D9" s="9">
        <v>2016</v>
      </c>
      <c r="E9" s="26"/>
      <c r="F9" s="174"/>
      <c r="G9" s="174"/>
      <c r="H9" s="174"/>
      <c r="I9" s="6"/>
      <c r="J9" s="30"/>
      <c r="K9" s="30"/>
      <c r="L9" s="6"/>
      <c r="M9" s="6"/>
      <c r="N9" s="7"/>
      <c r="O9" s="173"/>
      <c r="P9" s="173"/>
      <c r="Q9" s="173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4</v>
      </c>
      <c r="D10" s="9">
        <v>2017</v>
      </c>
      <c r="E10" s="26"/>
      <c r="F10" s="174"/>
      <c r="G10" s="174"/>
      <c r="H10" s="174"/>
      <c r="I10" s="6"/>
      <c r="J10" s="30"/>
      <c r="K10" s="30"/>
      <c r="L10" s="6"/>
      <c r="M10" s="6"/>
      <c r="N10" s="7"/>
      <c r="O10" s="173"/>
      <c r="P10" s="173"/>
      <c r="Q10" s="173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5</v>
      </c>
      <c r="D11" s="9">
        <v>2016</v>
      </c>
      <c r="E11" s="26"/>
      <c r="F11" s="174"/>
      <c r="G11" s="174"/>
      <c r="H11" s="174"/>
      <c r="I11" s="6"/>
      <c r="J11" s="30"/>
      <c r="K11" s="30"/>
      <c r="L11" s="6"/>
      <c r="M11" s="6"/>
      <c r="N11" s="7"/>
      <c r="O11" s="173"/>
      <c r="P11" s="173"/>
      <c r="Q11" s="173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6</v>
      </c>
      <c r="D12" s="9">
        <v>2017</v>
      </c>
      <c r="E12" s="26"/>
      <c r="F12" s="174"/>
      <c r="G12" s="174"/>
      <c r="H12" s="174"/>
      <c r="I12" s="6"/>
      <c r="J12" s="30"/>
      <c r="K12" s="30"/>
      <c r="L12" s="6"/>
      <c r="M12" s="6"/>
      <c r="N12" s="7"/>
      <c r="O12" s="173"/>
      <c r="P12" s="173"/>
      <c r="Q12" s="173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11</v>
      </c>
      <c r="D13" s="9">
        <v>2009</v>
      </c>
      <c r="E13" s="26"/>
      <c r="F13" s="174"/>
      <c r="G13" s="174"/>
      <c r="H13" s="174"/>
      <c r="I13" s="6"/>
      <c r="J13" s="30"/>
      <c r="K13" s="30"/>
      <c r="L13" s="6"/>
      <c r="M13" s="6"/>
      <c r="N13" s="7"/>
      <c r="O13" s="173"/>
      <c r="P13" s="173"/>
      <c r="Q13" s="173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3"/>
      <c r="B14" s="1">
        <v>11</v>
      </c>
      <c r="C14" s="4" t="s">
        <v>76</v>
      </c>
      <c r="D14" s="9">
        <v>2019</v>
      </c>
      <c r="E14" s="26"/>
      <c r="F14" s="174"/>
      <c r="G14" s="174"/>
      <c r="H14" s="174"/>
      <c r="I14" s="6"/>
      <c r="J14" s="30"/>
      <c r="K14" s="30"/>
      <c r="L14" s="6"/>
      <c r="M14" s="6"/>
      <c r="N14" s="7"/>
      <c r="O14" s="173"/>
      <c r="P14" s="173"/>
      <c r="Q14" s="173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3"/>
      <c r="B15" s="1">
        <v>12</v>
      </c>
      <c r="C15" s="4" t="s">
        <v>7</v>
      </c>
      <c r="D15" s="9">
        <v>2019</v>
      </c>
      <c r="E15" s="26"/>
      <c r="F15" s="174"/>
      <c r="G15" s="174"/>
      <c r="H15" s="174"/>
      <c r="I15" s="6"/>
      <c r="J15" s="30"/>
      <c r="K15" s="30"/>
      <c r="L15" s="6"/>
      <c r="M15" s="6"/>
      <c r="N15" s="7"/>
      <c r="O15" s="173"/>
      <c r="P15" s="173"/>
      <c r="Q15" s="173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3"/>
      <c r="B16" s="6"/>
      <c r="C16" s="6"/>
      <c r="D16" s="6"/>
      <c r="E16" s="6"/>
      <c r="F16" s="6"/>
      <c r="G16" s="7"/>
      <c r="H16" s="6"/>
      <c r="I16" s="6"/>
      <c r="J16" s="30"/>
      <c r="K16" s="30"/>
      <c r="L16" s="6"/>
      <c r="M16" s="6"/>
      <c r="N16" s="6"/>
      <c r="O16" s="173"/>
      <c r="P16" s="173"/>
      <c r="Q16" s="173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3"/>
      <c r="B17" s="170"/>
      <c r="C17" s="170"/>
      <c r="D17" s="170"/>
      <c r="E17" s="6"/>
      <c r="F17" s="6"/>
      <c r="G17" s="7"/>
      <c r="H17" s="6"/>
      <c r="I17" s="6"/>
      <c r="J17" s="30"/>
      <c r="K17" s="30"/>
      <c r="L17" s="6"/>
      <c r="M17" s="6"/>
      <c r="N17" s="31"/>
      <c r="O17" s="32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3"/>
      <c r="B18" s="170"/>
      <c r="C18" s="170"/>
      <c r="D18" s="170"/>
      <c r="E18" s="6"/>
      <c r="F18" s="6"/>
      <c r="G18" s="7"/>
      <c r="H18" s="6"/>
      <c r="I18" s="6"/>
      <c r="J18" s="30"/>
      <c r="K18" s="30"/>
      <c r="L18" s="6"/>
      <c r="M18" s="6"/>
      <c r="N18" s="171"/>
      <c r="O18" s="172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3"/>
      <c r="B19" s="170"/>
      <c r="C19" s="170"/>
      <c r="D19" s="170"/>
      <c r="E19" s="6"/>
      <c r="F19" s="6"/>
      <c r="G19" s="7"/>
      <c r="H19" s="6"/>
      <c r="I19" s="6"/>
      <c r="J19" s="30"/>
      <c r="K19" s="30"/>
      <c r="L19" s="6"/>
      <c r="M19" s="6"/>
      <c r="N19" s="172"/>
      <c r="O19" s="172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6"/>
      <c r="G20" s="7"/>
      <c r="H20" s="6"/>
      <c r="I20" s="6"/>
      <c r="J20" s="33"/>
      <c r="K20" s="30"/>
      <c r="L20" s="6"/>
      <c r="M20" s="6"/>
      <c r="N20" s="172"/>
      <c r="O20" s="172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6"/>
      <c r="G21" s="7"/>
      <c r="H21" s="6"/>
      <c r="I21" s="6"/>
      <c r="J21" s="30"/>
      <c r="K21" s="30"/>
      <c r="L21" s="6"/>
      <c r="M21" s="6"/>
      <c r="N21" s="172"/>
      <c r="O21" s="172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6"/>
      <c r="G22" s="27"/>
      <c r="H22" s="6"/>
      <c r="I22" s="6"/>
      <c r="J22" s="30"/>
      <c r="K22" s="30"/>
      <c r="L22" s="6"/>
      <c r="M22" s="6"/>
      <c r="N22" s="172"/>
      <c r="O22" s="172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6"/>
      <c r="G23" s="7"/>
      <c r="H23" s="6"/>
      <c r="I23" s="6"/>
      <c r="J23" s="30"/>
      <c r="K23" s="30"/>
      <c r="L23" s="6"/>
      <c r="M23" s="6"/>
      <c r="N23" s="32"/>
      <c r="O23" s="32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7"/>
      <c r="G24" s="27"/>
      <c r="H24" s="2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6"/>
      <c r="H25" s="6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Y159"/>
  <sheetViews>
    <sheetView topLeftCell="B2" zoomScaleNormal="100" workbookViewId="0">
      <selection activeCell="R28" sqref="R28"/>
    </sheetView>
  </sheetViews>
  <sheetFormatPr defaultColWidth="11.42578125" defaultRowHeight="15.75" x14ac:dyDescent="0.25"/>
  <cols>
    <col min="1" max="1" width="7.140625" style="40" hidden="1" customWidth="1"/>
    <col min="2" max="3" width="3.140625" style="40" customWidth="1"/>
    <col min="4" max="4" width="30" style="40" customWidth="1"/>
    <col min="5" max="5" width="7.140625" style="40" customWidth="1"/>
    <col min="6" max="7" width="12.85546875" style="40" customWidth="1"/>
    <col min="8" max="8" width="7.140625" style="40" customWidth="1"/>
    <col min="9" max="9" width="3.140625" style="40" customWidth="1"/>
    <col min="10" max="10" width="4.28515625" style="40" customWidth="1"/>
    <col min="11" max="11" width="28.5703125" style="40" customWidth="1"/>
    <col min="12" max="12" width="3.140625" style="40" customWidth="1"/>
    <col min="13" max="13" width="11.42578125" style="40" customWidth="1"/>
    <col min="14" max="14" width="5.7109375" style="40" customWidth="1"/>
    <col min="15" max="15" width="8.5703125" style="40" customWidth="1"/>
    <col min="16" max="16" width="3.140625" style="40" customWidth="1"/>
    <col min="17" max="17" width="42.85546875" style="40" customWidth="1"/>
    <col min="18" max="24" width="11.42578125" style="40" customWidth="1"/>
    <col min="25" max="16384" width="11.42578125" style="40"/>
  </cols>
  <sheetData>
    <row r="1" spans="1:25" ht="15.75" hidden="1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15.75" customHeight="1" x14ac:dyDescent="0.25">
      <c r="A2" s="39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9"/>
      <c r="U2" s="39"/>
      <c r="V2" s="39"/>
      <c r="W2" s="39"/>
      <c r="X2" s="39"/>
      <c r="Y2" s="39"/>
    </row>
    <row r="3" spans="1:25" ht="15.75" customHeight="1" x14ac:dyDescent="0.25">
      <c r="A3" s="39"/>
      <c r="B3" s="6"/>
      <c r="C3" s="1" t="s">
        <v>8</v>
      </c>
      <c r="D3" s="1" t="s">
        <v>9</v>
      </c>
      <c r="E3" s="1" t="s">
        <v>77</v>
      </c>
      <c r="F3" s="1" t="s">
        <v>12</v>
      </c>
      <c r="G3" s="1" t="s">
        <v>14</v>
      </c>
      <c r="H3" s="13" t="s">
        <v>20</v>
      </c>
      <c r="I3" s="26"/>
      <c r="J3" s="1" t="s">
        <v>31</v>
      </c>
      <c r="K3" s="25" t="s">
        <v>30</v>
      </c>
      <c r="L3" s="6"/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</row>
    <row r="4" spans="1:25" ht="15.75" customHeight="1" x14ac:dyDescent="0.25">
      <c r="A4" s="39"/>
      <c r="B4" s="6"/>
      <c r="C4" s="1">
        <v>1</v>
      </c>
      <c r="D4" s="4" t="s">
        <v>15</v>
      </c>
      <c r="E4" s="9">
        <v>2018</v>
      </c>
      <c r="F4" s="9" t="s">
        <v>13</v>
      </c>
      <c r="G4" s="19">
        <v>43833</v>
      </c>
      <c r="H4" s="3">
        <v>10</v>
      </c>
      <c r="I4" s="26"/>
      <c r="J4" s="1" t="s">
        <v>32</v>
      </c>
      <c r="K4" s="15" t="s">
        <v>25</v>
      </c>
      <c r="L4" s="6"/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</row>
    <row r="5" spans="1:25" ht="15.75" customHeight="1" x14ac:dyDescent="0.25">
      <c r="A5" s="39"/>
      <c r="B5" s="6"/>
      <c r="C5" s="1">
        <v>2</v>
      </c>
      <c r="D5" s="2" t="s">
        <v>19</v>
      </c>
      <c r="E5" s="10">
        <v>2018</v>
      </c>
      <c r="F5" s="20">
        <v>43833</v>
      </c>
      <c r="G5" s="20">
        <v>43838</v>
      </c>
      <c r="H5" s="3">
        <v>15</v>
      </c>
      <c r="I5" s="26"/>
      <c r="J5" s="1" t="s">
        <v>33</v>
      </c>
      <c r="K5" s="3" t="s">
        <v>26</v>
      </c>
      <c r="L5" s="6"/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</row>
    <row r="6" spans="1:25" ht="15.75" customHeight="1" x14ac:dyDescent="0.25">
      <c r="A6" s="39"/>
      <c r="B6" s="6"/>
      <c r="C6" s="1">
        <v>3</v>
      </c>
      <c r="D6" s="4" t="s">
        <v>16</v>
      </c>
      <c r="E6" s="9">
        <v>2018</v>
      </c>
      <c r="F6" s="19">
        <v>43853</v>
      </c>
      <c r="G6" s="19">
        <v>43854</v>
      </c>
      <c r="H6" s="5">
        <v>4</v>
      </c>
      <c r="I6" s="26"/>
      <c r="J6" s="1" t="s">
        <v>34</v>
      </c>
      <c r="K6" s="18" t="s">
        <v>29</v>
      </c>
      <c r="L6" s="6"/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</row>
    <row r="7" spans="1:25" ht="15.75" customHeight="1" x14ac:dyDescent="0.25">
      <c r="A7" s="39"/>
      <c r="B7" s="6"/>
      <c r="C7" s="1">
        <v>4</v>
      </c>
      <c r="D7" s="4" t="s">
        <v>17</v>
      </c>
      <c r="E7" s="9">
        <v>2007</v>
      </c>
      <c r="F7" s="19">
        <v>43855</v>
      </c>
      <c r="G7" s="19">
        <v>43855</v>
      </c>
      <c r="H7" s="15">
        <v>1</v>
      </c>
      <c r="I7" s="26"/>
      <c r="J7" s="1" t="s">
        <v>35</v>
      </c>
      <c r="K7" s="18" t="s">
        <v>85</v>
      </c>
      <c r="L7" s="6"/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</row>
    <row r="8" spans="1:25" ht="15.75" customHeight="1" x14ac:dyDescent="0.25">
      <c r="A8" s="39"/>
      <c r="B8" s="6"/>
      <c r="C8" s="1">
        <v>5</v>
      </c>
      <c r="D8" s="4" t="s">
        <v>18</v>
      </c>
      <c r="E8" s="9">
        <v>2018</v>
      </c>
      <c r="F8" s="19">
        <v>43857</v>
      </c>
      <c r="G8" s="19">
        <v>43863</v>
      </c>
      <c r="H8" s="3">
        <v>4</v>
      </c>
      <c r="I8" s="26"/>
      <c r="J8" s="1" t="s">
        <v>36</v>
      </c>
      <c r="K8" s="18" t="s">
        <v>86</v>
      </c>
      <c r="L8" s="6"/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</row>
    <row r="9" spans="1:25" ht="15.75" customHeight="1" x14ac:dyDescent="0.25">
      <c r="A9" s="39"/>
      <c r="B9" s="6"/>
      <c r="C9" s="1">
        <v>6</v>
      </c>
      <c r="D9" s="4" t="s">
        <v>50</v>
      </c>
      <c r="E9" s="9">
        <v>2016</v>
      </c>
      <c r="F9" s="19">
        <v>43873</v>
      </c>
      <c r="G9" s="19">
        <v>43876</v>
      </c>
      <c r="H9" s="3">
        <v>8</v>
      </c>
      <c r="I9" s="26"/>
      <c r="J9" s="1" t="s">
        <v>37</v>
      </c>
      <c r="K9" s="18" t="s">
        <v>84</v>
      </c>
      <c r="L9" s="6"/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</row>
    <row r="10" spans="1:25" ht="15.75" customHeight="1" x14ac:dyDescent="0.25">
      <c r="A10" s="39"/>
      <c r="B10" s="6"/>
      <c r="C10" s="1">
        <v>7</v>
      </c>
      <c r="D10" s="4" t="s">
        <v>21</v>
      </c>
      <c r="E10" s="9">
        <v>2019</v>
      </c>
      <c r="F10" s="19">
        <v>43879</v>
      </c>
      <c r="G10" s="19">
        <v>43888</v>
      </c>
      <c r="H10" s="5">
        <v>13</v>
      </c>
      <c r="I10" s="26"/>
      <c r="J10" s="1" t="s">
        <v>38</v>
      </c>
      <c r="K10" s="18" t="s">
        <v>83</v>
      </c>
      <c r="L10" s="6"/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</row>
    <row r="11" spans="1:25" ht="15.75" customHeight="1" x14ac:dyDescent="0.25">
      <c r="A11" s="39"/>
      <c r="B11" s="6"/>
      <c r="C11" s="1">
        <v>8</v>
      </c>
      <c r="D11" s="4" t="s">
        <v>22</v>
      </c>
      <c r="E11" s="9">
        <v>2016</v>
      </c>
      <c r="F11" s="19">
        <v>43890</v>
      </c>
      <c r="G11" s="19">
        <v>43901</v>
      </c>
      <c r="H11" s="15">
        <v>16</v>
      </c>
      <c r="I11" s="26"/>
      <c r="J11" s="1" t="s">
        <v>39</v>
      </c>
      <c r="K11" s="18" t="s">
        <v>91</v>
      </c>
      <c r="L11" s="6"/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</row>
    <row r="12" spans="1:25" ht="15.75" customHeight="1" x14ac:dyDescent="0.25">
      <c r="A12" s="39"/>
      <c r="B12" s="6"/>
      <c r="C12" s="1">
        <v>9</v>
      </c>
      <c r="D12" s="4" t="s">
        <v>23</v>
      </c>
      <c r="E12" s="9">
        <v>2019</v>
      </c>
      <c r="F12" s="19">
        <v>43905</v>
      </c>
      <c r="G12" s="19">
        <v>43905</v>
      </c>
      <c r="H12" s="5">
        <v>3</v>
      </c>
      <c r="I12" s="26"/>
      <c r="J12" s="1" t="s">
        <v>40</v>
      </c>
      <c r="K12" s="18" t="s">
        <v>92</v>
      </c>
      <c r="L12" s="6"/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</row>
    <row r="13" spans="1:25" ht="15.75" customHeight="1" x14ac:dyDescent="0.25">
      <c r="A13" s="39"/>
      <c r="B13" s="6"/>
      <c r="C13" s="1">
        <v>10</v>
      </c>
      <c r="D13" s="4" t="s">
        <v>24</v>
      </c>
      <c r="E13" s="9">
        <v>2013</v>
      </c>
      <c r="F13" s="19">
        <v>43906</v>
      </c>
      <c r="G13" s="19">
        <v>43908</v>
      </c>
      <c r="H13" s="3">
        <v>10</v>
      </c>
      <c r="I13" s="26"/>
      <c r="J13" s="1" t="s">
        <v>41</v>
      </c>
      <c r="K13" s="18" t="s">
        <v>101</v>
      </c>
      <c r="L13" s="6"/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</row>
    <row r="14" spans="1:25" ht="15.75" customHeight="1" x14ac:dyDescent="0.25">
      <c r="A14" s="39"/>
      <c r="B14" s="6"/>
      <c r="C14" s="1">
        <v>11</v>
      </c>
      <c r="D14" s="4" t="s">
        <v>27</v>
      </c>
      <c r="E14" s="9">
        <v>2019</v>
      </c>
      <c r="F14" s="19">
        <v>43917</v>
      </c>
      <c r="G14" s="19">
        <v>43921</v>
      </c>
      <c r="H14" s="5">
        <v>11</v>
      </c>
      <c r="I14" s="26"/>
      <c r="J14" s="1" t="s">
        <v>42</v>
      </c>
      <c r="K14" s="18" t="s">
        <v>125</v>
      </c>
      <c r="L14" s="6"/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</row>
    <row r="15" spans="1:25" ht="15.75" customHeight="1" x14ac:dyDescent="0.25">
      <c r="A15" s="39"/>
      <c r="B15" s="6"/>
      <c r="C15" s="1">
        <v>12</v>
      </c>
      <c r="D15" s="14" t="s">
        <v>337</v>
      </c>
      <c r="E15" s="11">
        <v>2019</v>
      </c>
      <c r="F15" s="21">
        <v>43917</v>
      </c>
      <c r="G15" s="21" t="s">
        <v>13</v>
      </c>
      <c r="H15" s="12" t="s">
        <v>13</v>
      </c>
      <c r="I15" s="26"/>
      <c r="J15" s="1" t="s">
        <v>43</v>
      </c>
      <c r="K15" s="18" t="s">
        <v>126</v>
      </c>
      <c r="L15" s="6"/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</row>
    <row r="16" spans="1:25" ht="15.75" customHeight="1" x14ac:dyDescent="0.25">
      <c r="A16" s="39"/>
      <c r="B16" s="6"/>
      <c r="C16" s="1">
        <v>13</v>
      </c>
      <c r="D16" s="14" t="s">
        <v>28</v>
      </c>
      <c r="E16" s="11">
        <v>2012</v>
      </c>
      <c r="F16" s="21">
        <v>43923</v>
      </c>
      <c r="G16" s="21" t="s">
        <v>13</v>
      </c>
      <c r="H16" s="12" t="s">
        <v>13</v>
      </c>
      <c r="I16" s="26"/>
      <c r="J16" s="6"/>
      <c r="K16" s="6"/>
      <c r="L16" s="6"/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</row>
    <row r="17" spans="1:25" ht="15.75" customHeight="1" x14ac:dyDescent="0.25">
      <c r="A17" s="39"/>
      <c r="B17" s="6"/>
      <c r="C17" s="1">
        <v>14</v>
      </c>
      <c r="D17" s="10" t="s">
        <v>45</v>
      </c>
      <c r="E17" s="10">
        <v>1996</v>
      </c>
      <c r="F17" s="20">
        <v>43958</v>
      </c>
      <c r="G17" s="20">
        <v>43962</v>
      </c>
      <c r="H17" s="3">
        <v>11</v>
      </c>
      <c r="I17" s="6"/>
      <c r="J17" s="176"/>
      <c r="K17" s="177"/>
      <c r="L17" s="6"/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</row>
    <row r="18" spans="1:25" ht="15.75" customHeight="1" x14ac:dyDescent="0.25">
      <c r="A18" s="39"/>
      <c r="B18" s="6"/>
      <c r="C18" s="1">
        <v>15</v>
      </c>
      <c r="D18" s="4" t="s">
        <v>44</v>
      </c>
      <c r="E18" s="9">
        <v>2020</v>
      </c>
      <c r="F18" s="19">
        <v>43975</v>
      </c>
      <c r="G18" s="19">
        <v>43975</v>
      </c>
      <c r="H18" s="5">
        <v>1</v>
      </c>
      <c r="I18" s="6"/>
      <c r="J18" s="175"/>
      <c r="K18" s="175"/>
      <c r="L18" s="6"/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</row>
    <row r="19" spans="1:25" ht="15.75" customHeight="1" x14ac:dyDescent="0.25">
      <c r="A19" s="39"/>
      <c r="B19" s="6"/>
      <c r="C19" s="1">
        <v>16</v>
      </c>
      <c r="D19" s="4" t="s">
        <v>46</v>
      </c>
      <c r="E19" s="9">
        <v>2019</v>
      </c>
      <c r="F19" s="19">
        <v>43983</v>
      </c>
      <c r="G19" s="19" t="s">
        <v>54</v>
      </c>
      <c r="H19" s="5">
        <v>43</v>
      </c>
      <c r="I19" s="6"/>
      <c r="J19" s="38"/>
      <c r="K19" s="38"/>
      <c r="L19" s="6"/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</row>
    <row r="20" spans="1:25" ht="15.75" customHeight="1" x14ac:dyDescent="0.25">
      <c r="A20" s="39"/>
      <c r="B20" s="6"/>
      <c r="C20" s="1">
        <v>17</v>
      </c>
      <c r="D20" s="4" t="s">
        <v>47</v>
      </c>
      <c r="E20" s="9">
        <v>2019</v>
      </c>
      <c r="F20" s="22" t="s">
        <v>102</v>
      </c>
      <c r="G20" s="19">
        <v>43990</v>
      </c>
      <c r="H20" s="5">
        <v>2</v>
      </c>
      <c r="I20" s="6"/>
      <c r="J20" s="38"/>
      <c r="K20" s="38"/>
      <c r="L20" s="6"/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</row>
    <row r="21" spans="1:25" ht="15.75" customHeight="1" x14ac:dyDescent="0.25">
      <c r="A21" s="39"/>
      <c r="B21" s="6"/>
      <c r="C21" s="1">
        <v>18</v>
      </c>
      <c r="D21" s="4" t="s">
        <v>336</v>
      </c>
      <c r="E21" s="9">
        <v>2018</v>
      </c>
      <c r="F21" s="19">
        <v>43991</v>
      </c>
      <c r="G21" s="19" t="s">
        <v>48</v>
      </c>
      <c r="H21" s="5">
        <v>4</v>
      </c>
      <c r="I21" s="6"/>
      <c r="J21" s="38"/>
      <c r="K21" s="38"/>
      <c r="L21" s="6"/>
      <c r="M21" s="39"/>
      <c r="N21" s="39"/>
      <c r="O21" s="39"/>
      <c r="P21" s="39"/>
      <c r="Q21" s="39"/>
      <c r="R21" s="39"/>
      <c r="S21" s="39"/>
      <c r="T21" s="6"/>
      <c r="U21" s="39"/>
      <c r="V21" s="39"/>
      <c r="W21" s="39"/>
      <c r="X21" s="39"/>
      <c r="Y21" s="39"/>
    </row>
    <row r="22" spans="1:25" ht="15.75" customHeight="1" x14ac:dyDescent="0.25">
      <c r="A22" s="39"/>
      <c r="B22" s="6"/>
      <c r="C22" s="1">
        <v>19</v>
      </c>
      <c r="D22" s="4" t="s">
        <v>335</v>
      </c>
      <c r="E22" s="9">
        <v>2017</v>
      </c>
      <c r="F22" s="19" t="s">
        <v>49</v>
      </c>
      <c r="G22" s="19" t="s">
        <v>53</v>
      </c>
      <c r="H22" s="5">
        <v>2</v>
      </c>
      <c r="I22" s="6"/>
      <c r="J22" s="38"/>
      <c r="K22" s="38"/>
      <c r="L22" s="6"/>
      <c r="M22" s="39"/>
      <c r="N22" s="24" t="s">
        <v>31</v>
      </c>
      <c r="O22" s="24" t="s">
        <v>20</v>
      </c>
      <c r="P22" s="28"/>
      <c r="Q22" s="24" t="s">
        <v>62</v>
      </c>
      <c r="R22" s="39"/>
      <c r="S22" s="39"/>
      <c r="T22" s="6"/>
      <c r="U22" s="39"/>
      <c r="V22" s="39"/>
      <c r="W22" s="39"/>
      <c r="X22" s="39"/>
      <c r="Y22" s="39"/>
    </row>
    <row r="23" spans="1:25" ht="15.75" customHeight="1" x14ac:dyDescent="0.25">
      <c r="A23" s="39"/>
      <c r="B23" s="6"/>
      <c r="C23" s="1">
        <v>20</v>
      </c>
      <c r="D23" s="4" t="s">
        <v>334</v>
      </c>
      <c r="E23" s="9">
        <v>2018</v>
      </c>
      <c r="F23" s="19" t="s">
        <v>51</v>
      </c>
      <c r="G23" s="19" t="s">
        <v>52</v>
      </c>
      <c r="H23" s="5">
        <v>4</v>
      </c>
      <c r="I23" s="6"/>
      <c r="J23" s="6"/>
      <c r="K23" s="6"/>
      <c r="L23" s="6"/>
      <c r="M23" s="39"/>
      <c r="N23" s="24" t="s">
        <v>32</v>
      </c>
      <c r="O23" s="17">
        <v>34</v>
      </c>
      <c r="P23" s="16"/>
      <c r="Q23" s="17" t="s">
        <v>13</v>
      </c>
      <c r="R23" s="39"/>
      <c r="S23" s="39"/>
      <c r="T23" s="6"/>
      <c r="U23" s="39"/>
      <c r="V23" s="39"/>
      <c r="W23" s="39"/>
      <c r="X23" s="39"/>
      <c r="Y23" s="39"/>
    </row>
    <row r="24" spans="1:25" ht="15.75" customHeight="1" x14ac:dyDescent="0.25">
      <c r="A24" s="39"/>
      <c r="B24" s="27"/>
      <c r="C24" s="1">
        <v>21</v>
      </c>
      <c r="D24" s="4" t="s">
        <v>55</v>
      </c>
      <c r="E24" s="9">
        <v>2015</v>
      </c>
      <c r="F24" s="19" t="s">
        <v>54</v>
      </c>
      <c r="G24" s="19" t="s">
        <v>63</v>
      </c>
      <c r="H24" s="5">
        <v>62</v>
      </c>
      <c r="I24" s="6"/>
      <c r="J24" s="6"/>
      <c r="K24" s="6"/>
      <c r="L24" s="6"/>
      <c r="M24" s="39"/>
      <c r="N24" s="24" t="s">
        <v>33</v>
      </c>
      <c r="O24" s="17">
        <v>21</v>
      </c>
      <c r="P24" s="16"/>
      <c r="Q24" s="17" t="s">
        <v>13</v>
      </c>
      <c r="R24" s="39"/>
      <c r="S24" s="39"/>
      <c r="T24" s="6"/>
      <c r="U24" s="39"/>
      <c r="V24" s="39"/>
      <c r="W24" s="39"/>
      <c r="X24" s="39"/>
      <c r="Y24" s="39"/>
    </row>
    <row r="25" spans="1:25" ht="15.75" customHeight="1" x14ac:dyDescent="0.25">
      <c r="A25" s="39"/>
      <c r="B25" s="39"/>
      <c r="C25" s="1">
        <v>22</v>
      </c>
      <c r="D25" s="4" t="s">
        <v>56</v>
      </c>
      <c r="E25" s="9">
        <v>2018</v>
      </c>
      <c r="F25" s="19" t="s">
        <v>57</v>
      </c>
      <c r="G25" s="19" t="s">
        <v>58</v>
      </c>
      <c r="H25" s="5">
        <v>5</v>
      </c>
      <c r="I25" s="39"/>
      <c r="J25" s="16"/>
      <c r="K25" s="16"/>
      <c r="L25" s="39"/>
      <c r="M25" s="39"/>
      <c r="N25" s="24" t="s">
        <v>34</v>
      </c>
      <c r="O25" s="17">
        <v>43</v>
      </c>
      <c r="P25" s="16"/>
      <c r="Q25" s="36" t="s">
        <v>89</v>
      </c>
      <c r="R25" s="39"/>
      <c r="S25" s="39"/>
      <c r="T25" s="6"/>
      <c r="U25" s="39"/>
      <c r="V25" s="39"/>
      <c r="W25" s="39"/>
      <c r="X25" s="39"/>
      <c r="Y25" s="39"/>
    </row>
    <row r="26" spans="1:25" ht="15.75" customHeight="1" x14ac:dyDescent="0.25">
      <c r="A26" s="39"/>
      <c r="B26" s="39"/>
      <c r="C26" s="1">
        <v>23</v>
      </c>
      <c r="D26" s="4" t="s">
        <v>333</v>
      </c>
      <c r="E26" s="9">
        <v>2015</v>
      </c>
      <c r="F26" s="19" t="s">
        <v>60</v>
      </c>
      <c r="G26" s="19">
        <v>44049</v>
      </c>
      <c r="H26" s="5">
        <v>16</v>
      </c>
      <c r="I26" s="39"/>
      <c r="J26" s="16"/>
      <c r="K26" s="16"/>
      <c r="L26" s="39"/>
      <c r="M26" s="39"/>
      <c r="N26" s="24" t="s">
        <v>35</v>
      </c>
      <c r="O26" s="17">
        <v>37</v>
      </c>
      <c r="P26" s="16"/>
      <c r="Q26" s="36" t="s">
        <v>90</v>
      </c>
      <c r="R26" s="39"/>
      <c r="S26" s="39"/>
      <c r="T26" s="6"/>
      <c r="U26" s="39"/>
      <c r="V26" s="39"/>
      <c r="W26" s="39"/>
      <c r="X26" s="39"/>
      <c r="Y26" s="39"/>
    </row>
    <row r="27" spans="1:25" ht="15.75" customHeight="1" x14ac:dyDescent="0.25">
      <c r="A27" s="39"/>
      <c r="B27" s="39"/>
      <c r="C27" s="1">
        <v>24</v>
      </c>
      <c r="D27" s="4" t="s">
        <v>64</v>
      </c>
      <c r="E27" s="9">
        <v>2017</v>
      </c>
      <c r="F27" s="19" t="s">
        <v>63</v>
      </c>
      <c r="G27" s="19" t="s">
        <v>71</v>
      </c>
      <c r="H27" s="5">
        <v>5</v>
      </c>
      <c r="I27" s="39"/>
      <c r="J27" s="16"/>
      <c r="K27" s="16"/>
      <c r="L27" s="39"/>
      <c r="M27" s="39"/>
      <c r="N27" s="24" t="s">
        <v>36</v>
      </c>
      <c r="O27" s="17">
        <v>12</v>
      </c>
      <c r="P27" s="16"/>
      <c r="Q27" s="17" t="s">
        <v>13</v>
      </c>
      <c r="R27" s="39"/>
      <c r="S27" s="39"/>
      <c r="T27" s="6"/>
      <c r="U27" s="39"/>
      <c r="V27" s="39"/>
      <c r="W27" s="39"/>
      <c r="X27" s="39"/>
      <c r="Y27" s="39"/>
    </row>
    <row r="28" spans="1:25" ht="15.75" customHeight="1" x14ac:dyDescent="0.25">
      <c r="A28" s="39"/>
      <c r="B28" s="39"/>
      <c r="C28" s="1">
        <v>25</v>
      </c>
      <c r="D28" s="4" t="s">
        <v>66</v>
      </c>
      <c r="E28" s="9">
        <v>2017</v>
      </c>
      <c r="F28" s="19" t="s">
        <v>65</v>
      </c>
      <c r="G28" s="19" t="s">
        <v>65</v>
      </c>
      <c r="H28" s="5">
        <v>2</v>
      </c>
      <c r="I28" s="39"/>
      <c r="J28" s="16"/>
      <c r="K28" s="16"/>
      <c r="L28" s="39"/>
      <c r="M28" s="39"/>
      <c r="N28" s="24" t="s">
        <v>37</v>
      </c>
      <c r="O28" s="17">
        <v>79</v>
      </c>
      <c r="P28" s="16"/>
      <c r="Q28" s="18" t="s">
        <v>59</v>
      </c>
      <c r="R28" s="39"/>
      <c r="S28" s="39"/>
      <c r="T28" s="6"/>
      <c r="U28" s="39"/>
      <c r="V28" s="39"/>
      <c r="W28" s="39"/>
      <c r="X28" s="39"/>
      <c r="Y28" s="39"/>
    </row>
    <row r="29" spans="1:25" ht="15.75" customHeight="1" x14ac:dyDescent="0.25">
      <c r="A29" s="39"/>
      <c r="B29" s="39"/>
      <c r="C29" s="1">
        <v>26</v>
      </c>
      <c r="D29" s="4" t="s">
        <v>67</v>
      </c>
      <c r="E29" s="9">
        <v>2020</v>
      </c>
      <c r="F29" s="19" t="s">
        <v>65</v>
      </c>
      <c r="G29" s="19" t="s">
        <v>65</v>
      </c>
      <c r="H29" s="5">
        <v>1</v>
      </c>
      <c r="I29" s="39"/>
      <c r="J29" s="16"/>
      <c r="K29" s="16"/>
      <c r="L29" s="39"/>
      <c r="M29" s="39"/>
      <c r="N29" s="24" t="s">
        <v>38</v>
      </c>
      <c r="O29" s="17">
        <v>25</v>
      </c>
      <c r="P29" s="16"/>
      <c r="Q29" s="36" t="s">
        <v>61</v>
      </c>
      <c r="R29" s="39"/>
      <c r="S29" s="39"/>
      <c r="T29" s="6"/>
      <c r="U29" s="39"/>
      <c r="V29" s="39"/>
      <c r="W29" s="39"/>
      <c r="X29" s="39"/>
      <c r="Y29" s="39"/>
    </row>
    <row r="30" spans="1:25" ht="15.75" customHeight="1" x14ac:dyDescent="0.25">
      <c r="A30" s="39"/>
      <c r="B30" s="39"/>
      <c r="C30" s="1">
        <v>27</v>
      </c>
      <c r="D30" s="4" t="s">
        <v>68</v>
      </c>
      <c r="E30" s="9">
        <v>2014</v>
      </c>
      <c r="F30" s="19" t="s">
        <v>69</v>
      </c>
      <c r="G30" s="19" t="s">
        <v>70</v>
      </c>
      <c r="H30" s="5">
        <v>3</v>
      </c>
      <c r="I30" s="39"/>
      <c r="J30" s="16"/>
      <c r="K30" s="16"/>
      <c r="L30" s="39"/>
      <c r="M30" s="39"/>
      <c r="N30" s="24" t="s">
        <v>39</v>
      </c>
      <c r="O30" s="17">
        <v>80</v>
      </c>
      <c r="P30" s="16"/>
      <c r="Q30" s="37" t="s">
        <v>100</v>
      </c>
      <c r="R30" s="39"/>
      <c r="S30" s="39"/>
      <c r="T30" s="6"/>
      <c r="U30" s="39"/>
      <c r="V30" s="39"/>
      <c r="W30" s="39"/>
      <c r="X30" s="39"/>
      <c r="Y30" s="39"/>
    </row>
    <row r="31" spans="1:25" ht="15.75" customHeight="1" x14ac:dyDescent="0.25">
      <c r="A31" s="39"/>
      <c r="B31" s="39"/>
      <c r="C31" s="1">
        <v>28</v>
      </c>
      <c r="D31" s="4" t="s">
        <v>72</v>
      </c>
      <c r="E31" s="9">
        <v>2017</v>
      </c>
      <c r="F31" s="19" t="s">
        <v>71</v>
      </c>
      <c r="G31" s="19" t="s">
        <v>73</v>
      </c>
      <c r="H31" s="5">
        <v>29</v>
      </c>
      <c r="I31" s="39"/>
      <c r="J31" s="16"/>
      <c r="K31" s="49"/>
      <c r="L31" s="39"/>
      <c r="M31" s="39"/>
      <c r="N31" s="24" t="s">
        <v>40</v>
      </c>
      <c r="O31" s="17">
        <v>18</v>
      </c>
      <c r="P31" s="16"/>
      <c r="Q31" s="37" t="s">
        <v>94</v>
      </c>
      <c r="R31" s="39"/>
      <c r="S31" s="39"/>
      <c r="T31" s="6"/>
      <c r="U31" s="39"/>
      <c r="V31" s="39"/>
      <c r="W31" s="39"/>
      <c r="X31" s="39"/>
      <c r="Y31" s="39"/>
    </row>
    <row r="32" spans="1:25" ht="15.75" customHeight="1" x14ac:dyDescent="0.25">
      <c r="A32" s="39"/>
      <c r="B32" s="39"/>
      <c r="C32" s="1">
        <v>29</v>
      </c>
      <c r="D32" s="4" t="s">
        <v>74</v>
      </c>
      <c r="E32" s="9">
        <v>1997</v>
      </c>
      <c r="F32" s="19" t="s">
        <v>75</v>
      </c>
      <c r="G32" s="19">
        <v>44078</v>
      </c>
      <c r="H32" s="5">
        <v>13</v>
      </c>
      <c r="I32" s="39"/>
      <c r="J32" s="16"/>
      <c r="K32" s="16"/>
      <c r="L32" s="39"/>
      <c r="M32" s="39"/>
      <c r="N32" s="24" t="s">
        <v>41</v>
      </c>
      <c r="O32" s="17">
        <v>47</v>
      </c>
      <c r="P32" s="16"/>
      <c r="Q32" s="37" t="s">
        <v>97</v>
      </c>
      <c r="R32" s="39"/>
      <c r="S32" s="39"/>
      <c r="T32" s="39"/>
      <c r="U32" s="39"/>
      <c r="V32" s="39"/>
      <c r="W32" s="39"/>
      <c r="X32" s="39"/>
      <c r="Y32" s="39"/>
    </row>
    <row r="33" spans="1:25" ht="15.75" customHeight="1" x14ac:dyDescent="0.25">
      <c r="A33" s="39"/>
      <c r="B33" s="39"/>
      <c r="C33" s="1">
        <v>30</v>
      </c>
      <c r="D33" s="4" t="s">
        <v>80</v>
      </c>
      <c r="E33" s="9">
        <v>1999</v>
      </c>
      <c r="F33" s="19" t="s">
        <v>81</v>
      </c>
      <c r="G33" s="19" t="s">
        <v>82</v>
      </c>
      <c r="H33" s="5">
        <v>11</v>
      </c>
      <c r="I33" s="39"/>
      <c r="J33" s="16"/>
      <c r="K33" s="16"/>
      <c r="L33" s="39"/>
      <c r="M33" s="39"/>
      <c r="N33" s="24" t="s">
        <v>42</v>
      </c>
      <c r="O33" s="17">
        <v>10</v>
      </c>
      <c r="P33" s="16"/>
      <c r="Q33" s="18" t="s">
        <v>104</v>
      </c>
      <c r="R33" s="39"/>
      <c r="S33" s="39"/>
      <c r="T33" s="39"/>
      <c r="U33" s="39"/>
      <c r="V33" s="39"/>
      <c r="W33" s="39"/>
      <c r="X33" s="39"/>
      <c r="Y33" s="39"/>
    </row>
    <row r="34" spans="1:25" ht="15.75" customHeight="1" x14ac:dyDescent="0.25">
      <c r="A34" s="39"/>
      <c r="B34" s="39"/>
      <c r="C34" s="1">
        <v>31</v>
      </c>
      <c r="D34" s="4" t="s">
        <v>87</v>
      </c>
      <c r="E34" s="9">
        <v>2020</v>
      </c>
      <c r="F34" s="19" t="s">
        <v>88</v>
      </c>
      <c r="G34" s="19" t="s">
        <v>93</v>
      </c>
      <c r="H34" s="5">
        <v>47</v>
      </c>
      <c r="I34" s="39"/>
      <c r="J34" s="39"/>
      <c r="K34" s="39"/>
      <c r="L34" s="39"/>
      <c r="M34" s="39"/>
      <c r="N34" s="24" t="s">
        <v>43</v>
      </c>
      <c r="O34" s="17">
        <v>96</v>
      </c>
      <c r="P34" s="16"/>
      <c r="Q34" s="18" t="s">
        <v>130</v>
      </c>
      <c r="R34" s="39"/>
      <c r="S34" s="39"/>
      <c r="T34" s="39"/>
      <c r="U34" s="39"/>
      <c r="V34" s="39"/>
      <c r="W34" s="39"/>
      <c r="X34" s="39"/>
      <c r="Y34" s="39"/>
    </row>
    <row r="35" spans="1:25" ht="15.75" customHeight="1" x14ac:dyDescent="0.25">
      <c r="A35" s="39"/>
      <c r="B35" s="39"/>
      <c r="C35" s="1">
        <v>32</v>
      </c>
      <c r="D35" s="4" t="s">
        <v>95</v>
      </c>
      <c r="E35" s="9">
        <v>2014</v>
      </c>
      <c r="F35" s="19" t="s">
        <v>96</v>
      </c>
      <c r="G35" s="19">
        <v>44138</v>
      </c>
      <c r="H35" s="5">
        <v>3</v>
      </c>
      <c r="I35" s="39"/>
      <c r="J35" s="39"/>
      <c r="K35" s="39"/>
      <c r="L35" s="39"/>
      <c r="M35" s="39"/>
      <c r="N35" s="39"/>
      <c r="O35" s="108">
        <f>SUM(O23:O34)</f>
        <v>502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15.75" customHeight="1" x14ac:dyDescent="0.25">
      <c r="A36" s="39"/>
      <c r="B36" s="39"/>
      <c r="C36" s="1">
        <v>33</v>
      </c>
      <c r="D36" s="4" t="s">
        <v>98</v>
      </c>
      <c r="E36" s="9">
        <v>2011</v>
      </c>
      <c r="F36" s="19" t="s">
        <v>99</v>
      </c>
      <c r="G36" s="19" t="s">
        <v>105</v>
      </c>
      <c r="H36" s="5">
        <v>7</v>
      </c>
      <c r="I36" s="39"/>
      <c r="J36" s="39"/>
      <c r="K36" s="50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5.75" customHeight="1" x14ac:dyDescent="0.25">
      <c r="A37" s="39"/>
      <c r="B37" s="39"/>
      <c r="C37" s="1">
        <v>34</v>
      </c>
      <c r="D37" s="4" t="s">
        <v>103</v>
      </c>
      <c r="E37" s="9">
        <v>2020</v>
      </c>
      <c r="F37" s="19" t="s">
        <v>302</v>
      </c>
      <c r="G37" s="19" t="s">
        <v>106</v>
      </c>
      <c r="H37" s="5">
        <v>17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 spans="1:25" ht="15.75" customHeight="1" x14ac:dyDescent="0.25">
      <c r="A38" s="39"/>
      <c r="B38" s="39"/>
      <c r="C38" s="1">
        <v>35</v>
      </c>
      <c r="D38" s="4" t="s">
        <v>107</v>
      </c>
      <c r="E38" s="9">
        <v>2018</v>
      </c>
      <c r="F38" s="19" t="s">
        <v>108</v>
      </c>
      <c r="G38" s="19" t="s">
        <v>112</v>
      </c>
      <c r="H38" s="5">
        <v>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5.75" customHeight="1" x14ac:dyDescent="0.25">
      <c r="A39" s="39"/>
      <c r="B39" s="39"/>
      <c r="C39" s="1">
        <v>36</v>
      </c>
      <c r="D39" s="4" t="s">
        <v>109</v>
      </c>
      <c r="E39" s="9">
        <v>2020</v>
      </c>
      <c r="F39" s="19" t="s">
        <v>110</v>
      </c>
      <c r="G39" s="19" t="s">
        <v>111</v>
      </c>
      <c r="H39" s="5">
        <v>5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1:25" x14ac:dyDescent="0.25">
      <c r="A40" s="39"/>
      <c r="B40" s="39"/>
      <c r="C40" s="1">
        <v>37</v>
      </c>
      <c r="D40" s="4" t="s">
        <v>113</v>
      </c>
      <c r="E40" s="9">
        <v>2020</v>
      </c>
      <c r="F40" s="19" t="s">
        <v>114</v>
      </c>
      <c r="G40" s="19" t="s">
        <v>115</v>
      </c>
      <c r="H40" s="5">
        <v>4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 spans="1:25" x14ac:dyDescent="0.25">
      <c r="B41" s="39"/>
      <c r="C41" s="13">
        <v>38</v>
      </c>
      <c r="D41" s="2" t="s">
        <v>116</v>
      </c>
      <c r="E41" s="10">
        <v>2017</v>
      </c>
      <c r="F41" s="20" t="s">
        <v>117</v>
      </c>
      <c r="G41" s="55">
        <v>44206</v>
      </c>
      <c r="H41" s="3">
        <v>101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5" x14ac:dyDescent="0.25">
      <c r="B42" s="39"/>
      <c r="C42" s="51"/>
      <c r="D42" s="52"/>
      <c r="E42" s="52"/>
      <c r="F42" s="53"/>
      <c r="G42" s="53"/>
      <c r="H42" s="52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 spans="1:25" x14ac:dyDescent="0.25">
      <c r="B43" s="39"/>
      <c r="C43" s="7"/>
      <c r="D43" s="6"/>
      <c r="E43" s="6"/>
      <c r="F43" s="30"/>
      <c r="G43" s="30"/>
      <c r="H43" s="6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 spans="1:25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spans="1:25" x14ac:dyDescent="0.25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 spans="1:25" x14ac:dyDescent="0.25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spans="1:25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 spans="1:25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 spans="2:25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2:25" x14ac:dyDescent="0.25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 spans="2:25" x14ac:dyDescent="0.25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2:25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2:25" x14ac:dyDescent="0.2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2:25" x14ac:dyDescent="0.2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2:25" x14ac:dyDescent="0.2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 spans="2:25" x14ac:dyDescent="0.2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1" t="s">
        <v>77</v>
      </c>
      <c r="S56" s="42" t="s">
        <v>78</v>
      </c>
      <c r="T56" s="39"/>
      <c r="U56" s="39"/>
      <c r="V56" s="39"/>
      <c r="W56" s="39"/>
      <c r="X56" s="39"/>
      <c r="Y56" s="39"/>
    </row>
    <row r="57" spans="2:25" x14ac:dyDescent="0.2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43">
        <v>2020</v>
      </c>
      <c r="S57" s="44">
        <f>COUNTIF(E4:E60,R57)</f>
        <v>6</v>
      </c>
      <c r="T57" s="39"/>
      <c r="U57" s="39"/>
      <c r="V57" s="39"/>
      <c r="W57" s="39"/>
      <c r="X57" s="39"/>
      <c r="Y57" s="39"/>
    </row>
    <row r="58" spans="2:25" x14ac:dyDescent="0.2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45">
        <v>2019</v>
      </c>
      <c r="S58" s="46">
        <f>COUNTIF(E4:E60,R58)</f>
        <v>6</v>
      </c>
      <c r="T58" s="39"/>
      <c r="U58" s="39"/>
      <c r="V58" s="39"/>
      <c r="W58" s="39"/>
      <c r="X58" s="39"/>
      <c r="Y58" s="39"/>
    </row>
    <row r="59" spans="2:25" x14ac:dyDescent="0.2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45">
        <v>2018</v>
      </c>
      <c r="S59" s="46">
        <f>COUNTIF(E4:E60,R59)</f>
        <v>8</v>
      </c>
      <c r="T59" s="39"/>
      <c r="U59" s="39"/>
      <c r="V59" s="39"/>
      <c r="W59" s="39"/>
      <c r="X59" s="39"/>
      <c r="Y59" s="39"/>
    </row>
    <row r="60" spans="2:25" x14ac:dyDescent="0.2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45">
        <v>2017</v>
      </c>
      <c r="S60" s="46">
        <f>COUNTIF(E4:E60,R60)</f>
        <v>5</v>
      </c>
      <c r="T60" s="39"/>
      <c r="U60" s="39"/>
      <c r="V60" s="39"/>
      <c r="W60" s="39"/>
      <c r="X60" s="39"/>
      <c r="Y60" s="39"/>
    </row>
    <row r="61" spans="2:25" x14ac:dyDescent="0.2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5">
        <v>2016</v>
      </c>
      <c r="S61" s="46">
        <f>COUNTIF(E4:E60,R61)</f>
        <v>2</v>
      </c>
      <c r="T61" s="39"/>
      <c r="U61" s="39"/>
      <c r="V61" s="39"/>
      <c r="W61" s="39"/>
      <c r="X61" s="39"/>
      <c r="Y61" s="39"/>
    </row>
    <row r="62" spans="2:25" x14ac:dyDescent="0.2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45">
        <v>2015</v>
      </c>
      <c r="S62" s="46">
        <f>COUNTIF(E4:E60,R62)</f>
        <v>2</v>
      </c>
      <c r="T62" s="39"/>
      <c r="U62" s="39"/>
      <c r="V62" s="39"/>
      <c r="W62" s="39"/>
      <c r="X62" s="39"/>
      <c r="Y62" s="39"/>
    </row>
    <row r="63" spans="2:25" x14ac:dyDescent="0.2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45">
        <v>2014</v>
      </c>
      <c r="S63" s="46">
        <f>COUNTIF(E4:E60,R63)</f>
        <v>2</v>
      </c>
      <c r="T63" s="39"/>
      <c r="U63" s="39"/>
      <c r="V63" s="39"/>
      <c r="W63" s="39"/>
      <c r="X63" s="39"/>
      <c r="Y63" s="39"/>
    </row>
    <row r="64" spans="2:25" x14ac:dyDescent="0.2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45">
        <v>2013</v>
      </c>
      <c r="S64" s="46">
        <f>COUNTIF(E4:E60,R64)</f>
        <v>1</v>
      </c>
      <c r="T64" s="39"/>
      <c r="U64" s="39"/>
      <c r="V64" s="39"/>
      <c r="W64" s="39"/>
      <c r="X64" s="39"/>
      <c r="Y64" s="39"/>
    </row>
    <row r="65" spans="2:25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45">
        <v>2012</v>
      </c>
      <c r="S65" s="46">
        <f>COUNTIF(E4:E60,R65)</f>
        <v>1</v>
      </c>
      <c r="T65" s="39"/>
      <c r="U65" s="39"/>
      <c r="V65" s="39"/>
      <c r="W65" s="39"/>
      <c r="X65" s="39"/>
      <c r="Y65" s="39"/>
    </row>
    <row r="66" spans="2:25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45">
        <v>2011</v>
      </c>
      <c r="S66" s="46">
        <f>COUNTIF(E4:E60,R66)</f>
        <v>1</v>
      </c>
      <c r="T66" s="39"/>
      <c r="U66" s="39"/>
      <c r="V66" s="39"/>
      <c r="W66" s="39"/>
      <c r="X66" s="39"/>
      <c r="Y66" s="39"/>
    </row>
    <row r="67" spans="2:25" x14ac:dyDescent="0.2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45">
        <v>2010</v>
      </c>
      <c r="S67" s="46">
        <f>COUNTIF(E4:E60,R67)</f>
        <v>0</v>
      </c>
      <c r="T67" s="39"/>
      <c r="U67" s="39"/>
      <c r="V67" s="39"/>
      <c r="W67" s="39"/>
      <c r="X67" s="39"/>
      <c r="Y67" s="39"/>
    </row>
    <row r="68" spans="2:25" x14ac:dyDescent="0.2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45">
        <v>2009</v>
      </c>
      <c r="S68" s="46">
        <f>COUNTIF(E4:E60,R68)</f>
        <v>0</v>
      </c>
      <c r="T68" s="39"/>
      <c r="U68" s="39"/>
      <c r="V68" s="39"/>
      <c r="W68" s="39"/>
      <c r="X68" s="39"/>
      <c r="Y68" s="39"/>
    </row>
    <row r="69" spans="2:25" x14ac:dyDescent="0.2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45">
        <v>2008</v>
      </c>
      <c r="S69" s="46">
        <f>COUNTIF(E4:E60,R69)</f>
        <v>0</v>
      </c>
      <c r="T69" s="39"/>
      <c r="U69" s="39"/>
      <c r="V69" s="39"/>
      <c r="W69" s="39"/>
      <c r="X69" s="39"/>
      <c r="Y69" s="39"/>
    </row>
    <row r="70" spans="2:25" x14ac:dyDescent="0.2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45">
        <v>2007</v>
      </c>
      <c r="S70" s="46">
        <f>COUNTIF(E4:E60,R70)</f>
        <v>1</v>
      </c>
      <c r="T70" s="39"/>
      <c r="U70" s="39"/>
      <c r="V70" s="39"/>
      <c r="W70" s="39"/>
      <c r="X70" s="39"/>
      <c r="Y70" s="39"/>
    </row>
    <row r="71" spans="2:25" x14ac:dyDescent="0.2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45">
        <v>2006</v>
      </c>
      <c r="S71" s="46">
        <f>COUNTIF(E4:E60,R71)</f>
        <v>0</v>
      </c>
      <c r="T71" s="39"/>
      <c r="U71" s="39"/>
      <c r="V71" s="39"/>
      <c r="W71" s="39"/>
      <c r="X71" s="39"/>
      <c r="Y71" s="39"/>
    </row>
    <row r="72" spans="2:25" x14ac:dyDescent="0.2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45">
        <v>2005</v>
      </c>
      <c r="S72" s="46">
        <f>COUNTIF(E4:E60,R72)</f>
        <v>0</v>
      </c>
      <c r="T72" s="39"/>
      <c r="U72" s="39"/>
      <c r="V72" s="39"/>
      <c r="W72" s="39"/>
      <c r="X72" s="39"/>
      <c r="Y72" s="39"/>
    </row>
    <row r="73" spans="2:25" x14ac:dyDescent="0.2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5">
        <v>2004</v>
      </c>
      <c r="S73" s="46">
        <f>COUNTIF(E4:E60,R73)</f>
        <v>0</v>
      </c>
      <c r="T73" s="39"/>
      <c r="U73" s="39"/>
      <c r="V73" s="39"/>
      <c r="W73" s="39"/>
      <c r="X73" s="39"/>
      <c r="Y73" s="39"/>
    </row>
    <row r="74" spans="2:25" x14ac:dyDescent="0.2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45">
        <v>2003</v>
      </c>
      <c r="S74" s="46">
        <f>COUNTIF(E4:E60,R74)</f>
        <v>0</v>
      </c>
      <c r="T74" s="39"/>
      <c r="U74" s="39"/>
      <c r="V74" s="39"/>
      <c r="W74" s="39"/>
      <c r="X74" s="39"/>
      <c r="Y74" s="39"/>
    </row>
    <row r="75" spans="2:25" x14ac:dyDescent="0.2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45">
        <v>2002</v>
      </c>
      <c r="S75" s="46">
        <f>COUNTIF(E4:E60,R75)</f>
        <v>0</v>
      </c>
      <c r="T75" s="39"/>
      <c r="U75" s="39"/>
      <c r="V75" s="39"/>
      <c r="W75" s="39"/>
      <c r="X75" s="39"/>
      <c r="Y75" s="39"/>
    </row>
    <row r="76" spans="2:25" x14ac:dyDescent="0.25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45">
        <v>2001</v>
      </c>
      <c r="S76" s="46">
        <f>COUNTIF(E4:E60,R76)</f>
        <v>0</v>
      </c>
      <c r="T76" s="39"/>
      <c r="U76" s="39"/>
      <c r="V76" s="39"/>
      <c r="W76" s="39"/>
      <c r="X76" s="39"/>
      <c r="Y76" s="39"/>
    </row>
    <row r="77" spans="2:25" x14ac:dyDescent="0.2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45">
        <v>2000</v>
      </c>
      <c r="S77" s="46">
        <f>COUNTIF(E4:E60,R77)</f>
        <v>0</v>
      </c>
      <c r="T77" s="39"/>
      <c r="U77" s="39"/>
      <c r="V77" s="39"/>
      <c r="W77" s="39"/>
      <c r="X77" s="39"/>
      <c r="Y77" s="39"/>
    </row>
    <row r="78" spans="2:25" x14ac:dyDescent="0.25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45">
        <v>1999</v>
      </c>
      <c r="S78" s="46">
        <f>COUNTIF(E4:E60,R78)</f>
        <v>1</v>
      </c>
      <c r="T78" s="39"/>
      <c r="U78" s="39"/>
      <c r="V78" s="39"/>
      <c r="W78" s="39"/>
    </row>
    <row r="79" spans="2:25" x14ac:dyDescent="0.25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45">
        <v>1998</v>
      </c>
      <c r="S79" s="46">
        <f>COUNTIF(E4:E60,R79)</f>
        <v>0</v>
      </c>
      <c r="T79" s="39"/>
      <c r="U79" s="39"/>
      <c r="V79" s="39"/>
      <c r="W79" s="39"/>
    </row>
    <row r="80" spans="2:25" x14ac:dyDescent="0.25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45">
        <v>1997</v>
      </c>
      <c r="S80" s="46">
        <f>COUNTIF(E4:E46,R80)</f>
        <v>1</v>
      </c>
      <c r="T80" s="39"/>
      <c r="U80" s="39"/>
      <c r="V80" s="39"/>
      <c r="W80" s="39"/>
    </row>
    <row r="81" spans="2:23" x14ac:dyDescent="0.25"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47">
        <v>1996</v>
      </c>
      <c r="S81" s="48">
        <f>COUNTIF(E4:E47,R81)</f>
        <v>1</v>
      </c>
      <c r="T81" s="39"/>
      <c r="U81" s="39"/>
      <c r="V81" s="39"/>
      <c r="W81" s="39"/>
    </row>
    <row r="82" spans="2:23" x14ac:dyDescent="0.25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41" t="s">
        <v>79</v>
      </c>
      <c r="S82" s="42">
        <f>SUM(S57:S81)</f>
        <v>38</v>
      </c>
      <c r="T82" s="39"/>
      <c r="U82" s="39"/>
      <c r="V82" s="39"/>
      <c r="W82" s="39"/>
    </row>
    <row r="83" spans="2:23" x14ac:dyDescent="0.25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</row>
    <row r="84" spans="2:23" x14ac:dyDescent="0.25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</row>
    <row r="85" spans="2:23" x14ac:dyDescent="0.25"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</row>
    <row r="86" spans="2:23" x14ac:dyDescent="0.25"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spans="2:23" x14ac:dyDescent="0.25"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spans="2:23" x14ac:dyDescent="0.25"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spans="2:23" x14ac:dyDescent="0.25"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</row>
    <row r="90" spans="2:23" x14ac:dyDescent="0.25"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spans="2:23" x14ac:dyDescent="0.25"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</row>
    <row r="92" spans="2:23" x14ac:dyDescent="0.25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</row>
    <row r="93" spans="2:23" x14ac:dyDescent="0.25"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</row>
    <row r="94" spans="2:23" x14ac:dyDescent="0.25"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2:23" x14ac:dyDescent="0.25"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</row>
    <row r="96" spans="2:23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</row>
    <row r="97" spans="2:23" x14ac:dyDescent="0.25"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</row>
    <row r="98" spans="2:23" x14ac:dyDescent="0.25"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</row>
    <row r="99" spans="2:23" x14ac:dyDescent="0.2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</row>
    <row r="100" spans="2:23" x14ac:dyDescent="0.25"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2:23" x14ac:dyDescent="0.25"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2:23" x14ac:dyDescent="0.25"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2:23" x14ac:dyDescent="0.25"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2:23" x14ac:dyDescent="0.25"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2:23" x14ac:dyDescent="0.25"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2:23" x14ac:dyDescent="0.25"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2:23" x14ac:dyDescent="0.25"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2:23" x14ac:dyDescent="0.25"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2:23" x14ac:dyDescent="0.25"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2:23" x14ac:dyDescent="0.25"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2:23" x14ac:dyDescent="0.25"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2:23" x14ac:dyDescent="0.25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2:23" x14ac:dyDescent="0.25"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2:23" x14ac:dyDescent="0.2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2:23" x14ac:dyDescent="0.2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2:23" x14ac:dyDescent="0.25"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2:23" x14ac:dyDescent="0.25"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2:23" x14ac:dyDescent="0.25"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2:23" x14ac:dyDescent="0.25"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2:23" x14ac:dyDescent="0.25"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2:23" x14ac:dyDescent="0.25"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2:23" x14ac:dyDescent="0.25"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2:23" x14ac:dyDescent="0.25"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2:23" x14ac:dyDescent="0.25"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2:23" x14ac:dyDescent="0.25"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2:23" x14ac:dyDescent="0.2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2:23" x14ac:dyDescent="0.2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2:23" x14ac:dyDescent="0.2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2:23" x14ac:dyDescent="0.2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2:23" x14ac:dyDescent="0.25"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2:23" x14ac:dyDescent="0.2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2:23" x14ac:dyDescent="0.2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2:23" x14ac:dyDescent="0.2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2:23" x14ac:dyDescent="0.2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2:23" x14ac:dyDescent="0.2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2:23" x14ac:dyDescent="0.2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2:23" x14ac:dyDescent="0.2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2:23" x14ac:dyDescent="0.2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2:23" x14ac:dyDescent="0.2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2:23" x14ac:dyDescent="0.2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2:23" x14ac:dyDescent="0.2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2:23" x14ac:dyDescent="0.2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2:23" x14ac:dyDescent="0.2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2:23" x14ac:dyDescent="0.2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2:23" x14ac:dyDescent="0.2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2:23" x14ac:dyDescent="0.2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2:23" x14ac:dyDescent="0.2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2:23" x14ac:dyDescent="0.2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2:23" x14ac:dyDescent="0.2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2:23" x14ac:dyDescent="0.2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2:23" x14ac:dyDescent="0.2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2:23" x14ac:dyDescent="0.2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2:23" x14ac:dyDescent="0.2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2:23" x14ac:dyDescent="0.2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2:23" x14ac:dyDescent="0.2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2:23" x14ac:dyDescent="0.2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2:23" x14ac:dyDescent="0.2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2:23" x14ac:dyDescent="0.25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2:23" x14ac:dyDescent="0.25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</row>
  </sheetData>
  <sortState xmlns:xlrd2="http://schemas.microsoft.com/office/spreadsheetml/2017/richdata2"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Z296"/>
  <sheetViews>
    <sheetView zoomScaleNormal="100" workbookViewId="0">
      <selection activeCell="L62" sqref="K62:L62"/>
    </sheetView>
  </sheetViews>
  <sheetFormatPr defaultColWidth="11.42578125" defaultRowHeight="15.75" x14ac:dyDescent="0.25"/>
  <cols>
    <col min="1" max="2" width="3.140625" style="40" customWidth="1"/>
    <col min="3" max="3" width="30" style="40" customWidth="1"/>
    <col min="4" max="4" width="7.140625" style="40" customWidth="1"/>
    <col min="5" max="5" width="9.28515625" style="161" customWidth="1"/>
    <col min="6" max="7" width="12.85546875" style="40" customWidth="1"/>
    <col min="8" max="8" width="9.28515625" style="40" customWidth="1"/>
    <col min="9" max="9" width="3.140625" style="40" customWidth="1"/>
    <col min="10" max="10" width="4.28515625" style="118" customWidth="1"/>
    <col min="11" max="11" width="30" style="109" customWidth="1"/>
    <col min="12" max="12" width="9.28515625" style="109" customWidth="1"/>
    <col min="13" max="13" width="3.140625" style="40" customWidth="1"/>
    <col min="14" max="14" width="5.7109375" style="40" customWidth="1"/>
    <col min="15" max="17" width="10" style="40" customWidth="1"/>
    <col min="18" max="18" width="3.140625" style="40" customWidth="1"/>
    <col min="19" max="19" width="42.85546875" style="40" customWidth="1"/>
    <col min="20" max="20" width="3.140625" style="40" customWidth="1"/>
    <col min="21" max="24" width="11.42578125" style="40" customWidth="1"/>
    <col min="25" max="16384" width="11.42578125" style="40"/>
  </cols>
  <sheetData>
    <row r="1" spans="1:52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7"/>
      <c r="K1" s="27"/>
      <c r="L1" s="27"/>
      <c r="N1" s="39"/>
      <c r="O1" s="39"/>
      <c r="P1" s="39"/>
      <c r="Q1" s="39"/>
      <c r="R1" s="39"/>
      <c r="S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2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85" t="s">
        <v>31</v>
      </c>
      <c r="K2" s="86" t="s">
        <v>30</v>
      </c>
      <c r="L2" s="79" t="s">
        <v>20</v>
      </c>
      <c r="M2" s="39"/>
      <c r="N2" s="39"/>
      <c r="O2" s="39"/>
      <c r="P2" s="39"/>
      <c r="Q2" s="39"/>
      <c r="R2" s="39"/>
      <c r="S2" s="39"/>
      <c r="T2" s="6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</row>
    <row r="3" spans="1:52" ht="15.75" customHeight="1" x14ac:dyDescent="0.25">
      <c r="A3" s="39"/>
      <c r="B3" s="70">
        <v>1</v>
      </c>
      <c r="C3" s="73" t="s">
        <v>116</v>
      </c>
      <c r="D3" s="73">
        <v>2017</v>
      </c>
      <c r="E3" s="152" t="s">
        <v>440</v>
      </c>
      <c r="F3" s="84">
        <v>44186</v>
      </c>
      <c r="G3" s="74">
        <v>44206</v>
      </c>
      <c r="H3" s="75">
        <v>4.197916666666667</v>
      </c>
      <c r="I3" s="6"/>
      <c r="J3" s="182" t="s">
        <v>118</v>
      </c>
      <c r="K3" s="80" t="s">
        <v>25</v>
      </c>
      <c r="L3" s="75">
        <v>0.21249999999999999</v>
      </c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</row>
    <row r="4" spans="1:52" ht="15.75" customHeight="1" x14ac:dyDescent="0.25">
      <c r="A4" s="39"/>
      <c r="B4" s="78">
        <v>2</v>
      </c>
      <c r="C4" s="54" t="s">
        <v>133</v>
      </c>
      <c r="D4" s="54">
        <v>2019</v>
      </c>
      <c r="E4" s="153" t="s">
        <v>440</v>
      </c>
      <c r="F4" s="69" t="s">
        <v>134</v>
      </c>
      <c r="G4" s="69" t="s">
        <v>135</v>
      </c>
      <c r="H4" s="60">
        <v>0.30138888888888887</v>
      </c>
      <c r="I4" s="6"/>
      <c r="J4" s="183"/>
      <c r="K4" s="54" t="s">
        <v>127</v>
      </c>
      <c r="L4" s="60">
        <v>1.9791666666666667</v>
      </c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 ht="15.75" customHeight="1" x14ac:dyDescent="0.25">
      <c r="A5" s="39"/>
      <c r="B5" s="70">
        <v>3</v>
      </c>
      <c r="C5" s="73" t="s">
        <v>137</v>
      </c>
      <c r="D5" s="73">
        <v>2016</v>
      </c>
      <c r="E5" s="152" t="s">
        <v>440</v>
      </c>
      <c r="F5" s="74">
        <v>44228</v>
      </c>
      <c r="G5" s="74" t="s">
        <v>138</v>
      </c>
      <c r="H5" s="75">
        <v>0.2076388888888889</v>
      </c>
      <c r="I5" s="6"/>
      <c r="J5" s="183"/>
      <c r="K5" s="73" t="s">
        <v>132</v>
      </c>
      <c r="L5" s="75">
        <v>0.46180555555555558</v>
      </c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52" ht="15.75" customHeight="1" x14ac:dyDescent="0.25">
      <c r="A6" s="39"/>
      <c r="B6" s="78">
        <v>4</v>
      </c>
      <c r="C6" s="54" t="s">
        <v>145</v>
      </c>
      <c r="D6" s="54">
        <v>2021</v>
      </c>
      <c r="E6" s="153" t="s">
        <v>440</v>
      </c>
      <c r="F6" s="69" t="s">
        <v>146</v>
      </c>
      <c r="G6" s="69" t="s">
        <v>166</v>
      </c>
      <c r="H6" s="60">
        <v>1.2437499999999999</v>
      </c>
      <c r="I6" s="6"/>
      <c r="J6" s="183"/>
      <c r="K6" s="54" t="s">
        <v>129</v>
      </c>
      <c r="L6" s="60">
        <v>0.27777777777777779</v>
      </c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</row>
    <row r="7" spans="1:52" ht="15.75" customHeight="1" x14ac:dyDescent="0.25">
      <c r="A7" s="39"/>
      <c r="B7" s="70">
        <v>5</v>
      </c>
      <c r="C7" s="73" t="s">
        <v>148</v>
      </c>
      <c r="D7" s="73">
        <v>2021</v>
      </c>
      <c r="E7" s="152" t="s">
        <v>440</v>
      </c>
      <c r="F7" s="74" t="s">
        <v>147</v>
      </c>
      <c r="G7" s="74" t="s">
        <v>149</v>
      </c>
      <c r="H7" s="75">
        <v>0.27916666666666667</v>
      </c>
      <c r="I7" s="6"/>
      <c r="J7" s="183"/>
      <c r="K7" s="73" t="s">
        <v>136</v>
      </c>
      <c r="L7" s="75">
        <v>8.1944444444444445E-2</v>
      </c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</row>
    <row r="8" spans="1:52" ht="15.75" customHeight="1" x14ac:dyDescent="0.25">
      <c r="A8" s="39"/>
      <c r="B8" s="78">
        <v>6</v>
      </c>
      <c r="C8" s="54" t="s">
        <v>155</v>
      </c>
      <c r="D8" s="54">
        <v>2011</v>
      </c>
      <c r="E8" s="153" t="s">
        <v>440</v>
      </c>
      <c r="F8" s="69" t="s">
        <v>154</v>
      </c>
      <c r="G8" s="69" t="s">
        <v>154</v>
      </c>
      <c r="H8" s="60">
        <v>6.1111111111111116E-2</v>
      </c>
      <c r="I8" s="6"/>
      <c r="J8" s="183"/>
      <c r="K8" s="54" t="s">
        <v>137</v>
      </c>
      <c r="L8" s="60">
        <v>7.1527777777777787E-2</v>
      </c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</row>
    <row r="9" spans="1:52" ht="15.75" customHeight="1" x14ac:dyDescent="0.25">
      <c r="A9" s="39"/>
      <c r="B9" s="70">
        <v>7</v>
      </c>
      <c r="C9" s="73" t="s">
        <v>204</v>
      </c>
      <c r="D9" s="73">
        <v>2020</v>
      </c>
      <c r="E9" s="152" t="s">
        <v>440</v>
      </c>
      <c r="F9" s="74" t="s">
        <v>157</v>
      </c>
      <c r="G9" s="74" t="s">
        <v>156</v>
      </c>
      <c r="H9" s="75">
        <v>0.11180555555555556</v>
      </c>
      <c r="I9" s="6"/>
      <c r="J9" s="182" t="s">
        <v>119</v>
      </c>
      <c r="K9" s="71" t="s">
        <v>142</v>
      </c>
      <c r="L9" s="72">
        <v>0.17986111111111111</v>
      </c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</row>
    <row r="10" spans="1:52" ht="15.75" customHeight="1" x14ac:dyDescent="0.25">
      <c r="A10" s="39"/>
      <c r="B10" s="78">
        <v>8</v>
      </c>
      <c r="C10" s="54" t="s">
        <v>158</v>
      </c>
      <c r="D10" s="54">
        <v>2021</v>
      </c>
      <c r="E10" s="153" t="s">
        <v>440</v>
      </c>
      <c r="F10" s="69" t="s">
        <v>159</v>
      </c>
      <c r="G10" s="69" t="s">
        <v>160</v>
      </c>
      <c r="H10" s="60">
        <v>0.19027777777777777</v>
      </c>
      <c r="I10" s="6"/>
      <c r="J10" s="183"/>
      <c r="K10" s="54" t="s">
        <v>127</v>
      </c>
      <c r="L10" s="60">
        <v>0.72569444444444453</v>
      </c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</row>
    <row r="11" spans="1:52" ht="15.75" customHeight="1" x14ac:dyDescent="0.25">
      <c r="A11" s="39"/>
      <c r="B11" s="70">
        <v>9</v>
      </c>
      <c r="C11" s="73" t="s">
        <v>164</v>
      </c>
      <c r="D11" s="73">
        <v>2021</v>
      </c>
      <c r="E11" s="152" t="s">
        <v>440</v>
      </c>
      <c r="F11" s="74" t="s">
        <v>165</v>
      </c>
      <c r="G11" s="74" t="s">
        <v>165</v>
      </c>
      <c r="H11" s="75">
        <v>3.3333333333333333E-2</v>
      </c>
      <c r="I11" s="6"/>
      <c r="J11" s="183"/>
      <c r="K11" s="73" t="s">
        <v>132</v>
      </c>
      <c r="L11" s="75">
        <v>0.32430555555555557</v>
      </c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 ht="15.75" customHeight="1" x14ac:dyDescent="0.25">
      <c r="A12" s="39"/>
      <c r="B12" s="78">
        <v>10</v>
      </c>
      <c r="C12" s="54" t="s">
        <v>167</v>
      </c>
      <c r="D12" s="54">
        <v>2021</v>
      </c>
      <c r="E12" s="153" t="s">
        <v>440</v>
      </c>
      <c r="F12" s="69" t="s">
        <v>168</v>
      </c>
      <c r="G12" s="69" t="s">
        <v>170</v>
      </c>
      <c r="H12" s="60">
        <v>1.7097222222222221</v>
      </c>
      <c r="I12" s="6"/>
      <c r="J12" s="183"/>
      <c r="K12" s="54" t="s">
        <v>129</v>
      </c>
      <c r="L12" s="60">
        <v>2.2222222222222223E-2</v>
      </c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 ht="15.75" customHeight="1" x14ac:dyDescent="0.25">
      <c r="A13" s="39"/>
      <c r="B13" s="70">
        <v>11</v>
      </c>
      <c r="C13" s="73" t="s">
        <v>172</v>
      </c>
      <c r="D13" s="73">
        <v>2016</v>
      </c>
      <c r="E13" s="152" t="s">
        <v>440</v>
      </c>
      <c r="F13" s="74" t="s">
        <v>173</v>
      </c>
      <c r="G13" s="74" t="s">
        <v>174</v>
      </c>
      <c r="H13" s="75">
        <v>0.15972222222222224</v>
      </c>
      <c r="I13" s="6"/>
      <c r="J13" s="183"/>
      <c r="K13" s="73" t="s">
        <v>141</v>
      </c>
      <c r="L13" s="75">
        <v>5.9027777777777783E-2</v>
      </c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 ht="15.75" customHeight="1" x14ac:dyDescent="0.25">
      <c r="A14" s="39"/>
      <c r="B14" s="78">
        <v>12</v>
      </c>
      <c r="C14" s="54" t="s">
        <v>175</v>
      </c>
      <c r="D14" s="54">
        <v>2013</v>
      </c>
      <c r="E14" s="153" t="s">
        <v>439</v>
      </c>
      <c r="F14" s="69" t="s">
        <v>176</v>
      </c>
      <c r="G14" s="69" t="s">
        <v>176</v>
      </c>
      <c r="H14" s="60">
        <v>0.14722222222222223</v>
      </c>
      <c r="I14" s="6"/>
      <c r="J14" s="182" t="s">
        <v>120</v>
      </c>
      <c r="K14" s="10" t="s">
        <v>142</v>
      </c>
      <c r="L14" s="59">
        <v>7.1527777777777787E-2</v>
      </c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 ht="15.75" customHeight="1" x14ac:dyDescent="0.25">
      <c r="A15" s="39"/>
      <c r="B15" s="70">
        <v>13</v>
      </c>
      <c r="C15" s="73" t="s">
        <v>177</v>
      </c>
      <c r="D15" s="73">
        <v>2007</v>
      </c>
      <c r="E15" s="152" t="s">
        <v>446</v>
      </c>
      <c r="F15" s="74" t="s">
        <v>178</v>
      </c>
      <c r="G15" s="74" t="s">
        <v>52</v>
      </c>
      <c r="H15" s="75">
        <v>0.59652777777777777</v>
      </c>
      <c r="I15" s="6"/>
      <c r="J15" s="183"/>
      <c r="K15" s="73" t="s">
        <v>127</v>
      </c>
      <c r="L15" s="75">
        <v>7.9166666666666663E-2</v>
      </c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 ht="15.75" customHeight="1" x14ac:dyDescent="0.25">
      <c r="A16" s="39"/>
      <c r="B16" s="78">
        <v>14</v>
      </c>
      <c r="C16" s="54" t="s">
        <v>180</v>
      </c>
      <c r="D16" s="54">
        <v>2013</v>
      </c>
      <c r="E16" s="153" t="s">
        <v>441</v>
      </c>
      <c r="F16" s="69" t="s">
        <v>52</v>
      </c>
      <c r="G16" s="69" t="s">
        <v>13</v>
      </c>
      <c r="H16" s="60" t="s">
        <v>13</v>
      </c>
      <c r="I16" s="6"/>
      <c r="J16" s="183"/>
      <c r="K16" s="54" t="s">
        <v>132</v>
      </c>
      <c r="L16" s="60">
        <v>0.27013888888888887</v>
      </c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2" ht="15.75" customHeight="1" x14ac:dyDescent="0.25">
      <c r="A17" s="39"/>
      <c r="B17" s="70">
        <v>15</v>
      </c>
      <c r="C17" s="73" t="s">
        <v>182</v>
      </c>
      <c r="D17" s="73">
        <v>2004</v>
      </c>
      <c r="E17" s="152" t="s">
        <v>444</v>
      </c>
      <c r="F17" s="74" t="s">
        <v>181</v>
      </c>
      <c r="G17" s="74" t="s">
        <v>13</v>
      </c>
      <c r="H17" s="75" t="s">
        <v>13</v>
      </c>
      <c r="I17" s="6"/>
      <c r="J17" s="183"/>
      <c r="K17" s="73" t="s">
        <v>129</v>
      </c>
      <c r="L17" s="75">
        <v>6.8749999999999992E-2</v>
      </c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2" ht="15.75" customHeight="1" x14ac:dyDescent="0.25">
      <c r="A18" s="39"/>
      <c r="B18" s="78">
        <v>16</v>
      </c>
      <c r="C18" s="103" t="s">
        <v>330</v>
      </c>
      <c r="D18" s="54">
        <v>2019</v>
      </c>
      <c r="E18" s="153" t="s">
        <v>440</v>
      </c>
      <c r="F18" s="69" t="s">
        <v>183</v>
      </c>
      <c r="G18" s="69" t="s">
        <v>185</v>
      </c>
      <c r="H18" s="60">
        <v>0.24583333333333335</v>
      </c>
      <c r="I18" s="6"/>
      <c r="J18" s="183"/>
      <c r="K18" s="54" t="s">
        <v>144</v>
      </c>
      <c r="L18" s="60">
        <v>0.11041666666666666</v>
      </c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2" ht="15.75" customHeight="1" x14ac:dyDescent="0.25">
      <c r="A19" s="39"/>
      <c r="B19" s="70">
        <v>17</v>
      </c>
      <c r="C19" s="73" t="s">
        <v>190</v>
      </c>
      <c r="D19" s="73">
        <v>2020</v>
      </c>
      <c r="E19" s="152" t="s">
        <v>440</v>
      </c>
      <c r="F19" s="74" t="s">
        <v>188</v>
      </c>
      <c r="G19" s="74" t="s">
        <v>189</v>
      </c>
      <c r="H19" s="75">
        <v>0.49513888888888885</v>
      </c>
      <c r="I19" s="6"/>
      <c r="J19" s="184"/>
      <c r="K19" s="76" t="s">
        <v>150</v>
      </c>
      <c r="L19" s="77">
        <v>0.11388888888888889</v>
      </c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2" ht="15.75" customHeight="1" x14ac:dyDescent="0.25">
      <c r="A20" s="39"/>
      <c r="B20" s="78">
        <v>18</v>
      </c>
      <c r="C20" s="54" t="s">
        <v>331</v>
      </c>
      <c r="D20" s="54">
        <v>2018</v>
      </c>
      <c r="E20" s="153" t="s">
        <v>440</v>
      </c>
      <c r="F20" s="69" t="s">
        <v>189</v>
      </c>
      <c r="G20" s="69" t="s">
        <v>195</v>
      </c>
      <c r="H20" s="60">
        <v>0.20972222222222223</v>
      </c>
      <c r="I20" s="6"/>
      <c r="J20" s="182" t="s">
        <v>143</v>
      </c>
      <c r="K20" s="10" t="s">
        <v>153</v>
      </c>
      <c r="L20" s="59">
        <v>6.5277777777777782E-2</v>
      </c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2" ht="15.75" customHeight="1" x14ac:dyDescent="0.25">
      <c r="A21" s="39"/>
      <c r="B21" s="70">
        <v>19</v>
      </c>
      <c r="C21" s="73" t="s">
        <v>187</v>
      </c>
      <c r="D21" s="73">
        <v>2015</v>
      </c>
      <c r="E21" s="152" t="s">
        <v>440</v>
      </c>
      <c r="F21" s="74" t="s">
        <v>191</v>
      </c>
      <c r="G21" s="74" t="s">
        <v>192</v>
      </c>
      <c r="H21" s="75">
        <v>0.25486111111111109</v>
      </c>
      <c r="I21" s="6"/>
      <c r="J21" s="184"/>
      <c r="K21" s="76" t="s">
        <v>141</v>
      </c>
      <c r="L21" s="77">
        <v>0.18194444444444444</v>
      </c>
      <c r="M21" s="39"/>
      <c r="N21" s="89" t="s">
        <v>31</v>
      </c>
      <c r="O21" s="91" t="s">
        <v>122</v>
      </c>
      <c r="P21" s="91" t="s">
        <v>121</v>
      </c>
      <c r="Q21" s="92" t="s">
        <v>128</v>
      </c>
      <c r="R21" s="39"/>
      <c r="S21" s="88" t="s">
        <v>62</v>
      </c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</row>
    <row r="22" spans="1:52" ht="15.75" customHeight="1" x14ac:dyDescent="0.25">
      <c r="A22" s="39"/>
      <c r="B22" s="78">
        <v>20</v>
      </c>
      <c r="C22" s="54" t="s">
        <v>193</v>
      </c>
      <c r="D22" s="54">
        <v>2018</v>
      </c>
      <c r="E22" s="153" t="s">
        <v>440</v>
      </c>
      <c r="F22" s="69" t="s">
        <v>194</v>
      </c>
      <c r="G22" s="69" t="s">
        <v>197</v>
      </c>
      <c r="H22" s="60">
        <v>0.26666666666666666</v>
      </c>
      <c r="I22" s="6"/>
      <c r="J22" s="183" t="s">
        <v>161</v>
      </c>
      <c r="K22" s="54" t="s">
        <v>129</v>
      </c>
      <c r="L22" s="60">
        <v>2.2916666666666669E-2</v>
      </c>
      <c r="M22" s="39"/>
      <c r="N22" s="63" t="s">
        <v>32</v>
      </c>
      <c r="O22" s="95">
        <v>1.9159722222222222</v>
      </c>
      <c r="P22" s="95">
        <f>SUM(L3:L8)</f>
        <v>3.0847222222222226</v>
      </c>
      <c r="Q22" s="96">
        <f t="shared" ref="Q22:Q33" si="0">SUM(O22:P22)</f>
        <v>5.000694444444445</v>
      </c>
      <c r="R22" s="39"/>
      <c r="S22" s="104" t="s">
        <v>131</v>
      </c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</row>
    <row r="23" spans="1:52" ht="15.75" customHeight="1" x14ac:dyDescent="0.25">
      <c r="A23" s="39"/>
      <c r="B23" s="70">
        <v>21</v>
      </c>
      <c r="C23" s="73" t="s">
        <v>200</v>
      </c>
      <c r="D23" s="73">
        <v>1997</v>
      </c>
      <c r="E23" s="152" t="s">
        <v>440</v>
      </c>
      <c r="F23" s="74" t="s">
        <v>201</v>
      </c>
      <c r="G23" s="74" t="s">
        <v>207</v>
      </c>
      <c r="H23" s="75">
        <v>0.26944444444444443</v>
      </c>
      <c r="I23" s="6"/>
      <c r="J23" s="183"/>
      <c r="K23" s="80" t="s">
        <v>169</v>
      </c>
      <c r="L23" s="82">
        <v>5.2777777777777778E-2</v>
      </c>
      <c r="M23" s="39"/>
      <c r="N23" s="94" t="s">
        <v>33</v>
      </c>
      <c r="O23" s="64">
        <v>0.2076388888888889</v>
      </c>
      <c r="P23" s="64">
        <f>SUM(L9:L13)</f>
        <v>1.3111111111111111</v>
      </c>
      <c r="Q23" s="90">
        <f t="shared" si="0"/>
        <v>1.51875</v>
      </c>
      <c r="R23" s="39"/>
      <c r="S23" s="105" t="s">
        <v>13</v>
      </c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</row>
    <row r="24" spans="1:52" ht="15.75" customHeight="1" x14ac:dyDescent="0.25">
      <c r="A24" s="39"/>
      <c r="B24" s="78">
        <v>22</v>
      </c>
      <c r="C24" s="54" t="s">
        <v>214</v>
      </c>
      <c r="D24" s="54">
        <v>2019</v>
      </c>
      <c r="E24" s="153" t="s">
        <v>440</v>
      </c>
      <c r="F24" s="69" t="s">
        <v>215</v>
      </c>
      <c r="G24" s="69" t="s">
        <v>75</v>
      </c>
      <c r="H24" s="60">
        <v>0.3263888888888889</v>
      </c>
      <c r="I24" s="39"/>
      <c r="J24" s="183"/>
      <c r="K24" s="54" t="s">
        <v>163</v>
      </c>
      <c r="L24" s="60">
        <v>7.2222222222222229E-2</v>
      </c>
      <c r="M24" s="39"/>
      <c r="N24" s="93" t="s">
        <v>34</v>
      </c>
      <c r="O24" s="81">
        <v>1.0930555555555557</v>
      </c>
      <c r="P24" s="81">
        <f>SUM(L14:L19)</f>
        <v>0.71388888888888891</v>
      </c>
      <c r="Q24" s="97">
        <f t="shared" si="0"/>
        <v>1.8069444444444445</v>
      </c>
      <c r="R24" s="39"/>
      <c r="S24" s="99" t="s">
        <v>151</v>
      </c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2" ht="15.75" customHeight="1" x14ac:dyDescent="0.25">
      <c r="A25" s="39"/>
      <c r="B25" s="70">
        <v>23</v>
      </c>
      <c r="C25" s="73" t="s">
        <v>216</v>
      </c>
      <c r="D25" s="73">
        <v>2020</v>
      </c>
      <c r="E25" s="152" t="s">
        <v>440</v>
      </c>
      <c r="F25" s="74" t="s">
        <v>218</v>
      </c>
      <c r="G25" s="74" t="s">
        <v>219</v>
      </c>
      <c r="H25" s="75">
        <v>0.32847222222222222</v>
      </c>
      <c r="I25" s="39"/>
      <c r="J25" s="183"/>
      <c r="K25" s="73" t="s">
        <v>141</v>
      </c>
      <c r="L25" s="75">
        <v>0.23472222222222219</v>
      </c>
      <c r="M25" s="39"/>
      <c r="N25" s="94" t="s">
        <v>35</v>
      </c>
      <c r="O25" s="64">
        <v>0.79305555555555562</v>
      </c>
      <c r="P25" s="64">
        <f>SUM(L20:L21)</f>
        <v>0.24722222222222223</v>
      </c>
      <c r="Q25" s="90">
        <f t="shared" si="0"/>
        <v>1.0402777777777779</v>
      </c>
      <c r="R25" s="39"/>
      <c r="S25" s="98" t="s">
        <v>152</v>
      </c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</row>
    <row r="26" spans="1:52" ht="15.75" customHeight="1" x14ac:dyDescent="0.25">
      <c r="A26" s="39"/>
      <c r="B26" s="78">
        <v>24</v>
      </c>
      <c r="C26" s="54" t="s">
        <v>220</v>
      </c>
      <c r="D26" s="54">
        <v>2019</v>
      </c>
      <c r="E26" s="153" t="s">
        <v>440</v>
      </c>
      <c r="F26" s="69" t="s">
        <v>219</v>
      </c>
      <c r="G26" s="69" t="s">
        <v>221</v>
      </c>
      <c r="H26" s="60">
        <v>0.67013888888888884</v>
      </c>
      <c r="I26" s="39"/>
      <c r="J26" s="184"/>
      <c r="K26" s="11" t="s">
        <v>162</v>
      </c>
      <c r="L26" s="87">
        <v>6.3888888888888884E-2</v>
      </c>
      <c r="M26" s="39"/>
      <c r="N26" s="93" t="s">
        <v>36</v>
      </c>
      <c r="O26" s="81">
        <v>1.7430555555555556</v>
      </c>
      <c r="P26" s="81">
        <f>SUM(L22:L26)</f>
        <v>0.44652777777777775</v>
      </c>
      <c r="Q26" s="97">
        <f t="shared" si="0"/>
        <v>2.1895833333333332</v>
      </c>
      <c r="R26" s="39"/>
      <c r="S26" s="100" t="s">
        <v>13</v>
      </c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2" ht="15.75" customHeight="1" x14ac:dyDescent="0.25">
      <c r="A27" s="39"/>
      <c r="B27" s="70">
        <v>25</v>
      </c>
      <c r="C27" s="73" t="s">
        <v>222</v>
      </c>
      <c r="D27" s="73">
        <v>2018</v>
      </c>
      <c r="E27" s="152" t="s">
        <v>440</v>
      </c>
      <c r="F27" s="74" t="s">
        <v>223</v>
      </c>
      <c r="G27" s="74">
        <v>44456</v>
      </c>
      <c r="H27" s="75">
        <v>0.11180555555555556</v>
      </c>
      <c r="I27" s="39"/>
      <c r="J27" s="182" t="s">
        <v>171</v>
      </c>
      <c r="K27" s="73" t="s">
        <v>179</v>
      </c>
      <c r="L27" s="75">
        <v>0.59166666666666667</v>
      </c>
      <c r="M27" s="39"/>
      <c r="N27" s="94" t="s">
        <v>37</v>
      </c>
      <c r="O27" s="64">
        <v>2.1833333333333331</v>
      </c>
      <c r="P27" s="64">
        <f>SUM(L27:L31)</f>
        <v>2.0972222222222219</v>
      </c>
      <c r="Q27" s="90">
        <f t="shared" si="0"/>
        <v>4.280555555555555</v>
      </c>
      <c r="R27" s="39"/>
      <c r="S27" s="98" t="s">
        <v>186</v>
      </c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2" ht="15.75" customHeight="1" x14ac:dyDescent="0.25">
      <c r="A28" s="39"/>
      <c r="B28" s="78">
        <v>26</v>
      </c>
      <c r="C28" s="54" t="s">
        <v>224</v>
      </c>
      <c r="D28" s="54">
        <v>2021</v>
      </c>
      <c r="E28" s="153" t="s">
        <v>440</v>
      </c>
      <c r="F28" s="69" t="s">
        <v>225</v>
      </c>
      <c r="G28" s="69" t="s">
        <v>226</v>
      </c>
      <c r="H28" s="60">
        <v>0.22291666666666665</v>
      </c>
      <c r="I28" s="39"/>
      <c r="J28" s="183"/>
      <c r="K28" s="101" t="s">
        <v>163</v>
      </c>
      <c r="L28" s="83">
        <v>0.18958333333333333</v>
      </c>
      <c r="M28" s="39"/>
      <c r="N28" s="93" t="s">
        <v>38</v>
      </c>
      <c r="O28" s="81">
        <v>1.4006944444444445</v>
      </c>
      <c r="P28" s="81">
        <f>SUM(L32:L38)</f>
        <v>1.5486111111111112</v>
      </c>
      <c r="Q28" s="97">
        <f t="shared" si="0"/>
        <v>2.9493055555555556</v>
      </c>
      <c r="R28" s="39"/>
      <c r="S28" s="99" t="s">
        <v>203</v>
      </c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2" ht="15.75" customHeight="1" x14ac:dyDescent="0.25">
      <c r="A29" s="39"/>
      <c r="B29" s="70">
        <v>27</v>
      </c>
      <c r="C29" s="73" t="s">
        <v>227</v>
      </c>
      <c r="D29" s="73">
        <v>2019</v>
      </c>
      <c r="E29" s="152" t="s">
        <v>440</v>
      </c>
      <c r="F29" s="74" t="s">
        <v>228</v>
      </c>
      <c r="G29" s="74" t="s">
        <v>229</v>
      </c>
      <c r="H29" s="75">
        <v>0.13194444444444445</v>
      </c>
      <c r="I29" s="39"/>
      <c r="J29" s="183"/>
      <c r="K29" s="73" t="s">
        <v>29</v>
      </c>
      <c r="L29" s="75">
        <v>0.7090277777777777</v>
      </c>
      <c r="M29" s="39"/>
      <c r="N29" s="94" t="s">
        <v>39</v>
      </c>
      <c r="O29" s="64">
        <v>0.44861111111111113</v>
      </c>
      <c r="P29" s="64">
        <f>SUM(L39:L45)</f>
        <v>2.3041666666666667</v>
      </c>
      <c r="Q29" s="90">
        <f t="shared" si="0"/>
        <v>2.7527777777777778</v>
      </c>
      <c r="R29" s="39"/>
      <c r="S29" s="98" t="s">
        <v>208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 ht="15.75" customHeight="1" x14ac:dyDescent="0.25">
      <c r="A30" s="39"/>
      <c r="B30" s="78">
        <v>28</v>
      </c>
      <c r="C30" s="54" t="s">
        <v>230</v>
      </c>
      <c r="D30" s="54">
        <v>2008</v>
      </c>
      <c r="E30" s="153" t="s">
        <v>440</v>
      </c>
      <c r="F30" s="69" t="s">
        <v>231</v>
      </c>
      <c r="G30" s="69" t="s">
        <v>13</v>
      </c>
      <c r="H30" s="60" t="s">
        <v>13</v>
      </c>
      <c r="I30" s="39"/>
      <c r="J30" s="183"/>
      <c r="K30" s="101" t="s">
        <v>136</v>
      </c>
      <c r="L30" s="83">
        <v>5.486111111111111E-2</v>
      </c>
      <c r="M30" s="39"/>
      <c r="N30" s="93" t="s">
        <v>40</v>
      </c>
      <c r="O30" s="81">
        <v>1.5</v>
      </c>
      <c r="P30" s="81">
        <f>SUM(L46:L49)</f>
        <v>0.80208333333333337</v>
      </c>
      <c r="Q30" s="97">
        <f t="shared" si="0"/>
        <v>2.3020833333333335</v>
      </c>
      <c r="R30" s="39"/>
      <c r="S30" s="99" t="s">
        <v>237</v>
      </c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</row>
    <row r="31" spans="1:52" ht="15.75" customHeight="1" x14ac:dyDescent="0.25">
      <c r="A31" s="39"/>
      <c r="B31" s="70">
        <v>29</v>
      </c>
      <c r="C31" s="73" t="s">
        <v>233</v>
      </c>
      <c r="D31" s="73">
        <v>2021</v>
      </c>
      <c r="E31" s="152" t="s">
        <v>441</v>
      </c>
      <c r="F31" s="74" t="s">
        <v>305</v>
      </c>
      <c r="G31" s="74" t="s">
        <v>234</v>
      </c>
      <c r="H31" s="75">
        <v>0.43888888888888888</v>
      </c>
      <c r="I31" s="39"/>
      <c r="J31" s="184"/>
      <c r="K31" s="73" t="s">
        <v>141</v>
      </c>
      <c r="L31" s="75">
        <v>0.55208333333333337</v>
      </c>
      <c r="M31" s="39"/>
      <c r="N31" s="94" t="s">
        <v>41</v>
      </c>
      <c r="O31" s="64">
        <v>0.53472222222222221</v>
      </c>
      <c r="P31" s="64">
        <f>SUM(L50:L53)</f>
        <v>1.067361111111111</v>
      </c>
      <c r="Q31" s="90">
        <f t="shared" si="0"/>
        <v>1.6020833333333333</v>
      </c>
      <c r="R31" s="39"/>
      <c r="S31" s="98" t="s">
        <v>236</v>
      </c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</row>
    <row r="32" spans="1:52" ht="15.75" customHeight="1" x14ac:dyDescent="0.25">
      <c r="A32" s="39"/>
      <c r="B32" s="78">
        <v>30</v>
      </c>
      <c r="C32" s="54" t="s">
        <v>238</v>
      </c>
      <c r="D32" s="54">
        <v>1995</v>
      </c>
      <c r="E32" s="153" t="s">
        <v>445</v>
      </c>
      <c r="F32" s="69" t="s">
        <v>304</v>
      </c>
      <c r="G32" s="69" t="s">
        <v>239</v>
      </c>
      <c r="H32" s="60">
        <v>0.42083333333333334</v>
      </c>
      <c r="I32" s="39"/>
      <c r="J32" s="182" t="s">
        <v>184</v>
      </c>
      <c r="K32" s="107" t="s">
        <v>132</v>
      </c>
      <c r="L32" s="106">
        <v>0.17569444444444446</v>
      </c>
      <c r="M32" s="39"/>
      <c r="N32" s="93" t="s">
        <v>42</v>
      </c>
      <c r="O32" s="81">
        <v>1.4618055555555556</v>
      </c>
      <c r="P32" s="81">
        <f>SUM(L54:L57)</f>
        <v>0.61041666666666672</v>
      </c>
      <c r="Q32" s="97">
        <f t="shared" si="0"/>
        <v>2.0722222222222224</v>
      </c>
      <c r="R32" s="39"/>
      <c r="S32" s="99" t="s">
        <v>244</v>
      </c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</row>
    <row r="33" spans="1:52" ht="15.75" customHeight="1" x14ac:dyDescent="0.25">
      <c r="A33" s="39"/>
      <c r="B33" s="70">
        <v>31</v>
      </c>
      <c r="C33" s="73" t="s">
        <v>240</v>
      </c>
      <c r="D33" s="73">
        <v>2021</v>
      </c>
      <c r="E33" s="152" t="s">
        <v>441</v>
      </c>
      <c r="F33" s="74" t="s">
        <v>241</v>
      </c>
      <c r="G33" s="74" t="s">
        <v>273</v>
      </c>
      <c r="H33" s="75">
        <v>2.7097222222222221</v>
      </c>
      <c r="I33" s="39"/>
      <c r="J33" s="183"/>
      <c r="K33" s="73" t="s">
        <v>179</v>
      </c>
      <c r="L33" s="75">
        <v>0.87083333333333324</v>
      </c>
      <c r="M33" s="39"/>
      <c r="N33" s="94" t="s">
        <v>43</v>
      </c>
      <c r="O33" s="64">
        <v>2.4888888888888889</v>
      </c>
      <c r="P33" s="64">
        <f>SUM(L58:L63)</f>
        <v>2.9958333333333327</v>
      </c>
      <c r="Q33" s="90">
        <f t="shared" si="0"/>
        <v>5.4847222222222216</v>
      </c>
      <c r="R33" s="39" t="s">
        <v>256</v>
      </c>
      <c r="S33" s="128" t="s">
        <v>257</v>
      </c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</row>
    <row r="34" spans="1:52" ht="15.75" customHeight="1" x14ac:dyDescent="0.25">
      <c r="A34" s="39"/>
      <c r="B34" s="78">
        <v>32</v>
      </c>
      <c r="C34" s="54" t="s">
        <v>247</v>
      </c>
      <c r="D34" s="54">
        <v>2021</v>
      </c>
      <c r="E34" s="153" t="s">
        <v>441</v>
      </c>
      <c r="F34" s="69" t="s">
        <v>248</v>
      </c>
      <c r="G34" s="69" t="s">
        <v>13</v>
      </c>
      <c r="H34" s="60" t="s">
        <v>13</v>
      </c>
      <c r="I34" s="39"/>
      <c r="J34" s="183"/>
      <c r="K34" s="54" t="s">
        <v>199</v>
      </c>
      <c r="L34" s="83">
        <v>4.9999999999999996E-2</v>
      </c>
      <c r="M34" s="39"/>
      <c r="N34" s="125" t="s">
        <v>77</v>
      </c>
      <c r="O34" s="126">
        <f>SUM(O22:O33)</f>
        <v>15.770833333333334</v>
      </c>
      <c r="P34" s="126">
        <f>SUM(P22:P33)</f>
        <v>17.229166666666668</v>
      </c>
      <c r="Q34" s="127">
        <f>SUM(Q22:Q33)</f>
        <v>33</v>
      </c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</row>
    <row r="35" spans="1:52" ht="15.75" customHeight="1" x14ac:dyDescent="0.25">
      <c r="A35" s="39"/>
      <c r="B35" s="70">
        <v>33</v>
      </c>
      <c r="C35" s="73" t="s">
        <v>250</v>
      </c>
      <c r="D35" s="73">
        <v>2019</v>
      </c>
      <c r="E35" s="152" t="s">
        <v>440</v>
      </c>
      <c r="F35" s="74" t="s">
        <v>251</v>
      </c>
      <c r="G35" s="74" t="s">
        <v>251</v>
      </c>
      <c r="H35" s="75">
        <v>0.11041666666666666</v>
      </c>
      <c r="I35" s="39"/>
      <c r="J35" s="183"/>
      <c r="K35" s="80" t="s">
        <v>198</v>
      </c>
      <c r="L35" s="75">
        <v>0.23750000000000002</v>
      </c>
      <c r="M35" s="39"/>
      <c r="N35" s="39"/>
      <c r="O35" s="39"/>
      <c r="P35" s="39"/>
      <c r="Q35" s="39"/>
      <c r="R35" s="16"/>
      <c r="S35" s="10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</row>
    <row r="36" spans="1:52" ht="15.75" customHeight="1" x14ac:dyDescent="0.25">
      <c r="A36" s="39"/>
      <c r="B36" s="78">
        <v>34</v>
      </c>
      <c r="C36" s="54" t="s">
        <v>249</v>
      </c>
      <c r="D36" s="54">
        <v>2021</v>
      </c>
      <c r="E36" s="153" t="s">
        <v>440</v>
      </c>
      <c r="F36" s="69" t="s">
        <v>251</v>
      </c>
      <c r="G36" s="69" t="s">
        <v>252</v>
      </c>
      <c r="H36" s="60">
        <v>0.37083333333333335</v>
      </c>
      <c r="I36" s="39"/>
      <c r="J36" s="183"/>
      <c r="K36" s="54" t="s">
        <v>141</v>
      </c>
      <c r="L36" s="60">
        <v>4.5138888888888888E-2</v>
      </c>
      <c r="M36" s="39"/>
      <c r="N36" s="178"/>
      <c r="O36" s="178"/>
      <c r="P36" s="178"/>
      <c r="Q36" s="111"/>
      <c r="R36" s="16"/>
      <c r="S36" s="16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</row>
    <row r="37" spans="1:52" ht="15.75" customHeight="1" x14ac:dyDescent="0.25">
      <c r="A37" s="39"/>
      <c r="B37" s="70">
        <v>35</v>
      </c>
      <c r="C37" s="73" t="s">
        <v>253</v>
      </c>
      <c r="D37" s="73">
        <v>2019</v>
      </c>
      <c r="E37" s="152" t="s">
        <v>440</v>
      </c>
      <c r="F37" s="74" t="s">
        <v>254</v>
      </c>
      <c r="G37" s="74" t="s">
        <v>258</v>
      </c>
      <c r="H37" s="75">
        <v>0.80694444444444446</v>
      </c>
      <c r="I37" s="39"/>
      <c r="J37" s="183"/>
      <c r="K37" s="80" t="s">
        <v>196</v>
      </c>
      <c r="L37" s="75">
        <v>7.7777777777777779E-2</v>
      </c>
      <c r="M37" s="39"/>
      <c r="N37" s="178"/>
      <c r="O37" s="178"/>
      <c r="P37" s="178"/>
      <c r="Q37" s="111"/>
      <c r="R37" s="16"/>
      <c r="S37" s="16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</row>
    <row r="38" spans="1:52" ht="15.75" customHeight="1" x14ac:dyDescent="0.25">
      <c r="A38" s="39"/>
      <c r="B38" s="123">
        <v>36</v>
      </c>
      <c r="C38" s="11" t="s">
        <v>332</v>
      </c>
      <c r="D38" s="11">
        <v>2021</v>
      </c>
      <c r="E38" s="154" t="s">
        <v>440</v>
      </c>
      <c r="F38" s="21" t="s">
        <v>254</v>
      </c>
      <c r="G38" s="21" t="s">
        <v>255</v>
      </c>
      <c r="H38" s="102">
        <v>9.1666666666666674E-2</v>
      </c>
      <c r="I38" s="39"/>
      <c r="J38" s="184"/>
      <c r="K38" s="11" t="s">
        <v>202</v>
      </c>
      <c r="L38" s="102">
        <v>9.1666666666666674E-2</v>
      </c>
      <c r="M38" s="39"/>
      <c r="N38" s="178"/>
      <c r="O38" s="178"/>
      <c r="P38" s="178"/>
      <c r="Q38" s="111"/>
      <c r="R38" s="16"/>
      <c r="S38" s="16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</row>
    <row r="39" spans="1:52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J39" s="182" t="s">
        <v>209</v>
      </c>
      <c r="K39" s="116" t="s">
        <v>211</v>
      </c>
      <c r="L39" s="72">
        <v>0.14583333333333334</v>
      </c>
      <c r="M39" s="39"/>
      <c r="N39" s="178"/>
      <c r="O39" s="178"/>
      <c r="P39" s="178"/>
      <c r="Q39" s="124"/>
      <c r="R39" s="16"/>
      <c r="S39" s="16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</row>
    <row r="40" spans="1:52" x14ac:dyDescent="0.25">
      <c r="A40" s="39"/>
      <c r="B40" s="7"/>
      <c r="C40" s="39"/>
      <c r="D40" s="39"/>
      <c r="E40" s="108"/>
      <c r="F40" s="39"/>
      <c r="G40" s="39"/>
      <c r="H40" s="62"/>
      <c r="I40" s="39"/>
      <c r="J40" s="183"/>
      <c r="K40" s="113" t="s">
        <v>210</v>
      </c>
      <c r="L40" s="83">
        <v>0.3666666666666667</v>
      </c>
      <c r="M40" s="39"/>
      <c r="N40" s="178"/>
      <c r="O40" s="178"/>
      <c r="P40" s="178"/>
      <c r="Q40" s="124"/>
      <c r="R40" s="16"/>
      <c r="S40" s="16"/>
      <c r="T40" s="39"/>
      <c r="U40" s="39"/>
      <c r="V40" s="39"/>
      <c r="W40" s="39"/>
      <c r="X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</row>
    <row r="41" spans="1:52" x14ac:dyDescent="0.25">
      <c r="A41" s="39"/>
      <c r="B41" s="7"/>
      <c r="C41" s="6"/>
      <c r="D41" s="6"/>
      <c r="E41" s="155"/>
      <c r="F41" s="30"/>
      <c r="G41" s="30"/>
      <c r="H41" s="61"/>
      <c r="I41" s="39"/>
      <c r="J41" s="183"/>
      <c r="K41" s="112" t="s">
        <v>179</v>
      </c>
      <c r="L41" s="75">
        <v>0.53333333333333333</v>
      </c>
      <c r="M41" s="39"/>
      <c r="N41" s="178"/>
      <c r="O41" s="178"/>
      <c r="P41" s="178"/>
      <c r="Q41" s="124"/>
      <c r="R41" s="16"/>
      <c r="S41" s="16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</row>
    <row r="42" spans="1:52" x14ac:dyDescent="0.25">
      <c r="A42" s="39"/>
      <c r="B42" s="7"/>
      <c r="C42" s="6"/>
      <c r="D42" s="6"/>
      <c r="E42" s="155"/>
      <c r="F42" s="30"/>
      <c r="G42" s="30"/>
      <c r="H42" s="61"/>
      <c r="I42" s="39"/>
      <c r="J42" s="183"/>
      <c r="K42" s="114" t="s">
        <v>136</v>
      </c>
      <c r="L42" s="60">
        <v>0.11388888888888889</v>
      </c>
      <c r="M42" s="39"/>
      <c r="N42" s="39"/>
      <c r="O42" s="39"/>
      <c r="P42" s="39"/>
      <c r="Q42" s="124"/>
      <c r="R42" s="16"/>
      <c r="S42" s="16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</row>
    <row r="43" spans="1:52" x14ac:dyDescent="0.25">
      <c r="A43" s="39"/>
      <c r="B43" s="39"/>
      <c r="C43" s="39"/>
      <c r="D43" s="39"/>
      <c r="E43" s="108"/>
      <c r="F43" s="39"/>
      <c r="G43" s="39"/>
      <c r="H43" s="62"/>
      <c r="I43" s="39"/>
      <c r="J43" s="183"/>
      <c r="K43" s="112" t="s">
        <v>212</v>
      </c>
      <c r="L43" s="75">
        <v>0.22083333333333333</v>
      </c>
      <c r="M43" s="39"/>
      <c r="N43" s="39"/>
      <c r="O43" s="39"/>
      <c r="P43" s="39"/>
      <c r="Q43" s="39"/>
      <c r="R43" s="16"/>
      <c r="S43" s="16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</row>
    <row r="44" spans="1:52" x14ac:dyDescent="0.25">
      <c r="A44" s="39"/>
      <c r="B44" s="39"/>
      <c r="C44" s="39"/>
      <c r="D44" s="39"/>
      <c r="E44" s="108"/>
      <c r="F44" s="39"/>
      <c r="G44" s="39"/>
      <c r="H44" s="62"/>
      <c r="I44" s="39"/>
      <c r="J44" s="183"/>
      <c r="K44" s="113" t="s">
        <v>213</v>
      </c>
      <c r="L44" s="83">
        <v>0.87916666666666676</v>
      </c>
      <c r="M44" s="39"/>
      <c r="N44" s="16"/>
      <c r="O44" s="16"/>
      <c r="P44" s="16"/>
      <c r="Q44" s="16"/>
      <c r="R44" s="16"/>
      <c r="S44" s="16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</row>
    <row r="45" spans="1:52" x14ac:dyDescent="0.25">
      <c r="A45" s="39"/>
      <c r="B45" s="39"/>
      <c r="C45" s="39"/>
      <c r="D45" s="39"/>
      <c r="E45" s="108"/>
      <c r="F45" s="39"/>
      <c r="G45" s="39"/>
      <c r="H45" s="62"/>
      <c r="I45" s="39"/>
      <c r="J45" s="184"/>
      <c r="K45" s="115" t="s">
        <v>141</v>
      </c>
      <c r="L45" s="110">
        <v>4.4444444444444446E-2</v>
      </c>
      <c r="M45" s="39"/>
      <c r="N45" s="16"/>
      <c r="O45" s="16"/>
      <c r="P45" s="16"/>
      <c r="Q45" s="16"/>
      <c r="R45" s="16"/>
      <c r="S45" s="16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</row>
    <row r="46" spans="1:52" x14ac:dyDescent="0.25">
      <c r="A46" s="39"/>
      <c r="B46" s="39"/>
      <c r="C46" s="39"/>
      <c r="D46" s="39"/>
      <c r="E46" s="108"/>
      <c r="F46" s="39"/>
      <c r="G46" s="39"/>
      <c r="H46" s="62"/>
      <c r="I46" s="39"/>
      <c r="J46" s="179" t="s">
        <v>217</v>
      </c>
      <c r="K46" s="119" t="s">
        <v>210</v>
      </c>
      <c r="L46" s="106">
        <v>4.9999999999999996E-2</v>
      </c>
      <c r="M46" s="39"/>
      <c r="N46" s="109"/>
      <c r="O46" s="16"/>
      <c r="P46" s="16"/>
      <c r="Q46" s="16"/>
      <c r="R46" s="16"/>
      <c r="S46" s="16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</row>
    <row r="47" spans="1:52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80"/>
      <c r="K47" s="80" t="s">
        <v>179</v>
      </c>
      <c r="L47" s="82">
        <v>0.1875</v>
      </c>
      <c r="M47" s="39"/>
      <c r="N47" s="16"/>
      <c r="O47" s="16"/>
      <c r="P47" s="16"/>
      <c r="Q47" s="16"/>
      <c r="R47" s="16"/>
      <c r="S47" s="16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</row>
    <row r="48" spans="1:52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80"/>
      <c r="K48" s="101" t="s">
        <v>136</v>
      </c>
      <c r="L48" s="83">
        <v>0.3923611111111111</v>
      </c>
      <c r="M48" s="39"/>
      <c r="N48" s="16"/>
      <c r="O48" s="16"/>
      <c r="P48" s="16"/>
      <c r="Q48" s="16"/>
      <c r="R48" s="16"/>
      <c r="S48" s="16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</row>
    <row r="49" spans="1:52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81"/>
      <c r="K49" s="120" t="s">
        <v>213</v>
      </c>
      <c r="L49" s="110">
        <v>0.17222222222222225</v>
      </c>
      <c r="M49" s="39"/>
      <c r="N49" s="16"/>
      <c r="O49" s="16"/>
      <c r="P49" s="16"/>
      <c r="Q49" s="16"/>
      <c r="R49" s="16"/>
      <c r="S49" s="16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</row>
    <row r="50" spans="1:52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79" t="s">
        <v>232</v>
      </c>
      <c r="K50" s="121" t="s">
        <v>136</v>
      </c>
      <c r="L50" s="106">
        <v>8.5416666666666655E-2</v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spans="1:52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80"/>
      <c r="K51" s="122" t="s">
        <v>179</v>
      </c>
      <c r="L51" s="82">
        <v>0.16666666666666666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</row>
    <row r="52" spans="1:52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80"/>
      <c r="K52" s="114" t="s">
        <v>235</v>
      </c>
      <c r="L52" s="83">
        <v>0.75</v>
      </c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</row>
    <row r="53" spans="1:52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81"/>
      <c r="K53" s="115" t="s">
        <v>211</v>
      </c>
      <c r="L53" s="110">
        <v>6.5277777777777782E-2</v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</row>
    <row r="54" spans="1:52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79" t="s">
        <v>243</v>
      </c>
      <c r="K54" s="121" t="s">
        <v>235</v>
      </c>
      <c r="L54" s="106">
        <v>0.20416666666666669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80"/>
      <c r="K55" s="122" t="s">
        <v>242</v>
      </c>
      <c r="L55" s="82">
        <v>0.25</v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</row>
    <row r="56" spans="1:52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80"/>
      <c r="K56" s="114" t="s">
        <v>29</v>
      </c>
      <c r="L56" s="83">
        <v>0.11805555555555557</v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</row>
    <row r="57" spans="1:52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81"/>
      <c r="K57" s="115" t="s">
        <v>199</v>
      </c>
      <c r="L57" s="110">
        <v>3.8194444444444441E-2</v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</row>
    <row r="58" spans="1:52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79" t="s">
        <v>246</v>
      </c>
      <c r="K58" s="121" t="s">
        <v>153</v>
      </c>
      <c r="L58" s="106">
        <v>0.25486111111111109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</row>
    <row r="59" spans="1:52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80"/>
      <c r="K59" s="122" t="s">
        <v>235</v>
      </c>
      <c r="L59" s="82">
        <v>0.11944444444444445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</row>
    <row r="60" spans="1:52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80"/>
      <c r="K60" s="114" t="s">
        <v>242</v>
      </c>
      <c r="L60" s="83">
        <v>0.19097222222222221</v>
      </c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</row>
    <row r="61" spans="1:52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80"/>
      <c r="K61" s="122" t="s">
        <v>245</v>
      </c>
      <c r="L61" s="82">
        <v>0.18611111111111112</v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</row>
    <row r="62" spans="1:52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80"/>
      <c r="K62" s="114" t="s">
        <v>29</v>
      </c>
      <c r="L62" s="83">
        <v>2.2055555555555553</v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</row>
    <row r="63" spans="1:52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81"/>
      <c r="K63" s="115" t="s">
        <v>199</v>
      </c>
      <c r="L63" s="110">
        <v>3.888888888888889E-2</v>
      </c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</row>
    <row r="64" spans="1:52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17"/>
      <c r="K64" s="16"/>
      <c r="L64" s="111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</row>
    <row r="65" spans="1:52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17"/>
      <c r="K65" s="16"/>
      <c r="L65" s="111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</row>
    <row r="66" spans="1:52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17"/>
      <c r="K66" s="16"/>
      <c r="L66" s="111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</row>
    <row r="67" spans="1:52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17"/>
      <c r="K67" s="16"/>
      <c r="L67" s="111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</row>
    <row r="68" spans="1:52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17"/>
      <c r="K68" s="16"/>
      <c r="L68" s="111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</row>
    <row r="69" spans="1:52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17"/>
      <c r="K69" s="16"/>
      <c r="L69" s="16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</row>
    <row r="70" spans="1:52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17"/>
      <c r="K70" s="16"/>
      <c r="L70" s="16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</row>
    <row r="71" spans="1:52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17"/>
      <c r="K71" s="16"/>
      <c r="L71" s="16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</row>
    <row r="72" spans="1:52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17"/>
      <c r="K72" s="16"/>
      <c r="L72" s="16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</row>
    <row r="73" spans="1:52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17"/>
      <c r="K73" s="16"/>
      <c r="L73" s="16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</row>
    <row r="74" spans="1:52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17"/>
      <c r="K74" s="16"/>
      <c r="L74" s="16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</row>
    <row r="75" spans="1:52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17"/>
      <c r="K75" s="16"/>
      <c r="L75" s="16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</row>
    <row r="76" spans="1:52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17"/>
      <c r="K76" s="16"/>
      <c r="L76" s="16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</row>
    <row r="77" spans="1:52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17"/>
      <c r="K77" s="16"/>
      <c r="L77" s="16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</row>
    <row r="78" spans="1:52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17"/>
      <c r="K78" s="16"/>
      <c r="L78" s="16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</row>
    <row r="79" spans="1:52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17"/>
      <c r="K79" s="16"/>
      <c r="L79" s="16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</row>
    <row r="80" spans="1:52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17"/>
      <c r="K80" s="16"/>
      <c r="L80" s="16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</row>
    <row r="81" spans="1:52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17"/>
      <c r="K81" s="16"/>
      <c r="L81" s="16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</row>
    <row r="82" spans="1:52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17"/>
      <c r="K82" s="16"/>
      <c r="L82" s="16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</row>
    <row r="83" spans="1:52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17"/>
      <c r="K83" s="16"/>
      <c r="L83" s="16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</row>
    <row r="84" spans="1:52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17"/>
      <c r="K84" s="16"/>
      <c r="L84" s="16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</row>
    <row r="85" spans="1:52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17"/>
      <c r="K85" s="16"/>
      <c r="L85" s="16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</row>
    <row r="86" spans="1:52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17"/>
      <c r="K86" s="16"/>
      <c r="L86" s="16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</row>
    <row r="87" spans="1:52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17"/>
      <c r="K87" s="16"/>
      <c r="L87" s="16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</row>
    <row r="88" spans="1:52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17"/>
      <c r="K88" s="16"/>
      <c r="L88" s="16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</row>
    <row r="89" spans="1:52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17"/>
      <c r="K89" s="16"/>
      <c r="L89" s="16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</row>
    <row r="90" spans="1:52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17"/>
      <c r="K90" s="16"/>
      <c r="L90" s="16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</row>
    <row r="91" spans="1:52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17"/>
      <c r="K91" s="16"/>
      <c r="L91" s="16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</row>
    <row r="92" spans="1:52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17"/>
      <c r="K92" s="16"/>
      <c r="L92" s="16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</row>
    <row r="93" spans="1:52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17"/>
      <c r="K93" s="16"/>
      <c r="L93" s="16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</row>
    <row r="94" spans="1:52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17"/>
      <c r="K94" s="16"/>
      <c r="L94" s="16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</row>
    <row r="95" spans="1:52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17"/>
      <c r="K95" s="16"/>
      <c r="L95" s="16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</row>
    <row r="96" spans="1:52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17"/>
      <c r="K96" s="16"/>
      <c r="L96" s="16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</row>
    <row r="97" spans="1:52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17"/>
      <c r="K97" s="16"/>
      <c r="L97" s="16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</row>
    <row r="98" spans="1:52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17"/>
      <c r="K98" s="16"/>
      <c r="L98" s="16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</row>
    <row r="99" spans="1:52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17"/>
      <c r="K99" s="16"/>
      <c r="L99" s="16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</row>
    <row r="100" spans="1:52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17"/>
      <c r="K100" s="16"/>
      <c r="L100" s="16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</row>
    <row r="101" spans="1:52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17"/>
      <c r="K101" s="16"/>
      <c r="L101" s="16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</row>
    <row r="102" spans="1:52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17"/>
      <c r="K102" s="16"/>
      <c r="L102" s="16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</row>
    <row r="103" spans="1:52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17"/>
      <c r="K103" s="16"/>
      <c r="L103" s="16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</row>
    <row r="104" spans="1:52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17"/>
      <c r="K104" s="16"/>
      <c r="L104" s="16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</row>
    <row r="105" spans="1:52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17"/>
      <c r="K105" s="16"/>
      <c r="L105" s="16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</row>
    <row r="106" spans="1:52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17"/>
      <c r="K106" s="16"/>
      <c r="L106" s="16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</row>
    <row r="107" spans="1:52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17"/>
      <c r="K107" s="16"/>
      <c r="L107" s="16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</row>
    <row r="108" spans="1:52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17"/>
      <c r="K108" s="16"/>
      <c r="L108" s="16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</row>
    <row r="109" spans="1:52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17"/>
      <c r="K109" s="16"/>
      <c r="L109" s="16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</row>
    <row r="110" spans="1:52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17"/>
      <c r="K110" s="16"/>
      <c r="L110" s="16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</row>
    <row r="111" spans="1:52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17"/>
      <c r="K111" s="16"/>
      <c r="L111" s="16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</row>
    <row r="112" spans="1:52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17"/>
      <c r="K112" s="16"/>
      <c r="L112" s="16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</row>
    <row r="113" spans="1:52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17"/>
      <c r="K113" s="16"/>
      <c r="L113" s="16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</row>
    <row r="114" spans="1:52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17"/>
      <c r="K114" s="16"/>
      <c r="L114" s="16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</row>
    <row r="115" spans="1:52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17"/>
      <c r="K115" s="16"/>
      <c r="L115" s="111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</row>
    <row r="116" spans="1:52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17"/>
      <c r="K116" s="16" t="s">
        <v>205</v>
      </c>
      <c r="L116" s="111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</row>
    <row r="117" spans="1:52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17"/>
      <c r="K117" s="16" t="s">
        <v>206</v>
      </c>
      <c r="L117" s="111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</row>
    <row r="118" spans="1:52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17"/>
      <c r="K118" s="16"/>
      <c r="L118" s="111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</row>
    <row r="119" spans="1:52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17"/>
      <c r="K119" s="16"/>
      <c r="L119" s="111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</row>
    <row r="120" spans="1:52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17"/>
      <c r="K120" s="16"/>
      <c r="L120" s="111"/>
      <c r="M120" s="39"/>
      <c r="N120" s="39"/>
      <c r="O120" s="43" t="s">
        <v>77</v>
      </c>
      <c r="P120" s="56" t="s">
        <v>124</v>
      </c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</row>
    <row r="121" spans="1:52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17"/>
      <c r="K121" s="16"/>
      <c r="L121" s="111"/>
      <c r="M121" s="39"/>
      <c r="N121" s="39"/>
      <c r="O121" s="58">
        <v>2021</v>
      </c>
      <c r="P121" s="57">
        <f>COUNTIF(D3:D59,O121)</f>
        <v>11</v>
      </c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</row>
    <row r="122" spans="1:52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17"/>
      <c r="K122" s="16"/>
      <c r="L122" s="111"/>
      <c r="M122" s="39"/>
      <c r="N122" s="39"/>
      <c r="O122" s="45">
        <v>2020</v>
      </c>
      <c r="P122" s="46">
        <f>COUNTIF(D3:D59,O122)</f>
        <v>3</v>
      </c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</row>
    <row r="123" spans="1:52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17"/>
      <c r="K123" s="16"/>
      <c r="L123" s="111"/>
      <c r="M123" s="39"/>
      <c r="N123" s="39"/>
      <c r="O123" s="45">
        <v>2019</v>
      </c>
      <c r="P123" s="46">
        <f>COUNTIF(D3:D59,O123)</f>
        <v>7</v>
      </c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</row>
    <row r="124" spans="1:52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17"/>
      <c r="K124" s="16"/>
      <c r="L124" s="111"/>
      <c r="M124" s="39"/>
      <c r="N124" s="39"/>
      <c r="O124" s="45">
        <v>2018</v>
      </c>
      <c r="P124" s="46">
        <f>COUNTIF(D3:D59,O124)</f>
        <v>3</v>
      </c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</row>
    <row r="125" spans="1:52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17"/>
      <c r="K125" s="16"/>
      <c r="L125" s="16"/>
      <c r="M125" s="39"/>
      <c r="N125" s="39"/>
      <c r="O125" s="45">
        <v>2017</v>
      </c>
      <c r="P125" s="46">
        <f>COUNTIF(D3:D59,O125)</f>
        <v>1</v>
      </c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</row>
    <row r="126" spans="1:52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17"/>
      <c r="K126" s="16"/>
      <c r="L126" s="16"/>
      <c r="M126" s="39"/>
      <c r="N126" s="39"/>
      <c r="O126" s="45">
        <v>2016</v>
      </c>
      <c r="P126" s="46">
        <f>COUNTIF(D3:D59,O126)</f>
        <v>2</v>
      </c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</row>
    <row r="127" spans="1:52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17"/>
      <c r="K127" s="16"/>
      <c r="L127" s="16"/>
      <c r="M127" s="39"/>
      <c r="N127" s="39"/>
      <c r="O127" s="45">
        <v>2015</v>
      </c>
      <c r="P127" s="46">
        <f>COUNTIF(D3:D59,O127)</f>
        <v>1</v>
      </c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</row>
    <row r="128" spans="1:52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17"/>
      <c r="K128" s="16"/>
      <c r="L128" s="16"/>
      <c r="M128" s="39"/>
      <c r="N128" s="39"/>
      <c r="O128" s="45">
        <v>2014</v>
      </c>
      <c r="P128" s="46">
        <f>COUNTIF(D3:D59,O128)</f>
        <v>0</v>
      </c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</row>
    <row r="129" spans="1:52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17"/>
      <c r="K129" s="16"/>
      <c r="L129" s="16"/>
      <c r="M129" s="39"/>
      <c r="N129" s="39"/>
      <c r="O129" s="45">
        <v>2013</v>
      </c>
      <c r="P129" s="46">
        <f>COUNTIF(D3:D59,O129)</f>
        <v>2</v>
      </c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</row>
    <row r="130" spans="1:52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17"/>
      <c r="K130" s="16"/>
      <c r="L130" s="16"/>
      <c r="M130" s="39"/>
      <c r="N130" s="39"/>
      <c r="O130" s="45">
        <v>2012</v>
      </c>
      <c r="P130" s="46">
        <f>COUNTIF(D3:D59,O130)</f>
        <v>0</v>
      </c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</row>
    <row r="131" spans="1:52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17"/>
      <c r="K131" s="16"/>
      <c r="L131" s="16"/>
      <c r="M131" s="39"/>
      <c r="N131" s="39"/>
      <c r="O131" s="45">
        <v>2011</v>
      </c>
      <c r="P131" s="46">
        <f>COUNTIF(D3:D59,O131)</f>
        <v>1</v>
      </c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</row>
    <row r="132" spans="1:52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17"/>
      <c r="K132" s="16"/>
      <c r="L132" s="16"/>
      <c r="M132" s="39"/>
      <c r="N132" s="39"/>
      <c r="O132" s="45">
        <v>2010</v>
      </c>
      <c r="P132" s="46">
        <f>COUNTIF(D3:D59,O132)</f>
        <v>0</v>
      </c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</row>
    <row r="133" spans="1:52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17"/>
      <c r="K133" s="16"/>
      <c r="L133" s="16"/>
      <c r="M133" s="39"/>
      <c r="N133" s="39"/>
      <c r="O133" s="45">
        <v>2009</v>
      </c>
      <c r="P133" s="46">
        <f>COUNTIF(D3:D59,O133)</f>
        <v>0</v>
      </c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</row>
    <row r="134" spans="1:52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17"/>
      <c r="K134" s="16"/>
      <c r="L134" s="16"/>
      <c r="M134" s="39"/>
      <c r="N134" s="39"/>
      <c r="O134" s="45">
        <v>2008</v>
      </c>
      <c r="P134" s="46">
        <f>COUNTIF(D3:D59,O134)</f>
        <v>1</v>
      </c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</row>
    <row r="135" spans="1:52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17"/>
      <c r="K135" s="16" t="s">
        <v>139</v>
      </c>
      <c r="L135" s="16"/>
      <c r="M135" s="39"/>
      <c r="N135" s="39"/>
      <c r="O135" s="45">
        <v>2007</v>
      </c>
      <c r="P135" s="46">
        <f>COUNTIF(D3:D59,O135)</f>
        <v>1</v>
      </c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</row>
    <row r="136" spans="1:52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17"/>
      <c r="K136" s="16" t="s">
        <v>140</v>
      </c>
      <c r="L136" s="16"/>
      <c r="M136" s="39"/>
      <c r="N136" s="39"/>
      <c r="O136" s="45">
        <v>2006</v>
      </c>
      <c r="P136" s="46">
        <f>COUNTIF(D3:D59,O136)</f>
        <v>0</v>
      </c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</row>
    <row r="137" spans="1:52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17"/>
      <c r="K137" s="16"/>
      <c r="L137" s="16"/>
      <c r="M137" s="39"/>
      <c r="N137" s="39"/>
      <c r="O137" s="45">
        <v>2005</v>
      </c>
      <c r="P137" s="46">
        <f>COUNTIF(D3:D59,O137)</f>
        <v>0</v>
      </c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</row>
    <row r="138" spans="1:52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17"/>
      <c r="K138" s="16"/>
      <c r="L138" s="16"/>
      <c r="M138" s="39"/>
      <c r="N138" s="39"/>
      <c r="O138" s="45">
        <v>2004</v>
      </c>
      <c r="P138" s="46">
        <f>COUNTIF(D3:D59,O138)</f>
        <v>1</v>
      </c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</row>
    <row r="139" spans="1:52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17"/>
      <c r="K139" s="16"/>
      <c r="L139" s="16"/>
      <c r="M139" s="39"/>
      <c r="N139" s="39"/>
      <c r="O139" s="45">
        <v>2003</v>
      </c>
      <c r="P139" s="46">
        <f>COUNTIF(D3:D59,O139)</f>
        <v>0</v>
      </c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</row>
    <row r="140" spans="1:52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17"/>
      <c r="K140" s="16"/>
      <c r="L140" s="16"/>
      <c r="M140" s="39"/>
      <c r="N140" s="39"/>
      <c r="O140" s="45">
        <v>2002</v>
      </c>
      <c r="P140" s="46">
        <f>COUNTIF(D3:D59,O140)</f>
        <v>0</v>
      </c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</row>
    <row r="141" spans="1:52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17"/>
      <c r="K141" s="16"/>
      <c r="L141" s="16"/>
      <c r="M141" s="39"/>
      <c r="N141" s="39"/>
      <c r="O141" s="45">
        <v>2001</v>
      </c>
      <c r="P141" s="46">
        <f>COUNTIF(D3:D59,O141)</f>
        <v>0</v>
      </c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</row>
    <row r="142" spans="1:52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17"/>
      <c r="K142" s="16"/>
      <c r="L142" s="16"/>
      <c r="M142" s="39"/>
      <c r="N142" s="39"/>
      <c r="O142" s="45">
        <v>2000</v>
      </c>
      <c r="P142" s="46">
        <f>COUNTIF(D3:D59,O142)</f>
        <v>0</v>
      </c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</row>
    <row r="143" spans="1:52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17"/>
      <c r="K143" s="16"/>
      <c r="L143" s="16"/>
      <c r="M143" s="39"/>
      <c r="N143" s="39"/>
      <c r="O143" s="45">
        <v>1999</v>
      </c>
      <c r="P143" s="46">
        <f>COUNTIF(D3:D59,O143)</f>
        <v>0</v>
      </c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</row>
    <row r="144" spans="1:52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17"/>
      <c r="K144" s="16"/>
      <c r="L144" s="16"/>
      <c r="M144" s="39"/>
      <c r="N144" s="39"/>
      <c r="O144" s="45">
        <v>1998</v>
      </c>
      <c r="P144" s="46">
        <f>COUNTIF(D3:D59,O144)</f>
        <v>0</v>
      </c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</row>
    <row r="145" spans="1:52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17"/>
      <c r="K145" s="16"/>
      <c r="L145" s="16"/>
      <c r="M145" s="39"/>
      <c r="N145" s="39"/>
      <c r="O145" s="45">
        <v>1997</v>
      </c>
      <c r="P145" s="46">
        <f>COUNTIF(D3:D45,O145)</f>
        <v>1</v>
      </c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</row>
    <row r="146" spans="1:52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17"/>
      <c r="K146" s="16"/>
      <c r="L146" s="16"/>
      <c r="M146" s="39"/>
      <c r="N146" s="39"/>
      <c r="O146" s="45">
        <v>1996</v>
      </c>
      <c r="P146" s="46">
        <f>COUNTIF(D3:D46,O146)</f>
        <v>0</v>
      </c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</row>
    <row r="147" spans="1:52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17"/>
      <c r="K147" s="16"/>
      <c r="L147" s="16"/>
      <c r="M147" s="39"/>
      <c r="N147" s="39"/>
      <c r="O147" s="47">
        <v>1995</v>
      </c>
      <c r="P147" s="48">
        <f>COUNTIF(D5:D47,O147)</f>
        <v>1</v>
      </c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</row>
    <row r="148" spans="1:52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17"/>
      <c r="K148" s="16"/>
      <c r="L148" s="16"/>
      <c r="M148" s="39"/>
      <c r="N148" s="39"/>
      <c r="O148" s="41" t="s">
        <v>123</v>
      </c>
      <c r="P148" s="42">
        <f>SUM(P121:P147)</f>
        <v>36</v>
      </c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</row>
    <row r="149" spans="1:52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17"/>
      <c r="K149" s="16"/>
      <c r="L149" s="16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</row>
    <row r="150" spans="1:52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17"/>
      <c r="K150" s="16"/>
      <c r="L150" s="16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</row>
    <row r="151" spans="1:52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17"/>
      <c r="K151" s="16"/>
      <c r="L151" s="16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</row>
    <row r="152" spans="1:52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17"/>
      <c r="K152" s="16"/>
      <c r="L152" s="16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</row>
    <row r="153" spans="1:52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17"/>
      <c r="K153" s="16"/>
      <c r="L153" s="16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</row>
    <row r="154" spans="1:52" x14ac:dyDescent="0.25">
      <c r="A154" s="39"/>
      <c r="B154" s="39"/>
      <c r="C154" s="39"/>
      <c r="D154" s="39"/>
      <c r="E154" s="108"/>
      <c r="F154" s="39"/>
      <c r="G154" s="39"/>
      <c r="H154" s="39"/>
      <c r="I154" s="39"/>
      <c r="J154" s="117"/>
      <c r="K154" s="16"/>
      <c r="L154" s="16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</row>
    <row r="155" spans="1:52" x14ac:dyDescent="0.25">
      <c r="A155" s="39"/>
      <c r="B155" s="39"/>
      <c r="C155" s="39"/>
      <c r="D155" s="39"/>
      <c r="E155" s="108"/>
      <c r="F155" s="39"/>
      <c r="G155" s="39"/>
      <c r="H155" s="39"/>
      <c r="I155" s="39"/>
      <c r="J155" s="117"/>
      <c r="K155" s="16"/>
      <c r="L155" s="16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</row>
    <row r="156" spans="1:52" x14ac:dyDescent="0.25">
      <c r="A156" s="39"/>
      <c r="B156" s="39"/>
      <c r="C156" s="39"/>
      <c r="D156" s="39"/>
      <c r="E156" s="108"/>
      <c r="F156" s="39"/>
      <c r="G156" s="39"/>
      <c r="H156" s="39"/>
      <c r="I156" s="39"/>
      <c r="J156" s="117"/>
      <c r="K156" s="16"/>
      <c r="L156" s="16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</row>
    <row r="157" spans="1:52" x14ac:dyDescent="0.25">
      <c r="A157" s="39"/>
      <c r="B157" s="39"/>
      <c r="C157" s="39"/>
      <c r="D157" s="39"/>
      <c r="E157" s="108"/>
      <c r="F157" s="39"/>
      <c r="G157" s="39"/>
      <c r="H157" s="39"/>
      <c r="I157" s="39"/>
      <c r="J157" s="117"/>
      <c r="K157" s="16"/>
      <c r="L157" s="16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</row>
    <row r="158" spans="1:52" x14ac:dyDescent="0.25">
      <c r="A158" s="39"/>
      <c r="B158" s="39"/>
      <c r="C158" s="39"/>
      <c r="D158" s="39"/>
      <c r="E158" s="108"/>
      <c r="F158" s="39"/>
      <c r="G158" s="39"/>
      <c r="H158" s="39"/>
      <c r="I158" s="39"/>
      <c r="J158" s="117"/>
      <c r="K158" s="16"/>
      <c r="L158" s="16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</row>
    <row r="159" spans="1:52" x14ac:dyDescent="0.25">
      <c r="A159" s="39"/>
    </row>
    <row r="160" spans="1:52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  <row r="200" spans="1:1" x14ac:dyDescent="0.25">
      <c r="A200" s="39"/>
    </row>
    <row r="201" spans="1:1" x14ac:dyDescent="0.25">
      <c r="A201" s="39"/>
    </row>
    <row r="202" spans="1:1" x14ac:dyDescent="0.25">
      <c r="A202" s="39"/>
    </row>
    <row r="203" spans="1:1" x14ac:dyDescent="0.25">
      <c r="A203" s="39"/>
    </row>
    <row r="204" spans="1:1" x14ac:dyDescent="0.25">
      <c r="A204" s="39"/>
    </row>
    <row r="205" spans="1:1" x14ac:dyDescent="0.25">
      <c r="A205" s="39"/>
    </row>
    <row r="206" spans="1:1" x14ac:dyDescent="0.25">
      <c r="A206" s="39"/>
    </row>
    <row r="207" spans="1:1" x14ac:dyDescent="0.25">
      <c r="A207" s="39"/>
    </row>
    <row r="208" spans="1:1" x14ac:dyDescent="0.25">
      <c r="A208" s="39"/>
    </row>
    <row r="209" spans="1:1" x14ac:dyDescent="0.25">
      <c r="A209" s="39"/>
    </row>
    <row r="210" spans="1:1" x14ac:dyDescent="0.25">
      <c r="A210" s="39"/>
    </row>
    <row r="211" spans="1:1" x14ac:dyDescent="0.25">
      <c r="A211" s="39"/>
    </row>
    <row r="212" spans="1:1" x14ac:dyDescent="0.25">
      <c r="A212" s="39"/>
    </row>
    <row r="213" spans="1:1" x14ac:dyDescent="0.25">
      <c r="A213" s="39"/>
    </row>
    <row r="214" spans="1:1" x14ac:dyDescent="0.25">
      <c r="A214" s="39"/>
    </row>
    <row r="215" spans="1:1" x14ac:dyDescent="0.25">
      <c r="A215" s="39"/>
    </row>
    <row r="216" spans="1:1" x14ac:dyDescent="0.25">
      <c r="A216" s="39"/>
    </row>
    <row r="217" spans="1:1" x14ac:dyDescent="0.25">
      <c r="A217" s="39"/>
    </row>
    <row r="218" spans="1:1" x14ac:dyDescent="0.25">
      <c r="A218" s="39"/>
    </row>
    <row r="219" spans="1:1" x14ac:dyDescent="0.25">
      <c r="A219" s="39"/>
    </row>
    <row r="220" spans="1:1" x14ac:dyDescent="0.25">
      <c r="A220" s="39"/>
    </row>
    <row r="221" spans="1:1" x14ac:dyDescent="0.25">
      <c r="A221" s="39"/>
    </row>
    <row r="222" spans="1:1" x14ac:dyDescent="0.25">
      <c r="A222" s="39"/>
    </row>
    <row r="223" spans="1:1" x14ac:dyDescent="0.25">
      <c r="A223" s="39"/>
    </row>
    <row r="224" spans="1:1" x14ac:dyDescent="0.25">
      <c r="A224" s="39"/>
    </row>
    <row r="225" spans="1:1" x14ac:dyDescent="0.25">
      <c r="A225" s="39"/>
    </row>
    <row r="226" spans="1:1" x14ac:dyDescent="0.25">
      <c r="A226" s="39"/>
    </row>
    <row r="227" spans="1:1" x14ac:dyDescent="0.25">
      <c r="A227" s="39"/>
    </row>
    <row r="228" spans="1:1" x14ac:dyDescent="0.25">
      <c r="A228" s="39"/>
    </row>
    <row r="229" spans="1:1" x14ac:dyDescent="0.25">
      <c r="A229" s="39"/>
    </row>
    <row r="230" spans="1:1" x14ac:dyDescent="0.25">
      <c r="A230" s="39"/>
    </row>
    <row r="231" spans="1:1" x14ac:dyDescent="0.25">
      <c r="A231" s="39"/>
    </row>
    <row r="232" spans="1:1" x14ac:dyDescent="0.25">
      <c r="A232" s="39"/>
    </row>
    <row r="233" spans="1:1" x14ac:dyDescent="0.25">
      <c r="A233" s="39"/>
    </row>
    <row r="234" spans="1:1" x14ac:dyDescent="0.25">
      <c r="A234" s="39"/>
    </row>
    <row r="235" spans="1:1" x14ac:dyDescent="0.25">
      <c r="A235" s="39"/>
    </row>
    <row r="236" spans="1:1" x14ac:dyDescent="0.25">
      <c r="A236" s="39"/>
    </row>
    <row r="237" spans="1:1" x14ac:dyDescent="0.25">
      <c r="A237" s="39"/>
    </row>
    <row r="238" spans="1:1" x14ac:dyDescent="0.25">
      <c r="A238" s="39"/>
    </row>
    <row r="239" spans="1:1" x14ac:dyDescent="0.25">
      <c r="A239" s="39"/>
    </row>
    <row r="240" spans="1:1" x14ac:dyDescent="0.25">
      <c r="A240" s="39"/>
    </row>
    <row r="241" spans="1:1" x14ac:dyDescent="0.25">
      <c r="A241" s="39"/>
    </row>
    <row r="242" spans="1:1" x14ac:dyDescent="0.25">
      <c r="A242" s="39"/>
    </row>
    <row r="243" spans="1:1" x14ac:dyDescent="0.25">
      <c r="A243" s="39"/>
    </row>
    <row r="244" spans="1:1" x14ac:dyDescent="0.25">
      <c r="A244" s="39"/>
    </row>
    <row r="245" spans="1:1" x14ac:dyDescent="0.25">
      <c r="A245" s="39"/>
    </row>
    <row r="246" spans="1:1" x14ac:dyDescent="0.25">
      <c r="A246" s="39"/>
    </row>
    <row r="247" spans="1:1" x14ac:dyDescent="0.25">
      <c r="A247" s="39"/>
    </row>
    <row r="248" spans="1:1" x14ac:dyDescent="0.25">
      <c r="A248" s="39"/>
    </row>
    <row r="249" spans="1:1" x14ac:dyDescent="0.25">
      <c r="A249" s="39"/>
    </row>
    <row r="250" spans="1:1" x14ac:dyDescent="0.25">
      <c r="A250" s="39"/>
    </row>
    <row r="251" spans="1:1" x14ac:dyDescent="0.25">
      <c r="A251" s="39"/>
    </row>
    <row r="252" spans="1:1" x14ac:dyDescent="0.25">
      <c r="A252" s="39"/>
    </row>
    <row r="253" spans="1:1" x14ac:dyDescent="0.25">
      <c r="A253" s="39"/>
    </row>
    <row r="254" spans="1:1" x14ac:dyDescent="0.25">
      <c r="A254" s="39"/>
    </row>
    <row r="255" spans="1:1" x14ac:dyDescent="0.25">
      <c r="A255" s="39"/>
    </row>
    <row r="256" spans="1:1" x14ac:dyDescent="0.25">
      <c r="A256" s="39"/>
    </row>
    <row r="257" spans="1:1" x14ac:dyDescent="0.25">
      <c r="A257" s="39"/>
    </row>
    <row r="258" spans="1:1" x14ac:dyDescent="0.25">
      <c r="A258" s="39"/>
    </row>
    <row r="259" spans="1:1" x14ac:dyDescent="0.25">
      <c r="A259" s="39"/>
    </row>
    <row r="260" spans="1:1" x14ac:dyDescent="0.25">
      <c r="A260" s="39"/>
    </row>
    <row r="261" spans="1:1" x14ac:dyDescent="0.25">
      <c r="A261" s="39"/>
    </row>
    <row r="262" spans="1:1" x14ac:dyDescent="0.25">
      <c r="A262" s="39"/>
    </row>
    <row r="263" spans="1:1" x14ac:dyDescent="0.25">
      <c r="A263" s="39"/>
    </row>
    <row r="264" spans="1:1" x14ac:dyDescent="0.25">
      <c r="A264" s="39"/>
    </row>
    <row r="265" spans="1:1" x14ac:dyDescent="0.25">
      <c r="A265" s="39"/>
    </row>
    <row r="266" spans="1:1" x14ac:dyDescent="0.25">
      <c r="A266" s="39"/>
    </row>
    <row r="267" spans="1:1" x14ac:dyDescent="0.25">
      <c r="A267" s="39"/>
    </row>
    <row r="268" spans="1:1" x14ac:dyDescent="0.25">
      <c r="A268" s="39"/>
    </row>
    <row r="269" spans="1:1" x14ac:dyDescent="0.25">
      <c r="A269" s="39"/>
    </row>
    <row r="270" spans="1:1" x14ac:dyDescent="0.25">
      <c r="A270" s="39"/>
    </row>
    <row r="271" spans="1:1" x14ac:dyDescent="0.25">
      <c r="A271" s="39"/>
    </row>
    <row r="272" spans="1:1" x14ac:dyDescent="0.25">
      <c r="A272" s="39"/>
    </row>
    <row r="273" spans="1:1" x14ac:dyDescent="0.25">
      <c r="A273" s="39"/>
    </row>
    <row r="274" spans="1:1" x14ac:dyDescent="0.25">
      <c r="A274" s="39"/>
    </row>
    <row r="275" spans="1:1" x14ac:dyDescent="0.25">
      <c r="A275" s="39"/>
    </row>
    <row r="276" spans="1:1" x14ac:dyDescent="0.25">
      <c r="A276" s="39"/>
    </row>
    <row r="277" spans="1:1" x14ac:dyDescent="0.25">
      <c r="A277" s="39"/>
    </row>
    <row r="278" spans="1:1" x14ac:dyDescent="0.25">
      <c r="A278" s="39"/>
    </row>
    <row r="279" spans="1:1" x14ac:dyDescent="0.25">
      <c r="A279" s="39"/>
    </row>
    <row r="280" spans="1:1" x14ac:dyDescent="0.25">
      <c r="A280" s="39"/>
    </row>
    <row r="281" spans="1:1" x14ac:dyDescent="0.25">
      <c r="A281" s="39"/>
    </row>
    <row r="282" spans="1:1" x14ac:dyDescent="0.25">
      <c r="A282" s="39"/>
    </row>
    <row r="283" spans="1:1" x14ac:dyDescent="0.25">
      <c r="A283" s="39"/>
    </row>
    <row r="284" spans="1:1" x14ac:dyDescent="0.25">
      <c r="A284" s="39"/>
    </row>
    <row r="285" spans="1:1" x14ac:dyDescent="0.25">
      <c r="A285" s="39"/>
    </row>
    <row r="286" spans="1:1" x14ac:dyDescent="0.25">
      <c r="A286" s="39"/>
    </row>
    <row r="287" spans="1:1" x14ac:dyDescent="0.25">
      <c r="A287" s="39"/>
    </row>
    <row r="288" spans="1:1" x14ac:dyDescent="0.25">
      <c r="A288" s="39"/>
    </row>
    <row r="289" spans="1:1" x14ac:dyDescent="0.25">
      <c r="A289" s="39"/>
    </row>
    <row r="290" spans="1:1" x14ac:dyDescent="0.25">
      <c r="A290" s="39"/>
    </row>
    <row r="291" spans="1:1" x14ac:dyDescent="0.25">
      <c r="A291" s="39"/>
    </row>
    <row r="292" spans="1:1" x14ac:dyDescent="0.25">
      <c r="A292" s="39"/>
    </row>
    <row r="293" spans="1:1" x14ac:dyDescent="0.25">
      <c r="A293" s="39"/>
    </row>
    <row r="294" spans="1:1" x14ac:dyDescent="0.25">
      <c r="A294" s="39"/>
    </row>
    <row r="295" spans="1:1" x14ac:dyDescent="0.25">
      <c r="A295" s="39"/>
    </row>
    <row r="296" spans="1:1" x14ac:dyDescent="0.25">
      <c r="A296" s="39"/>
    </row>
  </sheetData>
  <sortState xmlns:xlrd2="http://schemas.microsoft.com/office/spreadsheetml/2017/richdata2" ref="K34:K37">
    <sortCondition ref="K33"/>
  </sortState>
  <mergeCells count="18">
    <mergeCell ref="J58:J63"/>
    <mergeCell ref="J54:J57"/>
    <mergeCell ref="J50:J53"/>
    <mergeCell ref="J3:J8"/>
    <mergeCell ref="J9:J13"/>
    <mergeCell ref="J20:J21"/>
    <mergeCell ref="J22:J26"/>
    <mergeCell ref="J46:J49"/>
    <mergeCell ref="J39:J45"/>
    <mergeCell ref="J32:J38"/>
    <mergeCell ref="J27:J31"/>
    <mergeCell ref="J14:J19"/>
    <mergeCell ref="N41:P41"/>
    <mergeCell ref="N40:P40"/>
    <mergeCell ref="N37:P37"/>
    <mergeCell ref="N36:P36"/>
    <mergeCell ref="N38:P38"/>
    <mergeCell ref="N39:P39"/>
  </mergeCells>
  <pageMargins left="0.7" right="0.7" top="0.75" bottom="0.75" header="0.3" footer="0.3"/>
  <pageSetup paperSize="9" orientation="portrait" r:id="rId1"/>
  <ignoredErrors>
    <ignoredError sqref="P22:P33 P147" formulaRange="1"/>
    <ignoredError sqref="P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3"/>
  <sheetViews>
    <sheetView zoomScaleNormal="100" workbookViewId="0">
      <selection activeCell="J11" sqref="J11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9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16384" width="11.42578125" style="130"/>
  </cols>
  <sheetData>
    <row r="1" spans="1:23" ht="15.75" customHeight="1" x14ac:dyDescent="0.25">
      <c r="A1" s="39"/>
      <c r="B1" s="34"/>
      <c r="C1" s="34"/>
      <c r="D1" s="34"/>
      <c r="E1" s="160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39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6" t="s">
        <v>284</v>
      </c>
      <c r="K2" s="188"/>
      <c r="L2" s="136"/>
      <c r="M2" s="188" t="s">
        <v>285</v>
      </c>
      <c r="N2" s="187"/>
      <c r="O2" s="39"/>
      <c r="P2" s="39"/>
      <c r="Q2" s="39"/>
      <c r="R2" s="39"/>
      <c r="S2" s="39"/>
      <c r="T2" s="39"/>
      <c r="U2" s="39"/>
      <c r="V2" s="6"/>
      <c r="W2" s="39"/>
    </row>
    <row r="3" spans="1:23" ht="15.75" customHeight="1" x14ac:dyDescent="0.25">
      <c r="A3" s="39"/>
      <c r="B3" s="70">
        <v>1</v>
      </c>
      <c r="C3" s="73" t="s">
        <v>253</v>
      </c>
      <c r="D3" s="73">
        <v>2019</v>
      </c>
      <c r="E3" s="152" t="s">
        <v>440</v>
      </c>
      <c r="F3" s="74" t="s">
        <v>259</v>
      </c>
      <c r="G3" s="74" t="s">
        <v>260</v>
      </c>
      <c r="H3" s="75">
        <v>0.80694444444444446</v>
      </c>
      <c r="I3" s="6"/>
      <c r="J3" s="122" t="s">
        <v>348</v>
      </c>
      <c r="K3" s="132">
        <v>4.5833333333333337E-2</v>
      </c>
      <c r="L3" s="137"/>
      <c r="M3" s="131" t="s">
        <v>25</v>
      </c>
      <c r="N3" s="72">
        <v>0.43472222222222223</v>
      </c>
      <c r="O3" s="39"/>
      <c r="P3" s="39"/>
      <c r="Q3" s="39"/>
      <c r="R3" s="39"/>
      <c r="S3" s="39"/>
      <c r="T3" s="39"/>
      <c r="U3" s="39"/>
      <c r="V3" s="6"/>
      <c r="W3" s="39"/>
    </row>
    <row r="4" spans="1:23" ht="15.75" customHeight="1" x14ac:dyDescent="0.25">
      <c r="A4" s="39"/>
      <c r="B4" s="78">
        <v>2</v>
      </c>
      <c r="C4" s="54" t="s">
        <v>262</v>
      </c>
      <c r="D4" s="54">
        <v>2020</v>
      </c>
      <c r="E4" s="153" t="s">
        <v>440</v>
      </c>
      <c r="F4" s="69" t="s">
        <v>263</v>
      </c>
      <c r="G4" s="69" t="s">
        <v>265</v>
      </c>
      <c r="H4" s="60">
        <v>0.17083333333333331</v>
      </c>
      <c r="I4" s="6"/>
      <c r="J4" s="113" t="s">
        <v>242</v>
      </c>
      <c r="K4" s="133">
        <v>7.4999999999999997E-2</v>
      </c>
      <c r="L4" s="137"/>
      <c r="M4" s="101" t="s">
        <v>210</v>
      </c>
      <c r="N4" s="60">
        <v>5.9722222222222225E-2</v>
      </c>
      <c r="O4" s="39"/>
      <c r="P4" s="39"/>
      <c r="Q4" s="39"/>
      <c r="R4" s="39"/>
      <c r="S4" s="39"/>
      <c r="T4" s="39"/>
      <c r="U4" s="39"/>
      <c r="V4" s="6"/>
      <c r="W4" s="39"/>
    </row>
    <row r="5" spans="1:23" ht="15.75" customHeight="1" x14ac:dyDescent="0.25">
      <c r="A5" s="39"/>
      <c r="B5" s="70">
        <v>3</v>
      </c>
      <c r="C5" s="73" t="s">
        <v>264</v>
      </c>
      <c r="D5" s="73">
        <v>2020</v>
      </c>
      <c r="E5" s="152" t="s">
        <v>440</v>
      </c>
      <c r="F5" s="74" t="s">
        <v>263</v>
      </c>
      <c r="G5" s="74" t="s">
        <v>266</v>
      </c>
      <c r="H5" s="75">
        <v>0.33749999999999997</v>
      </c>
      <c r="I5" s="6"/>
      <c r="J5" s="112" t="s">
        <v>29</v>
      </c>
      <c r="K5" s="132">
        <v>0.72986111111111107</v>
      </c>
      <c r="L5" s="137"/>
      <c r="M5" s="73" t="s">
        <v>136</v>
      </c>
      <c r="N5" s="75">
        <v>0.19791666666666666</v>
      </c>
      <c r="O5" s="39"/>
      <c r="P5" s="39"/>
      <c r="Q5" s="39"/>
      <c r="R5" s="39"/>
      <c r="S5" s="39"/>
      <c r="T5" s="39"/>
      <c r="U5" s="39"/>
      <c r="V5" s="6"/>
      <c r="W5" s="39"/>
    </row>
    <row r="6" spans="1:23" ht="15.75" customHeight="1" x14ac:dyDescent="0.25">
      <c r="A6" s="39"/>
      <c r="B6" s="78">
        <v>4</v>
      </c>
      <c r="C6" s="54" t="s">
        <v>267</v>
      </c>
      <c r="D6" s="54">
        <v>2012</v>
      </c>
      <c r="E6" s="153" t="s">
        <v>440</v>
      </c>
      <c r="F6" s="69" t="s">
        <v>268</v>
      </c>
      <c r="G6" s="69" t="s">
        <v>270</v>
      </c>
      <c r="H6" s="60">
        <v>0.15</v>
      </c>
      <c r="I6" s="6"/>
      <c r="J6" s="113" t="s">
        <v>196</v>
      </c>
      <c r="K6" s="133">
        <v>6.5972222222222224E-2</v>
      </c>
      <c r="L6" s="137"/>
      <c r="M6" s="54" t="s">
        <v>269</v>
      </c>
      <c r="N6" s="60">
        <v>5.9027777777777783E-2</v>
      </c>
      <c r="O6" s="39"/>
      <c r="P6" s="39"/>
      <c r="Q6" s="39"/>
      <c r="R6" s="39"/>
      <c r="S6" s="39"/>
      <c r="T6" s="39"/>
      <c r="U6" s="39"/>
      <c r="V6" s="6"/>
      <c r="W6" s="39"/>
    </row>
    <row r="7" spans="1:23" ht="15.75" customHeight="1" x14ac:dyDescent="0.25">
      <c r="A7" s="39"/>
      <c r="B7" s="70">
        <v>5</v>
      </c>
      <c r="C7" s="73" t="s">
        <v>240</v>
      </c>
      <c r="D7" s="73">
        <v>2021</v>
      </c>
      <c r="E7" s="152" t="s">
        <v>441</v>
      </c>
      <c r="F7" s="74" t="s">
        <v>271</v>
      </c>
      <c r="G7" s="74" t="s">
        <v>272</v>
      </c>
      <c r="H7" s="75">
        <v>2.7097222222222221</v>
      </c>
      <c r="I7" s="6"/>
      <c r="J7" s="135" t="s">
        <v>269</v>
      </c>
      <c r="K7" s="134">
        <v>0.1763888888888889</v>
      </c>
      <c r="L7" s="137"/>
      <c r="M7" s="134"/>
      <c r="N7" s="77"/>
      <c r="O7" s="39"/>
      <c r="P7" s="39"/>
      <c r="Q7" s="39"/>
      <c r="R7" s="39"/>
      <c r="S7" s="39"/>
      <c r="T7" s="39"/>
      <c r="U7" s="39"/>
      <c r="V7" s="6"/>
      <c r="W7" s="39"/>
    </row>
    <row r="8" spans="1:23" ht="15.75" customHeight="1" x14ac:dyDescent="0.25">
      <c r="A8" s="39"/>
      <c r="B8" s="78">
        <v>6</v>
      </c>
      <c r="C8" s="54" t="s">
        <v>275</v>
      </c>
      <c r="D8" s="54">
        <v>2022</v>
      </c>
      <c r="E8" s="153" t="s">
        <v>440</v>
      </c>
      <c r="F8" s="69" t="s">
        <v>276</v>
      </c>
      <c r="G8" s="69" t="s">
        <v>277</v>
      </c>
      <c r="H8" s="60">
        <v>0.32083333333333336</v>
      </c>
      <c r="I8" s="6"/>
      <c r="O8" s="39"/>
      <c r="P8" s="39"/>
      <c r="Q8" s="39"/>
      <c r="R8" s="39"/>
      <c r="S8" s="39"/>
      <c r="T8" s="39"/>
      <c r="U8" s="39"/>
      <c r="V8" s="6"/>
      <c r="W8" s="39"/>
    </row>
    <row r="9" spans="1:23" ht="15.75" customHeight="1" x14ac:dyDescent="0.25">
      <c r="A9" s="39"/>
      <c r="B9" s="70">
        <v>7</v>
      </c>
      <c r="C9" s="73" t="s">
        <v>278</v>
      </c>
      <c r="D9" s="73">
        <v>2019</v>
      </c>
      <c r="E9" s="152" t="s">
        <v>440</v>
      </c>
      <c r="F9" s="74" t="s">
        <v>279</v>
      </c>
      <c r="G9" s="74" t="s">
        <v>280</v>
      </c>
      <c r="H9" s="75">
        <v>0.20416666666666669</v>
      </c>
      <c r="I9" s="6"/>
      <c r="J9" s="186" t="s">
        <v>286</v>
      </c>
      <c r="K9" s="188"/>
      <c r="L9" s="136"/>
      <c r="M9" s="188" t="s">
        <v>287</v>
      </c>
      <c r="N9" s="187"/>
      <c r="O9" s="39"/>
      <c r="P9" s="39"/>
      <c r="Q9" s="39"/>
      <c r="R9" s="39"/>
      <c r="S9" s="39"/>
      <c r="T9" s="39"/>
      <c r="U9" s="39"/>
      <c r="V9" s="6"/>
      <c r="W9" s="39"/>
    </row>
    <row r="10" spans="1:23" ht="15.75" customHeight="1" x14ac:dyDescent="0.25">
      <c r="A10" s="39"/>
      <c r="B10" s="78">
        <v>8</v>
      </c>
      <c r="C10" s="54" t="s">
        <v>281</v>
      </c>
      <c r="D10" s="54">
        <v>2000</v>
      </c>
      <c r="E10" s="153" t="s">
        <v>443</v>
      </c>
      <c r="F10" s="69" t="s">
        <v>282</v>
      </c>
      <c r="G10" s="69" t="s">
        <v>13</v>
      </c>
      <c r="H10" s="60" t="s">
        <v>13</v>
      </c>
      <c r="I10" s="6"/>
      <c r="J10" s="122" t="s">
        <v>25</v>
      </c>
      <c r="K10" s="132">
        <v>2.1409722222222221</v>
      </c>
      <c r="L10" s="137"/>
      <c r="M10" s="131" t="s">
        <v>25</v>
      </c>
      <c r="N10" s="72">
        <v>0.8569444444444444</v>
      </c>
      <c r="O10" s="39"/>
      <c r="P10" s="39"/>
      <c r="Q10" s="39"/>
      <c r="R10" s="39"/>
      <c r="S10" s="39"/>
      <c r="T10" s="39"/>
      <c r="U10" s="39"/>
      <c r="V10" s="6"/>
      <c r="W10" s="39"/>
    </row>
    <row r="11" spans="1:23" ht="15.75" customHeight="1" x14ac:dyDescent="0.25">
      <c r="A11" s="39"/>
      <c r="B11" s="70">
        <v>9</v>
      </c>
      <c r="C11" s="73" t="s">
        <v>296</v>
      </c>
      <c r="D11" s="73">
        <v>2019</v>
      </c>
      <c r="E11" s="152" t="s">
        <v>440</v>
      </c>
      <c r="F11" s="74" t="s">
        <v>297</v>
      </c>
      <c r="G11" s="74" t="s">
        <v>297</v>
      </c>
      <c r="H11" s="75">
        <v>0.20833333333333334</v>
      </c>
      <c r="I11" s="6"/>
      <c r="J11" s="113"/>
      <c r="K11" s="133"/>
      <c r="L11" s="137"/>
      <c r="M11" s="101" t="s">
        <v>348</v>
      </c>
      <c r="N11" s="60">
        <v>5.0694444444444452E-2</v>
      </c>
      <c r="O11" s="39"/>
      <c r="P11" s="39"/>
      <c r="Q11" s="39"/>
      <c r="R11" s="39"/>
      <c r="S11" s="39"/>
      <c r="T11" s="39"/>
      <c r="U11" s="39"/>
      <c r="V11" s="6"/>
      <c r="W11" s="39"/>
    </row>
    <row r="12" spans="1:23" ht="15.75" customHeight="1" x14ac:dyDescent="0.25">
      <c r="A12" s="39"/>
      <c r="B12" s="78">
        <v>10</v>
      </c>
      <c r="C12" s="54" t="s">
        <v>298</v>
      </c>
      <c r="D12" s="54">
        <v>2019</v>
      </c>
      <c r="E12" s="153" t="s">
        <v>441</v>
      </c>
      <c r="F12" s="69" t="s">
        <v>299</v>
      </c>
      <c r="G12" s="69" t="s">
        <v>306</v>
      </c>
      <c r="H12" s="60">
        <v>1.6291666666666667</v>
      </c>
      <c r="I12" s="6"/>
      <c r="J12" s="112"/>
      <c r="K12" s="132"/>
      <c r="L12" s="137"/>
      <c r="M12" s="73" t="s">
        <v>300</v>
      </c>
      <c r="N12" s="75">
        <v>4.8611111111111112E-2</v>
      </c>
      <c r="O12" s="39"/>
      <c r="P12" s="39"/>
      <c r="Q12" s="39"/>
      <c r="R12" s="39"/>
      <c r="S12" s="39"/>
      <c r="T12" s="39"/>
      <c r="U12" s="39"/>
      <c r="V12" s="6"/>
      <c r="W12" s="39"/>
    </row>
    <row r="13" spans="1:23" ht="15.75" customHeight="1" x14ac:dyDescent="0.25">
      <c r="A13" s="39"/>
      <c r="B13" s="70">
        <v>11</v>
      </c>
      <c r="C13" s="73" t="s">
        <v>308</v>
      </c>
      <c r="D13" s="73">
        <v>2022</v>
      </c>
      <c r="E13" s="152" t="s">
        <v>441</v>
      </c>
      <c r="F13" s="74" t="s">
        <v>309</v>
      </c>
      <c r="G13" s="74" t="s">
        <v>168</v>
      </c>
      <c r="H13" s="75">
        <v>0.8618055555555556</v>
      </c>
      <c r="I13" s="6"/>
      <c r="J13" s="52"/>
      <c r="K13" s="138"/>
      <c r="L13" s="61"/>
      <c r="M13" s="138"/>
      <c r="N13" s="138"/>
      <c r="O13" s="39"/>
      <c r="P13" s="39"/>
      <c r="Q13" s="39"/>
      <c r="R13" s="39"/>
      <c r="S13" s="39"/>
      <c r="T13" s="39"/>
      <c r="U13" s="39"/>
      <c r="V13" s="6"/>
      <c r="W13" s="39"/>
    </row>
    <row r="14" spans="1:23" ht="15.75" customHeight="1" x14ac:dyDescent="0.25">
      <c r="A14" s="39"/>
      <c r="B14" s="78">
        <v>12</v>
      </c>
      <c r="C14" s="54" t="s">
        <v>310</v>
      </c>
      <c r="D14" s="54">
        <v>2011</v>
      </c>
      <c r="E14" s="153" t="s">
        <v>440</v>
      </c>
      <c r="F14" s="69" t="s">
        <v>168</v>
      </c>
      <c r="G14" s="69" t="s">
        <v>168</v>
      </c>
      <c r="H14" s="60">
        <v>0.15208333333333332</v>
      </c>
      <c r="I14" s="6"/>
      <c r="J14" s="186" t="s">
        <v>288</v>
      </c>
      <c r="K14" s="187"/>
      <c r="L14" s="136"/>
      <c r="M14" s="186" t="s">
        <v>289</v>
      </c>
      <c r="N14" s="187"/>
      <c r="O14" s="39"/>
      <c r="P14" s="39"/>
      <c r="Q14" s="39"/>
      <c r="R14" s="39"/>
      <c r="S14" s="39"/>
      <c r="T14" s="39"/>
      <c r="U14" s="39"/>
      <c r="V14" s="6"/>
      <c r="W14" s="39"/>
    </row>
    <row r="15" spans="1:23" ht="15.75" customHeight="1" x14ac:dyDescent="0.25">
      <c r="A15" s="39"/>
      <c r="B15" s="70">
        <v>13</v>
      </c>
      <c r="C15" s="73" t="s">
        <v>311</v>
      </c>
      <c r="D15" s="73">
        <v>1999</v>
      </c>
      <c r="E15" s="152" t="s">
        <v>443</v>
      </c>
      <c r="F15" s="74" t="s">
        <v>312</v>
      </c>
      <c r="G15" s="74" t="s">
        <v>102</v>
      </c>
      <c r="H15" s="75">
        <v>0.41388888888888892</v>
      </c>
      <c r="I15" s="6"/>
      <c r="J15" s="122" t="s">
        <v>25</v>
      </c>
      <c r="K15" s="132">
        <v>9.9999999999999992E-2</v>
      </c>
      <c r="L15" s="137"/>
      <c r="M15" s="131" t="s">
        <v>303</v>
      </c>
      <c r="N15" s="72">
        <v>0.66319444444444442</v>
      </c>
      <c r="O15" s="39"/>
      <c r="P15" s="39"/>
      <c r="Q15" s="39"/>
      <c r="R15" s="39"/>
      <c r="S15" s="39"/>
      <c r="T15" s="39"/>
      <c r="U15" s="39"/>
      <c r="V15" s="6"/>
      <c r="W15" s="39"/>
    </row>
    <row r="16" spans="1:23" ht="15.75" customHeight="1" x14ac:dyDescent="0.25">
      <c r="A16" s="39"/>
      <c r="B16" s="78">
        <v>14</v>
      </c>
      <c r="C16" s="54" t="s">
        <v>314</v>
      </c>
      <c r="D16" s="54">
        <v>2022</v>
      </c>
      <c r="E16" s="153" t="s">
        <v>440</v>
      </c>
      <c r="F16" s="69" t="s">
        <v>315</v>
      </c>
      <c r="G16" s="69" t="s">
        <v>315</v>
      </c>
      <c r="H16" s="60">
        <v>7.013888888888889E-2</v>
      </c>
      <c r="I16" s="6"/>
      <c r="J16" s="113" t="s">
        <v>307</v>
      </c>
      <c r="K16" s="133">
        <v>5.8333333333333327E-2</v>
      </c>
      <c r="L16" s="137"/>
      <c r="M16" s="101" t="s">
        <v>325</v>
      </c>
      <c r="N16" s="60">
        <v>0.3520833333333333</v>
      </c>
      <c r="O16" s="39"/>
      <c r="P16" s="39"/>
      <c r="Q16" s="39"/>
      <c r="R16" s="39"/>
      <c r="S16" s="39"/>
      <c r="T16" s="39"/>
      <c r="U16" s="39"/>
      <c r="V16" s="6"/>
      <c r="W16" s="39"/>
    </row>
    <row r="17" spans="1:23" ht="15.75" customHeight="1" x14ac:dyDescent="0.25">
      <c r="A17" s="39"/>
      <c r="B17" s="70">
        <v>15</v>
      </c>
      <c r="C17" s="73" t="s">
        <v>316</v>
      </c>
      <c r="D17" s="73">
        <v>2019</v>
      </c>
      <c r="E17" s="152" t="s">
        <v>441</v>
      </c>
      <c r="F17" s="74" t="s">
        <v>102</v>
      </c>
      <c r="G17" s="74" t="s">
        <v>48</v>
      </c>
      <c r="H17" s="75">
        <v>0.56944444444444442</v>
      </c>
      <c r="I17" s="6"/>
      <c r="J17" s="112" t="s">
        <v>303</v>
      </c>
      <c r="K17" s="132">
        <v>0.35138888888888892</v>
      </c>
      <c r="L17" s="137"/>
      <c r="M17" s="73" t="s">
        <v>320</v>
      </c>
      <c r="N17" s="75">
        <v>7.6388888888888895E-2</v>
      </c>
      <c r="O17" s="39"/>
      <c r="P17" s="39"/>
      <c r="Q17" s="39"/>
      <c r="R17" s="39"/>
      <c r="S17" s="39"/>
      <c r="T17" s="39"/>
      <c r="U17" s="39"/>
      <c r="V17" s="6"/>
      <c r="W17" s="39"/>
    </row>
    <row r="18" spans="1:23" ht="15.75" customHeight="1" x14ac:dyDescent="0.25">
      <c r="A18" s="39"/>
      <c r="B18" s="78">
        <v>16</v>
      </c>
      <c r="C18" s="54" t="s">
        <v>318</v>
      </c>
      <c r="D18" s="54">
        <v>2022</v>
      </c>
      <c r="E18" s="153" t="s">
        <v>440</v>
      </c>
      <c r="F18" s="69" t="s">
        <v>51</v>
      </c>
      <c r="G18" s="69" t="s">
        <v>319</v>
      </c>
      <c r="H18" s="60">
        <v>0.38819444444444445</v>
      </c>
      <c r="I18" s="6"/>
      <c r="J18" s="113" t="s">
        <v>300</v>
      </c>
      <c r="K18" s="133">
        <v>4.5138888888888888E-2</v>
      </c>
      <c r="L18" s="137"/>
      <c r="M18" s="54" t="s">
        <v>213</v>
      </c>
      <c r="N18" s="60">
        <v>0.59791666666666665</v>
      </c>
      <c r="O18" s="39"/>
      <c r="P18" s="39"/>
      <c r="Q18" s="39"/>
      <c r="R18" s="39"/>
      <c r="S18" s="39"/>
      <c r="T18" s="39"/>
      <c r="U18" s="39"/>
      <c r="V18" s="6"/>
      <c r="W18" s="39"/>
    </row>
    <row r="19" spans="1:23" ht="15.75" customHeight="1" x14ac:dyDescent="0.25">
      <c r="A19" s="39"/>
      <c r="B19" s="70">
        <v>17</v>
      </c>
      <c r="C19" s="73" t="s">
        <v>329</v>
      </c>
      <c r="D19" s="73">
        <v>2022</v>
      </c>
      <c r="E19" s="152" t="s">
        <v>440</v>
      </c>
      <c r="F19" s="74" t="s">
        <v>321</v>
      </c>
      <c r="G19" s="74" t="s">
        <v>13</v>
      </c>
      <c r="H19" s="75" t="s">
        <v>13</v>
      </c>
      <c r="I19" s="6"/>
      <c r="J19" s="135" t="s">
        <v>141</v>
      </c>
      <c r="K19" s="134">
        <v>0.12361111111111112</v>
      </c>
      <c r="L19" s="137"/>
      <c r="M19" s="134" t="s">
        <v>317</v>
      </c>
      <c r="N19" s="77">
        <v>0.11944444444444445</v>
      </c>
      <c r="O19" s="39"/>
      <c r="P19" s="39"/>
      <c r="Q19" s="39"/>
      <c r="R19" s="39"/>
      <c r="S19" s="39"/>
      <c r="T19" s="39"/>
      <c r="U19" s="39"/>
      <c r="V19" s="6"/>
      <c r="W19" s="39"/>
    </row>
    <row r="20" spans="1:23" ht="15.75" customHeight="1" x14ac:dyDescent="0.25">
      <c r="A20" s="39"/>
      <c r="B20" s="78">
        <v>18</v>
      </c>
      <c r="C20" s="54" t="s">
        <v>322</v>
      </c>
      <c r="D20" s="54">
        <v>2003</v>
      </c>
      <c r="E20" s="153" t="s">
        <v>444</v>
      </c>
      <c r="F20" s="69" t="s">
        <v>54</v>
      </c>
      <c r="G20" s="69" t="s">
        <v>323</v>
      </c>
      <c r="H20" s="60">
        <v>0.28472222222222221</v>
      </c>
      <c r="I20" s="6"/>
      <c r="O20" s="39"/>
      <c r="P20" s="39"/>
      <c r="Q20" s="39"/>
      <c r="R20" s="39"/>
      <c r="S20" s="39"/>
      <c r="T20" s="39"/>
      <c r="U20" s="39"/>
      <c r="V20" s="6"/>
      <c r="W20" s="39"/>
    </row>
    <row r="21" spans="1:23" ht="15.75" customHeight="1" x14ac:dyDescent="0.25">
      <c r="A21" s="39"/>
      <c r="B21" s="70">
        <v>19</v>
      </c>
      <c r="C21" s="73" t="s">
        <v>324</v>
      </c>
      <c r="D21" s="73">
        <v>2005</v>
      </c>
      <c r="E21" s="152" t="s">
        <v>444</v>
      </c>
      <c r="F21" s="74" t="s">
        <v>328</v>
      </c>
      <c r="G21" s="74" t="s">
        <v>192</v>
      </c>
      <c r="H21" s="75">
        <v>0.35138888888888892</v>
      </c>
      <c r="I21" s="6"/>
      <c r="J21" s="186" t="s">
        <v>290</v>
      </c>
      <c r="K21" s="187"/>
      <c r="L21" s="136"/>
      <c r="M21" s="186" t="s">
        <v>291</v>
      </c>
      <c r="N21" s="187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39"/>
      <c r="W21" s="39"/>
    </row>
    <row r="22" spans="1:23" ht="15.75" customHeight="1" x14ac:dyDescent="0.25">
      <c r="A22" s="39"/>
      <c r="B22" s="78">
        <v>20</v>
      </c>
      <c r="C22" s="54" t="s">
        <v>338</v>
      </c>
      <c r="D22" s="54">
        <v>2011</v>
      </c>
      <c r="E22" s="153" t="s">
        <v>439</v>
      </c>
      <c r="F22" s="69" t="s">
        <v>192</v>
      </c>
      <c r="G22" s="69" t="s">
        <v>340</v>
      </c>
      <c r="H22" s="60">
        <v>1.0513888888888889</v>
      </c>
      <c r="I22" s="6"/>
      <c r="J22" s="122" t="s">
        <v>327</v>
      </c>
      <c r="K22" s="132">
        <v>6.3888888888888884E-2</v>
      </c>
      <c r="L22" s="137"/>
      <c r="M22" s="131" t="s">
        <v>325</v>
      </c>
      <c r="N22" s="72">
        <v>0.4597222222222222</v>
      </c>
      <c r="O22" s="39"/>
      <c r="P22" s="63" t="s">
        <v>32</v>
      </c>
      <c r="Q22" s="95">
        <v>1.2777777777777779</v>
      </c>
      <c r="R22" s="95">
        <f>SUM(K3:K7)</f>
        <v>1.0930555555555554</v>
      </c>
      <c r="S22" s="96">
        <f t="shared" ref="S22:S28" si="0">Q22+R22</f>
        <v>2.3708333333333336</v>
      </c>
      <c r="T22" s="39"/>
      <c r="U22" s="104" t="s">
        <v>274</v>
      </c>
      <c r="V22" s="39"/>
      <c r="W22" s="39"/>
    </row>
    <row r="23" spans="1:23" ht="15.75" customHeight="1" x14ac:dyDescent="0.25">
      <c r="A23" s="39"/>
      <c r="B23" s="70">
        <v>21</v>
      </c>
      <c r="C23" s="73" t="s">
        <v>341</v>
      </c>
      <c r="D23" s="73">
        <v>1994</v>
      </c>
      <c r="E23" s="152" t="s">
        <v>445</v>
      </c>
      <c r="F23" s="74" t="s">
        <v>342</v>
      </c>
      <c r="G23" s="74" t="s">
        <v>13</v>
      </c>
      <c r="H23" s="75" t="s">
        <v>13</v>
      </c>
      <c r="I23" s="6"/>
      <c r="J23" s="113" t="s">
        <v>325</v>
      </c>
      <c r="K23" s="133">
        <v>0.3</v>
      </c>
      <c r="L23" s="137"/>
      <c r="M23" s="101" t="s">
        <v>29</v>
      </c>
      <c r="N23" s="60">
        <v>1.2694444444444444</v>
      </c>
      <c r="O23" s="39"/>
      <c r="P23" s="94" t="s">
        <v>33</v>
      </c>
      <c r="Q23" s="64">
        <v>0.69513888888888886</v>
      </c>
      <c r="R23" s="64">
        <f>SUM(N3:N7)</f>
        <v>0.75138888888888888</v>
      </c>
      <c r="S23" s="90">
        <f t="shared" si="0"/>
        <v>1.4465277777777779</v>
      </c>
      <c r="T23" s="39"/>
      <c r="U23" s="98" t="s">
        <v>283</v>
      </c>
      <c r="V23" s="39"/>
      <c r="W23" s="39"/>
    </row>
    <row r="24" spans="1:23" ht="15.75" customHeight="1" x14ac:dyDescent="0.25">
      <c r="A24" s="39"/>
      <c r="B24" s="78">
        <v>22</v>
      </c>
      <c r="C24" s="54" t="s">
        <v>345</v>
      </c>
      <c r="D24" s="54">
        <v>2021</v>
      </c>
      <c r="E24" s="153" t="s">
        <v>440</v>
      </c>
      <c r="F24" s="69" t="s">
        <v>346</v>
      </c>
      <c r="G24" s="69" t="s">
        <v>346</v>
      </c>
      <c r="H24" s="60">
        <v>7.9166666666666663E-2</v>
      </c>
      <c r="I24" s="39"/>
      <c r="J24" s="112" t="s">
        <v>29</v>
      </c>
      <c r="K24" s="132">
        <v>1.3499999999999999</v>
      </c>
      <c r="L24" s="137"/>
      <c r="M24" s="73" t="s">
        <v>343</v>
      </c>
      <c r="N24" s="75">
        <v>9.1666666666666674E-2</v>
      </c>
      <c r="O24" s="39"/>
      <c r="P24" s="93" t="s">
        <v>34</v>
      </c>
      <c r="Q24" s="81">
        <v>0.20833333333333334</v>
      </c>
      <c r="R24" s="81">
        <f>SUM(K10)</f>
        <v>2.1409722222222221</v>
      </c>
      <c r="S24" s="97">
        <f t="shared" si="0"/>
        <v>2.3493055555555555</v>
      </c>
      <c r="T24" s="39"/>
      <c r="U24" s="99" t="s">
        <v>13</v>
      </c>
      <c r="V24" s="39"/>
      <c r="W24" s="39"/>
    </row>
    <row r="25" spans="1:23" ht="15.75" customHeight="1" x14ac:dyDescent="0.25">
      <c r="A25" s="39"/>
      <c r="B25" s="70">
        <v>23</v>
      </c>
      <c r="C25" s="73" t="s">
        <v>349</v>
      </c>
      <c r="D25" s="73">
        <v>2022</v>
      </c>
      <c r="E25" s="152" t="s">
        <v>440</v>
      </c>
      <c r="F25" s="74" t="s">
        <v>223</v>
      </c>
      <c r="G25" s="74" t="s">
        <v>351</v>
      </c>
      <c r="H25" s="75">
        <v>1.625</v>
      </c>
      <c r="I25" s="39"/>
      <c r="J25" s="113" t="s">
        <v>213</v>
      </c>
      <c r="K25" s="60">
        <v>0.80138888888888893</v>
      </c>
      <c r="L25" s="137"/>
      <c r="M25" s="113" t="s">
        <v>213</v>
      </c>
      <c r="N25" s="60">
        <v>0.64722222222222225</v>
      </c>
      <c r="O25" s="39"/>
      <c r="P25" s="94" t="s">
        <v>35</v>
      </c>
      <c r="Q25" s="64">
        <v>1.007638888888889</v>
      </c>
      <c r="R25" s="64">
        <f>SUM(N10:N12)</f>
        <v>0.95625000000000004</v>
      </c>
      <c r="S25" s="90">
        <f t="shared" si="0"/>
        <v>1.963888888888889</v>
      </c>
      <c r="T25" s="39"/>
      <c r="U25" s="98" t="s">
        <v>301</v>
      </c>
      <c r="V25" s="39"/>
      <c r="W25" s="39"/>
    </row>
    <row r="26" spans="1:23" ht="15.75" customHeight="1" x14ac:dyDescent="0.25">
      <c r="A26" s="39"/>
      <c r="B26" s="78">
        <v>24</v>
      </c>
      <c r="C26" s="54" t="s">
        <v>352</v>
      </c>
      <c r="D26" s="54">
        <v>2022</v>
      </c>
      <c r="E26" s="153" t="s">
        <v>440</v>
      </c>
      <c r="F26" s="69" t="s">
        <v>88</v>
      </c>
      <c r="G26" s="69" t="s">
        <v>305</v>
      </c>
      <c r="H26" s="60">
        <v>0.40416666666666662</v>
      </c>
      <c r="I26" s="39"/>
      <c r="J26" s="139"/>
      <c r="K26" s="77"/>
      <c r="L26" s="61"/>
      <c r="M26" s="139" t="s">
        <v>344</v>
      </c>
      <c r="N26" s="77">
        <v>0.13125000000000001</v>
      </c>
      <c r="O26" s="39"/>
      <c r="P26" s="93" t="s">
        <v>36</v>
      </c>
      <c r="Q26" s="81">
        <v>1.8458333333333332</v>
      </c>
      <c r="R26" s="81">
        <f>SUM(K15:K19)</f>
        <v>0.67847222222222214</v>
      </c>
      <c r="S26" s="97">
        <f t="shared" si="0"/>
        <v>2.5243055555555554</v>
      </c>
      <c r="T26" s="39"/>
      <c r="U26" s="99" t="s">
        <v>313</v>
      </c>
      <c r="V26" s="39"/>
      <c r="W26" s="39"/>
    </row>
    <row r="27" spans="1:23" ht="15.75" customHeight="1" x14ac:dyDescent="0.25">
      <c r="A27" s="39"/>
      <c r="B27" s="70">
        <v>25</v>
      </c>
      <c r="C27" s="73" t="s">
        <v>354</v>
      </c>
      <c r="D27" s="73">
        <v>2015</v>
      </c>
      <c r="E27" s="152" t="s">
        <v>440</v>
      </c>
      <c r="F27" s="74" t="s">
        <v>353</v>
      </c>
      <c r="G27" s="74" t="s">
        <v>13</v>
      </c>
      <c r="H27" s="75" t="s">
        <v>13</v>
      </c>
      <c r="I27" s="39"/>
      <c r="O27" s="39"/>
      <c r="P27" s="94" t="s">
        <v>37</v>
      </c>
      <c r="Q27" s="64">
        <v>1.7430555555555556</v>
      </c>
      <c r="R27" s="64">
        <f>SUM(N15:N19)</f>
        <v>1.8090277777777777</v>
      </c>
      <c r="S27" s="90">
        <f t="shared" si="0"/>
        <v>3.552083333333333</v>
      </c>
      <c r="T27" s="39"/>
      <c r="U27" s="98" t="s">
        <v>326</v>
      </c>
      <c r="V27" s="39"/>
      <c r="W27" s="39"/>
    </row>
    <row r="28" spans="1:23" ht="15.75" customHeight="1" x14ac:dyDescent="0.25">
      <c r="A28" s="39"/>
      <c r="B28" s="78">
        <v>26</v>
      </c>
      <c r="C28" s="54" t="s">
        <v>357</v>
      </c>
      <c r="D28" s="54">
        <v>2022</v>
      </c>
      <c r="E28" s="153" t="s">
        <v>440</v>
      </c>
      <c r="F28" s="69" t="s">
        <v>93</v>
      </c>
      <c r="G28" s="69" t="s">
        <v>241</v>
      </c>
      <c r="H28" s="60">
        <v>0.11805555555555557</v>
      </c>
      <c r="I28" s="39"/>
      <c r="J28" s="186" t="s">
        <v>292</v>
      </c>
      <c r="K28" s="187"/>
      <c r="L28" s="136"/>
      <c r="M28" s="186" t="s">
        <v>293</v>
      </c>
      <c r="N28" s="187"/>
      <c r="O28" s="39"/>
      <c r="P28" s="93" t="s">
        <v>38</v>
      </c>
      <c r="Q28" s="81">
        <v>1.2506944444444443</v>
      </c>
      <c r="R28" s="81">
        <f>SUM(K22:K25)</f>
        <v>2.5152777777777775</v>
      </c>
      <c r="S28" s="97">
        <f t="shared" si="0"/>
        <v>3.7659722222222216</v>
      </c>
      <c r="T28" s="39"/>
      <c r="U28" s="100" t="s">
        <v>339</v>
      </c>
      <c r="V28" s="39"/>
      <c r="W28" s="39"/>
    </row>
    <row r="29" spans="1:23" ht="15.75" customHeight="1" x14ac:dyDescent="0.25">
      <c r="A29" s="39"/>
      <c r="B29" s="70">
        <v>27</v>
      </c>
      <c r="C29" s="73" t="s">
        <v>359</v>
      </c>
      <c r="D29" s="73">
        <v>2021</v>
      </c>
      <c r="E29" s="152" t="s">
        <v>440</v>
      </c>
      <c r="F29" s="74" t="s">
        <v>241</v>
      </c>
      <c r="G29" s="74" t="s">
        <v>360</v>
      </c>
      <c r="H29" s="75">
        <v>0.22013888888888888</v>
      </c>
      <c r="I29" s="39"/>
      <c r="J29" s="122" t="s">
        <v>348</v>
      </c>
      <c r="K29" s="132">
        <v>0.19791666666666666</v>
      </c>
      <c r="L29" s="137"/>
      <c r="M29" s="141" t="s">
        <v>356</v>
      </c>
      <c r="N29" s="72">
        <v>0.30486111111111108</v>
      </c>
      <c r="O29" s="39"/>
      <c r="P29" s="94" t="s">
        <v>39</v>
      </c>
      <c r="Q29" s="64">
        <v>0.54583333333333328</v>
      </c>
      <c r="R29" s="64">
        <f>SUM(N22:N26)</f>
        <v>2.5993055555555555</v>
      </c>
      <c r="S29" s="90">
        <f>Q29+R29</f>
        <v>3.1451388888888889</v>
      </c>
      <c r="T29" s="39"/>
      <c r="U29" s="98" t="s">
        <v>347</v>
      </c>
      <c r="V29" s="39"/>
      <c r="W29" s="39"/>
    </row>
    <row r="30" spans="1:23" ht="15.75" customHeight="1" x14ac:dyDescent="0.25">
      <c r="A30" s="39"/>
      <c r="B30" s="78">
        <v>28</v>
      </c>
      <c r="C30" s="54" t="s">
        <v>363</v>
      </c>
      <c r="D30" s="54">
        <v>2022</v>
      </c>
      <c r="E30" s="153" t="s">
        <v>440</v>
      </c>
      <c r="F30" s="69" t="s">
        <v>105</v>
      </c>
      <c r="G30" s="69" t="s">
        <v>364</v>
      </c>
      <c r="H30" s="60">
        <v>0.77777777777777779</v>
      </c>
      <c r="I30" s="39"/>
      <c r="J30" s="113" t="s">
        <v>325</v>
      </c>
      <c r="K30" s="133">
        <v>0.28750000000000003</v>
      </c>
      <c r="L30" s="140"/>
      <c r="M30" s="142" t="s">
        <v>300</v>
      </c>
      <c r="N30" s="60">
        <v>0.20833333333333334</v>
      </c>
      <c r="O30" s="39"/>
      <c r="P30" s="93" t="s">
        <v>40</v>
      </c>
      <c r="Q30" s="81">
        <v>1.625</v>
      </c>
      <c r="R30" s="81">
        <f>SUM(K29:K33)</f>
        <v>2.0631944444444446</v>
      </c>
      <c r="S30" s="97">
        <f>Q30+R30</f>
        <v>3.6881944444444446</v>
      </c>
      <c r="T30" s="39"/>
      <c r="U30" s="100" t="s">
        <v>350</v>
      </c>
      <c r="V30" s="39"/>
      <c r="W30" s="39"/>
    </row>
    <row r="31" spans="1:23" ht="15.75" customHeight="1" x14ac:dyDescent="0.25">
      <c r="A31" s="39"/>
      <c r="B31" s="70">
        <v>29</v>
      </c>
      <c r="C31" s="73" t="s">
        <v>365</v>
      </c>
      <c r="D31" s="73">
        <v>2022</v>
      </c>
      <c r="E31" s="152" t="s">
        <v>440</v>
      </c>
      <c r="F31" s="74" t="s">
        <v>366</v>
      </c>
      <c r="G31" s="74" t="s">
        <v>367</v>
      </c>
      <c r="H31" s="75">
        <v>0.45833333333333331</v>
      </c>
      <c r="I31" s="39"/>
      <c r="J31" s="112" t="s">
        <v>29</v>
      </c>
      <c r="K31" s="132">
        <v>1.0965277777777778</v>
      </c>
      <c r="L31" s="137"/>
      <c r="M31" s="80" t="s">
        <v>136</v>
      </c>
      <c r="N31" s="75">
        <v>0.21666666666666667</v>
      </c>
      <c r="O31" s="39"/>
      <c r="P31" s="94" t="s">
        <v>41</v>
      </c>
      <c r="Q31" s="64">
        <v>2.1645833333333333</v>
      </c>
      <c r="R31" s="64">
        <f>SUM(N29:N33)</f>
        <v>1.7729166666666667</v>
      </c>
      <c r="S31" s="90">
        <f>Q31+R31</f>
        <v>3.9375</v>
      </c>
      <c r="T31" s="39"/>
      <c r="U31" s="98" t="s">
        <v>358</v>
      </c>
      <c r="V31" s="39"/>
      <c r="W31" s="39"/>
    </row>
    <row r="32" spans="1:23" ht="15.75" customHeight="1" x14ac:dyDescent="0.25">
      <c r="A32" s="39"/>
      <c r="B32" s="123">
        <v>30</v>
      </c>
      <c r="C32" s="11" t="s">
        <v>371</v>
      </c>
      <c r="D32" s="11">
        <v>2022</v>
      </c>
      <c r="E32" s="154" t="s">
        <v>441</v>
      </c>
      <c r="F32" s="21" t="s">
        <v>248</v>
      </c>
      <c r="G32" s="21" t="s">
        <v>372</v>
      </c>
      <c r="H32" s="102">
        <v>0.96180555555555547</v>
      </c>
      <c r="I32" s="39"/>
      <c r="J32" s="113" t="s">
        <v>136</v>
      </c>
      <c r="K32" s="133">
        <v>0.1875</v>
      </c>
      <c r="L32" s="137"/>
      <c r="M32" s="54" t="s">
        <v>355</v>
      </c>
      <c r="N32" s="60">
        <v>0.26944444444444443</v>
      </c>
      <c r="O32" s="39"/>
      <c r="P32" s="93" t="s">
        <v>42</v>
      </c>
      <c r="Q32" s="81">
        <v>1.4333333333333333</v>
      </c>
      <c r="R32" s="81">
        <f>SUM(K36:K40)</f>
        <v>3.4805555555555561</v>
      </c>
      <c r="S32" s="97">
        <f>Q32+R32</f>
        <v>4.9138888888888896</v>
      </c>
      <c r="T32" s="39"/>
      <c r="U32" s="99" t="s">
        <v>368</v>
      </c>
      <c r="V32" s="39"/>
      <c r="W32" s="39"/>
    </row>
    <row r="33" spans="1:23" ht="15.75" customHeight="1" x14ac:dyDescent="0.25">
      <c r="A33" s="39"/>
      <c r="B33" s="7"/>
      <c r="C33" s="6"/>
      <c r="D33" s="6"/>
      <c r="E33" s="157"/>
      <c r="F33" s="30"/>
      <c r="G33" s="30"/>
      <c r="H33" s="61"/>
      <c r="I33" s="39"/>
      <c r="J33" s="135" t="s">
        <v>213</v>
      </c>
      <c r="K33" s="134">
        <v>0.29375000000000001</v>
      </c>
      <c r="L33" s="137"/>
      <c r="M33" s="135" t="s">
        <v>213</v>
      </c>
      <c r="N33" s="77">
        <v>0.77361111111111114</v>
      </c>
      <c r="O33" s="39"/>
      <c r="P33" s="94" t="s">
        <v>43</v>
      </c>
      <c r="Q33" s="64">
        <v>1.0798611111111112</v>
      </c>
      <c r="R33" s="64">
        <f>SUM(N36:N41)</f>
        <v>2.5166666666666666</v>
      </c>
      <c r="S33" s="90">
        <f>Q33+R33</f>
        <v>3.5965277777777778</v>
      </c>
      <c r="T33" s="39" t="s">
        <v>256</v>
      </c>
      <c r="U33" s="128" t="s">
        <v>369</v>
      </c>
      <c r="V33" s="39"/>
      <c r="W33" s="39"/>
    </row>
    <row r="34" spans="1:23" ht="15.75" customHeight="1" x14ac:dyDescent="0.25">
      <c r="A34" s="39"/>
      <c r="B34" s="7"/>
      <c r="C34" s="6"/>
      <c r="D34" s="6"/>
      <c r="E34" s="157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14.877083333333331</v>
      </c>
      <c r="R34" s="126">
        <f>SUM(R22:R33)</f>
        <v>22.377083333333331</v>
      </c>
      <c r="S34" s="127">
        <f>SUM(S22:S33)</f>
        <v>37.25416666666667</v>
      </c>
      <c r="T34" s="39"/>
      <c r="U34" s="39"/>
      <c r="V34" s="39"/>
      <c r="W34" s="39"/>
    </row>
    <row r="35" spans="1:23" ht="15.75" customHeight="1" x14ac:dyDescent="0.25">
      <c r="A35" s="39"/>
      <c r="B35" s="7"/>
      <c r="C35" s="6"/>
      <c r="D35" s="6"/>
      <c r="E35" s="157"/>
      <c r="F35" s="30"/>
      <c r="G35" s="30"/>
      <c r="H35" s="61"/>
      <c r="I35" s="39"/>
      <c r="J35" s="186" t="s">
        <v>294</v>
      </c>
      <c r="K35" s="187"/>
      <c r="L35" s="136"/>
      <c r="M35" s="186" t="s">
        <v>295</v>
      </c>
      <c r="N35" s="187"/>
      <c r="O35" s="39"/>
      <c r="P35" s="39"/>
      <c r="Q35" s="39"/>
      <c r="R35" s="39"/>
      <c r="S35" s="39"/>
      <c r="T35" s="16"/>
      <c r="U35" s="109"/>
      <c r="V35" s="39"/>
      <c r="W35" s="39"/>
    </row>
    <row r="36" spans="1:23" ht="15.75" customHeight="1" x14ac:dyDescent="0.25">
      <c r="A36" s="39"/>
      <c r="B36" s="7"/>
      <c r="C36" s="6"/>
      <c r="D36" s="6"/>
      <c r="E36" s="157"/>
      <c r="F36" s="30"/>
      <c r="G36" s="30"/>
      <c r="H36" s="61"/>
      <c r="I36" s="39"/>
      <c r="J36" s="122" t="s">
        <v>25</v>
      </c>
      <c r="K36" s="132">
        <v>0.72569444444444453</v>
      </c>
      <c r="L36" s="137"/>
      <c r="M36" s="131" t="s">
        <v>356</v>
      </c>
      <c r="N36" s="72">
        <v>4.9305555555555554E-2</v>
      </c>
      <c r="O36" s="39"/>
      <c r="P36" s="178"/>
      <c r="Q36" s="178"/>
      <c r="R36" s="178"/>
      <c r="S36" s="111"/>
      <c r="T36" s="16"/>
      <c r="U36" s="16"/>
      <c r="V36" s="39"/>
      <c r="W36" s="39"/>
    </row>
    <row r="37" spans="1:23" ht="15.75" customHeight="1" x14ac:dyDescent="0.25">
      <c r="A37" s="39"/>
      <c r="B37" s="7"/>
      <c r="C37" s="6"/>
      <c r="D37" s="6"/>
      <c r="E37" s="157"/>
      <c r="F37" s="30"/>
      <c r="G37" s="30"/>
      <c r="H37" s="61"/>
      <c r="I37" s="39"/>
      <c r="J37" s="113" t="s">
        <v>210</v>
      </c>
      <c r="K37" s="133">
        <v>6.3194444444444442E-2</v>
      </c>
      <c r="L37" s="137"/>
      <c r="M37" s="101" t="s">
        <v>136</v>
      </c>
      <c r="N37" s="60">
        <v>0.18472222222222223</v>
      </c>
      <c r="O37" s="39"/>
      <c r="P37" s="185"/>
      <c r="Q37" s="185"/>
      <c r="R37" s="185"/>
      <c r="S37" s="111"/>
      <c r="T37" s="16"/>
      <c r="U37" s="16"/>
      <c r="V37" s="39"/>
      <c r="W37" s="39"/>
    </row>
    <row r="38" spans="1:23" ht="15.75" customHeight="1" x14ac:dyDescent="0.25">
      <c r="A38" s="39"/>
      <c r="B38" s="7"/>
      <c r="C38" s="6"/>
      <c r="D38" s="6"/>
      <c r="E38" s="157"/>
      <c r="F38" s="30"/>
      <c r="G38" s="30"/>
      <c r="H38" s="61"/>
      <c r="I38" s="39"/>
      <c r="J38" s="112" t="s">
        <v>213</v>
      </c>
      <c r="K38" s="132">
        <v>0.61597222222222225</v>
      </c>
      <c r="L38" s="137"/>
      <c r="M38" s="73" t="s">
        <v>213</v>
      </c>
      <c r="N38" s="75">
        <v>0.21249999999999999</v>
      </c>
      <c r="O38" s="39"/>
      <c r="P38" s="178"/>
      <c r="Q38" s="178"/>
      <c r="R38" s="178"/>
      <c r="S38" s="111"/>
      <c r="T38" s="16"/>
      <c r="U38" s="16"/>
      <c r="V38" s="39"/>
      <c r="W38" s="39"/>
    </row>
    <row r="39" spans="1:23" ht="15.75" customHeight="1" x14ac:dyDescent="0.25">
      <c r="A39" s="39"/>
      <c r="B39" s="7"/>
      <c r="C39" s="6"/>
      <c r="D39" s="6"/>
      <c r="E39" s="157"/>
      <c r="F39" s="30"/>
      <c r="G39" s="30"/>
      <c r="H39" s="61"/>
      <c r="I39" s="39"/>
      <c r="J39" s="113" t="s">
        <v>361</v>
      </c>
      <c r="K39" s="133">
        <v>1.3187499999999999</v>
      </c>
      <c r="L39" s="137"/>
      <c r="M39" s="54" t="s">
        <v>361</v>
      </c>
      <c r="N39" s="60">
        <v>0.26527777777777778</v>
      </c>
      <c r="O39" s="39"/>
      <c r="P39" s="178"/>
      <c r="Q39" s="178"/>
      <c r="R39" s="178"/>
      <c r="S39" s="124"/>
      <c r="T39" s="16"/>
      <c r="U39" s="16"/>
      <c r="V39" s="39"/>
      <c r="W39" s="39"/>
    </row>
    <row r="40" spans="1:23" ht="15.75" customHeight="1" x14ac:dyDescent="0.25">
      <c r="A40" s="39"/>
      <c r="B40" s="7"/>
      <c r="C40" s="39"/>
      <c r="D40" s="39"/>
      <c r="E40" s="158"/>
      <c r="F40" s="39"/>
      <c r="G40" s="39"/>
      <c r="H40" s="62"/>
      <c r="I40" s="39"/>
      <c r="J40" s="112" t="s">
        <v>362</v>
      </c>
      <c r="K40" s="132">
        <v>0.75694444444444453</v>
      </c>
      <c r="L40" s="137"/>
      <c r="M40" s="132" t="s">
        <v>370</v>
      </c>
      <c r="N40" s="75">
        <v>0.75347222222222221</v>
      </c>
      <c r="O40" s="39"/>
      <c r="P40" s="178"/>
      <c r="Q40" s="178"/>
      <c r="R40" s="178"/>
      <c r="S40" s="124"/>
      <c r="T40" s="16"/>
      <c r="U40" s="16"/>
      <c r="V40" s="39"/>
      <c r="W40" s="39"/>
    </row>
    <row r="41" spans="1:23" ht="15.75" customHeight="1" x14ac:dyDescent="0.25">
      <c r="A41" s="39"/>
      <c r="B41" s="7"/>
      <c r="C41" s="6"/>
      <c r="D41" s="6"/>
      <c r="E41" s="157"/>
      <c r="F41" s="30"/>
      <c r="G41" s="30"/>
      <c r="H41" s="61"/>
      <c r="I41" s="39"/>
      <c r="J41" s="14"/>
      <c r="K41" s="102"/>
      <c r="M41" s="14" t="s">
        <v>362</v>
      </c>
      <c r="N41" s="102">
        <v>1.0513888888888889</v>
      </c>
      <c r="O41" s="39"/>
      <c r="P41" s="178"/>
      <c r="Q41" s="178"/>
      <c r="R41" s="178"/>
      <c r="S41" s="124"/>
      <c r="T41" s="16"/>
      <c r="U41" s="16"/>
      <c r="V41" s="39"/>
      <c r="W41" s="39"/>
    </row>
    <row r="42" spans="1:23" ht="15.75" customHeight="1" x14ac:dyDescent="0.25">
      <c r="A42" s="39"/>
      <c r="B42" s="7"/>
      <c r="C42" s="6"/>
      <c r="D42" s="6"/>
      <c r="E42" s="157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39"/>
    </row>
    <row r="43" spans="1:23" ht="15.75" customHeight="1" x14ac:dyDescent="0.25">
      <c r="A43" s="39"/>
      <c r="B43" s="39"/>
      <c r="C43" s="39"/>
      <c r="D43" s="39"/>
      <c r="E43" s="158"/>
      <c r="F43" s="39"/>
      <c r="G43" s="39"/>
      <c r="H43" s="62"/>
      <c r="I43" s="39"/>
      <c r="J43" s="6"/>
      <c r="K43" s="61"/>
      <c r="L43" s="61"/>
      <c r="M43" s="61"/>
      <c r="N43" s="61"/>
      <c r="O43" s="39"/>
      <c r="P43" s="39"/>
      <c r="Q43" s="39"/>
      <c r="R43" s="39"/>
      <c r="S43" s="39"/>
      <c r="T43" s="16"/>
      <c r="U43" s="16"/>
      <c r="V43" s="39"/>
      <c r="W43" s="39"/>
    </row>
    <row r="44" spans="1:23" ht="15.75" customHeight="1" x14ac:dyDescent="0.25">
      <c r="A44" s="39"/>
      <c r="B44" s="39"/>
      <c r="C44" s="39"/>
      <c r="D44" s="39"/>
      <c r="E44" s="158"/>
      <c r="F44" s="39"/>
      <c r="G44" s="39"/>
      <c r="H44" s="62"/>
      <c r="I44" s="39"/>
      <c r="J44" s="6"/>
      <c r="K44" s="111"/>
      <c r="L44" s="111"/>
      <c r="M44" s="111"/>
      <c r="N44" s="111"/>
      <c r="O44" s="39"/>
      <c r="P44" s="16"/>
      <c r="Q44" s="16"/>
      <c r="R44" s="16"/>
      <c r="S44" s="16"/>
      <c r="T44" s="16"/>
      <c r="U44" s="16"/>
      <c r="V44" s="39"/>
      <c r="W44" s="39"/>
    </row>
    <row r="45" spans="1:23" ht="15.75" customHeight="1" x14ac:dyDescent="0.25">
      <c r="A45" s="39"/>
      <c r="B45" s="39"/>
      <c r="C45" s="39"/>
      <c r="D45" s="39"/>
      <c r="E45" s="158"/>
      <c r="F45" s="39"/>
      <c r="G45" s="39"/>
      <c r="H45" s="62"/>
      <c r="I45" s="39"/>
      <c r="J45" s="16"/>
      <c r="K45" s="111"/>
      <c r="L45" s="111"/>
      <c r="M45" s="111"/>
      <c r="N45" s="111"/>
      <c r="O45" s="39"/>
      <c r="P45" s="16"/>
      <c r="Q45" s="16"/>
      <c r="R45" s="16"/>
      <c r="S45" s="16"/>
      <c r="T45" s="16"/>
      <c r="U45" s="16"/>
      <c r="V45" s="39"/>
      <c r="W45" s="39"/>
    </row>
    <row r="46" spans="1:23" ht="15.75" customHeight="1" x14ac:dyDescent="0.25">
      <c r="A46" s="39"/>
      <c r="B46" s="39"/>
      <c r="C46" s="39"/>
      <c r="D46" s="39"/>
      <c r="E46" s="158"/>
      <c r="F46" s="39"/>
      <c r="G46" s="39"/>
      <c r="H46" s="62"/>
      <c r="I46" s="39"/>
      <c r="J46" s="16"/>
      <c r="K46" s="111"/>
      <c r="L46" s="111"/>
      <c r="M46" s="111"/>
      <c r="N46" s="111"/>
      <c r="O46" s="39"/>
      <c r="P46" s="109"/>
      <c r="Q46" s="16"/>
      <c r="R46" s="16"/>
      <c r="S46" s="16"/>
      <c r="T46" s="16"/>
      <c r="U46" s="16"/>
      <c r="V46" s="39"/>
      <c r="W46" s="39"/>
    </row>
    <row r="47" spans="1:23" ht="15.75" customHeight="1" x14ac:dyDescent="0.25">
      <c r="A47" s="39"/>
      <c r="B47" s="39"/>
      <c r="C47" s="39"/>
      <c r="D47" s="39"/>
      <c r="E47" s="15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39"/>
    </row>
    <row r="48" spans="1:23" ht="15.75" customHeight="1" x14ac:dyDescent="0.25">
      <c r="A48" s="39"/>
      <c r="B48" s="39"/>
      <c r="C48" s="39"/>
      <c r="D48" s="39"/>
      <c r="E48" s="15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39"/>
    </row>
    <row r="49" spans="1:23" ht="15.75" customHeight="1" x14ac:dyDescent="0.25">
      <c r="A49" s="39"/>
      <c r="B49" s="39"/>
      <c r="C49" s="39"/>
      <c r="D49" s="39"/>
      <c r="E49" s="15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39"/>
    </row>
    <row r="50" spans="1:23" ht="15.75" customHeight="1" x14ac:dyDescent="0.25">
      <c r="A50" s="39"/>
      <c r="B50" s="39"/>
      <c r="C50" s="39"/>
      <c r="D50" s="39"/>
      <c r="E50" s="15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5.75" customHeight="1" x14ac:dyDescent="0.25">
      <c r="A51" s="39"/>
      <c r="B51" s="39"/>
      <c r="C51" s="39"/>
      <c r="D51" s="39"/>
      <c r="E51" s="15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5.75" customHeight="1" x14ac:dyDescent="0.25">
      <c r="A52" s="39"/>
      <c r="B52" s="39"/>
      <c r="C52" s="39"/>
      <c r="D52" s="39"/>
      <c r="E52" s="15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39"/>
    </row>
    <row r="53" spans="1:23" ht="15.75" customHeight="1" x14ac:dyDescent="0.25">
      <c r="A53" s="39"/>
      <c r="B53" s="39"/>
      <c r="C53" s="39"/>
      <c r="D53" s="39"/>
      <c r="E53" s="15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39"/>
    </row>
    <row r="54" spans="1:23" ht="15.75" customHeight="1" x14ac:dyDescent="0.25">
      <c r="A54" s="39"/>
      <c r="B54" s="39"/>
      <c r="C54" s="39"/>
      <c r="D54" s="39"/>
      <c r="E54" s="15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39"/>
    </row>
    <row r="55" spans="1:23" ht="15.75" customHeight="1" x14ac:dyDescent="0.25">
      <c r="A55" s="39"/>
      <c r="B55" s="39"/>
      <c r="C55" s="39"/>
      <c r="D55" s="39"/>
      <c r="E55" s="15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39"/>
    </row>
    <row r="56" spans="1:23" ht="15.75" customHeight="1" x14ac:dyDescent="0.25">
      <c r="A56" s="39"/>
      <c r="B56" s="39"/>
      <c r="C56" s="39"/>
      <c r="D56" s="39"/>
      <c r="E56" s="15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39"/>
    </row>
    <row r="57" spans="1:23" ht="15.75" customHeight="1" x14ac:dyDescent="0.25">
      <c r="A57" s="39"/>
      <c r="B57" s="39"/>
      <c r="C57" s="39"/>
      <c r="D57" s="39"/>
      <c r="E57" s="15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39"/>
    </row>
    <row r="58" spans="1:23" ht="15.75" customHeight="1" x14ac:dyDescent="0.25">
      <c r="A58" s="39"/>
      <c r="B58" s="39"/>
      <c r="C58" s="39"/>
      <c r="D58" s="39"/>
      <c r="E58" s="15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39"/>
    </row>
    <row r="59" spans="1:23" ht="15.75" customHeight="1" x14ac:dyDescent="0.25">
      <c r="A59" s="39"/>
      <c r="B59" s="39"/>
      <c r="C59" s="39"/>
      <c r="D59" s="39"/>
      <c r="E59" s="15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39"/>
    </row>
    <row r="60" spans="1:23" ht="15.75" customHeight="1" x14ac:dyDescent="0.25">
      <c r="A60" s="39"/>
      <c r="B60" s="39"/>
      <c r="C60" s="39"/>
      <c r="D60" s="39"/>
      <c r="E60" s="15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39"/>
    </row>
    <row r="61" spans="1:23" ht="15.75" customHeight="1" x14ac:dyDescent="0.25">
      <c r="A61" s="39"/>
      <c r="B61" s="39"/>
      <c r="C61" s="39"/>
      <c r="D61" s="39"/>
      <c r="E61" s="15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39"/>
    </row>
    <row r="62" spans="1:23" ht="15.75" customHeight="1" x14ac:dyDescent="0.25">
      <c r="A62" s="39"/>
      <c r="B62" s="39"/>
      <c r="C62" s="39"/>
      <c r="D62" s="39"/>
      <c r="E62" s="15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39"/>
    </row>
    <row r="63" spans="1:23" ht="15.75" customHeight="1" x14ac:dyDescent="0.25">
      <c r="A63" s="39"/>
      <c r="B63" s="39"/>
      <c r="C63" s="39"/>
      <c r="D63" s="39"/>
      <c r="E63" s="15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39"/>
    </row>
    <row r="64" spans="1:23" ht="15.75" customHeight="1" x14ac:dyDescent="0.25">
      <c r="A64" s="39"/>
      <c r="B64" s="39"/>
      <c r="C64" s="39"/>
      <c r="D64" s="39"/>
      <c r="E64" s="15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39"/>
    </row>
    <row r="65" spans="1:23" ht="15.75" customHeight="1" x14ac:dyDescent="0.25">
      <c r="A65" s="39"/>
      <c r="B65" s="39"/>
      <c r="C65" s="39"/>
      <c r="D65" s="39"/>
      <c r="E65" s="15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39"/>
    </row>
    <row r="66" spans="1:23" ht="15.75" customHeight="1" x14ac:dyDescent="0.25">
      <c r="A66" s="39"/>
      <c r="B66" s="39"/>
      <c r="C66" s="39"/>
      <c r="D66" s="39"/>
      <c r="E66" s="15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39"/>
    </row>
    <row r="67" spans="1:23" ht="15.75" customHeight="1" x14ac:dyDescent="0.25">
      <c r="A67" s="39"/>
      <c r="B67" s="39"/>
      <c r="C67" s="39"/>
      <c r="D67" s="39"/>
      <c r="E67" s="15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39"/>
    </row>
    <row r="68" spans="1:23" ht="15.75" customHeight="1" x14ac:dyDescent="0.25">
      <c r="A68" s="39"/>
      <c r="B68" s="39"/>
      <c r="C68" s="39"/>
      <c r="D68" s="39"/>
      <c r="E68" s="15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39"/>
    </row>
    <row r="69" spans="1:23" ht="15.75" customHeight="1" x14ac:dyDescent="0.25">
      <c r="A69" s="39"/>
      <c r="B69" s="39"/>
      <c r="C69" s="39"/>
      <c r="D69" s="39"/>
      <c r="E69" s="15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39"/>
    </row>
    <row r="70" spans="1:23" ht="15.75" customHeight="1" x14ac:dyDescent="0.25">
      <c r="A70" s="39"/>
      <c r="B70" s="39"/>
      <c r="C70" s="39"/>
      <c r="D70" s="39"/>
      <c r="E70" s="15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39"/>
    </row>
    <row r="71" spans="1:23" ht="15.75" customHeight="1" x14ac:dyDescent="0.25">
      <c r="A71" s="39"/>
      <c r="B71" s="39"/>
      <c r="C71" s="39"/>
      <c r="D71" s="39"/>
      <c r="E71" s="15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39"/>
    </row>
    <row r="72" spans="1:23" ht="15.75" customHeight="1" x14ac:dyDescent="0.25">
      <c r="A72" s="39"/>
      <c r="B72" s="39"/>
      <c r="C72" s="39"/>
      <c r="D72" s="39"/>
      <c r="E72" s="15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39"/>
    </row>
    <row r="73" spans="1:23" ht="15.75" customHeight="1" x14ac:dyDescent="0.25">
      <c r="A73" s="39"/>
      <c r="B73" s="39"/>
      <c r="C73" s="39"/>
      <c r="D73" s="39"/>
      <c r="E73" s="15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39"/>
    </row>
    <row r="74" spans="1:23" ht="15.75" customHeight="1" x14ac:dyDescent="0.25">
      <c r="A74" s="39"/>
      <c r="B74" s="39"/>
      <c r="C74" s="39"/>
      <c r="D74" s="39"/>
      <c r="E74" s="15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39"/>
    </row>
    <row r="75" spans="1:23" ht="15.75" customHeight="1" x14ac:dyDescent="0.25">
      <c r="A75" s="39"/>
      <c r="B75" s="39"/>
      <c r="C75" s="39"/>
      <c r="D75" s="39"/>
      <c r="E75" s="15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39"/>
    </row>
    <row r="76" spans="1:23" ht="15.75" customHeight="1" x14ac:dyDescent="0.25">
      <c r="A76" s="39"/>
      <c r="B76" s="39"/>
      <c r="C76" s="39"/>
      <c r="D76" s="39"/>
      <c r="E76" s="15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39"/>
    </row>
    <row r="77" spans="1:23" ht="15.75" customHeight="1" x14ac:dyDescent="0.25">
      <c r="A77" s="39"/>
      <c r="B77" s="39"/>
      <c r="C77" s="39"/>
      <c r="D77" s="39"/>
      <c r="E77" s="15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39"/>
    </row>
    <row r="78" spans="1:23" ht="15.75" customHeight="1" x14ac:dyDescent="0.25">
      <c r="A78" s="39"/>
      <c r="B78" s="39"/>
      <c r="C78" s="39"/>
      <c r="D78" s="39"/>
      <c r="E78" s="15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39"/>
    </row>
    <row r="79" spans="1:23" ht="15.75" customHeight="1" x14ac:dyDescent="0.25">
      <c r="A79" s="39"/>
      <c r="B79" s="39"/>
      <c r="C79" s="39"/>
      <c r="D79" s="39"/>
      <c r="E79" s="15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39"/>
    </row>
    <row r="80" spans="1:23" ht="15.75" customHeight="1" x14ac:dyDescent="0.25">
      <c r="A80" s="39"/>
      <c r="B80" s="39"/>
      <c r="C80" s="39"/>
      <c r="D80" s="39"/>
      <c r="E80" s="15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39"/>
    </row>
    <row r="81" spans="1:23" ht="15.75" customHeight="1" x14ac:dyDescent="0.25">
      <c r="A81" s="39"/>
      <c r="B81" s="39"/>
      <c r="C81" s="39"/>
      <c r="D81" s="39"/>
      <c r="E81" s="15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39"/>
    </row>
    <row r="82" spans="1:23" ht="15.75" customHeight="1" x14ac:dyDescent="0.25">
      <c r="A82" s="39"/>
      <c r="B82" s="39"/>
      <c r="C82" s="39"/>
      <c r="D82" s="39"/>
      <c r="E82" s="15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39"/>
    </row>
    <row r="83" spans="1:23" ht="15.75" customHeight="1" x14ac:dyDescent="0.25">
      <c r="A83" s="39"/>
      <c r="B83" s="39"/>
      <c r="C83" s="39"/>
      <c r="D83" s="39"/>
      <c r="E83" s="15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39"/>
    </row>
    <row r="84" spans="1:23" ht="15.75" customHeight="1" x14ac:dyDescent="0.25">
      <c r="A84" s="39"/>
      <c r="B84" s="39"/>
      <c r="C84" s="39"/>
      <c r="D84" s="39"/>
      <c r="E84" s="15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39"/>
    </row>
    <row r="85" spans="1:23" ht="15.75" customHeight="1" x14ac:dyDescent="0.25">
      <c r="A85" s="39"/>
      <c r="B85" s="39"/>
      <c r="C85" s="39"/>
      <c r="D85" s="39"/>
      <c r="E85" s="15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39"/>
    </row>
    <row r="86" spans="1:23" ht="15.75" customHeight="1" x14ac:dyDescent="0.25">
      <c r="A86" s="39"/>
      <c r="B86" s="39"/>
      <c r="C86" s="39"/>
      <c r="D86" s="39"/>
      <c r="E86" s="15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39"/>
    </row>
    <row r="87" spans="1:23" ht="15.75" customHeight="1" x14ac:dyDescent="0.25">
      <c r="A87" s="39"/>
      <c r="B87" s="39"/>
      <c r="C87" s="39"/>
      <c r="D87" s="39"/>
      <c r="E87" s="15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39"/>
    </row>
    <row r="88" spans="1:23" ht="15.75" customHeight="1" x14ac:dyDescent="0.25">
      <c r="A88" s="39"/>
      <c r="B88" s="39"/>
      <c r="C88" s="39"/>
      <c r="D88" s="39"/>
      <c r="E88" s="15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39"/>
    </row>
    <row r="89" spans="1:23" ht="15.75" customHeight="1" x14ac:dyDescent="0.25">
      <c r="A89" s="39"/>
      <c r="B89" s="39"/>
      <c r="C89" s="39"/>
      <c r="D89" s="39"/>
      <c r="E89" s="15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39"/>
    </row>
    <row r="90" spans="1:23" ht="15.75" customHeight="1" x14ac:dyDescent="0.25">
      <c r="A90" s="39"/>
      <c r="B90" s="39"/>
      <c r="C90" s="39"/>
      <c r="D90" s="39"/>
      <c r="E90" s="15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39"/>
    </row>
    <row r="91" spans="1:23" ht="15.75" customHeight="1" x14ac:dyDescent="0.25">
      <c r="A91" s="39"/>
      <c r="B91" s="39"/>
      <c r="C91" s="39"/>
      <c r="D91" s="39"/>
      <c r="E91" s="15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39"/>
    </row>
    <row r="92" spans="1:23" ht="15.75" customHeight="1" x14ac:dyDescent="0.25">
      <c r="A92" s="39"/>
      <c r="B92" s="39"/>
      <c r="C92" s="39"/>
      <c r="D92" s="39"/>
      <c r="E92" s="15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39"/>
    </row>
    <row r="93" spans="1:23" ht="15.75" customHeight="1" x14ac:dyDescent="0.25">
      <c r="A93" s="39"/>
      <c r="B93" s="39"/>
      <c r="C93" s="39"/>
      <c r="D93" s="39"/>
      <c r="E93" s="15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39"/>
    </row>
    <row r="94" spans="1:23" ht="15.75" customHeight="1" x14ac:dyDescent="0.25">
      <c r="A94" s="39"/>
      <c r="B94" s="39"/>
      <c r="C94" s="39"/>
      <c r="D94" s="39"/>
      <c r="E94" s="15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39"/>
    </row>
    <row r="95" spans="1:23" ht="15.75" customHeight="1" x14ac:dyDescent="0.25">
      <c r="A95" s="39"/>
      <c r="B95" s="39"/>
      <c r="C95" s="39"/>
      <c r="D95" s="39"/>
      <c r="E95" s="15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39"/>
    </row>
    <row r="96" spans="1:23" ht="15.75" customHeight="1" x14ac:dyDescent="0.25">
      <c r="A96" s="39"/>
      <c r="B96" s="39"/>
      <c r="C96" s="39"/>
      <c r="D96" s="39"/>
      <c r="E96" s="15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39"/>
    </row>
    <row r="97" spans="1:23" ht="15.75" customHeight="1" x14ac:dyDescent="0.25">
      <c r="A97" s="39"/>
      <c r="B97" s="39"/>
      <c r="C97" s="39"/>
      <c r="D97" s="39"/>
      <c r="E97" s="15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39"/>
    </row>
    <row r="98" spans="1:23" ht="15.75" customHeight="1" x14ac:dyDescent="0.25">
      <c r="A98" s="39"/>
      <c r="B98" s="39"/>
      <c r="C98" s="39"/>
      <c r="D98" s="39"/>
      <c r="E98" s="15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39"/>
    </row>
    <row r="99" spans="1:23" ht="15.75" customHeight="1" x14ac:dyDescent="0.25">
      <c r="A99" s="39"/>
      <c r="B99" s="39"/>
      <c r="C99" s="39"/>
      <c r="D99" s="39"/>
      <c r="E99" s="15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39"/>
    </row>
    <row r="100" spans="1:23" ht="15.75" customHeight="1" x14ac:dyDescent="0.25">
      <c r="A100" s="39"/>
      <c r="B100" s="39"/>
      <c r="C100" s="39"/>
      <c r="D100" s="39"/>
      <c r="E100" s="15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:23" ht="15.75" customHeight="1" x14ac:dyDescent="0.25">
      <c r="A101" s="39"/>
      <c r="B101" s="39"/>
      <c r="C101" s="39"/>
      <c r="D101" s="39"/>
      <c r="E101" s="15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:23" ht="15.75" customHeight="1" x14ac:dyDescent="0.25">
      <c r="A102" s="39"/>
      <c r="B102" s="39"/>
      <c r="C102" s="39"/>
      <c r="D102" s="39"/>
      <c r="E102" s="15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:23" ht="15.75" customHeight="1" x14ac:dyDescent="0.25">
      <c r="A103" s="39"/>
      <c r="B103" s="39"/>
      <c r="C103" s="39"/>
      <c r="D103" s="39"/>
      <c r="E103" s="15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:23" ht="15.75" customHeight="1" x14ac:dyDescent="0.25">
      <c r="A104" s="39"/>
      <c r="B104" s="39"/>
      <c r="C104" s="39"/>
      <c r="D104" s="39"/>
      <c r="E104" s="15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:23" ht="15.75" customHeight="1" x14ac:dyDescent="0.25">
      <c r="A105" s="39"/>
      <c r="B105" s="39"/>
      <c r="C105" s="39"/>
      <c r="D105" s="39"/>
      <c r="E105" s="15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:23" ht="15.75" customHeight="1" x14ac:dyDescent="0.25">
      <c r="A106" s="39"/>
      <c r="B106" s="39"/>
      <c r="C106" s="39"/>
      <c r="D106" s="39"/>
      <c r="E106" s="15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:23" ht="15.75" customHeight="1" x14ac:dyDescent="0.25">
      <c r="A107" s="39"/>
      <c r="B107" s="39"/>
      <c r="C107" s="39"/>
      <c r="D107" s="39"/>
      <c r="E107" s="15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:23" ht="15.75" customHeight="1" x14ac:dyDescent="0.25">
      <c r="A108" s="39"/>
      <c r="B108" s="39"/>
      <c r="C108" s="39"/>
      <c r="D108" s="39"/>
      <c r="E108" s="15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:23" ht="15.75" customHeight="1" x14ac:dyDescent="0.25">
      <c r="A109" s="39"/>
      <c r="B109" s="39"/>
      <c r="C109" s="39"/>
      <c r="D109" s="39"/>
      <c r="E109" s="15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:23" ht="15.75" customHeight="1" x14ac:dyDescent="0.25">
      <c r="A110" s="39"/>
      <c r="B110" s="39"/>
      <c r="C110" s="39"/>
      <c r="D110" s="39"/>
      <c r="E110" s="15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:23" ht="15.75" customHeight="1" x14ac:dyDescent="0.25">
      <c r="A111" s="39"/>
      <c r="B111" s="39"/>
      <c r="C111" s="39"/>
      <c r="D111" s="39"/>
      <c r="E111" s="15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:23" ht="15.75" customHeight="1" x14ac:dyDescent="0.25">
      <c r="A112" s="39"/>
      <c r="B112" s="39"/>
      <c r="C112" s="39"/>
      <c r="D112" s="39"/>
      <c r="E112" s="15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:23" ht="15.75" customHeight="1" x14ac:dyDescent="0.25">
      <c r="A113" s="39"/>
      <c r="B113" s="39"/>
      <c r="C113" s="39"/>
      <c r="D113" s="39"/>
      <c r="E113" s="15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:23" ht="15.75" customHeight="1" x14ac:dyDescent="0.25">
      <c r="A114" s="39"/>
      <c r="B114" s="39"/>
      <c r="C114" s="39"/>
      <c r="D114" s="39"/>
      <c r="E114" s="15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:23" ht="15.75" customHeight="1" x14ac:dyDescent="0.25">
      <c r="A115" s="39"/>
      <c r="B115" s="39"/>
      <c r="C115" s="39"/>
      <c r="D115" s="39"/>
      <c r="E115" s="15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:23" ht="15.75" customHeight="1" x14ac:dyDescent="0.25">
      <c r="A116" s="39"/>
      <c r="B116" s="39"/>
      <c r="C116" s="39"/>
      <c r="D116" s="39"/>
      <c r="E116" s="15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:23" ht="15.75" customHeight="1" x14ac:dyDescent="0.25">
      <c r="A117" s="39"/>
      <c r="B117" s="39"/>
      <c r="C117" s="39"/>
      <c r="D117" s="39"/>
      <c r="E117" s="15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:23" ht="15.75" customHeight="1" x14ac:dyDescent="0.25">
      <c r="A118" s="39"/>
      <c r="B118" s="39"/>
      <c r="C118" s="39"/>
      <c r="D118" s="39"/>
      <c r="E118" s="15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:23" ht="15.75" customHeight="1" x14ac:dyDescent="0.25">
      <c r="A119" s="39"/>
      <c r="B119" s="39"/>
      <c r="C119" s="39"/>
      <c r="D119" s="39"/>
      <c r="E119" s="15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:23" ht="15.75" customHeight="1" x14ac:dyDescent="0.25">
      <c r="A120" s="39"/>
      <c r="B120" s="39"/>
      <c r="C120" s="39"/>
      <c r="D120" s="39"/>
      <c r="E120" s="15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3" t="s">
        <v>77</v>
      </c>
      <c r="R120" s="56" t="s">
        <v>124</v>
      </c>
      <c r="S120" s="39"/>
      <c r="T120" s="39"/>
      <c r="U120" s="39"/>
      <c r="V120" s="39"/>
      <c r="W120" s="39"/>
    </row>
    <row r="121" spans="1:23" ht="15.75" customHeight="1" x14ac:dyDescent="0.25">
      <c r="A121" s="39"/>
      <c r="B121" s="39"/>
      <c r="C121" s="39"/>
      <c r="D121" s="39"/>
      <c r="E121" s="15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58">
        <v>2022</v>
      </c>
      <c r="R121" s="57">
        <f>COUNTIF(D2:D58,Q121)</f>
        <v>11</v>
      </c>
      <c r="S121" s="39"/>
      <c r="T121" s="39"/>
      <c r="U121" s="39"/>
      <c r="V121" s="39"/>
      <c r="W121" s="39"/>
    </row>
    <row r="122" spans="1:23" ht="15.75" customHeight="1" x14ac:dyDescent="0.25">
      <c r="A122" s="39"/>
      <c r="B122" s="39"/>
      <c r="C122" s="39"/>
      <c r="D122" s="39"/>
      <c r="E122" s="15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144">
        <v>2021</v>
      </c>
      <c r="R122" s="145">
        <f>COUNTIF(D3:D59,Q122)</f>
        <v>3</v>
      </c>
      <c r="S122" s="39"/>
      <c r="T122" s="39"/>
      <c r="U122" s="39"/>
      <c r="V122" s="39"/>
      <c r="W122" s="39"/>
    </row>
    <row r="123" spans="1:23" ht="15.75" customHeight="1" x14ac:dyDescent="0.25">
      <c r="A123" s="39"/>
      <c r="B123" s="39"/>
      <c r="C123" s="39"/>
      <c r="D123" s="39"/>
      <c r="E123" s="15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2020</v>
      </c>
      <c r="R123" s="46">
        <f>COUNTIF(D3:D59,Q123)</f>
        <v>2</v>
      </c>
      <c r="S123" s="39"/>
      <c r="T123" s="39"/>
      <c r="U123" s="39"/>
      <c r="V123" s="39"/>
      <c r="W123" s="39"/>
    </row>
    <row r="124" spans="1:23" ht="15.75" customHeight="1" x14ac:dyDescent="0.25">
      <c r="A124" s="39"/>
      <c r="B124" s="39"/>
      <c r="C124" s="39"/>
      <c r="D124" s="39"/>
      <c r="E124" s="15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2019</v>
      </c>
      <c r="R124" s="46">
        <f>COUNTIF(D3:D59,Q124)</f>
        <v>5</v>
      </c>
      <c r="S124" s="39"/>
      <c r="T124" s="39"/>
      <c r="U124" s="39"/>
      <c r="V124" s="39"/>
      <c r="W124" s="39"/>
    </row>
    <row r="125" spans="1:23" ht="15.75" customHeight="1" x14ac:dyDescent="0.25">
      <c r="A125" s="39"/>
      <c r="B125" s="39"/>
      <c r="C125" s="39"/>
      <c r="D125" s="39"/>
      <c r="E125" s="15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2018</v>
      </c>
      <c r="R125" s="46">
        <f>COUNTIF(D3:D59,Q125)</f>
        <v>0</v>
      </c>
      <c r="S125" s="39"/>
      <c r="T125" s="39"/>
      <c r="U125" s="39"/>
      <c r="V125" s="39"/>
      <c r="W125" s="39"/>
    </row>
    <row r="126" spans="1:23" ht="15.75" customHeight="1" x14ac:dyDescent="0.25">
      <c r="A126" s="39"/>
      <c r="B126" s="39"/>
      <c r="C126" s="39"/>
      <c r="D126" s="39"/>
      <c r="E126" s="15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2017</v>
      </c>
      <c r="R126" s="46">
        <f>COUNTIF(D3:D59,Q126)</f>
        <v>0</v>
      </c>
      <c r="S126" s="39"/>
      <c r="T126" s="39"/>
      <c r="U126" s="39"/>
      <c r="V126" s="39"/>
      <c r="W126" s="39"/>
    </row>
    <row r="127" spans="1:23" ht="15.75" customHeight="1" x14ac:dyDescent="0.25">
      <c r="A127" s="39"/>
      <c r="B127" s="39"/>
      <c r="C127" s="39"/>
      <c r="D127" s="39"/>
      <c r="E127" s="15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2016</v>
      </c>
      <c r="R127" s="46">
        <f>COUNTIF(D3:D59,Q127)</f>
        <v>0</v>
      </c>
      <c r="S127" s="39"/>
      <c r="T127" s="39"/>
      <c r="U127" s="39"/>
      <c r="V127" s="39"/>
      <c r="W127" s="39"/>
    </row>
    <row r="128" spans="1:23" ht="15.75" customHeight="1" x14ac:dyDescent="0.25">
      <c r="A128" s="39"/>
      <c r="B128" s="39"/>
      <c r="C128" s="39"/>
      <c r="D128" s="39"/>
      <c r="E128" s="15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2015</v>
      </c>
      <c r="R128" s="46">
        <f>COUNTIF(D3:D59,Q128)</f>
        <v>1</v>
      </c>
      <c r="S128" s="39"/>
      <c r="T128" s="39"/>
      <c r="U128" s="39"/>
      <c r="V128" s="39"/>
      <c r="W128" s="39"/>
    </row>
    <row r="129" spans="1:23" ht="15.75" customHeight="1" x14ac:dyDescent="0.25">
      <c r="A129" s="39"/>
      <c r="B129" s="39"/>
      <c r="C129" s="39"/>
      <c r="D129" s="39"/>
      <c r="E129" s="15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2014</v>
      </c>
      <c r="R129" s="46">
        <f>COUNTIF(D3:D59,Q129)</f>
        <v>0</v>
      </c>
      <c r="S129" s="39"/>
      <c r="T129" s="39"/>
      <c r="U129" s="39"/>
      <c r="V129" s="39"/>
      <c r="W129" s="39"/>
    </row>
    <row r="130" spans="1:23" ht="15.75" customHeight="1" x14ac:dyDescent="0.25">
      <c r="A130" s="39"/>
      <c r="B130" s="39"/>
      <c r="C130" s="39"/>
      <c r="D130" s="39"/>
      <c r="E130" s="15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2013</v>
      </c>
      <c r="R130" s="46">
        <f>COUNTIF(D3:D59,Q130)</f>
        <v>0</v>
      </c>
      <c r="S130" s="39"/>
      <c r="T130" s="39"/>
      <c r="U130" s="39"/>
      <c r="V130" s="39"/>
      <c r="W130" s="39"/>
    </row>
    <row r="131" spans="1:23" ht="15.75" customHeight="1" x14ac:dyDescent="0.25">
      <c r="A131" s="39"/>
      <c r="B131" s="39"/>
      <c r="C131" s="39"/>
      <c r="D131" s="39"/>
      <c r="E131" s="15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2012</v>
      </c>
      <c r="R131" s="46">
        <f>COUNTIF(D3:D59,Q131)</f>
        <v>1</v>
      </c>
      <c r="S131" s="39"/>
      <c r="T131" s="39"/>
      <c r="U131" s="39"/>
      <c r="V131" s="39"/>
      <c r="W131" s="39"/>
    </row>
    <row r="132" spans="1:23" ht="15.75" customHeight="1" x14ac:dyDescent="0.25">
      <c r="A132" s="39"/>
      <c r="B132" s="39"/>
      <c r="C132" s="39"/>
      <c r="D132" s="39"/>
      <c r="E132" s="15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2011</v>
      </c>
      <c r="R132" s="46">
        <f>COUNTIF(D3:D59,Q132)</f>
        <v>2</v>
      </c>
      <c r="S132" s="39"/>
      <c r="T132" s="39"/>
      <c r="U132" s="39"/>
      <c r="V132" s="39"/>
      <c r="W132" s="39"/>
    </row>
    <row r="133" spans="1:23" ht="15.75" customHeight="1" x14ac:dyDescent="0.25">
      <c r="A133" s="39"/>
      <c r="B133" s="39"/>
      <c r="C133" s="39"/>
      <c r="D133" s="39"/>
      <c r="E133" s="15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2010</v>
      </c>
      <c r="R133" s="46">
        <f>COUNTIF(D3:D59,Q133)</f>
        <v>0</v>
      </c>
      <c r="S133" s="39"/>
      <c r="T133" s="39"/>
      <c r="U133" s="39"/>
      <c r="V133" s="39"/>
      <c r="W133" s="39"/>
    </row>
    <row r="134" spans="1:23" ht="15.75" customHeight="1" x14ac:dyDescent="0.25">
      <c r="A134" s="39"/>
      <c r="B134" s="39"/>
      <c r="C134" s="39"/>
      <c r="D134" s="39"/>
      <c r="E134" s="15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2009</v>
      </c>
      <c r="R134" s="46">
        <f>COUNTIF(D3:D59,Q134)</f>
        <v>0</v>
      </c>
      <c r="S134" s="39"/>
      <c r="T134" s="39"/>
      <c r="U134" s="39"/>
      <c r="V134" s="39"/>
      <c r="W134" s="39"/>
    </row>
    <row r="135" spans="1:23" ht="15.75" customHeight="1" x14ac:dyDescent="0.25">
      <c r="A135" s="39"/>
      <c r="B135" s="39"/>
      <c r="C135" s="39"/>
      <c r="D135" s="39"/>
      <c r="E135" s="15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2008</v>
      </c>
      <c r="R135" s="46">
        <f>COUNTIF(D3:D59,Q135)</f>
        <v>0</v>
      </c>
      <c r="S135" s="39"/>
      <c r="T135" s="39"/>
      <c r="U135" s="39"/>
      <c r="V135" s="39"/>
      <c r="W135" s="39"/>
    </row>
    <row r="136" spans="1:23" ht="15.75" customHeight="1" x14ac:dyDescent="0.25">
      <c r="A136" s="39"/>
      <c r="B136" s="39"/>
      <c r="C136" s="39"/>
      <c r="D136" s="39"/>
      <c r="E136" s="15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2007</v>
      </c>
      <c r="R136" s="46">
        <f>COUNTIF(D3:D59,Q136)</f>
        <v>0</v>
      </c>
      <c r="S136" s="39"/>
      <c r="T136" s="39"/>
      <c r="U136" s="39"/>
      <c r="V136" s="39"/>
      <c r="W136" s="39"/>
    </row>
    <row r="137" spans="1:23" ht="15.75" customHeight="1" x14ac:dyDescent="0.25">
      <c r="A137" s="39"/>
      <c r="B137" s="39"/>
      <c r="C137" s="39"/>
      <c r="D137" s="39"/>
      <c r="E137" s="15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2006</v>
      </c>
      <c r="R137" s="46">
        <f>COUNTIF(D3:D59,Q137)</f>
        <v>0</v>
      </c>
      <c r="S137" s="39"/>
      <c r="T137" s="39"/>
      <c r="U137" s="39"/>
      <c r="V137" s="39"/>
      <c r="W137" s="39"/>
    </row>
    <row r="138" spans="1:23" ht="15.75" customHeight="1" x14ac:dyDescent="0.25">
      <c r="A138" s="39"/>
      <c r="B138" s="39"/>
      <c r="C138" s="39"/>
      <c r="D138" s="39"/>
      <c r="E138" s="15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2005</v>
      </c>
      <c r="R138" s="46">
        <f>COUNTIF(D3:D59,Q138)</f>
        <v>1</v>
      </c>
      <c r="S138" s="39"/>
      <c r="T138" s="39"/>
      <c r="U138" s="39"/>
      <c r="V138" s="39"/>
      <c r="W138" s="39"/>
    </row>
    <row r="139" spans="1:23" ht="15.75" customHeight="1" x14ac:dyDescent="0.25">
      <c r="A139" s="39"/>
      <c r="B139" s="39"/>
      <c r="C139" s="39"/>
      <c r="D139" s="39"/>
      <c r="E139" s="15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2004</v>
      </c>
      <c r="R139" s="46">
        <f>COUNTIF(D3:D59,Q139)</f>
        <v>0</v>
      </c>
      <c r="S139" s="39"/>
      <c r="T139" s="39"/>
      <c r="U139" s="39"/>
      <c r="V139" s="39"/>
      <c r="W139" s="39"/>
    </row>
    <row r="140" spans="1:23" ht="15.75" customHeight="1" x14ac:dyDescent="0.25">
      <c r="A140" s="39"/>
      <c r="B140" s="39"/>
      <c r="C140" s="39"/>
      <c r="D140" s="39"/>
      <c r="E140" s="15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2003</v>
      </c>
      <c r="R140" s="46">
        <f>COUNTIF(D3:D59,Q140)</f>
        <v>1</v>
      </c>
      <c r="S140" s="39"/>
      <c r="T140" s="39"/>
      <c r="U140" s="39"/>
      <c r="V140" s="39"/>
      <c r="W140" s="39"/>
    </row>
    <row r="141" spans="1:23" ht="15.75" customHeight="1" x14ac:dyDescent="0.25">
      <c r="A141" s="39"/>
      <c r="B141" s="39"/>
      <c r="C141" s="39"/>
      <c r="D141" s="39"/>
      <c r="E141" s="15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2002</v>
      </c>
      <c r="R141" s="46">
        <f>COUNTIF(D3:D59,Q141)</f>
        <v>0</v>
      </c>
      <c r="S141" s="39"/>
      <c r="T141" s="39"/>
      <c r="U141" s="39"/>
      <c r="V141" s="39"/>
      <c r="W141" s="39"/>
    </row>
    <row r="142" spans="1:23" ht="15.75" customHeight="1" x14ac:dyDescent="0.25">
      <c r="A142" s="39"/>
      <c r="B142" s="39"/>
      <c r="C142" s="39"/>
      <c r="D142" s="39"/>
      <c r="E142" s="15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2001</v>
      </c>
      <c r="R142" s="46">
        <f>COUNTIF(D3:D59,Q142)</f>
        <v>0</v>
      </c>
      <c r="S142" s="39"/>
      <c r="T142" s="39"/>
      <c r="U142" s="39"/>
      <c r="V142" s="39"/>
      <c r="W142" s="39"/>
    </row>
    <row r="143" spans="1:23" ht="15.75" customHeight="1" x14ac:dyDescent="0.25">
      <c r="A143" s="39"/>
      <c r="B143" s="39"/>
      <c r="C143" s="39"/>
      <c r="D143" s="39"/>
      <c r="E143" s="15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2000</v>
      </c>
      <c r="R143" s="46">
        <f>COUNTIF(D3:D59,Q143)</f>
        <v>1</v>
      </c>
      <c r="S143" s="39"/>
      <c r="T143" s="39"/>
      <c r="U143" s="39"/>
      <c r="V143" s="39"/>
      <c r="W143" s="39"/>
    </row>
    <row r="144" spans="1:23" ht="15.75" customHeight="1" x14ac:dyDescent="0.25">
      <c r="A144" s="39"/>
      <c r="B144" s="39"/>
      <c r="C144" s="39"/>
      <c r="D144" s="39"/>
      <c r="E144" s="15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1999</v>
      </c>
      <c r="R144" s="46">
        <f>COUNTIF(D3:D59,Q144)</f>
        <v>1</v>
      </c>
      <c r="S144" s="39"/>
      <c r="T144" s="39"/>
      <c r="U144" s="39"/>
      <c r="V144" s="39"/>
      <c r="W144" s="39"/>
    </row>
    <row r="145" spans="1:23" ht="15.75" customHeight="1" x14ac:dyDescent="0.25">
      <c r="A145" s="39"/>
      <c r="B145" s="39"/>
      <c r="C145" s="39"/>
      <c r="D145" s="39"/>
      <c r="E145" s="15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1998</v>
      </c>
      <c r="R145" s="46">
        <f>COUNTIF(D3:D59,Q145)</f>
        <v>0</v>
      </c>
      <c r="S145" s="39"/>
      <c r="T145" s="39"/>
      <c r="U145" s="39"/>
      <c r="V145" s="39"/>
      <c r="W145" s="39"/>
    </row>
    <row r="146" spans="1:23" ht="15.75" customHeight="1" x14ac:dyDescent="0.25">
      <c r="A146" s="39"/>
      <c r="B146" s="39"/>
      <c r="C146" s="39"/>
      <c r="D146" s="39"/>
      <c r="E146" s="15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1997</v>
      </c>
      <c r="R146" s="46">
        <f>COUNTIF(D3:D45,Q146)</f>
        <v>0</v>
      </c>
      <c r="S146" s="39"/>
      <c r="T146" s="39"/>
      <c r="U146" s="39"/>
      <c r="V146" s="39"/>
      <c r="W146" s="39"/>
    </row>
    <row r="147" spans="1:23" ht="15.75" customHeight="1" x14ac:dyDescent="0.25">
      <c r="A147" s="39"/>
      <c r="B147" s="39"/>
      <c r="C147" s="39"/>
      <c r="D147" s="39"/>
      <c r="E147" s="15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1996</v>
      </c>
      <c r="R147" s="46">
        <f>COUNTIF(D3:D46,Q147)</f>
        <v>0</v>
      </c>
      <c r="S147" s="39"/>
      <c r="T147" s="39"/>
      <c r="U147" s="39"/>
      <c r="V147" s="39"/>
      <c r="W147" s="39"/>
    </row>
    <row r="148" spans="1:23" ht="15.75" customHeight="1" x14ac:dyDescent="0.25">
      <c r="A148" s="39"/>
      <c r="B148" s="39"/>
      <c r="C148" s="39"/>
      <c r="D148" s="39"/>
      <c r="E148" s="15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1995</v>
      </c>
      <c r="R148" s="46">
        <f>COUNTIF(D3:D47,Q148)</f>
        <v>0</v>
      </c>
      <c r="S148" s="39"/>
      <c r="T148" s="39"/>
      <c r="U148" s="39"/>
      <c r="V148" s="39"/>
      <c r="W148" s="39"/>
    </row>
    <row r="149" spans="1:23" ht="15.75" customHeight="1" x14ac:dyDescent="0.25">
      <c r="A149" s="39"/>
      <c r="B149" s="39"/>
      <c r="C149" s="39"/>
      <c r="D149" s="39"/>
      <c r="E149" s="15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1994</v>
      </c>
      <c r="R149" s="48">
        <f>COUNTIF(D3:D48,Q149)</f>
        <v>1</v>
      </c>
      <c r="S149" s="39"/>
      <c r="T149" s="39"/>
      <c r="U149" s="39"/>
      <c r="V149" s="39"/>
      <c r="W149" s="39"/>
    </row>
    <row r="150" spans="1:23" ht="15.75" customHeight="1" x14ac:dyDescent="0.25">
      <c r="A150" s="39"/>
      <c r="B150" s="39"/>
      <c r="C150" s="39"/>
      <c r="D150" s="39"/>
      <c r="E150" s="15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SUM(R121:R149)</f>
        <v>30</v>
      </c>
      <c r="S150" s="39"/>
      <c r="T150" s="39"/>
      <c r="U150" s="39"/>
      <c r="V150" s="39"/>
      <c r="W150" s="39"/>
    </row>
    <row r="151" spans="1:23" ht="15.75" customHeight="1" x14ac:dyDescent="0.25">
      <c r="A151" s="39"/>
      <c r="B151" s="39"/>
      <c r="C151" s="39"/>
      <c r="D151" s="39"/>
      <c r="E151" s="15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:23" ht="15.75" customHeight="1" x14ac:dyDescent="0.25">
      <c r="A152" s="39"/>
      <c r="B152" s="39"/>
      <c r="C152" s="39"/>
      <c r="D152" s="39"/>
      <c r="E152" s="15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:23" ht="15.75" customHeight="1" x14ac:dyDescent="0.25">
      <c r="A153" s="39"/>
      <c r="B153" s="39"/>
      <c r="C153" s="39"/>
      <c r="D153" s="39"/>
      <c r="E153" s="15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39"/>
    </row>
  </sheetData>
  <sortState xmlns:xlrd2="http://schemas.microsoft.com/office/spreadsheetml/2017/richdata2" ref="J9:J13">
    <sortCondition ref="J9"/>
  </sortState>
  <mergeCells count="18">
    <mergeCell ref="M35:N35"/>
    <mergeCell ref="M28:N28"/>
    <mergeCell ref="M21:N21"/>
    <mergeCell ref="J21:K21"/>
    <mergeCell ref="M2:N2"/>
    <mergeCell ref="J2:K2"/>
    <mergeCell ref="M9:N9"/>
    <mergeCell ref="J9:K9"/>
    <mergeCell ref="J14:K14"/>
    <mergeCell ref="M14:N14"/>
    <mergeCell ref="J28:K28"/>
    <mergeCell ref="J35:K35"/>
    <mergeCell ref="P41:R41"/>
    <mergeCell ref="P36:R36"/>
    <mergeCell ref="P37:R37"/>
    <mergeCell ref="P38:R38"/>
    <mergeCell ref="P39:R39"/>
    <mergeCell ref="P40:R40"/>
  </mergeCells>
  <hyperlinks>
    <hyperlink ref="J116" r:id="rId1" xr:uid="{00000000-0004-0000-0300-000000000000}"/>
    <hyperlink ref="J117" r:id="rId2" xr:uid="{00000000-0004-0000-0300-000001000000}"/>
  </hyperlink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69CA-387B-46EE-8AF5-1104FD3CA4B0}">
  <dimension ref="A1:Z153"/>
  <sheetViews>
    <sheetView zoomScaleNormal="100" workbookViewId="0">
      <selection activeCell="N35" sqref="N35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6" t="s">
        <v>284</v>
      </c>
      <c r="K2" s="188"/>
      <c r="L2" s="136"/>
      <c r="M2" s="188" t="s">
        <v>285</v>
      </c>
      <c r="N2" s="187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374</v>
      </c>
      <c r="D3" s="73">
        <v>2017</v>
      </c>
      <c r="E3" s="152" t="s">
        <v>439</v>
      </c>
      <c r="F3" s="74" t="s">
        <v>265</v>
      </c>
      <c r="G3" s="74" t="s">
        <v>13</v>
      </c>
      <c r="H3" s="75" t="s">
        <v>13</v>
      </c>
      <c r="I3" s="6"/>
      <c r="J3" s="122" t="s">
        <v>373</v>
      </c>
      <c r="K3" s="132">
        <v>0.24652777777777779</v>
      </c>
      <c r="L3" s="137"/>
      <c r="M3" s="131" t="s">
        <v>378</v>
      </c>
      <c r="N3" s="72">
        <v>0.24305555555555555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381</v>
      </c>
      <c r="D4" s="54">
        <v>2001</v>
      </c>
      <c r="E4" s="153" t="s">
        <v>444</v>
      </c>
      <c r="F4" s="69" t="s">
        <v>379</v>
      </c>
      <c r="G4" s="69" t="s">
        <v>380</v>
      </c>
      <c r="H4" s="60">
        <v>0.25555555555555559</v>
      </c>
      <c r="I4" s="6"/>
      <c r="J4" s="113" t="s">
        <v>370</v>
      </c>
      <c r="K4" s="133">
        <v>0.22361111111111109</v>
      </c>
      <c r="L4" s="137"/>
      <c r="M4" s="101" t="s">
        <v>377</v>
      </c>
      <c r="N4" s="60">
        <v>1.1048611111111111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382</v>
      </c>
      <c r="D5" s="73">
        <v>2018</v>
      </c>
      <c r="E5" s="152" t="s">
        <v>440</v>
      </c>
      <c r="F5" s="74" t="s">
        <v>383</v>
      </c>
      <c r="G5" s="74" t="s">
        <v>384</v>
      </c>
      <c r="H5" s="75">
        <v>0.5708333333333333</v>
      </c>
      <c r="I5" s="6"/>
      <c r="J5" s="135" t="s">
        <v>375</v>
      </c>
      <c r="K5" s="77">
        <v>0.1875</v>
      </c>
      <c r="L5" s="137"/>
      <c r="M5" s="112" t="s">
        <v>213</v>
      </c>
      <c r="N5" s="75">
        <v>9.9999999999999992E-2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405</v>
      </c>
      <c r="D6" s="54">
        <v>2023</v>
      </c>
      <c r="E6" s="153" t="s">
        <v>441</v>
      </c>
      <c r="F6" s="69" t="s">
        <v>387</v>
      </c>
      <c r="G6" s="69" t="s">
        <v>388</v>
      </c>
      <c r="H6" s="60">
        <v>0.71388888888888891</v>
      </c>
      <c r="I6" s="6"/>
      <c r="M6" s="114" t="s">
        <v>370</v>
      </c>
      <c r="N6" s="60">
        <v>2.9861111111111113E-2</v>
      </c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389</v>
      </c>
      <c r="D7" s="73">
        <v>2020</v>
      </c>
      <c r="E7" s="152" t="s">
        <v>441</v>
      </c>
      <c r="F7" s="74" t="s">
        <v>390</v>
      </c>
      <c r="G7" s="74" t="s">
        <v>400</v>
      </c>
      <c r="H7" s="75">
        <v>0.80555555555555547</v>
      </c>
      <c r="I7" s="6"/>
      <c r="M7" s="112" t="s">
        <v>344</v>
      </c>
      <c r="N7" s="75">
        <v>0.13125000000000001</v>
      </c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392</v>
      </c>
      <c r="D8" s="54">
        <v>2021</v>
      </c>
      <c r="E8" s="153" t="s">
        <v>440</v>
      </c>
      <c r="F8" s="69" t="s">
        <v>393</v>
      </c>
      <c r="G8" s="69" t="s">
        <v>393</v>
      </c>
      <c r="H8" s="60">
        <v>8.5416666666666655E-2</v>
      </c>
      <c r="I8" s="6"/>
      <c r="M8" s="143" t="s">
        <v>362</v>
      </c>
      <c r="N8" s="102">
        <v>0.53819444444444442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394</v>
      </c>
      <c r="D9" s="73">
        <v>2020</v>
      </c>
      <c r="E9" s="152" t="s">
        <v>442</v>
      </c>
      <c r="F9" s="74" t="s">
        <v>395</v>
      </c>
      <c r="G9" s="74" t="s">
        <v>146</v>
      </c>
      <c r="H9" s="75">
        <v>0.15972222222222224</v>
      </c>
      <c r="I9" s="6"/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397</v>
      </c>
      <c r="D10" s="54">
        <v>2020</v>
      </c>
      <c r="E10" s="153" t="s">
        <v>442</v>
      </c>
      <c r="F10" s="69" t="s">
        <v>395</v>
      </c>
      <c r="G10" s="69" t="s">
        <v>396</v>
      </c>
      <c r="H10" s="60">
        <v>1.1847222222222222</v>
      </c>
      <c r="I10" s="6"/>
      <c r="J10" s="186" t="s">
        <v>286</v>
      </c>
      <c r="K10" s="187"/>
      <c r="L10" s="136"/>
      <c r="M10" s="186" t="s">
        <v>287</v>
      </c>
      <c r="N10" s="187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447</v>
      </c>
      <c r="D11" s="73">
        <v>2020</v>
      </c>
      <c r="E11" s="152" t="s">
        <v>442</v>
      </c>
      <c r="F11" s="74" t="s">
        <v>396</v>
      </c>
      <c r="G11" s="74" t="s">
        <v>408</v>
      </c>
      <c r="H11" s="75">
        <v>0.5444444444444444</v>
      </c>
      <c r="I11" s="6"/>
      <c r="J11" s="122" t="s">
        <v>136</v>
      </c>
      <c r="K11" s="132">
        <v>4.7222222222222221E-2</v>
      </c>
      <c r="L11" s="137"/>
      <c r="M11" s="131" t="s">
        <v>377</v>
      </c>
      <c r="N11" s="72">
        <v>0.41944444444444445</v>
      </c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398</v>
      </c>
      <c r="D12" s="54">
        <v>2018</v>
      </c>
      <c r="E12" s="153" t="s">
        <v>442</v>
      </c>
      <c r="F12" s="69" t="s">
        <v>149</v>
      </c>
      <c r="G12" s="69" t="s">
        <v>399</v>
      </c>
      <c r="H12" s="60">
        <v>0.30138888888888887</v>
      </c>
      <c r="I12" s="6"/>
      <c r="J12" s="113" t="s">
        <v>386</v>
      </c>
      <c r="K12" s="133">
        <v>8.819444444444445E-2</v>
      </c>
      <c r="L12" s="137"/>
      <c r="M12" s="101" t="s">
        <v>136</v>
      </c>
      <c r="N12" s="60">
        <v>0.27361111111111108</v>
      </c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401</v>
      </c>
      <c r="D13" s="73">
        <v>1997</v>
      </c>
      <c r="E13" s="152" t="s">
        <v>442</v>
      </c>
      <c r="F13" s="74" t="s">
        <v>402</v>
      </c>
      <c r="G13" s="74" t="s">
        <v>404</v>
      </c>
      <c r="H13" s="75">
        <v>0.64166666666666672</v>
      </c>
      <c r="I13" s="6"/>
      <c r="J13" s="112" t="s">
        <v>362</v>
      </c>
      <c r="K13" s="132">
        <v>0.32291666666666669</v>
      </c>
      <c r="L13" s="137"/>
      <c r="M13" s="73" t="s">
        <v>202</v>
      </c>
      <c r="N13" s="75">
        <v>0.14444444444444446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403</v>
      </c>
      <c r="D14" s="54">
        <v>1993</v>
      </c>
      <c r="E14" s="153" t="s">
        <v>442</v>
      </c>
      <c r="F14" s="69" t="s">
        <v>404</v>
      </c>
      <c r="G14" s="69" t="s">
        <v>404</v>
      </c>
      <c r="H14" s="60">
        <v>0.21319444444444444</v>
      </c>
      <c r="I14" s="6"/>
      <c r="J14" s="113" t="s">
        <v>202</v>
      </c>
      <c r="K14" s="60">
        <v>0.16180555555555556</v>
      </c>
      <c r="L14" s="61"/>
      <c r="M14" s="143" t="s">
        <v>413</v>
      </c>
      <c r="N14" s="102">
        <v>5.347222222222222E-2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406</v>
      </c>
      <c r="D15" s="73">
        <v>2016</v>
      </c>
      <c r="E15" s="152" t="s">
        <v>442</v>
      </c>
      <c r="F15" s="74" t="s">
        <v>157</v>
      </c>
      <c r="G15" s="74" t="s">
        <v>407</v>
      </c>
      <c r="H15" s="75">
        <v>0.59791666666666665</v>
      </c>
      <c r="I15" s="6"/>
      <c r="J15" s="135" t="s">
        <v>391</v>
      </c>
      <c r="K15" s="77">
        <v>3.3333333333333333E-2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410</v>
      </c>
      <c r="D16" s="54">
        <v>1997</v>
      </c>
      <c r="E16" s="153" t="s">
        <v>443</v>
      </c>
      <c r="F16" s="69" t="s">
        <v>411</v>
      </c>
      <c r="G16" s="69" t="s">
        <v>13</v>
      </c>
      <c r="H16" s="60" t="s">
        <v>13</v>
      </c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6" ht="15.75" customHeight="1" x14ac:dyDescent="0.25">
      <c r="A17" s="39"/>
      <c r="B17" s="70">
        <v>15</v>
      </c>
      <c r="C17" s="73" t="s">
        <v>412</v>
      </c>
      <c r="D17" s="73">
        <v>2023</v>
      </c>
      <c r="E17" s="152" t="s">
        <v>441</v>
      </c>
      <c r="F17" s="74" t="s">
        <v>309</v>
      </c>
      <c r="G17" s="74" t="s">
        <v>416</v>
      </c>
      <c r="H17" s="75">
        <v>6.063194444444445</v>
      </c>
      <c r="I17" s="6"/>
      <c r="J17" s="186" t="s">
        <v>288</v>
      </c>
      <c r="K17" s="187"/>
      <c r="L17" s="136"/>
      <c r="M17" s="186" t="s">
        <v>289</v>
      </c>
      <c r="N17" s="187"/>
      <c r="O17" s="39"/>
      <c r="P17" s="39"/>
      <c r="Q17" s="39"/>
      <c r="R17" s="39"/>
      <c r="S17" s="39"/>
      <c r="T17" s="39"/>
      <c r="U17" s="39"/>
      <c r="V17" s="6"/>
      <c r="W17" s="111"/>
    </row>
    <row r="18" spans="1:26" ht="15.75" customHeight="1" x14ac:dyDescent="0.25">
      <c r="A18" s="39"/>
      <c r="B18" s="78">
        <v>16</v>
      </c>
      <c r="C18" s="54" t="s">
        <v>418</v>
      </c>
      <c r="D18" s="54">
        <v>2023</v>
      </c>
      <c r="E18" s="153" t="s">
        <v>440</v>
      </c>
      <c r="F18" s="69" t="s">
        <v>419</v>
      </c>
      <c r="G18" s="69" t="s">
        <v>191</v>
      </c>
      <c r="H18" s="60">
        <v>0.49652777777777773</v>
      </c>
      <c r="I18" s="6"/>
      <c r="J18" s="122" t="s">
        <v>413</v>
      </c>
      <c r="K18" s="132">
        <v>0.3125</v>
      </c>
      <c r="L18" s="137"/>
      <c r="M18" s="131" t="s">
        <v>413</v>
      </c>
      <c r="N18" s="72">
        <v>0.27777777777777779</v>
      </c>
      <c r="O18" s="39"/>
      <c r="P18" s="39"/>
      <c r="Q18" s="39"/>
      <c r="R18" s="39"/>
      <c r="S18" s="39"/>
      <c r="T18" s="39"/>
      <c r="U18" s="39"/>
      <c r="V18" s="6"/>
      <c r="W18" s="111"/>
    </row>
    <row r="19" spans="1:26" ht="15.75" customHeight="1" x14ac:dyDescent="0.25">
      <c r="A19" s="39"/>
      <c r="B19" s="70">
        <v>17</v>
      </c>
      <c r="C19" s="73" t="s">
        <v>420</v>
      </c>
      <c r="D19" s="73">
        <v>2020</v>
      </c>
      <c r="E19" s="152" t="s">
        <v>440</v>
      </c>
      <c r="F19" s="74" t="s">
        <v>421</v>
      </c>
      <c r="G19" s="74" t="s">
        <v>421</v>
      </c>
      <c r="H19" s="75">
        <v>9.375E-2</v>
      </c>
      <c r="I19" s="6"/>
      <c r="J19" s="113" t="s">
        <v>377</v>
      </c>
      <c r="K19" s="133">
        <v>0.13333333333333333</v>
      </c>
      <c r="L19" s="137"/>
      <c r="M19" s="101" t="s">
        <v>415</v>
      </c>
      <c r="N19" s="60">
        <v>0.1125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6" ht="15.75" customHeight="1" x14ac:dyDescent="0.25">
      <c r="A20" s="39"/>
      <c r="B20" s="78">
        <v>18</v>
      </c>
      <c r="C20" s="54" t="s">
        <v>422</v>
      </c>
      <c r="D20" s="54">
        <v>2021</v>
      </c>
      <c r="E20" s="153" t="s">
        <v>440</v>
      </c>
      <c r="F20" s="69" t="s">
        <v>423</v>
      </c>
      <c r="G20" s="69">
        <v>45123</v>
      </c>
      <c r="H20" s="60">
        <v>0.2638888888888889</v>
      </c>
      <c r="I20" s="6"/>
      <c r="J20" s="135" t="s">
        <v>202</v>
      </c>
      <c r="K20" s="77">
        <v>3.2638888888888891E-2</v>
      </c>
      <c r="L20" s="137"/>
      <c r="M20" s="135" t="s">
        <v>202</v>
      </c>
      <c r="N20" s="77">
        <v>0.15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6" ht="15.75" customHeight="1" x14ac:dyDescent="0.25">
      <c r="A21" s="39"/>
      <c r="B21" s="70">
        <v>19</v>
      </c>
      <c r="C21" s="73" t="s">
        <v>426</v>
      </c>
      <c r="D21" s="73">
        <v>2023</v>
      </c>
      <c r="E21" s="152" t="s">
        <v>440</v>
      </c>
      <c r="F21" s="74" t="s">
        <v>197</v>
      </c>
      <c r="G21" s="74" t="s">
        <v>427</v>
      </c>
      <c r="H21" s="75">
        <v>0.51388888888888895</v>
      </c>
      <c r="I21" s="6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8"/>
    </row>
    <row r="22" spans="1:26" ht="15.75" customHeight="1" x14ac:dyDescent="0.25">
      <c r="A22" s="39"/>
      <c r="B22" s="78">
        <v>20</v>
      </c>
      <c r="C22" s="54" t="s">
        <v>430</v>
      </c>
      <c r="D22" s="54">
        <v>2011</v>
      </c>
      <c r="E22" s="153" t="s">
        <v>439</v>
      </c>
      <c r="F22" s="69" t="s">
        <v>428</v>
      </c>
      <c r="G22" s="69" t="s">
        <v>429</v>
      </c>
      <c r="H22" s="60">
        <v>0.50555555555555554</v>
      </c>
      <c r="I22" s="6"/>
      <c r="J22" s="186" t="s">
        <v>290</v>
      </c>
      <c r="K22" s="187"/>
      <c r="L22" s="136"/>
      <c r="M22" s="186" t="s">
        <v>291</v>
      </c>
      <c r="N22" s="187"/>
      <c r="O22" s="39"/>
      <c r="P22" s="63" t="s">
        <v>32</v>
      </c>
      <c r="Q22" s="95">
        <v>0.18055555555555555</v>
      </c>
      <c r="R22" s="95">
        <f>SUM(K3:K5)</f>
        <v>0.65763888888888888</v>
      </c>
      <c r="S22" s="96">
        <f t="shared" ref="S22:S28" si="0">Q22+R22</f>
        <v>0.83819444444444446</v>
      </c>
      <c r="T22" s="39"/>
      <c r="U22" s="104" t="s">
        <v>376</v>
      </c>
      <c r="V22" s="146"/>
      <c r="W22" s="147"/>
      <c r="X22" s="147"/>
      <c r="Y22" s="146"/>
      <c r="Z22" s="39"/>
    </row>
    <row r="23" spans="1:26" ht="15.75" customHeight="1" x14ac:dyDescent="0.25">
      <c r="A23" s="39"/>
      <c r="B23" s="70">
        <v>21</v>
      </c>
      <c r="C23" s="73" t="s">
        <v>431</v>
      </c>
      <c r="D23" s="73">
        <v>2021</v>
      </c>
      <c r="E23" s="152" t="s">
        <v>442</v>
      </c>
      <c r="F23" s="74" t="s">
        <v>432</v>
      </c>
      <c r="G23" s="74" t="s">
        <v>433</v>
      </c>
      <c r="H23" s="75">
        <v>0.45277777777777778</v>
      </c>
      <c r="I23" s="6"/>
      <c r="J23" s="122" t="s">
        <v>303</v>
      </c>
      <c r="K23" s="132">
        <v>0.3611111111111111</v>
      </c>
      <c r="L23" s="137"/>
      <c r="M23" s="131" t="s">
        <v>377</v>
      </c>
      <c r="N23" s="72">
        <v>1.1909722222222221</v>
      </c>
      <c r="O23" s="39"/>
      <c r="P23" s="94" t="s">
        <v>33</v>
      </c>
      <c r="Q23" s="64">
        <f>SUM(H4:H5)</f>
        <v>0.82638888888888884</v>
      </c>
      <c r="R23" s="64">
        <f>SUM(N3:N8)</f>
        <v>2.1472222222222221</v>
      </c>
      <c r="S23" s="90">
        <f t="shared" si="0"/>
        <v>2.973611111111111</v>
      </c>
      <c r="T23" s="39"/>
      <c r="U23" s="105" t="s">
        <v>385</v>
      </c>
      <c r="V23" s="146"/>
      <c r="W23" s="147"/>
      <c r="X23" s="147"/>
      <c r="Y23" s="146"/>
      <c r="Z23" s="39"/>
    </row>
    <row r="24" spans="1:26" ht="15.75" customHeight="1" x14ac:dyDescent="0.25">
      <c r="A24" s="39"/>
      <c r="B24" s="78">
        <v>22</v>
      </c>
      <c r="C24" s="54" t="s">
        <v>434</v>
      </c>
      <c r="D24" s="54">
        <v>2013</v>
      </c>
      <c r="E24" s="153" t="s">
        <v>439</v>
      </c>
      <c r="F24" s="69" t="s">
        <v>73</v>
      </c>
      <c r="G24" s="69" t="s">
        <v>436</v>
      </c>
      <c r="H24" s="60">
        <v>1.1722222222222223</v>
      </c>
      <c r="I24" s="39"/>
      <c r="J24" s="113" t="s">
        <v>136</v>
      </c>
      <c r="K24" s="133">
        <v>4.7916666666666663E-2</v>
      </c>
      <c r="L24" s="137"/>
      <c r="M24" s="101" t="s">
        <v>136</v>
      </c>
      <c r="N24" s="60">
        <v>0.52777777777777779</v>
      </c>
      <c r="O24" s="39"/>
      <c r="P24" s="93" t="s">
        <v>34</v>
      </c>
      <c r="Q24" s="81">
        <f>SUM(H6:H10,H12,W24)</f>
        <v>3.4152777777777779</v>
      </c>
      <c r="R24" s="81">
        <f>SUM(K11:K15)</f>
        <v>0.65347222222222223</v>
      </c>
      <c r="S24" s="97">
        <f t="shared" si="0"/>
        <v>4.0687499999999996</v>
      </c>
      <c r="T24" s="39"/>
      <c r="U24" s="100" t="s">
        <v>424</v>
      </c>
      <c r="V24" s="146"/>
      <c r="W24" s="147">
        <v>0.16458333333333333</v>
      </c>
      <c r="X24" s="147"/>
      <c r="Y24" s="146"/>
      <c r="Z24" s="39"/>
    </row>
    <row r="25" spans="1:26" ht="15.75" customHeight="1" x14ac:dyDescent="0.25">
      <c r="A25" s="39"/>
      <c r="B25" s="70">
        <v>23</v>
      </c>
      <c r="C25" s="73" t="s">
        <v>437</v>
      </c>
      <c r="D25" s="73">
        <v>2009</v>
      </c>
      <c r="E25" s="152" t="s">
        <v>446</v>
      </c>
      <c r="F25" s="74" t="s">
        <v>221</v>
      </c>
      <c r="G25" s="74" t="s">
        <v>228</v>
      </c>
      <c r="H25" s="75">
        <v>1.4138888888888888</v>
      </c>
      <c r="I25" s="39"/>
      <c r="J25" s="112" t="s">
        <v>344</v>
      </c>
      <c r="K25" s="75">
        <v>0.10416666666666667</v>
      </c>
      <c r="L25" s="140"/>
      <c r="M25" s="52"/>
      <c r="N25" s="138"/>
      <c r="O25" s="39"/>
      <c r="P25" s="94" t="s">
        <v>35</v>
      </c>
      <c r="Q25" s="64">
        <f>SUM(H13:H15,W25)</f>
        <v>1.8326388888888892</v>
      </c>
      <c r="R25" s="64">
        <f>SUM(N11:N14)</f>
        <v>0.89097222222222228</v>
      </c>
      <c r="S25" s="90">
        <f t="shared" si="0"/>
        <v>2.7236111111111114</v>
      </c>
      <c r="T25" s="39"/>
      <c r="U25" s="105" t="s">
        <v>409</v>
      </c>
      <c r="V25" s="146"/>
      <c r="W25" s="147">
        <v>0.37986111111111115</v>
      </c>
      <c r="X25" s="147"/>
      <c r="Y25" s="146"/>
      <c r="Z25" s="39"/>
    </row>
    <row r="26" spans="1:26" ht="15.75" customHeight="1" x14ac:dyDescent="0.25">
      <c r="A26" s="39"/>
      <c r="B26" s="78">
        <v>24</v>
      </c>
      <c r="C26" s="54" t="s">
        <v>448</v>
      </c>
      <c r="D26" s="54">
        <v>1999</v>
      </c>
      <c r="E26" s="153" t="s">
        <v>440</v>
      </c>
      <c r="F26" s="69" t="s">
        <v>229</v>
      </c>
      <c r="G26" s="69" t="s">
        <v>13</v>
      </c>
      <c r="H26" s="60" t="s">
        <v>13</v>
      </c>
      <c r="I26" s="39"/>
      <c r="J26" s="14" t="s">
        <v>413</v>
      </c>
      <c r="K26" s="102">
        <v>6.1111111111111116E-2</v>
      </c>
      <c r="O26" s="39"/>
      <c r="P26" s="93" t="s">
        <v>36</v>
      </c>
      <c r="Q26" s="81">
        <f>SUM(W26:X26)</f>
        <v>3.6847222222222222</v>
      </c>
      <c r="R26" s="81">
        <f>SUM(K18:K20)</f>
        <v>0.47847222222222219</v>
      </c>
      <c r="S26" s="97">
        <f t="shared" si="0"/>
        <v>4.1631944444444446</v>
      </c>
      <c r="T26" s="39"/>
      <c r="U26" s="99" t="s">
        <v>414</v>
      </c>
      <c r="V26" s="146"/>
      <c r="W26" s="147">
        <v>3.5166666666666666</v>
      </c>
      <c r="X26" s="147">
        <v>0.16805555555555554</v>
      </c>
      <c r="Y26" s="146"/>
      <c r="Z26" s="39"/>
    </row>
    <row r="27" spans="1:26" ht="15.75" customHeight="1" x14ac:dyDescent="0.25">
      <c r="A27" s="39"/>
      <c r="B27" s="70">
        <v>25</v>
      </c>
      <c r="C27" s="73" t="s">
        <v>450</v>
      </c>
      <c r="D27" s="73">
        <v>2023</v>
      </c>
      <c r="E27" s="152" t="s">
        <v>442</v>
      </c>
      <c r="F27" s="74" t="s">
        <v>451</v>
      </c>
      <c r="G27" s="74" t="s">
        <v>99</v>
      </c>
      <c r="H27" s="75">
        <v>1.5833333333333333</v>
      </c>
      <c r="I27" s="39"/>
      <c r="O27" s="39"/>
      <c r="P27" s="94" t="s">
        <v>37</v>
      </c>
      <c r="Q27" s="64">
        <f>SUM(W27)</f>
        <v>2.0118055555555556</v>
      </c>
      <c r="R27" s="64">
        <f>SUM(N18:N20)</f>
        <v>0.54027777777777775</v>
      </c>
      <c r="S27" s="90">
        <f t="shared" si="0"/>
        <v>2.5520833333333335</v>
      </c>
      <c r="T27" s="39"/>
      <c r="U27" s="98" t="s">
        <v>417</v>
      </c>
      <c r="V27" s="146"/>
      <c r="W27" s="147">
        <v>2.0118055555555556</v>
      </c>
      <c r="X27" s="111"/>
      <c r="Y27" s="146"/>
      <c r="Z27" s="39"/>
    </row>
    <row r="28" spans="1:26" ht="15.75" customHeight="1" x14ac:dyDescent="0.25">
      <c r="A28" s="39"/>
      <c r="B28" s="78">
        <v>26</v>
      </c>
      <c r="C28" s="54" t="s">
        <v>452</v>
      </c>
      <c r="D28" s="54">
        <v>2023</v>
      </c>
      <c r="E28" s="153" t="s">
        <v>440</v>
      </c>
      <c r="F28" s="69" t="s">
        <v>305</v>
      </c>
      <c r="G28" s="69" t="s">
        <v>305</v>
      </c>
      <c r="H28" s="60">
        <v>2.6388888888888889E-2</v>
      </c>
      <c r="I28" s="39"/>
      <c r="J28" s="186" t="s">
        <v>292</v>
      </c>
      <c r="K28" s="187"/>
      <c r="L28" s="136"/>
      <c r="M28" s="186" t="s">
        <v>293</v>
      </c>
      <c r="N28" s="187"/>
      <c r="O28" s="39"/>
      <c r="P28" s="93" t="s">
        <v>38</v>
      </c>
      <c r="Q28" s="81">
        <f>SUM(H18:H21,W28)</f>
        <v>1.9027777777777777</v>
      </c>
      <c r="R28" s="81">
        <f>SUM(K23:K26)</f>
        <v>0.57430555555555551</v>
      </c>
      <c r="S28" s="97">
        <f t="shared" si="0"/>
        <v>2.4770833333333333</v>
      </c>
      <c r="T28" s="39"/>
      <c r="U28" s="99" t="s">
        <v>425</v>
      </c>
      <c r="V28" s="146"/>
      <c r="W28" s="147">
        <v>0.53472222222222221</v>
      </c>
      <c r="X28" s="147"/>
      <c r="Y28" s="146"/>
      <c r="Z28" s="39"/>
    </row>
    <row r="29" spans="1:26" ht="15.75" customHeight="1" x14ac:dyDescent="0.25">
      <c r="A29" s="39"/>
      <c r="B29" s="70">
        <v>27</v>
      </c>
      <c r="C29" s="73" t="s">
        <v>453</v>
      </c>
      <c r="D29" s="73">
        <v>2023</v>
      </c>
      <c r="E29" s="152" t="s">
        <v>441</v>
      </c>
      <c r="F29" s="74" t="s">
        <v>454</v>
      </c>
      <c r="G29" s="74">
        <v>45224</v>
      </c>
      <c r="H29" s="75">
        <v>0.77986111111111101</v>
      </c>
      <c r="I29" s="39"/>
      <c r="J29" s="122" t="s">
        <v>136</v>
      </c>
      <c r="K29" s="132">
        <v>0.90208333333333324</v>
      </c>
      <c r="L29" s="137"/>
      <c r="M29" s="141" t="s">
        <v>455</v>
      </c>
      <c r="N29" s="72">
        <v>0.36041666666666666</v>
      </c>
      <c r="O29" s="39"/>
      <c r="P29" s="94" t="s">
        <v>39</v>
      </c>
      <c r="Q29" s="64">
        <f>SUM(H22:H23,W29)</f>
        <v>1.7124999999999999</v>
      </c>
      <c r="R29" s="64">
        <f>SUM(N23:N24)</f>
        <v>1.71875</v>
      </c>
      <c r="S29" s="90">
        <f>Q29+R29</f>
        <v>3.4312499999999999</v>
      </c>
      <c r="T29" s="39"/>
      <c r="U29" s="105" t="s">
        <v>435</v>
      </c>
      <c r="V29" s="146"/>
      <c r="W29" s="111">
        <v>0.75416666666666676</v>
      </c>
      <c r="X29" s="147"/>
      <c r="Y29" s="146"/>
      <c r="Z29" s="39"/>
    </row>
    <row r="30" spans="1:26" ht="15.75" customHeight="1" x14ac:dyDescent="0.25">
      <c r="A30" s="39"/>
      <c r="B30" s="78">
        <v>28</v>
      </c>
      <c r="C30" s="54" t="s">
        <v>456</v>
      </c>
      <c r="D30" s="54">
        <v>2023</v>
      </c>
      <c r="E30" s="153" t="s">
        <v>440</v>
      </c>
      <c r="F30" s="69" t="s">
        <v>457</v>
      </c>
      <c r="G30" s="69" t="s">
        <v>458</v>
      </c>
      <c r="H30" s="60">
        <v>0.16527777777777777</v>
      </c>
      <c r="I30" s="39"/>
      <c r="J30" s="113" t="s">
        <v>377</v>
      </c>
      <c r="K30" s="133">
        <v>0.23541666666666669</v>
      </c>
      <c r="L30" s="140"/>
      <c r="M30" s="142" t="s">
        <v>136</v>
      </c>
      <c r="N30" s="60">
        <v>0.44861111111111113</v>
      </c>
      <c r="O30" s="39"/>
      <c r="P30" s="93" t="s">
        <v>40</v>
      </c>
      <c r="Q30" s="81">
        <f>SUM(H25,W30:X30)</f>
        <v>1.9534722222222221</v>
      </c>
      <c r="R30" s="81">
        <f>SUM(K29:K32)</f>
        <v>1.25</v>
      </c>
      <c r="S30" s="97">
        <f>Q30+R30</f>
        <v>3.2034722222222221</v>
      </c>
      <c r="T30" s="39"/>
      <c r="U30" s="99" t="s">
        <v>449</v>
      </c>
      <c r="V30" s="146"/>
      <c r="W30" s="147">
        <v>0.41805555555555557</v>
      </c>
      <c r="X30" s="147">
        <v>0.12152777777777778</v>
      </c>
      <c r="Y30" s="146"/>
      <c r="Z30" s="39"/>
    </row>
    <row r="31" spans="1:26" ht="15.75" customHeight="1" x14ac:dyDescent="0.25">
      <c r="A31" s="39"/>
      <c r="B31" s="70">
        <v>29</v>
      </c>
      <c r="C31" s="73" t="s">
        <v>461</v>
      </c>
      <c r="D31" s="73">
        <v>2021</v>
      </c>
      <c r="E31" s="152" t="s">
        <v>440</v>
      </c>
      <c r="F31" s="74" t="s">
        <v>460</v>
      </c>
      <c r="G31" s="74" t="s">
        <v>460</v>
      </c>
      <c r="H31" s="75">
        <v>4.9999999999999996E-2</v>
      </c>
      <c r="I31" s="39"/>
      <c r="J31" s="112" t="s">
        <v>413</v>
      </c>
      <c r="K31" s="75">
        <v>7.1527777777777787E-2</v>
      </c>
      <c r="L31" s="137"/>
      <c r="M31" s="115" t="s">
        <v>377</v>
      </c>
      <c r="N31" s="77">
        <v>3.0555555555555555E-2</v>
      </c>
      <c r="O31" s="39"/>
      <c r="P31" s="94" t="s">
        <v>41</v>
      </c>
      <c r="Q31" s="64">
        <f>SUM(H28:H30,W31)</f>
        <v>2.098611111111111</v>
      </c>
      <c r="R31" s="64">
        <f>SUM(N29:N31)</f>
        <v>0.83958333333333335</v>
      </c>
      <c r="S31" s="90">
        <f>Q31+R31</f>
        <v>2.9381944444444441</v>
      </c>
      <c r="T31" s="39"/>
      <c r="U31" s="105" t="s">
        <v>459</v>
      </c>
      <c r="V31" s="146"/>
      <c r="W31" s="147">
        <v>1.1270833333333334</v>
      </c>
      <c r="X31" s="147"/>
      <c r="Y31" s="146"/>
      <c r="Z31" s="39"/>
    </row>
    <row r="32" spans="1:26" ht="15.75" customHeight="1" x14ac:dyDescent="0.25">
      <c r="A32" s="39"/>
      <c r="B32" s="78">
        <v>30</v>
      </c>
      <c r="C32" s="54" t="s">
        <v>462</v>
      </c>
      <c r="D32" s="54">
        <v>2023</v>
      </c>
      <c r="E32" s="153" t="s">
        <v>440</v>
      </c>
      <c r="F32" s="69" t="s">
        <v>463</v>
      </c>
      <c r="G32" s="69" t="s">
        <v>464</v>
      </c>
      <c r="H32" s="60">
        <v>0.19652777777777777</v>
      </c>
      <c r="I32" s="39"/>
      <c r="J32" s="14" t="s">
        <v>162</v>
      </c>
      <c r="K32" s="102">
        <v>4.0972222222222222E-2</v>
      </c>
      <c r="O32" s="39"/>
      <c r="P32" s="93" t="s">
        <v>42</v>
      </c>
      <c r="Q32" s="81">
        <f>SUM(H31:H34,W32:X32)</f>
        <v>1.1541666666666666</v>
      </c>
      <c r="R32" s="81">
        <f>SUM(K35:K37)</f>
        <v>1.1020833333333333</v>
      </c>
      <c r="S32" s="97">
        <f>Q32+R32</f>
        <v>2.2562499999999996</v>
      </c>
      <c r="T32" s="39"/>
      <c r="U32" s="99" t="s">
        <v>473</v>
      </c>
      <c r="V32" s="146"/>
      <c r="W32" s="147">
        <v>0.45624999999999999</v>
      </c>
      <c r="X32" s="147">
        <v>5.0694444444444452E-2</v>
      </c>
      <c r="Y32" s="146"/>
      <c r="Z32" s="39"/>
    </row>
    <row r="33" spans="1:26" ht="15.75" customHeight="1" x14ac:dyDescent="0.25">
      <c r="A33" s="39"/>
      <c r="B33" s="70">
        <v>31</v>
      </c>
      <c r="C33" s="73" t="s">
        <v>466</v>
      </c>
      <c r="D33" s="73">
        <v>2012</v>
      </c>
      <c r="E33" s="152" t="s">
        <v>440</v>
      </c>
      <c r="F33" s="74" t="s">
        <v>467</v>
      </c>
      <c r="G33" s="74" t="s">
        <v>468</v>
      </c>
      <c r="H33" s="75">
        <v>0.25347222222222221</v>
      </c>
      <c r="I33" s="39"/>
      <c r="O33" s="39"/>
      <c r="P33" s="94" t="s">
        <v>43</v>
      </c>
      <c r="Q33" s="64">
        <f>SUM(H36:H37,W33:X33)</f>
        <v>1.2881944444444442</v>
      </c>
      <c r="R33" s="64">
        <f>SUM(N35:N37)</f>
        <v>0.93819444444444433</v>
      </c>
      <c r="S33" s="90">
        <f>Q33+R33</f>
        <v>2.2263888888888888</v>
      </c>
      <c r="T33" s="39" t="s">
        <v>256</v>
      </c>
      <c r="U33" s="128" t="s">
        <v>480</v>
      </c>
      <c r="V33" s="39"/>
      <c r="W33" s="147">
        <v>0.14097222222222222</v>
      </c>
      <c r="X33" s="111">
        <v>0.61249999999999993</v>
      </c>
      <c r="Y33" s="39"/>
      <c r="Z33" s="39"/>
    </row>
    <row r="34" spans="1:26" ht="15.75" customHeight="1" x14ac:dyDescent="0.25">
      <c r="A34" s="39"/>
      <c r="B34" s="78">
        <v>32</v>
      </c>
      <c r="C34" s="54" t="s">
        <v>470</v>
      </c>
      <c r="D34" s="54">
        <v>2022</v>
      </c>
      <c r="E34" s="153" t="s">
        <v>440</v>
      </c>
      <c r="F34" s="69" t="s">
        <v>366</v>
      </c>
      <c r="G34" s="69" t="s">
        <v>469</v>
      </c>
      <c r="H34" s="60">
        <v>0.14722222222222223</v>
      </c>
      <c r="I34" s="39"/>
      <c r="J34" s="186" t="s">
        <v>294</v>
      </c>
      <c r="K34" s="187"/>
      <c r="L34" s="136"/>
      <c r="M34" s="186" t="s">
        <v>295</v>
      </c>
      <c r="N34" s="187"/>
      <c r="O34" s="39"/>
      <c r="P34" s="125" t="s">
        <v>77</v>
      </c>
      <c r="Q34" s="126">
        <f t="shared" ref="Q34" si="1">SUM(Q22:Q33)</f>
        <v>22.06111111111111</v>
      </c>
      <c r="R34" s="126">
        <f>SUM(R22:R33)</f>
        <v>11.790972222222223</v>
      </c>
      <c r="S34" s="127">
        <f>SUM(S22:S33)</f>
        <v>33.852083333333333</v>
      </c>
      <c r="T34" s="39"/>
      <c r="U34" s="39"/>
      <c r="V34" s="39"/>
      <c r="W34" s="111"/>
    </row>
    <row r="35" spans="1:26" ht="15.75" customHeight="1" x14ac:dyDescent="0.25">
      <c r="A35" s="39"/>
      <c r="B35" s="70">
        <v>33</v>
      </c>
      <c r="C35" s="73" t="s">
        <v>471</v>
      </c>
      <c r="D35" s="73">
        <v>2016</v>
      </c>
      <c r="E35" s="152" t="s">
        <v>440</v>
      </c>
      <c r="F35" s="74" t="s">
        <v>472</v>
      </c>
      <c r="G35" s="74">
        <v>45266</v>
      </c>
      <c r="H35" s="75">
        <v>0.19166666666666665</v>
      </c>
      <c r="I35" s="39"/>
      <c r="J35" s="122" t="s">
        <v>455</v>
      </c>
      <c r="K35" s="132">
        <v>0.35902777777777778</v>
      </c>
      <c r="L35" s="137"/>
      <c r="M35" s="131" t="s">
        <v>465</v>
      </c>
      <c r="N35" s="72">
        <v>0.48958333333333331</v>
      </c>
      <c r="O35" s="39"/>
      <c r="P35" s="39"/>
      <c r="Q35" s="39"/>
      <c r="R35" s="39"/>
      <c r="S35" s="39"/>
      <c r="T35" s="16"/>
      <c r="U35" s="109"/>
      <c r="V35" s="39"/>
      <c r="W35" s="111"/>
    </row>
    <row r="36" spans="1:26" ht="15.75" customHeight="1" x14ac:dyDescent="0.25">
      <c r="A36" s="39"/>
      <c r="B36" s="78">
        <v>34</v>
      </c>
      <c r="C36" s="54" t="s">
        <v>474</v>
      </c>
      <c r="D36" s="54">
        <v>2011</v>
      </c>
      <c r="E36" s="153" t="s">
        <v>440</v>
      </c>
      <c r="F36" s="69" t="s">
        <v>475</v>
      </c>
      <c r="G36" s="69" t="s">
        <v>476</v>
      </c>
      <c r="H36" s="60">
        <v>0.2986111111111111</v>
      </c>
      <c r="I36" s="39"/>
      <c r="J36" s="113" t="s">
        <v>465</v>
      </c>
      <c r="K36" s="133">
        <v>0.6958333333333333</v>
      </c>
      <c r="L36" s="137"/>
      <c r="M36" s="101" t="s">
        <v>478</v>
      </c>
      <c r="N36" s="60">
        <v>0.36944444444444446</v>
      </c>
      <c r="O36" s="39"/>
      <c r="P36" s="178"/>
      <c r="Q36" s="178"/>
      <c r="R36" s="178"/>
      <c r="S36" s="111"/>
      <c r="T36" s="16"/>
      <c r="U36" s="16"/>
      <c r="V36" s="39"/>
      <c r="W36" s="111"/>
    </row>
    <row r="37" spans="1:26" ht="15.75" customHeight="1" x14ac:dyDescent="0.25">
      <c r="A37" s="39"/>
      <c r="B37" s="70">
        <v>35</v>
      </c>
      <c r="C37" s="73" t="s">
        <v>477</v>
      </c>
      <c r="D37" s="73">
        <v>2021</v>
      </c>
      <c r="E37" s="152" t="s">
        <v>440</v>
      </c>
      <c r="F37" s="74" t="s">
        <v>114</v>
      </c>
      <c r="G37" s="74">
        <v>45280</v>
      </c>
      <c r="H37" s="75">
        <v>0.23611111111111113</v>
      </c>
      <c r="I37" s="39"/>
      <c r="J37" s="135" t="s">
        <v>136</v>
      </c>
      <c r="K37" s="77">
        <v>4.7222222222222221E-2</v>
      </c>
      <c r="L37" s="137"/>
      <c r="M37" s="135" t="s">
        <v>413</v>
      </c>
      <c r="N37" s="77">
        <v>7.9166666666666663E-2</v>
      </c>
      <c r="O37" s="39"/>
      <c r="P37" s="185"/>
      <c r="Q37" s="178"/>
      <c r="R37" s="178"/>
      <c r="S37" s="111"/>
      <c r="T37" s="16"/>
      <c r="U37" s="16"/>
      <c r="V37" s="39"/>
      <c r="W37" s="111"/>
    </row>
    <row r="38" spans="1:26" ht="15.75" customHeight="1" x14ac:dyDescent="0.25">
      <c r="A38" s="39"/>
      <c r="B38" s="78">
        <v>36</v>
      </c>
      <c r="C38" s="54" t="s">
        <v>479</v>
      </c>
      <c r="D38" s="54">
        <v>2016</v>
      </c>
      <c r="E38" s="153" t="s">
        <v>440</v>
      </c>
      <c r="F38" s="69" t="s">
        <v>117</v>
      </c>
      <c r="G38" s="69" t="s">
        <v>483</v>
      </c>
      <c r="H38" s="60">
        <v>0.88750000000000007</v>
      </c>
      <c r="I38" s="39"/>
      <c r="O38" s="39"/>
      <c r="P38" s="178"/>
      <c r="Q38" s="178"/>
      <c r="R38" s="178"/>
      <c r="S38" s="111"/>
      <c r="T38" s="16"/>
      <c r="U38" s="16"/>
      <c r="V38" s="39"/>
      <c r="W38" s="111"/>
    </row>
    <row r="39" spans="1:26" ht="15.75" customHeight="1" x14ac:dyDescent="0.25">
      <c r="A39" s="39"/>
      <c r="B39" s="51"/>
      <c r="C39" s="52"/>
      <c r="D39" s="52"/>
      <c r="E39" s="162"/>
      <c r="F39" s="53"/>
      <c r="G39" s="53"/>
      <c r="H39" s="138"/>
      <c r="I39" s="39"/>
      <c r="O39" s="39"/>
      <c r="P39" s="178"/>
      <c r="Q39" s="178"/>
      <c r="R39" s="178"/>
      <c r="S39" s="124"/>
      <c r="T39" s="16"/>
      <c r="U39" s="16"/>
      <c r="V39" s="39"/>
      <c r="W39" s="111"/>
    </row>
    <row r="40" spans="1:26" ht="15.75" customHeight="1" x14ac:dyDescent="0.25">
      <c r="A40" s="39"/>
      <c r="B40" s="7"/>
      <c r="C40" s="6"/>
      <c r="D40" s="6"/>
      <c r="E40" s="155"/>
      <c r="F40" s="30"/>
      <c r="G40" s="30"/>
      <c r="H40" s="61"/>
      <c r="I40" s="39"/>
      <c r="O40" s="39"/>
      <c r="P40" s="178"/>
      <c r="Q40" s="178"/>
      <c r="R40" s="178"/>
      <c r="S40" s="124"/>
      <c r="T40" s="16"/>
      <c r="U40" s="16"/>
      <c r="V40" s="39"/>
      <c r="W40" s="111"/>
    </row>
    <row r="41" spans="1:26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78"/>
      <c r="Q41" s="178"/>
      <c r="R41" s="178"/>
      <c r="S41" s="124"/>
      <c r="T41" s="16"/>
      <c r="U41" s="16"/>
      <c r="V41" s="39"/>
      <c r="W41" s="111"/>
    </row>
    <row r="42" spans="1:26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6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6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6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6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6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6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9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1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5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5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2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3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1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1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2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1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0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1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1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0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2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1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36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P41:R41"/>
    <mergeCell ref="P36:R36"/>
    <mergeCell ref="P37:R37"/>
    <mergeCell ref="P38:R38"/>
    <mergeCell ref="P39:R39"/>
    <mergeCell ref="P40:R40"/>
    <mergeCell ref="J17:K17"/>
    <mergeCell ref="J10:K10"/>
    <mergeCell ref="J2:K2"/>
    <mergeCell ref="M2:N2"/>
    <mergeCell ref="M10:N10"/>
    <mergeCell ref="M17:N17"/>
    <mergeCell ref="J34:K34"/>
    <mergeCell ref="M34:N34"/>
    <mergeCell ref="J28:K28"/>
    <mergeCell ref="M28:N28"/>
    <mergeCell ref="M22:N22"/>
    <mergeCell ref="J22:K22"/>
  </mergeCells>
  <phoneticPr fontId="21" type="noConversion"/>
  <hyperlinks>
    <hyperlink ref="J116" r:id="rId1" xr:uid="{AF214621-6DBE-4A60-B95B-7446F146F284}"/>
    <hyperlink ref="J117" r:id="rId2" xr:uid="{8D93375C-E9A2-46CE-BA33-5DD53AE76369}"/>
  </hyperlinks>
  <pageMargins left="0.7" right="0.7" top="0.75" bottom="0.75" header="0.3" footer="0.3"/>
  <pageSetup paperSize="9" orientation="portrait" r:id="rId3"/>
  <ignoredErrors>
    <ignoredError sqref="Q23 Q25 Q28:Q29 Q31:Q33" formulaRange="1"/>
    <ignoredError sqref="R120" formula="1"/>
  </ignoredError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72C7-9529-4441-AC5C-E60B6D0FDFB2}">
  <dimension ref="A1:Z153"/>
  <sheetViews>
    <sheetView zoomScaleNormal="100" workbookViewId="0">
      <selection activeCell="S33" sqref="S33"/>
    </sheetView>
  </sheetViews>
  <sheetFormatPr defaultColWidth="11.42578125" defaultRowHeight="15.75" customHeight="1" x14ac:dyDescent="0.25"/>
  <cols>
    <col min="1" max="2" width="3.140625" style="130" customWidth="1"/>
    <col min="3" max="3" width="37.14062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26" width="11.42578125" style="111"/>
    <col min="27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6" t="s">
        <v>284</v>
      </c>
      <c r="K2" s="187"/>
      <c r="L2" s="136"/>
      <c r="M2" s="186" t="s">
        <v>285</v>
      </c>
      <c r="N2" s="187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479</v>
      </c>
      <c r="D3" s="73">
        <v>2016</v>
      </c>
      <c r="E3" s="152" t="s">
        <v>440</v>
      </c>
      <c r="F3" s="74" t="s">
        <v>481</v>
      </c>
      <c r="G3" s="74" t="s">
        <v>482</v>
      </c>
      <c r="H3" s="75">
        <v>0.88750000000000007</v>
      </c>
      <c r="I3" s="6"/>
      <c r="J3" s="122" t="s">
        <v>465</v>
      </c>
      <c r="K3" s="132">
        <v>0.28750000000000003</v>
      </c>
      <c r="L3" s="137"/>
      <c r="M3" s="131" t="s">
        <v>498</v>
      </c>
      <c r="N3" s="72">
        <v>0.60833333333333328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484</v>
      </c>
      <c r="D4" s="54">
        <v>2023</v>
      </c>
      <c r="E4" s="153" t="s">
        <v>441</v>
      </c>
      <c r="F4" s="69" t="s">
        <v>482</v>
      </c>
      <c r="G4" s="69" t="s">
        <v>265</v>
      </c>
      <c r="H4" s="60">
        <v>0.64722222222222225</v>
      </c>
      <c r="I4" s="6"/>
      <c r="J4" s="113" t="s">
        <v>136</v>
      </c>
      <c r="K4" s="133">
        <v>0.12847222222222224</v>
      </c>
      <c r="L4" s="137"/>
      <c r="M4" s="101" t="s">
        <v>494</v>
      </c>
      <c r="N4" s="60">
        <v>0.36249999999999999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485</v>
      </c>
      <c r="D5" s="73">
        <v>2021</v>
      </c>
      <c r="E5" s="152" t="s">
        <v>440</v>
      </c>
      <c r="F5" s="74" t="s">
        <v>265</v>
      </c>
      <c r="G5" s="74" t="s">
        <v>486</v>
      </c>
      <c r="H5" s="75">
        <v>0.48194444444444445</v>
      </c>
      <c r="I5" s="6"/>
      <c r="J5" s="52"/>
      <c r="K5" s="138"/>
      <c r="L5" s="163"/>
      <c r="M5" s="135" t="s">
        <v>465</v>
      </c>
      <c r="N5" s="77">
        <v>3.6805555555555557E-2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487</v>
      </c>
      <c r="D6" s="54">
        <v>2020</v>
      </c>
      <c r="E6" s="153" t="s">
        <v>440</v>
      </c>
      <c r="F6" s="69" t="s">
        <v>486</v>
      </c>
      <c r="G6" s="69" t="s">
        <v>496</v>
      </c>
      <c r="H6" s="60">
        <v>0.60972222222222217</v>
      </c>
      <c r="I6" s="6"/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489</v>
      </c>
      <c r="D7" s="73">
        <v>2024</v>
      </c>
      <c r="E7" s="152" t="s">
        <v>440</v>
      </c>
      <c r="F7" s="74" t="s">
        <v>488</v>
      </c>
      <c r="G7" s="74" t="s">
        <v>490</v>
      </c>
      <c r="H7" s="75">
        <v>0.33749999999999997</v>
      </c>
      <c r="I7" s="6"/>
      <c r="J7" s="186" t="s">
        <v>286</v>
      </c>
      <c r="K7" s="187"/>
      <c r="L7" s="136"/>
      <c r="M7" s="186" t="s">
        <v>287</v>
      </c>
      <c r="N7" s="187"/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491</v>
      </c>
      <c r="D8" s="54">
        <v>2024</v>
      </c>
      <c r="E8" s="153" t="s">
        <v>441</v>
      </c>
      <c r="F8" s="69" t="s">
        <v>135</v>
      </c>
      <c r="G8" s="69" t="s">
        <v>492</v>
      </c>
      <c r="H8" s="60">
        <v>0.59027777777777779</v>
      </c>
      <c r="I8" s="6"/>
      <c r="J8" s="122" t="s">
        <v>498</v>
      </c>
      <c r="K8" s="132">
        <v>1.0229166666666667</v>
      </c>
      <c r="L8" s="137"/>
      <c r="M8" s="131" t="s">
        <v>498</v>
      </c>
      <c r="N8" s="72">
        <v>0.40486111111111112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495</v>
      </c>
      <c r="D9" s="73">
        <v>2023</v>
      </c>
      <c r="E9" s="152" t="s">
        <v>442</v>
      </c>
      <c r="F9" s="74" t="s">
        <v>497</v>
      </c>
      <c r="G9" s="74" t="s">
        <v>500</v>
      </c>
      <c r="H9" s="75">
        <f>SUM(W24,X23)</f>
        <v>1.8895833333333332</v>
      </c>
      <c r="I9" s="6"/>
      <c r="J9" s="113" t="s">
        <v>136</v>
      </c>
      <c r="K9" s="133">
        <v>6.458333333333334E-2</v>
      </c>
      <c r="L9" s="137"/>
      <c r="M9" s="101" t="s">
        <v>507</v>
      </c>
      <c r="N9" s="60">
        <v>2.7083333333333334E-2</v>
      </c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502</v>
      </c>
      <c r="D10" s="54">
        <v>2006</v>
      </c>
      <c r="E10" s="153" t="s">
        <v>440</v>
      </c>
      <c r="F10" s="69" t="s">
        <v>297</v>
      </c>
      <c r="G10" s="69" t="s">
        <v>399</v>
      </c>
      <c r="H10" s="60">
        <v>1.3131944444444446</v>
      </c>
      <c r="I10" s="6"/>
      <c r="J10" s="52"/>
      <c r="K10" s="138"/>
      <c r="L10" s="163"/>
      <c r="M10" s="135" t="s">
        <v>465</v>
      </c>
      <c r="N10" s="77">
        <v>5.6944444444444443E-2</v>
      </c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503</v>
      </c>
      <c r="D11" s="73">
        <v>2024</v>
      </c>
      <c r="E11" s="152" t="s">
        <v>440</v>
      </c>
      <c r="F11" s="74" t="s">
        <v>504</v>
      </c>
      <c r="G11" s="74" t="s">
        <v>505</v>
      </c>
      <c r="H11" s="75">
        <v>0.13541666666666666</v>
      </c>
      <c r="I11" s="6"/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506</v>
      </c>
      <c r="D12" s="54">
        <v>1998</v>
      </c>
      <c r="E12" s="153" t="s">
        <v>443</v>
      </c>
      <c r="F12" s="69" t="s">
        <v>166</v>
      </c>
      <c r="G12" s="69" t="s">
        <v>157</v>
      </c>
      <c r="H12" s="60">
        <v>0.48819444444444443</v>
      </c>
      <c r="I12" s="6"/>
      <c r="J12" s="186" t="s">
        <v>288</v>
      </c>
      <c r="K12" s="187"/>
      <c r="L12" s="136"/>
      <c r="M12" s="186" t="s">
        <v>289</v>
      </c>
      <c r="N12" s="187"/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508</v>
      </c>
      <c r="D13" s="73">
        <v>2018</v>
      </c>
      <c r="E13" s="152" t="s">
        <v>440</v>
      </c>
      <c r="F13" s="74" t="s">
        <v>509</v>
      </c>
      <c r="G13" s="74" t="s">
        <v>511</v>
      </c>
      <c r="H13" s="75">
        <v>0.4548611111111111</v>
      </c>
      <c r="I13" s="6"/>
      <c r="J13" s="122" t="s">
        <v>498</v>
      </c>
      <c r="K13" s="132">
        <v>0.18472222222222223</v>
      </c>
      <c r="L13" s="137"/>
      <c r="M13" s="131" t="s">
        <v>498</v>
      </c>
      <c r="N13" s="72">
        <v>3.9583333333333331E-2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514</v>
      </c>
      <c r="D14" s="54">
        <v>2024</v>
      </c>
      <c r="E14" s="153" t="s">
        <v>440</v>
      </c>
      <c r="F14" s="69" t="s">
        <v>49</v>
      </c>
      <c r="G14" s="69" t="s">
        <v>516</v>
      </c>
      <c r="H14" s="60">
        <v>0.54583333333333328</v>
      </c>
      <c r="I14" s="6"/>
      <c r="J14" s="113" t="s">
        <v>465</v>
      </c>
      <c r="K14" s="133">
        <v>6.0416666666666667E-2</v>
      </c>
      <c r="L14" s="137"/>
      <c r="M14" s="142" t="s">
        <v>136</v>
      </c>
      <c r="N14" s="164">
        <v>0.18958333333333333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517</v>
      </c>
      <c r="D15" s="73">
        <v>2024</v>
      </c>
      <c r="E15" s="152" t="s">
        <v>440</v>
      </c>
      <c r="F15" s="74" t="s">
        <v>54</v>
      </c>
      <c r="G15" s="74" t="s">
        <v>520</v>
      </c>
      <c r="H15" s="75">
        <v>0.46250000000000002</v>
      </c>
      <c r="I15" s="6"/>
      <c r="J15" s="135" t="s">
        <v>413</v>
      </c>
      <c r="K15" s="77">
        <v>4.583333333333333E-2</v>
      </c>
      <c r="L15" s="137"/>
      <c r="M15" s="80" t="s">
        <v>515</v>
      </c>
      <c r="N15" s="75">
        <v>4.0972222222222222E-2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519</v>
      </c>
      <c r="D16" s="54">
        <v>2015</v>
      </c>
      <c r="E16" s="153" t="s">
        <v>440</v>
      </c>
      <c r="F16" s="69" t="s">
        <v>58</v>
      </c>
      <c r="G16" s="69" t="s">
        <v>188</v>
      </c>
      <c r="H16" s="60">
        <v>0.29166666666666669</v>
      </c>
      <c r="I16" s="6"/>
      <c r="M16" s="14" t="s">
        <v>513</v>
      </c>
      <c r="N16" s="102">
        <v>7.9166666666666663E-2</v>
      </c>
      <c r="O16" s="39"/>
      <c r="P16" s="39"/>
      <c r="Q16" s="39"/>
      <c r="R16" s="39"/>
      <c r="S16" s="39"/>
      <c r="T16" s="39"/>
      <c r="U16" s="39"/>
      <c r="V16" s="6"/>
      <c r="W16" s="111"/>
    </row>
    <row r="17" spans="1:25" ht="15.75" customHeight="1" x14ac:dyDescent="0.25">
      <c r="A17" s="39"/>
      <c r="B17" s="70">
        <v>15</v>
      </c>
      <c r="C17" s="73" t="s">
        <v>521</v>
      </c>
      <c r="D17" s="73">
        <v>2017</v>
      </c>
      <c r="E17" s="152" t="s">
        <v>440</v>
      </c>
      <c r="F17" s="74" t="s">
        <v>191</v>
      </c>
      <c r="G17" s="74" t="s">
        <v>191</v>
      </c>
      <c r="H17" s="75">
        <v>4.4444444444444446E-2</v>
      </c>
      <c r="I17" s="6"/>
      <c r="O17" s="39"/>
      <c r="P17" s="39"/>
      <c r="Q17" s="39"/>
      <c r="R17" s="39"/>
      <c r="S17" s="39"/>
      <c r="T17" s="39"/>
      <c r="U17" s="39"/>
      <c r="V17" s="6"/>
      <c r="W17" s="111"/>
    </row>
    <row r="18" spans="1:25" ht="15.75" customHeight="1" x14ac:dyDescent="0.25">
      <c r="A18" s="39"/>
      <c r="B18" s="78">
        <v>16</v>
      </c>
      <c r="C18" s="54" t="s">
        <v>522</v>
      </c>
      <c r="D18" s="54">
        <v>2024</v>
      </c>
      <c r="E18" s="153" t="s">
        <v>442</v>
      </c>
      <c r="F18" s="69" t="s">
        <v>192</v>
      </c>
      <c r="G18" s="69" t="s">
        <v>526</v>
      </c>
      <c r="H18" s="60">
        <v>2.6659722222222224</v>
      </c>
      <c r="I18" s="6"/>
      <c r="J18" s="186" t="s">
        <v>290</v>
      </c>
      <c r="K18" s="187"/>
      <c r="L18" s="136"/>
      <c r="M18" s="186" t="s">
        <v>291</v>
      </c>
      <c r="N18" s="187"/>
      <c r="O18" s="39"/>
      <c r="P18" s="39"/>
      <c r="Q18" s="39"/>
      <c r="R18" s="39"/>
      <c r="S18" s="39"/>
      <c r="T18" s="39"/>
      <c r="U18" s="39"/>
      <c r="V18" s="6"/>
      <c r="W18" s="111"/>
    </row>
    <row r="19" spans="1:25" ht="15.75" customHeight="1" x14ac:dyDescent="0.25">
      <c r="A19" s="39"/>
      <c r="B19" s="70">
        <v>17</v>
      </c>
      <c r="C19" s="73" t="s">
        <v>524</v>
      </c>
      <c r="D19" s="73">
        <v>2002</v>
      </c>
      <c r="E19" s="152" t="s">
        <v>525</v>
      </c>
      <c r="F19" s="74" t="s">
        <v>428</v>
      </c>
      <c r="G19" s="74" t="s">
        <v>530</v>
      </c>
      <c r="H19" s="75">
        <v>0.68055555555555558</v>
      </c>
      <c r="I19" s="6"/>
      <c r="J19" s="122" t="s">
        <v>377</v>
      </c>
      <c r="K19" s="132">
        <v>0.23194444444444445</v>
      </c>
      <c r="L19" s="137"/>
      <c r="M19" s="131" t="s">
        <v>528</v>
      </c>
      <c r="N19" s="72">
        <v>0.21666666666666667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5" ht="15.75" customHeight="1" x14ac:dyDescent="0.25">
      <c r="A20" s="39"/>
      <c r="B20" s="78">
        <v>18</v>
      </c>
      <c r="C20" s="54" t="s">
        <v>527</v>
      </c>
      <c r="D20" s="54">
        <v>2024</v>
      </c>
      <c r="E20" s="153" t="s">
        <v>440</v>
      </c>
      <c r="F20" s="69" t="s">
        <v>73</v>
      </c>
      <c r="G20" s="69" t="s">
        <v>529</v>
      </c>
      <c r="H20" s="60">
        <v>0.83194444444444449</v>
      </c>
      <c r="I20" s="6"/>
      <c r="J20" s="113" t="s">
        <v>465</v>
      </c>
      <c r="K20" s="133">
        <v>4.791666666666667E-2</v>
      </c>
      <c r="L20" s="137"/>
      <c r="M20" s="101" t="s">
        <v>377</v>
      </c>
      <c r="N20" s="60">
        <v>0.11944444444444445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5" ht="15.75" customHeight="1" x14ac:dyDescent="0.25">
      <c r="A21" s="39"/>
      <c r="B21" s="70">
        <v>19</v>
      </c>
      <c r="C21" s="73" t="s">
        <v>531</v>
      </c>
      <c r="D21" s="73">
        <v>2016</v>
      </c>
      <c r="E21" s="152" t="s">
        <v>442</v>
      </c>
      <c r="F21" s="74" t="s">
        <v>530</v>
      </c>
      <c r="G21" s="74" t="s">
        <v>534</v>
      </c>
      <c r="H21" s="75">
        <v>0.42222222222222222</v>
      </c>
      <c r="I21" s="6"/>
      <c r="J21" s="52"/>
      <c r="K21" s="138"/>
      <c r="L21" s="163"/>
      <c r="M21" s="135" t="s">
        <v>465</v>
      </c>
      <c r="N21" s="77">
        <v>2.7777777777777776E-2</v>
      </c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7"/>
    </row>
    <row r="22" spans="1:25" ht="15.75" customHeight="1" x14ac:dyDescent="0.25">
      <c r="A22" s="39"/>
      <c r="B22" s="78">
        <v>20</v>
      </c>
      <c r="C22" s="54" t="s">
        <v>533</v>
      </c>
      <c r="D22" s="54">
        <v>2024</v>
      </c>
      <c r="E22" s="153" t="s">
        <v>442</v>
      </c>
      <c r="F22" s="69" t="s">
        <v>219</v>
      </c>
      <c r="G22" s="69" t="s">
        <v>535</v>
      </c>
      <c r="H22" s="60" t="s">
        <v>536</v>
      </c>
      <c r="I22" s="6"/>
      <c r="O22" s="39"/>
      <c r="P22" s="63" t="s">
        <v>32</v>
      </c>
      <c r="Q22" s="95">
        <f>SUM(H4:H5,H7:H8,W22:X22)</f>
        <v>2.759722222222222</v>
      </c>
      <c r="R22" s="95">
        <f>SUM(K3:K4)</f>
        <v>0.4159722222222223</v>
      </c>
      <c r="S22" s="96">
        <f t="shared" ref="S22:S28" si="0">Q22+R22</f>
        <v>3.1756944444444444</v>
      </c>
      <c r="T22" s="39"/>
      <c r="U22" s="104" t="s">
        <v>493</v>
      </c>
      <c r="V22" s="146"/>
      <c r="W22" s="147">
        <v>0.2722222222222222</v>
      </c>
      <c r="X22" s="147">
        <v>0.43055555555555558</v>
      </c>
      <c r="Y22" s="147"/>
    </row>
    <row r="23" spans="1:25" ht="15.75" customHeight="1" x14ac:dyDescent="0.25">
      <c r="A23" s="39"/>
      <c r="B23" s="70">
        <v>21</v>
      </c>
      <c r="C23" s="73" t="s">
        <v>540</v>
      </c>
      <c r="D23" s="73">
        <v>2004</v>
      </c>
      <c r="E23" s="152" t="s">
        <v>440</v>
      </c>
      <c r="F23" s="74" t="s">
        <v>537</v>
      </c>
      <c r="G23" s="74" t="s">
        <v>538</v>
      </c>
      <c r="H23" s="75">
        <v>1.8131944444444446</v>
      </c>
      <c r="I23" s="6"/>
      <c r="J23" s="186" t="s">
        <v>292</v>
      </c>
      <c r="K23" s="187"/>
      <c r="L23" s="136"/>
      <c r="M23" s="186" t="s">
        <v>293</v>
      </c>
      <c r="N23" s="187"/>
      <c r="O23" s="39"/>
      <c r="P23" s="94" t="s">
        <v>33</v>
      </c>
      <c r="Q23" s="64">
        <f>SUM(W23:X23)</f>
        <v>1.3444444444444443</v>
      </c>
      <c r="R23" s="64">
        <f>SUM(N3:N5)</f>
        <v>1.0076388888888888</v>
      </c>
      <c r="S23" s="90">
        <f t="shared" si="0"/>
        <v>2.3520833333333329</v>
      </c>
      <c r="T23" s="39"/>
      <c r="U23" s="98" t="s">
        <v>499</v>
      </c>
      <c r="V23" s="146"/>
      <c r="W23" s="147">
        <v>0.17916666666666667</v>
      </c>
      <c r="X23" s="147">
        <v>1.1652777777777776</v>
      </c>
      <c r="Y23" s="147"/>
    </row>
    <row r="24" spans="1:25" ht="15.75" customHeight="1" x14ac:dyDescent="0.25">
      <c r="A24" s="39"/>
      <c r="B24" s="78">
        <v>22</v>
      </c>
      <c r="C24" s="54" t="s">
        <v>541</v>
      </c>
      <c r="D24" s="54">
        <v>2006</v>
      </c>
      <c r="E24" s="153" t="s">
        <v>440</v>
      </c>
      <c r="F24" s="69" t="s">
        <v>228</v>
      </c>
      <c r="G24" s="69" t="s">
        <v>543</v>
      </c>
      <c r="H24" s="60">
        <v>2.8166666666666664</v>
      </c>
      <c r="I24" s="39"/>
      <c r="J24" s="122" t="s">
        <v>528</v>
      </c>
      <c r="K24" s="132">
        <v>0.11180555555555556</v>
      </c>
      <c r="L24" s="137"/>
      <c r="M24" s="131" t="s">
        <v>542</v>
      </c>
      <c r="N24" s="72">
        <v>6.6666666666666666E-2</v>
      </c>
      <c r="O24" s="39"/>
      <c r="P24" s="93" t="s">
        <v>34</v>
      </c>
      <c r="Q24" s="81">
        <f>SUM(H10,W24)</f>
        <v>2.0375000000000001</v>
      </c>
      <c r="R24" s="81">
        <f>SUM(K8:K9)</f>
        <v>1.0875000000000001</v>
      </c>
      <c r="S24" s="97">
        <f t="shared" si="0"/>
        <v>3.125</v>
      </c>
      <c r="T24" s="39"/>
      <c r="U24" s="99" t="s">
        <v>501</v>
      </c>
      <c r="V24" s="146"/>
      <c r="W24" s="147">
        <v>0.72430555555555554</v>
      </c>
      <c r="X24" s="147"/>
      <c r="Y24" s="147"/>
    </row>
    <row r="25" spans="1:25" ht="15.75" customHeight="1" x14ac:dyDescent="0.25">
      <c r="A25" s="39"/>
      <c r="B25" s="70">
        <v>23</v>
      </c>
      <c r="C25" s="80" t="s">
        <v>544</v>
      </c>
      <c r="D25" s="80">
        <v>2007</v>
      </c>
      <c r="E25" s="165" t="s">
        <v>440</v>
      </c>
      <c r="F25" s="80" t="s">
        <v>545</v>
      </c>
      <c r="G25" s="80" t="s">
        <v>239</v>
      </c>
      <c r="H25" s="82">
        <v>1.85</v>
      </c>
      <c r="I25" s="39"/>
      <c r="J25" s="113" t="s">
        <v>377</v>
      </c>
      <c r="K25" s="133">
        <v>7.5694444444444439E-2</v>
      </c>
      <c r="L25" s="137"/>
      <c r="M25" s="101" t="s">
        <v>136</v>
      </c>
      <c r="N25" s="60">
        <v>4.9305555555555554E-2</v>
      </c>
      <c r="O25" s="39"/>
      <c r="P25" s="94" t="s">
        <v>35</v>
      </c>
      <c r="Q25" s="64">
        <f>SUM(H11:H12,W25)</f>
        <v>0.77777777777777779</v>
      </c>
      <c r="R25" s="64">
        <f>SUM(N8:N10)</f>
        <v>0.48888888888888893</v>
      </c>
      <c r="S25" s="90">
        <f t="shared" si="0"/>
        <v>1.2666666666666666</v>
      </c>
      <c r="T25" s="39"/>
      <c r="U25" s="98" t="s">
        <v>510</v>
      </c>
      <c r="V25" s="146"/>
      <c r="W25" s="147">
        <v>0.15416666666666667</v>
      </c>
      <c r="X25" s="147"/>
      <c r="Y25" s="147"/>
    </row>
    <row r="26" spans="1:25" ht="15.75" customHeight="1" x14ac:dyDescent="0.25">
      <c r="A26" s="39"/>
      <c r="B26" s="78">
        <v>24</v>
      </c>
      <c r="C26" s="54" t="s">
        <v>548</v>
      </c>
      <c r="D26" s="54">
        <v>2024</v>
      </c>
      <c r="E26" s="153" t="s">
        <v>440</v>
      </c>
      <c r="F26" s="69" t="s">
        <v>241</v>
      </c>
      <c r="G26" s="69" t="s">
        <v>241</v>
      </c>
      <c r="H26" s="60">
        <v>0.1</v>
      </c>
      <c r="I26" s="39"/>
      <c r="J26" s="112" t="s">
        <v>29</v>
      </c>
      <c r="K26" s="75">
        <v>0.16388888888888889</v>
      </c>
      <c r="L26" s="137"/>
      <c r="M26" s="135" t="s">
        <v>539</v>
      </c>
      <c r="N26" s="77">
        <v>0.51944444444444449</v>
      </c>
      <c r="O26" s="39"/>
      <c r="P26" s="93" t="s">
        <v>36</v>
      </c>
      <c r="Q26" s="81">
        <f>SUM(W26)</f>
        <v>0.30069444444444443</v>
      </c>
      <c r="R26" s="81">
        <f>SUM(K13:K15)</f>
        <v>0.29097222222222224</v>
      </c>
      <c r="S26" s="97">
        <f t="shared" si="0"/>
        <v>0.59166666666666667</v>
      </c>
      <c r="T26" s="39"/>
      <c r="U26" s="99" t="s">
        <v>512</v>
      </c>
      <c r="V26" s="146"/>
      <c r="W26" s="147">
        <v>0.30069444444444443</v>
      </c>
      <c r="X26" s="147"/>
      <c r="Y26" s="147"/>
    </row>
    <row r="27" spans="1:25" ht="15.75" customHeight="1" x14ac:dyDescent="0.25">
      <c r="A27" s="39"/>
      <c r="B27" s="70">
        <v>25</v>
      </c>
      <c r="C27" s="73" t="s">
        <v>550</v>
      </c>
      <c r="D27" s="73">
        <v>2024</v>
      </c>
      <c r="E27" s="152" t="s">
        <v>441</v>
      </c>
      <c r="F27" s="74" t="s">
        <v>551</v>
      </c>
      <c r="G27" s="74" t="s">
        <v>469</v>
      </c>
      <c r="H27" s="75">
        <v>1.0965277777777778</v>
      </c>
      <c r="I27" s="39"/>
      <c r="J27" s="14" t="s">
        <v>539</v>
      </c>
      <c r="K27" s="102">
        <v>0.25208333333333333</v>
      </c>
      <c r="O27" s="39"/>
      <c r="P27" s="94" t="s">
        <v>37</v>
      </c>
      <c r="Q27" s="64">
        <f>SUM(H14,W27)</f>
        <v>0.78333333333333321</v>
      </c>
      <c r="R27" s="64">
        <f>SUM(N13:N16)</f>
        <v>0.34930555555555554</v>
      </c>
      <c r="S27" s="90">
        <f t="shared" si="0"/>
        <v>1.1326388888888888</v>
      </c>
      <c r="T27" s="39"/>
      <c r="U27" s="98" t="s">
        <v>518</v>
      </c>
      <c r="V27" s="146"/>
      <c r="W27" s="147">
        <v>0.23749999999999999</v>
      </c>
      <c r="X27" s="111"/>
      <c r="Y27" s="147"/>
    </row>
    <row r="28" spans="1:25" ht="15.75" customHeight="1" x14ac:dyDescent="0.25">
      <c r="A28" s="39"/>
      <c r="B28" s="78">
        <v>26</v>
      </c>
      <c r="C28" s="54" t="s">
        <v>552</v>
      </c>
      <c r="D28" s="54">
        <v>2022</v>
      </c>
      <c r="E28" s="153" t="s">
        <v>441</v>
      </c>
      <c r="F28" s="69" t="s">
        <v>553</v>
      </c>
      <c r="G28" s="69" t="s">
        <v>559</v>
      </c>
      <c r="H28" s="60">
        <v>2.1729166666666666</v>
      </c>
      <c r="I28" s="39"/>
      <c r="O28" s="39"/>
      <c r="P28" s="93" t="s">
        <v>38</v>
      </c>
      <c r="Q28" s="81">
        <f>SUM(H16:H17,W28:X28)</f>
        <v>2.1541666666666668</v>
      </c>
      <c r="R28" s="81">
        <f>SUM(K19:K20)</f>
        <v>0.27986111111111112</v>
      </c>
      <c r="S28" s="97">
        <f t="shared" si="0"/>
        <v>2.4340277777777777</v>
      </c>
      <c r="T28" s="39"/>
      <c r="U28" s="99" t="s">
        <v>523</v>
      </c>
      <c r="V28" s="146"/>
      <c r="W28" s="147">
        <v>0.22500000000000001</v>
      </c>
      <c r="X28" s="147">
        <v>1.5930555555555554</v>
      </c>
      <c r="Y28" s="147"/>
    </row>
    <row r="29" spans="1:25" ht="15.75" customHeight="1" x14ac:dyDescent="0.25">
      <c r="A29" s="39"/>
      <c r="B29" s="70">
        <v>27</v>
      </c>
      <c r="C29" s="73" t="s">
        <v>556</v>
      </c>
      <c r="D29" s="73">
        <v>2024</v>
      </c>
      <c r="E29" s="152" t="s">
        <v>440</v>
      </c>
      <c r="F29" s="74" t="s">
        <v>557</v>
      </c>
      <c r="G29" s="74" t="s">
        <v>557</v>
      </c>
      <c r="H29" s="75">
        <v>0.11527777777777778</v>
      </c>
      <c r="I29" s="39"/>
      <c r="J29" s="186" t="s">
        <v>294</v>
      </c>
      <c r="K29" s="187"/>
      <c r="L29" s="136"/>
      <c r="M29" s="186" t="s">
        <v>295</v>
      </c>
      <c r="N29" s="187"/>
      <c r="O29" s="39"/>
      <c r="P29" s="94" t="s">
        <v>39</v>
      </c>
      <c r="Q29" s="64">
        <f>SUM(H19:H20,W29:X29)</f>
        <v>2.6993055555555561</v>
      </c>
      <c r="R29" s="64">
        <f>SUM(N19:N21)</f>
        <v>0.36388888888888893</v>
      </c>
      <c r="S29" s="90">
        <f>Q29+R29</f>
        <v>3.063194444444445</v>
      </c>
      <c r="T29" s="39"/>
      <c r="U29" s="98" t="s">
        <v>532</v>
      </c>
      <c r="V29" s="146"/>
      <c r="W29" s="111">
        <v>1.0729166666666667</v>
      </c>
      <c r="X29" s="147">
        <v>0.11388888888888889</v>
      </c>
      <c r="Y29" s="147"/>
    </row>
    <row r="30" spans="1:25" ht="15.75" customHeight="1" x14ac:dyDescent="0.25">
      <c r="A30" s="39"/>
      <c r="B30" s="78">
        <v>28</v>
      </c>
      <c r="C30" s="54" t="s">
        <v>560</v>
      </c>
      <c r="D30" s="54">
        <v>2024</v>
      </c>
      <c r="E30" s="153" t="s">
        <v>440</v>
      </c>
      <c r="F30" s="69" t="s">
        <v>559</v>
      </c>
      <c r="G30" s="69" t="s">
        <v>252</v>
      </c>
      <c r="H30" s="60">
        <v>0.63194444444444442</v>
      </c>
      <c r="I30" s="39"/>
      <c r="J30" s="122" t="s">
        <v>549</v>
      </c>
      <c r="K30" s="132">
        <v>0.18472222222222223</v>
      </c>
      <c r="L30" s="137"/>
      <c r="M30" s="122" t="s">
        <v>558</v>
      </c>
      <c r="N30" s="72">
        <v>0.17847222222222223</v>
      </c>
      <c r="O30" s="39"/>
      <c r="P30" s="93" t="s">
        <v>40</v>
      </c>
      <c r="Q30" s="81">
        <f>SUM(H22:H23,W30:Y30)</f>
        <v>2.8430555555555554</v>
      </c>
      <c r="R30" s="81">
        <f>SUM(K24:K27)</f>
        <v>0.60347222222222219</v>
      </c>
      <c r="S30" s="97">
        <f>Q30+R30</f>
        <v>3.4465277777777779</v>
      </c>
      <c r="T30" s="39"/>
      <c r="U30" s="99" t="s">
        <v>547</v>
      </c>
      <c r="V30" s="146"/>
      <c r="W30" s="147">
        <v>0.30833333333333335</v>
      </c>
      <c r="X30" s="147">
        <v>0.72152777777777777</v>
      </c>
      <c r="Y30" s="147"/>
    </row>
    <row r="31" spans="1:25" ht="15.75" customHeight="1" x14ac:dyDescent="0.25">
      <c r="A31" s="39"/>
      <c r="B31" s="70">
        <v>29</v>
      </c>
      <c r="C31" s="73" t="s">
        <v>561</v>
      </c>
      <c r="D31" s="73">
        <v>2022</v>
      </c>
      <c r="E31" s="152" t="s">
        <v>440</v>
      </c>
      <c r="F31" s="74" t="s">
        <v>252</v>
      </c>
      <c r="G31" s="74" t="s">
        <v>563</v>
      </c>
      <c r="H31" s="75">
        <v>0.39861111111111114</v>
      </c>
      <c r="I31" s="39"/>
      <c r="J31" s="113" t="s">
        <v>377</v>
      </c>
      <c r="K31" s="133">
        <v>0.47083333333333333</v>
      </c>
      <c r="L31" s="137"/>
      <c r="M31" s="101" t="s">
        <v>549</v>
      </c>
      <c r="N31" s="60">
        <v>5.1388888888888887E-2</v>
      </c>
      <c r="O31" s="39"/>
      <c r="P31" s="94" t="s">
        <v>41</v>
      </c>
      <c r="Q31" s="64">
        <f>SUM(W31:X31)</f>
        <v>3.0951388888888891</v>
      </c>
      <c r="R31" s="64">
        <f>SUM(N24:N26)</f>
        <v>0.63541666666666674</v>
      </c>
      <c r="S31" s="90">
        <f>Q31+R31</f>
        <v>3.7305555555555561</v>
      </c>
      <c r="T31" s="39"/>
      <c r="U31" s="98" t="s">
        <v>546</v>
      </c>
      <c r="V31" s="146"/>
      <c r="W31" s="147">
        <v>2.0951388888888891</v>
      </c>
      <c r="X31" s="147">
        <v>1</v>
      </c>
      <c r="Y31" s="147"/>
    </row>
    <row r="32" spans="1:25" ht="15.75" customHeight="1" x14ac:dyDescent="0.25">
      <c r="A32" s="39"/>
      <c r="B32" s="51"/>
      <c r="C32" s="52"/>
      <c r="D32" s="52"/>
      <c r="E32" s="162"/>
      <c r="F32" s="53"/>
      <c r="G32" s="53"/>
      <c r="H32" s="138"/>
      <c r="I32" s="39"/>
      <c r="J32" s="112" t="s">
        <v>136</v>
      </c>
      <c r="K32" s="75">
        <v>5.0694444444444445E-2</v>
      </c>
      <c r="L32" s="137"/>
      <c r="M32" s="112" t="s">
        <v>555</v>
      </c>
      <c r="N32" s="75">
        <v>1.3708333333333333</v>
      </c>
      <c r="O32" s="39"/>
      <c r="P32" s="93" t="s">
        <v>42</v>
      </c>
      <c r="Q32" s="81">
        <f>SUM(W32:X32,H26:H27)</f>
        <v>2.2673611111111112</v>
      </c>
      <c r="R32" s="81">
        <f>SUM(K30:K33)</f>
        <v>0.93611111111111112</v>
      </c>
      <c r="S32" s="97">
        <f>Q32+R32</f>
        <v>3.2034722222222225</v>
      </c>
      <c r="T32" s="39"/>
      <c r="U32" s="99" t="s">
        <v>554</v>
      </c>
      <c r="V32" s="146"/>
      <c r="W32" s="147">
        <v>0.85</v>
      </c>
      <c r="X32" s="147">
        <v>0.22083333333333333</v>
      </c>
      <c r="Y32" s="147"/>
    </row>
    <row r="33" spans="1:24" ht="15.75" customHeight="1" x14ac:dyDescent="0.25">
      <c r="A33" s="39"/>
      <c r="B33" s="189"/>
      <c r="C33" s="190"/>
      <c r="D33" s="190"/>
      <c r="E33" s="191"/>
      <c r="F33" s="192"/>
      <c r="G33" s="192"/>
      <c r="H33" s="193"/>
      <c r="I33" s="39"/>
      <c r="J33" s="14" t="s">
        <v>539</v>
      </c>
      <c r="K33" s="102">
        <v>0.2298611111111111</v>
      </c>
      <c r="M33" s="114" t="s">
        <v>136</v>
      </c>
      <c r="N33" s="60">
        <v>2.7777777777777776E-2</v>
      </c>
      <c r="O33" s="39"/>
      <c r="P33" s="94" t="s">
        <v>43</v>
      </c>
      <c r="Q33" s="64">
        <f>SUM(H29:H32,W33)</f>
        <v>3.0979166666666669</v>
      </c>
      <c r="R33" s="64">
        <f>SUM(N30:N34)</f>
        <v>1.778472222222222</v>
      </c>
      <c r="S33" s="90">
        <f>Q33+R33</f>
        <v>4.8763888888888891</v>
      </c>
      <c r="T33" s="39" t="s">
        <v>256</v>
      </c>
      <c r="U33" s="166" t="s">
        <v>564</v>
      </c>
      <c r="V33" s="39"/>
      <c r="W33" s="147">
        <v>1.9520833333333334</v>
      </c>
      <c r="X33" s="111"/>
    </row>
    <row r="34" spans="1:24" ht="15.75" customHeight="1" x14ac:dyDescent="0.25">
      <c r="A34" s="39"/>
      <c r="B34" s="7"/>
      <c r="C34" s="6"/>
      <c r="D34" s="6"/>
      <c r="E34" s="155"/>
      <c r="F34" s="30"/>
      <c r="G34" s="30"/>
      <c r="H34" s="61"/>
      <c r="I34" s="39"/>
      <c r="M34" s="135" t="s">
        <v>562</v>
      </c>
      <c r="N34" s="77">
        <v>0.15</v>
      </c>
      <c r="O34" s="39"/>
      <c r="P34" s="125" t="s">
        <v>77</v>
      </c>
      <c r="Q34" s="126">
        <f>SUM(Q22:Q33)</f>
        <v>24.160416666666666</v>
      </c>
      <c r="R34" s="126">
        <f>SUM(R22:R33)</f>
        <v>8.2375000000000007</v>
      </c>
      <c r="S34" s="127">
        <f>SUM(S22:S33)</f>
        <v>32.397916666666674</v>
      </c>
      <c r="T34" s="39"/>
      <c r="U34" s="39"/>
      <c r="V34" s="39"/>
      <c r="W34" s="111"/>
    </row>
    <row r="35" spans="1:24" ht="15.75" customHeight="1" x14ac:dyDescent="0.25">
      <c r="A35" s="39"/>
      <c r="B35" s="7"/>
      <c r="C35" s="6"/>
      <c r="D35" s="6"/>
      <c r="E35" s="155"/>
      <c r="F35" s="30"/>
      <c r="G35" s="30"/>
      <c r="H35" s="61"/>
      <c r="I35" s="39"/>
      <c r="O35" s="39"/>
      <c r="P35" s="39"/>
      <c r="Q35" s="39"/>
      <c r="R35" s="39"/>
      <c r="S35" s="39"/>
      <c r="T35" s="16"/>
      <c r="U35" s="109"/>
      <c r="V35" s="39"/>
      <c r="W35" s="111"/>
    </row>
    <row r="36" spans="1:24" ht="15.75" customHeight="1" x14ac:dyDescent="0.25">
      <c r="A36" s="39"/>
      <c r="B36" s="7"/>
      <c r="C36" s="6"/>
      <c r="D36" s="6"/>
      <c r="E36" s="155"/>
      <c r="F36" s="30"/>
      <c r="G36" s="30"/>
      <c r="H36" s="61"/>
      <c r="I36" s="39"/>
      <c r="O36" s="39"/>
      <c r="P36" s="178"/>
      <c r="Q36" s="178"/>
      <c r="R36" s="178"/>
      <c r="S36" s="111"/>
      <c r="T36" s="16"/>
      <c r="U36" s="16"/>
      <c r="V36" s="39"/>
      <c r="W36" s="111"/>
    </row>
    <row r="37" spans="1:24" ht="15.75" customHeight="1" x14ac:dyDescent="0.25">
      <c r="A37" s="39"/>
      <c r="B37" s="7"/>
      <c r="C37" s="6"/>
      <c r="D37" s="6"/>
      <c r="E37" s="155"/>
      <c r="F37" s="30"/>
      <c r="G37" s="30"/>
      <c r="H37" s="61"/>
      <c r="I37" s="39"/>
      <c r="O37" s="39"/>
      <c r="P37" s="185"/>
      <c r="Q37" s="178"/>
      <c r="R37" s="178"/>
      <c r="S37" s="111"/>
      <c r="T37" s="16"/>
      <c r="U37" s="16"/>
      <c r="V37" s="39"/>
      <c r="W37" s="111"/>
    </row>
    <row r="38" spans="1:24" ht="15.75" customHeight="1" x14ac:dyDescent="0.25">
      <c r="A38" s="39"/>
      <c r="B38" s="7"/>
      <c r="C38" s="6"/>
      <c r="D38" s="6"/>
      <c r="E38" s="155"/>
      <c r="F38" s="30"/>
      <c r="G38" s="30"/>
      <c r="H38" s="61"/>
      <c r="I38" s="39"/>
      <c r="O38" s="39"/>
      <c r="P38" s="178"/>
      <c r="Q38" s="178"/>
      <c r="R38" s="178"/>
      <c r="S38" s="111"/>
      <c r="T38" s="16"/>
      <c r="U38" s="16"/>
      <c r="V38" s="39"/>
      <c r="W38" s="111"/>
    </row>
    <row r="39" spans="1:24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O39" s="39"/>
      <c r="P39" s="178"/>
      <c r="Q39" s="178"/>
      <c r="R39" s="178"/>
      <c r="S39" s="124"/>
      <c r="T39" s="16"/>
      <c r="U39" s="16"/>
      <c r="V39" s="39"/>
      <c r="W39" s="111"/>
    </row>
    <row r="40" spans="1:24" ht="15.75" customHeight="1" x14ac:dyDescent="0.25">
      <c r="A40" s="39"/>
      <c r="B40" s="7"/>
      <c r="C40" s="39"/>
      <c r="D40" s="39"/>
      <c r="E40" s="108"/>
      <c r="F40" s="39"/>
      <c r="G40" s="39"/>
      <c r="H40" s="62"/>
      <c r="I40" s="39"/>
      <c r="O40" s="39"/>
      <c r="P40" s="178"/>
      <c r="Q40" s="178"/>
      <c r="R40" s="178"/>
      <c r="S40" s="124"/>
      <c r="T40" s="16"/>
      <c r="U40" s="16"/>
      <c r="V40" s="39"/>
      <c r="W40" s="111"/>
    </row>
    <row r="41" spans="1:24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78"/>
      <c r="Q41" s="178"/>
      <c r="R41" s="178"/>
      <c r="S41" s="124"/>
      <c r="T41" s="16"/>
      <c r="U41" s="16"/>
      <c r="V41" s="39"/>
      <c r="W41" s="111"/>
    </row>
    <row r="42" spans="1:24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4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4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4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4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4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4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43" t="s">
        <v>77</v>
      </c>
      <c r="R116" s="56" t="s">
        <v>124</v>
      </c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43">
        <v>2024</v>
      </c>
      <c r="R118" s="44">
        <f>COUNTIF(D2:D58,Q118)</f>
        <v>12</v>
      </c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46">
        <v>2023</v>
      </c>
      <c r="R119" s="167">
        <f>COUNTIF(D3:D59,Q119)</f>
        <v>2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6">
        <v>2022</v>
      </c>
      <c r="R120" s="167">
        <f>COUNTIF(D3:D58,Q120)</f>
        <v>2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1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1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1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2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1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0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0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0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0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1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2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1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1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0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0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1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0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0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SUM(R118:R149)</f>
        <v>29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P37:R37"/>
    <mergeCell ref="P41:R41"/>
    <mergeCell ref="P39:R39"/>
    <mergeCell ref="P40:R40"/>
    <mergeCell ref="P38:R38"/>
    <mergeCell ref="J23:K23"/>
    <mergeCell ref="J2:K2"/>
    <mergeCell ref="M2:N2"/>
    <mergeCell ref="P36:R36"/>
    <mergeCell ref="J7:K7"/>
    <mergeCell ref="M7:N7"/>
    <mergeCell ref="J12:K12"/>
    <mergeCell ref="M12:N12"/>
    <mergeCell ref="J18:K18"/>
    <mergeCell ref="M18:N18"/>
    <mergeCell ref="M23:N23"/>
    <mergeCell ref="M29:N29"/>
    <mergeCell ref="J29:K29"/>
  </mergeCells>
  <phoneticPr fontId="21" type="noConversion"/>
  <hyperlinks>
    <hyperlink ref="J116" r:id="rId1" xr:uid="{24F98E59-04E2-4995-A47A-0D179F9D60FA}"/>
    <hyperlink ref="J117" r:id="rId2" xr:uid="{E4F2F1BF-7BAB-469B-847C-C2F6DED3948F}"/>
  </hyperlinks>
  <pageMargins left="0.7" right="0.7" top="0.75" bottom="0.75" header="0.3" footer="0.3"/>
  <pageSetup paperSize="9" orientation="portrait" r:id="rId3"/>
  <ignoredErrors>
    <ignoredError sqref="Q22 Q25 Q28:Q29 Q32:Q33" formulaRange="1"/>
  </ignoredError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62C77-56E1-46D1-8A04-9C8B0CAA13F7}">
  <dimension ref="A1:Z153"/>
  <sheetViews>
    <sheetView tabSelected="1" zoomScaleNormal="100" workbookViewId="0">
      <selection activeCell="F116" sqref="F116"/>
    </sheetView>
  </sheetViews>
  <sheetFormatPr defaultColWidth="11.42578125" defaultRowHeight="15.75" customHeight="1" x14ac:dyDescent="0.25"/>
  <cols>
    <col min="1" max="2" width="3.140625" style="130" customWidth="1"/>
    <col min="3" max="3" width="37.14062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26" width="11.42578125" style="111"/>
    <col min="27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6" t="s">
        <v>284</v>
      </c>
      <c r="K2" s="187"/>
      <c r="L2" s="136"/>
      <c r="M2" s="186" t="s">
        <v>285</v>
      </c>
      <c r="N2" s="187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/>
      <c r="D3" s="73"/>
      <c r="E3" s="152"/>
      <c r="F3" s="74"/>
      <c r="G3" s="74"/>
      <c r="H3" s="75"/>
      <c r="I3" s="6"/>
      <c r="J3" s="198"/>
      <c r="K3" s="72"/>
      <c r="L3" s="137"/>
      <c r="M3" s="131"/>
      <c r="N3" s="72"/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/>
      <c r="D4" s="54"/>
      <c r="E4" s="153"/>
      <c r="F4" s="69"/>
      <c r="G4" s="69"/>
      <c r="H4" s="60"/>
      <c r="I4" s="6"/>
      <c r="J4" s="114"/>
      <c r="K4" s="60"/>
      <c r="L4" s="137"/>
      <c r="M4" s="101"/>
      <c r="N4" s="60"/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/>
      <c r="D5" s="73"/>
      <c r="E5" s="152"/>
      <c r="F5" s="74"/>
      <c r="G5" s="74"/>
      <c r="H5" s="75"/>
      <c r="I5" s="6"/>
      <c r="J5" s="135"/>
      <c r="K5" s="77"/>
      <c r="L5" s="163"/>
      <c r="M5" s="135"/>
      <c r="N5" s="77"/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/>
      <c r="D6" s="54"/>
      <c r="E6" s="153"/>
      <c r="F6" s="69"/>
      <c r="G6" s="69"/>
      <c r="H6" s="60"/>
      <c r="I6" s="6"/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/>
      <c r="D7" s="73"/>
      <c r="E7" s="152"/>
      <c r="F7" s="74"/>
      <c r="G7" s="74"/>
      <c r="H7" s="75"/>
      <c r="I7" s="6"/>
      <c r="J7" s="186" t="s">
        <v>286</v>
      </c>
      <c r="K7" s="187"/>
      <c r="L7" s="136"/>
      <c r="M7" s="186" t="s">
        <v>287</v>
      </c>
      <c r="N7" s="187"/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/>
      <c r="D8" s="54"/>
      <c r="E8" s="153"/>
      <c r="F8" s="69"/>
      <c r="G8" s="69"/>
      <c r="H8" s="60"/>
      <c r="I8" s="6"/>
      <c r="J8" s="198"/>
      <c r="K8" s="72"/>
      <c r="L8" s="137"/>
      <c r="M8" s="131"/>
      <c r="N8" s="72"/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/>
      <c r="D9" s="73"/>
      <c r="E9" s="152"/>
      <c r="F9" s="74"/>
      <c r="G9" s="74"/>
      <c r="H9" s="75"/>
      <c r="I9" s="6"/>
      <c r="J9" s="114"/>
      <c r="K9" s="60"/>
      <c r="L9" s="137"/>
      <c r="M9" s="101"/>
      <c r="N9" s="60"/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/>
      <c r="D10" s="54"/>
      <c r="E10" s="153"/>
      <c r="F10" s="69"/>
      <c r="G10" s="69"/>
      <c r="H10" s="60"/>
      <c r="I10" s="6"/>
      <c r="J10" s="135"/>
      <c r="K10" s="77"/>
      <c r="L10" s="163"/>
      <c r="M10" s="135"/>
      <c r="N10" s="77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/>
      <c r="D11" s="73"/>
      <c r="E11" s="152"/>
      <c r="F11" s="74"/>
      <c r="G11" s="74"/>
      <c r="H11" s="75"/>
      <c r="I11" s="6"/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/>
      <c r="D12" s="54"/>
      <c r="E12" s="153"/>
      <c r="F12" s="69"/>
      <c r="G12" s="69"/>
      <c r="H12" s="60"/>
      <c r="I12" s="6"/>
      <c r="J12" s="186" t="s">
        <v>288</v>
      </c>
      <c r="K12" s="187"/>
      <c r="L12" s="136"/>
      <c r="M12" s="186" t="s">
        <v>289</v>
      </c>
      <c r="N12" s="187"/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/>
      <c r="D13" s="73"/>
      <c r="E13" s="152"/>
      <c r="F13" s="74"/>
      <c r="G13" s="74"/>
      <c r="H13" s="75"/>
      <c r="I13" s="6"/>
      <c r="J13" s="198"/>
      <c r="K13" s="72"/>
      <c r="L13" s="137"/>
      <c r="M13" s="131"/>
      <c r="N13" s="72"/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/>
      <c r="D14" s="54"/>
      <c r="E14" s="153"/>
      <c r="F14" s="69"/>
      <c r="G14" s="69"/>
      <c r="H14" s="60"/>
      <c r="I14" s="6"/>
      <c r="J14" s="114"/>
      <c r="K14" s="60"/>
      <c r="L14" s="137"/>
      <c r="M14" s="101"/>
      <c r="N14" s="60"/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/>
      <c r="D15" s="73"/>
      <c r="E15" s="152"/>
      <c r="F15" s="74"/>
      <c r="G15" s="74"/>
      <c r="H15" s="75"/>
      <c r="I15" s="6"/>
      <c r="J15" s="135"/>
      <c r="K15" s="77"/>
      <c r="L15" s="163"/>
      <c r="M15" s="135"/>
      <c r="N15" s="77"/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/>
      <c r="D16" s="54"/>
      <c r="E16" s="153"/>
      <c r="F16" s="69"/>
      <c r="G16" s="69"/>
      <c r="H16" s="60"/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5" ht="15.75" customHeight="1" x14ac:dyDescent="0.25">
      <c r="A17" s="39"/>
      <c r="B17" s="70">
        <v>15</v>
      </c>
      <c r="C17" s="73"/>
      <c r="D17" s="73"/>
      <c r="E17" s="152"/>
      <c r="F17" s="74"/>
      <c r="G17" s="74"/>
      <c r="H17" s="75"/>
      <c r="I17" s="6"/>
      <c r="J17" s="186" t="s">
        <v>290</v>
      </c>
      <c r="K17" s="187"/>
      <c r="L17" s="136"/>
      <c r="M17" s="186" t="s">
        <v>291</v>
      </c>
      <c r="N17" s="187"/>
      <c r="O17" s="39"/>
      <c r="P17" s="39"/>
      <c r="Q17" s="39"/>
      <c r="R17" s="39"/>
      <c r="S17" s="39"/>
      <c r="T17" s="39"/>
      <c r="U17" s="39"/>
      <c r="V17" s="6"/>
      <c r="W17" s="111"/>
    </row>
    <row r="18" spans="1:25" ht="15.75" customHeight="1" x14ac:dyDescent="0.25">
      <c r="A18" s="39"/>
      <c r="B18" s="78">
        <v>16</v>
      </c>
      <c r="C18" s="54"/>
      <c r="D18" s="54"/>
      <c r="E18" s="153"/>
      <c r="F18" s="69"/>
      <c r="G18" s="69"/>
      <c r="H18" s="60"/>
      <c r="I18" s="6"/>
      <c r="J18" s="198"/>
      <c r="K18" s="72"/>
      <c r="L18" s="137"/>
      <c r="M18" s="131"/>
      <c r="N18" s="72"/>
      <c r="O18" s="39"/>
      <c r="P18" s="39"/>
      <c r="Q18" s="39"/>
      <c r="R18" s="39"/>
      <c r="S18" s="39"/>
      <c r="T18" s="39"/>
      <c r="U18" s="39"/>
      <c r="V18" s="6"/>
      <c r="W18" s="111"/>
    </row>
    <row r="19" spans="1:25" ht="15.75" customHeight="1" x14ac:dyDescent="0.25">
      <c r="A19" s="39"/>
      <c r="B19" s="70">
        <v>17</v>
      </c>
      <c r="C19" s="73"/>
      <c r="D19" s="73"/>
      <c r="E19" s="152"/>
      <c r="F19" s="74"/>
      <c r="G19" s="74"/>
      <c r="H19" s="75"/>
      <c r="I19" s="6"/>
      <c r="J19" s="114"/>
      <c r="K19" s="60"/>
      <c r="L19" s="137"/>
      <c r="M19" s="101"/>
      <c r="N19" s="60"/>
      <c r="O19" s="39"/>
      <c r="P19" s="39"/>
      <c r="Q19" s="39"/>
      <c r="R19" s="39"/>
      <c r="S19" s="39"/>
      <c r="T19" s="39"/>
      <c r="U19" s="39"/>
      <c r="V19" s="6"/>
      <c r="W19" s="111"/>
    </row>
    <row r="20" spans="1:25" ht="15.75" customHeight="1" x14ac:dyDescent="0.25">
      <c r="A20" s="39"/>
      <c r="B20" s="78">
        <v>18</v>
      </c>
      <c r="C20" s="54"/>
      <c r="D20" s="54"/>
      <c r="E20" s="153"/>
      <c r="F20" s="69"/>
      <c r="G20" s="69"/>
      <c r="H20" s="60"/>
      <c r="I20" s="6"/>
      <c r="J20" s="135"/>
      <c r="K20" s="77"/>
      <c r="L20" s="163"/>
      <c r="M20" s="135"/>
      <c r="N20" s="77"/>
      <c r="O20" s="39"/>
      <c r="P20" s="39"/>
      <c r="Q20" s="39"/>
      <c r="R20" s="39"/>
      <c r="S20" s="39"/>
      <c r="T20" s="39"/>
      <c r="U20" s="39"/>
      <c r="V20" s="6"/>
      <c r="W20" s="111"/>
    </row>
    <row r="21" spans="1:25" ht="15.75" customHeight="1" x14ac:dyDescent="0.25">
      <c r="A21" s="39"/>
      <c r="B21" s="70">
        <v>19</v>
      </c>
      <c r="C21" s="73"/>
      <c r="D21" s="73"/>
      <c r="E21" s="152"/>
      <c r="F21" s="74"/>
      <c r="G21" s="74"/>
      <c r="H21" s="75"/>
      <c r="I21" s="6"/>
      <c r="J21" s="190"/>
      <c r="K21" s="193"/>
      <c r="L21" s="193"/>
      <c r="M21" s="190"/>
      <c r="N21" s="193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7"/>
    </row>
    <row r="22" spans="1:25" ht="15.75" customHeight="1" x14ac:dyDescent="0.25">
      <c r="A22" s="39"/>
      <c r="B22" s="78">
        <v>20</v>
      </c>
      <c r="C22" s="54"/>
      <c r="D22" s="54"/>
      <c r="E22" s="153"/>
      <c r="F22" s="69"/>
      <c r="G22" s="69"/>
      <c r="H22" s="60"/>
      <c r="I22" s="6"/>
      <c r="J22" s="186" t="s">
        <v>292</v>
      </c>
      <c r="K22" s="187"/>
      <c r="L22" s="136"/>
      <c r="M22" s="186" t="s">
        <v>293</v>
      </c>
      <c r="N22" s="187"/>
      <c r="O22" s="39"/>
      <c r="P22" s="63" t="s">
        <v>32</v>
      </c>
      <c r="Q22" s="95"/>
      <c r="R22" s="95"/>
      <c r="S22" s="96">
        <f t="shared" ref="S22:S28" si="0">Q22+R22</f>
        <v>0</v>
      </c>
      <c r="T22" s="39"/>
      <c r="U22" s="104"/>
      <c r="V22" s="146"/>
      <c r="W22" s="147"/>
      <c r="X22" s="147"/>
      <c r="Y22" s="147"/>
    </row>
    <row r="23" spans="1:25" ht="15.75" customHeight="1" x14ac:dyDescent="0.25">
      <c r="A23" s="39"/>
      <c r="B23" s="51"/>
      <c r="C23" s="52"/>
      <c r="D23" s="52"/>
      <c r="E23" s="162"/>
      <c r="F23" s="53"/>
      <c r="G23" s="53"/>
      <c r="H23" s="138"/>
      <c r="I23" s="6"/>
      <c r="J23" s="198"/>
      <c r="K23" s="72"/>
      <c r="L23" s="137"/>
      <c r="M23" s="131"/>
      <c r="N23" s="72"/>
      <c r="O23" s="39"/>
      <c r="P23" s="94" t="s">
        <v>33</v>
      </c>
      <c r="Q23" s="64"/>
      <c r="R23" s="64"/>
      <c r="S23" s="90">
        <f t="shared" si="0"/>
        <v>0</v>
      </c>
      <c r="T23" s="39"/>
      <c r="U23" s="98"/>
      <c r="V23" s="146"/>
      <c r="W23" s="147"/>
      <c r="X23" s="147"/>
      <c r="Y23" s="147"/>
    </row>
    <row r="24" spans="1:25" ht="15.75" customHeight="1" x14ac:dyDescent="0.25">
      <c r="A24" s="39"/>
      <c r="B24" s="189"/>
      <c r="C24" s="190"/>
      <c r="D24" s="190"/>
      <c r="E24" s="191"/>
      <c r="F24" s="192"/>
      <c r="G24" s="192"/>
      <c r="H24" s="193"/>
      <c r="I24" s="39"/>
      <c r="J24" s="114"/>
      <c r="K24" s="60"/>
      <c r="L24" s="137"/>
      <c r="M24" s="101"/>
      <c r="N24" s="60"/>
      <c r="O24" s="39"/>
      <c r="P24" s="93" t="s">
        <v>34</v>
      </c>
      <c r="Q24" s="81"/>
      <c r="R24" s="81"/>
      <c r="S24" s="97">
        <f t="shared" si="0"/>
        <v>0</v>
      </c>
      <c r="T24" s="39"/>
      <c r="U24" s="99"/>
      <c r="V24" s="146"/>
      <c r="W24" s="147"/>
      <c r="X24" s="147"/>
      <c r="Y24" s="147"/>
    </row>
    <row r="25" spans="1:25" ht="15.75" customHeight="1" x14ac:dyDescent="0.25">
      <c r="A25" s="39"/>
      <c r="B25" s="189"/>
      <c r="C25" s="194"/>
      <c r="D25" s="194"/>
      <c r="E25" s="195"/>
      <c r="F25" s="194"/>
      <c r="G25" s="194"/>
      <c r="H25" s="196"/>
      <c r="I25" s="39"/>
      <c r="J25" s="135"/>
      <c r="K25" s="77"/>
      <c r="L25" s="163"/>
      <c r="M25" s="135"/>
      <c r="N25" s="77"/>
      <c r="O25" s="39"/>
      <c r="P25" s="94" t="s">
        <v>35</v>
      </c>
      <c r="Q25" s="64"/>
      <c r="R25" s="64"/>
      <c r="S25" s="90">
        <f t="shared" si="0"/>
        <v>0</v>
      </c>
      <c r="T25" s="39"/>
      <c r="U25" s="98"/>
      <c r="V25" s="146"/>
      <c r="W25" s="147"/>
      <c r="X25" s="147"/>
      <c r="Y25" s="147"/>
    </row>
    <row r="26" spans="1:25" ht="15.75" customHeight="1" x14ac:dyDescent="0.25">
      <c r="A26" s="39"/>
      <c r="B26" s="189"/>
      <c r="C26" s="190"/>
      <c r="D26" s="190"/>
      <c r="E26" s="191"/>
      <c r="F26" s="192"/>
      <c r="G26" s="192"/>
      <c r="H26" s="193"/>
      <c r="I26" s="39"/>
      <c r="O26" s="39"/>
      <c r="P26" s="93" t="s">
        <v>36</v>
      </c>
      <c r="Q26" s="81"/>
      <c r="R26" s="81"/>
      <c r="S26" s="97">
        <f t="shared" si="0"/>
        <v>0</v>
      </c>
      <c r="T26" s="39"/>
      <c r="U26" s="99"/>
      <c r="V26" s="146"/>
      <c r="W26" s="147"/>
      <c r="X26" s="147"/>
      <c r="Y26" s="147"/>
    </row>
    <row r="27" spans="1:25" ht="15.75" customHeight="1" x14ac:dyDescent="0.25">
      <c r="A27" s="39"/>
      <c r="B27" s="189"/>
      <c r="C27" s="190"/>
      <c r="D27" s="190"/>
      <c r="E27" s="191"/>
      <c r="F27" s="192"/>
      <c r="G27" s="192"/>
      <c r="H27" s="193"/>
      <c r="I27" s="39"/>
      <c r="J27" s="186" t="s">
        <v>294</v>
      </c>
      <c r="K27" s="187"/>
      <c r="L27" s="136"/>
      <c r="M27" s="186" t="s">
        <v>295</v>
      </c>
      <c r="N27" s="187"/>
      <c r="O27" s="39"/>
      <c r="P27" s="94" t="s">
        <v>37</v>
      </c>
      <c r="Q27" s="64"/>
      <c r="R27" s="64"/>
      <c r="S27" s="90">
        <f t="shared" si="0"/>
        <v>0</v>
      </c>
      <c r="T27" s="39"/>
      <c r="U27" s="98"/>
      <c r="V27" s="146"/>
      <c r="W27" s="147"/>
      <c r="X27" s="111"/>
      <c r="Y27" s="147"/>
    </row>
    <row r="28" spans="1:25" ht="15.75" customHeight="1" x14ac:dyDescent="0.25">
      <c r="A28" s="39"/>
      <c r="B28" s="189"/>
      <c r="C28" s="190"/>
      <c r="D28" s="190"/>
      <c r="E28" s="191"/>
      <c r="F28" s="192"/>
      <c r="G28" s="192"/>
      <c r="H28" s="193"/>
      <c r="I28" s="39"/>
      <c r="J28" s="198"/>
      <c r="K28" s="72"/>
      <c r="L28" s="137"/>
      <c r="M28" s="131"/>
      <c r="N28" s="72"/>
      <c r="O28" s="39"/>
      <c r="P28" s="93" t="s">
        <v>38</v>
      </c>
      <c r="Q28" s="81"/>
      <c r="R28" s="81"/>
      <c r="S28" s="97">
        <f t="shared" si="0"/>
        <v>0</v>
      </c>
      <c r="T28" s="39"/>
      <c r="U28" s="99"/>
      <c r="V28" s="146"/>
      <c r="W28" s="147"/>
      <c r="X28" s="147"/>
      <c r="Y28" s="147"/>
    </row>
    <row r="29" spans="1:25" ht="15.75" customHeight="1" x14ac:dyDescent="0.25">
      <c r="A29" s="39"/>
      <c r="B29" s="189"/>
      <c r="C29" s="190"/>
      <c r="D29" s="190"/>
      <c r="E29" s="191"/>
      <c r="F29" s="192"/>
      <c r="G29" s="192"/>
      <c r="H29" s="193"/>
      <c r="I29" s="39"/>
      <c r="J29" s="114"/>
      <c r="K29" s="60"/>
      <c r="L29" s="137"/>
      <c r="M29" s="101"/>
      <c r="N29" s="60"/>
      <c r="O29" s="39"/>
      <c r="P29" s="94" t="s">
        <v>39</v>
      </c>
      <c r="Q29" s="64"/>
      <c r="R29" s="64"/>
      <c r="S29" s="90">
        <f>Q29+R29</f>
        <v>0</v>
      </c>
      <c r="T29" s="39"/>
      <c r="U29" s="98"/>
      <c r="V29" s="146"/>
      <c r="W29" s="111"/>
      <c r="X29" s="147"/>
      <c r="Y29" s="147"/>
    </row>
    <row r="30" spans="1:25" ht="15.75" customHeight="1" x14ac:dyDescent="0.25">
      <c r="A30" s="39"/>
      <c r="B30" s="189"/>
      <c r="C30" s="190"/>
      <c r="D30" s="190"/>
      <c r="E30" s="191"/>
      <c r="F30" s="192"/>
      <c r="G30" s="192"/>
      <c r="H30" s="193"/>
      <c r="I30" s="39"/>
      <c r="J30" s="135"/>
      <c r="K30" s="77"/>
      <c r="L30" s="163"/>
      <c r="M30" s="135"/>
      <c r="N30" s="77"/>
      <c r="O30" s="39"/>
      <c r="P30" s="93" t="s">
        <v>40</v>
      </c>
      <c r="Q30" s="81"/>
      <c r="R30" s="81"/>
      <c r="S30" s="97">
        <f>Q30+R30</f>
        <v>0</v>
      </c>
      <c r="T30" s="39"/>
      <c r="U30" s="99"/>
      <c r="V30" s="146"/>
      <c r="W30" s="147"/>
      <c r="X30" s="147"/>
      <c r="Y30" s="147"/>
    </row>
    <row r="31" spans="1:25" ht="15.75" customHeight="1" x14ac:dyDescent="0.25">
      <c r="A31" s="39"/>
      <c r="B31" s="189"/>
      <c r="C31" s="190"/>
      <c r="D31" s="190"/>
      <c r="E31" s="191"/>
      <c r="F31" s="192"/>
      <c r="G31" s="192"/>
      <c r="H31" s="193"/>
      <c r="I31" s="39"/>
      <c r="J31" s="190"/>
      <c r="K31" s="193"/>
      <c r="L31" s="193"/>
      <c r="M31" s="194"/>
      <c r="N31" s="193"/>
      <c r="O31" s="39"/>
      <c r="P31" s="94" t="s">
        <v>41</v>
      </c>
      <c r="Q31" s="64"/>
      <c r="R31" s="64"/>
      <c r="S31" s="90">
        <f>Q31+R31</f>
        <v>0</v>
      </c>
      <c r="T31" s="39"/>
      <c r="U31" s="98"/>
      <c r="V31" s="146"/>
      <c r="W31" s="147"/>
      <c r="X31" s="147"/>
      <c r="Y31" s="147"/>
    </row>
    <row r="32" spans="1:25" ht="15.75" customHeight="1" x14ac:dyDescent="0.25">
      <c r="A32" s="39"/>
      <c r="B32" s="189"/>
      <c r="C32" s="190"/>
      <c r="D32" s="190"/>
      <c r="E32" s="191"/>
      <c r="F32" s="192"/>
      <c r="G32" s="192"/>
      <c r="H32" s="193"/>
      <c r="I32" s="39"/>
      <c r="J32" s="190"/>
      <c r="K32" s="193"/>
      <c r="L32" s="193"/>
      <c r="M32" s="190"/>
      <c r="N32" s="193"/>
      <c r="O32" s="39"/>
      <c r="P32" s="93" t="s">
        <v>42</v>
      </c>
      <c r="Q32" s="81"/>
      <c r="R32" s="81"/>
      <c r="S32" s="97">
        <f>Q32+R32</f>
        <v>0</v>
      </c>
      <c r="T32" s="39"/>
      <c r="U32" s="99"/>
      <c r="V32" s="146"/>
      <c r="W32" s="147"/>
      <c r="X32" s="147"/>
      <c r="Y32" s="147"/>
    </row>
    <row r="33" spans="1:24" ht="15.75" customHeight="1" x14ac:dyDescent="0.25">
      <c r="A33" s="39"/>
      <c r="B33" s="189"/>
      <c r="C33" s="190"/>
      <c r="D33" s="190"/>
      <c r="E33" s="191"/>
      <c r="F33" s="192"/>
      <c r="G33" s="192"/>
      <c r="H33" s="193"/>
      <c r="I33" s="39"/>
      <c r="J33" s="190"/>
      <c r="K33" s="193"/>
      <c r="L33" s="197"/>
      <c r="M33" s="194"/>
      <c r="N33" s="193"/>
      <c r="O33" s="39"/>
      <c r="P33" s="94" t="s">
        <v>43</v>
      </c>
      <c r="Q33" s="64"/>
      <c r="R33" s="64"/>
      <c r="S33" s="90">
        <f>Q33+R33</f>
        <v>0</v>
      </c>
      <c r="T33" s="39" t="s">
        <v>256</v>
      </c>
      <c r="U33" s="166"/>
      <c r="V33" s="39"/>
      <c r="W33" s="147"/>
      <c r="X33" s="111"/>
    </row>
    <row r="34" spans="1:24" ht="15.75" customHeight="1" x14ac:dyDescent="0.25">
      <c r="A34" s="39"/>
      <c r="B34" s="7"/>
      <c r="C34" s="6"/>
      <c r="D34" s="6"/>
      <c r="E34" s="155"/>
      <c r="F34" s="30"/>
      <c r="G34" s="30"/>
      <c r="H34" s="61"/>
      <c r="I34" s="39"/>
      <c r="J34" s="197"/>
      <c r="K34" s="197"/>
      <c r="L34" s="197"/>
      <c r="M34" s="190"/>
      <c r="N34" s="193"/>
      <c r="O34" s="39"/>
      <c r="P34" s="125" t="s">
        <v>77</v>
      </c>
      <c r="Q34" s="126">
        <f>SUM(Q22:Q33)</f>
        <v>0</v>
      </c>
      <c r="R34" s="126">
        <f>SUM(R22:R33)</f>
        <v>0</v>
      </c>
      <c r="S34" s="127">
        <f>SUM(S22:S33)</f>
        <v>0</v>
      </c>
      <c r="T34" s="39"/>
      <c r="U34" s="39"/>
      <c r="V34" s="39"/>
      <c r="W34" s="111"/>
    </row>
    <row r="35" spans="1:24" ht="15.75" customHeight="1" x14ac:dyDescent="0.25">
      <c r="A35" s="39"/>
      <c r="B35" s="7"/>
      <c r="C35" s="6"/>
      <c r="D35" s="6"/>
      <c r="E35" s="155"/>
      <c r="F35" s="30"/>
      <c r="G35" s="30"/>
      <c r="H35" s="61"/>
      <c r="I35" s="39"/>
      <c r="O35" s="39"/>
      <c r="P35" s="39"/>
      <c r="Q35" s="39"/>
      <c r="R35" s="39"/>
      <c r="S35" s="39"/>
      <c r="T35" s="16"/>
      <c r="U35" s="109"/>
      <c r="V35" s="39"/>
      <c r="W35" s="111"/>
    </row>
    <row r="36" spans="1:24" ht="15.75" customHeight="1" x14ac:dyDescent="0.25">
      <c r="A36" s="39"/>
      <c r="B36" s="7"/>
      <c r="C36" s="6"/>
      <c r="D36" s="6"/>
      <c r="E36" s="155"/>
      <c r="F36" s="30"/>
      <c r="G36" s="30"/>
      <c r="H36" s="61"/>
      <c r="I36" s="39"/>
      <c r="O36" s="39"/>
      <c r="P36" s="178"/>
      <c r="Q36" s="178"/>
      <c r="R36" s="178"/>
      <c r="S36" s="111"/>
      <c r="T36" s="16"/>
      <c r="U36" s="16"/>
      <c r="V36" s="39"/>
      <c r="W36" s="111"/>
    </row>
    <row r="37" spans="1:24" ht="15.75" customHeight="1" x14ac:dyDescent="0.25">
      <c r="A37" s="39"/>
      <c r="B37" s="7"/>
      <c r="C37" s="6"/>
      <c r="D37" s="6"/>
      <c r="E37" s="155"/>
      <c r="F37" s="30"/>
      <c r="G37" s="30"/>
      <c r="H37" s="61"/>
      <c r="I37" s="39"/>
      <c r="O37" s="39"/>
      <c r="P37" s="185"/>
      <c r="Q37" s="178"/>
      <c r="R37" s="178"/>
      <c r="S37" s="111"/>
      <c r="T37" s="16"/>
      <c r="U37" s="16"/>
      <c r="V37" s="39"/>
      <c r="W37" s="111"/>
    </row>
    <row r="38" spans="1:24" ht="15.75" customHeight="1" x14ac:dyDescent="0.25">
      <c r="A38" s="39"/>
      <c r="B38" s="7"/>
      <c r="C38" s="6"/>
      <c r="D38" s="6"/>
      <c r="E38" s="155"/>
      <c r="F38" s="30"/>
      <c r="G38" s="30"/>
      <c r="H38" s="61"/>
      <c r="I38" s="39"/>
      <c r="O38" s="39"/>
      <c r="P38" s="178"/>
      <c r="Q38" s="178"/>
      <c r="R38" s="178"/>
      <c r="S38" s="111"/>
      <c r="T38" s="16"/>
      <c r="U38" s="16"/>
      <c r="V38" s="39"/>
      <c r="W38" s="111"/>
    </row>
    <row r="39" spans="1:24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O39" s="39"/>
      <c r="P39" s="178"/>
      <c r="Q39" s="178"/>
      <c r="R39" s="178"/>
      <c r="S39" s="124"/>
      <c r="T39" s="16"/>
      <c r="U39" s="16"/>
      <c r="V39" s="39"/>
      <c r="W39" s="111"/>
    </row>
    <row r="40" spans="1:24" ht="15.75" customHeight="1" x14ac:dyDescent="0.25">
      <c r="A40" s="39"/>
      <c r="B40" s="7"/>
      <c r="C40" s="39"/>
      <c r="D40" s="39"/>
      <c r="E40" s="108"/>
      <c r="F40" s="39"/>
      <c r="G40" s="39"/>
      <c r="H40" s="62"/>
      <c r="I40" s="39"/>
      <c r="O40" s="39"/>
      <c r="P40" s="178"/>
      <c r="Q40" s="178"/>
      <c r="R40" s="178"/>
      <c r="S40" s="124"/>
      <c r="T40" s="16"/>
      <c r="U40" s="16"/>
      <c r="V40" s="39"/>
      <c r="W40" s="111"/>
    </row>
    <row r="41" spans="1:24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78"/>
      <c r="Q41" s="178"/>
      <c r="R41" s="178"/>
      <c r="S41" s="124"/>
      <c r="T41" s="16"/>
      <c r="U41" s="16"/>
      <c r="V41" s="39"/>
      <c r="W41" s="111"/>
    </row>
    <row r="42" spans="1:24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4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4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4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4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4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4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43" t="s">
        <v>77</v>
      </c>
      <c r="R116" s="56" t="s">
        <v>124</v>
      </c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>
        <v>2025</v>
      </c>
      <c r="R117" s="44">
        <f>COUNTIF(D1:D57,Q117)</f>
        <v>0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45">
        <v>2024</v>
      </c>
      <c r="R118" s="46">
        <f>COUNTIF(D2:D58,Q118)</f>
        <v>0</v>
      </c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46">
        <v>2023</v>
      </c>
      <c r="R119" s="167">
        <f>COUNTIF(D3:D59,Q119)</f>
        <v>0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6">
        <v>2022</v>
      </c>
      <c r="R120" s="167">
        <f>COUNTIF(D3:D58,Q120)</f>
        <v>0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0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0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0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0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0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0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0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0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0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0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0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0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0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0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0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SUM(R118:R149)</f>
        <v>0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J17:K17"/>
    <mergeCell ref="M17:N17"/>
    <mergeCell ref="J22:K22"/>
    <mergeCell ref="M22:N22"/>
    <mergeCell ref="J27:K27"/>
    <mergeCell ref="M27:N27"/>
    <mergeCell ref="P36:R36"/>
    <mergeCell ref="P37:R37"/>
    <mergeCell ref="P38:R38"/>
    <mergeCell ref="P39:R39"/>
    <mergeCell ref="P40:R40"/>
    <mergeCell ref="P41:R41"/>
    <mergeCell ref="J2:K2"/>
    <mergeCell ref="M2:N2"/>
    <mergeCell ref="J7:K7"/>
    <mergeCell ref="M7:N7"/>
    <mergeCell ref="J12:K12"/>
    <mergeCell ref="M12:N12"/>
  </mergeCells>
  <hyperlinks>
    <hyperlink ref="J116" r:id="rId1" xr:uid="{83A9A6CC-BE59-42CD-B5C7-E41BC1FC3BF1}"/>
    <hyperlink ref="J117" r:id="rId2" xr:uid="{0EC0C9DF-1A56-47C5-8914-17F3F952D3F7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2019</vt:lpstr>
      <vt:lpstr>2020</vt:lpstr>
      <vt:lpstr>2021</vt:lpstr>
      <vt:lpstr>2022</vt:lpstr>
      <vt:lpstr>2023</vt:lpstr>
      <vt:lpstr>2024</vt:lpstr>
      <vt:lpstr>2025</vt:lpstr>
    </vt:vector>
  </TitlesOfParts>
  <Company>Empresa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Santiago Ucero</cp:lastModifiedBy>
  <dcterms:created xsi:type="dcterms:W3CDTF">2019-12-31T20:15:21Z</dcterms:created>
  <dcterms:modified xsi:type="dcterms:W3CDTF">2024-12-31T19:40:15Z</dcterms:modified>
</cp:coreProperties>
</file>