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ocuments\GitHub\ucer0.github.io\spreadsheets\"/>
    </mc:Choice>
  </mc:AlternateContent>
  <xr:revisionPtr revIDLastSave="0" documentId="13_ncr:1_{41DF01B2-8A67-455E-A74E-BDF581BEB3EA}" xr6:coauthVersionLast="47" xr6:coauthVersionMax="47" xr10:uidLastSave="{00000000-0000-0000-0000-000000000000}"/>
  <bookViews>
    <workbookView xWindow="28680" yWindow="-120" windowWidth="29040" windowHeight="15840" activeTab="5" xr2:uid="{00000000-000D-0000-FFFF-FFFF00000000}"/>
  </bookViews>
  <sheets>
    <sheet name="2019" sheetId="1" r:id="rId1"/>
    <sheet name="2020" sheetId="3" r:id="rId2"/>
    <sheet name="2021" sheetId="4" r:id="rId3"/>
    <sheet name="2022" sheetId="5" r:id="rId4"/>
    <sheet name="2023" sheetId="8" r:id="rId5"/>
    <sheet name="2024" sheetId="9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4" i="9" l="1"/>
  <c r="S24" i="9" s="1"/>
  <c r="Q24" i="9"/>
  <c r="H9" i="9"/>
  <c r="R23" i="9"/>
  <c r="Q23" i="9"/>
  <c r="R22" i="9"/>
  <c r="Q22" i="9"/>
  <c r="Q33" i="8"/>
  <c r="R33" i="8"/>
  <c r="R149" i="9"/>
  <c r="R148" i="9"/>
  <c r="R147" i="9"/>
  <c r="R146" i="9"/>
  <c r="R145" i="9"/>
  <c r="R144" i="9"/>
  <c r="R143" i="9"/>
  <c r="R142" i="9"/>
  <c r="R141" i="9"/>
  <c r="R140" i="9"/>
  <c r="R139" i="9"/>
  <c r="R138" i="9"/>
  <c r="R137" i="9"/>
  <c r="R136" i="9"/>
  <c r="R135" i="9"/>
  <c r="R134" i="9"/>
  <c r="R133" i="9"/>
  <c r="R132" i="9"/>
  <c r="R131" i="9"/>
  <c r="R130" i="9"/>
  <c r="R129" i="9"/>
  <c r="R128" i="9"/>
  <c r="R127" i="9"/>
  <c r="R126" i="9"/>
  <c r="R125" i="9"/>
  <c r="R124" i="9"/>
  <c r="R123" i="9"/>
  <c r="R122" i="9"/>
  <c r="R121" i="9"/>
  <c r="R120" i="9"/>
  <c r="R119" i="9"/>
  <c r="S33" i="9"/>
  <c r="S32" i="9"/>
  <c r="S31" i="9"/>
  <c r="S30" i="9"/>
  <c r="S29" i="9"/>
  <c r="S28" i="9"/>
  <c r="S27" i="9"/>
  <c r="S26" i="9"/>
  <c r="S25" i="9"/>
  <c r="R32" i="8"/>
  <c r="Q32" i="8"/>
  <c r="Q31" i="8"/>
  <c r="R31" i="8"/>
  <c r="R30" i="8"/>
  <c r="Q30" i="8"/>
  <c r="S30" i="8" s="1"/>
  <c r="R149" i="8"/>
  <c r="R148" i="8"/>
  <c r="Q29" i="8"/>
  <c r="R29" i="8"/>
  <c r="R28" i="8"/>
  <c r="Q28" i="8"/>
  <c r="Q24" i="8"/>
  <c r="Q27" i="8"/>
  <c r="R27" i="8"/>
  <c r="Q26" i="8"/>
  <c r="R26" i="8"/>
  <c r="R119" i="8"/>
  <c r="R120" i="8"/>
  <c r="R133" i="8"/>
  <c r="R149" i="5"/>
  <c r="R121" i="5"/>
  <c r="R25" i="8"/>
  <c r="Q25" i="8"/>
  <c r="R24" i="8"/>
  <c r="Q23" i="8"/>
  <c r="R23" i="8"/>
  <c r="R22" i="8"/>
  <c r="S22" i="8" s="1"/>
  <c r="R22" i="5"/>
  <c r="R147" i="8"/>
  <c r="R146" i="8"/>
  <c r="R145" i="8"/>
  <c r="R144" i="8"/>
  <c r="R143" i="8"/>
  <c r="R142" i="8"/>
  <c r="R141" i="8"/>
  <c r="R140" i="8"/>
  <c r="R139" i="8"/>
  <c r="R138" i="8"/>
  <c r="R137" i="8"/>
  <c r="R136" i="8"/>
  <c r="R135" i="8"/>
  <c r="R134" i="8"/>
  <c r="R132" i="8"/>
  <c r="R131" i="8"/>
  <c r="R130" i="8"/>
  <c r="R129" i="8"/>
  <c r="R128" i="8"/>
  <c r="R127" i="8"/>
  <c r="R126" i="8"/>
  <c r="R125" i="8"/>
  <c r="R124" i="8"/>
  <c r="R123" i="8"/>
  <c r="R122" i="8"/>
  <c r="R121" i="8"/>
  <c r="R33" i="5"/>
  <c r="S33" i="5" s="1"/>
  <c r="R32" i="5"/>
  <c r="S32" i="5" s="1"/>
  <c r="R31" i="5"/>
  <c r="S31" i="5" s="1"/>
  <c r="R30" i="5"/>
  <c r="R29" i="5"/>
  <c r="S29" i="5" s="1"/>
  <c r="R28" i="5"/>
  <c r="S28" i="5" s="1"/>
  <c r="S23" i="9" l="1"/>
  <c r="S22" i="9"/>
  <c r="S34" i="9" s="1"/>
  <c r="S33" i="8"/>
  <c r="R150" i="9"/>
  <c r="Q34" i="9"/>
  <c r="R34" i="9"/>
  <c r="S32" i="8"/>
  <c r="S31" i="8"/>
  <c r="S28" i="8"/>
  <c r="S29" i="8"/>
  <c r="R150" i="8"/>
  <c r="S27" i="8"/>
  <c r="S26" i="8"/>
  <c r="S25" i="8"/>
  <c r="S23" i="8"/>
  <c r="R34" i="8"/>
  <c r="S30" i="5"/>
  <c r="R27" i="5"/>
  <c r="S27" i="5" s="1"/>
  <c r="R26" i="5" l="1"/>
  <c r="S26" i="5" s="1"/>
  <c r="R25" i="5" l="1"/>
  <c r="S25" i="5"/>
  <c r="Q34" i="5" l="1"/>
  <c r="R24" i="5"/>
  <c r="S24" i="5" s="1"/>
  <c r="R23" i="5"/>
  <c r="S23" i="5" l="1"/>
  <c r="R34" i="5"/>
  <c r="S22" i="5" l="1"/>
  <c r="S34" i="5" s="1"/>
  <c r="R148" i="5" l="1"/>
  <c r="R147" i="5" l="1"/>
  <c r="R146" i="5"/>
  <c r="R145" i="5"/>
  <c r="R144" i="5"/>
  <c r="R143" i="5"/>
  <c r="R142" i="5"/>
  <c r="R141" i="5"/>
  <c r="R140" i="5"/>
  <c r="R139" i="5"/>
  <c r="R138" i="5"/>
  <c r="R137" i="5"/>
  <c r="R136" i="5"/>
  <c r="R135" i="5"/>
  <c r="R134" i="5"/>
  <c r="R133" i="5"/>
  <c r="R132" i="5"/>
  <c r="R131" i="5"/>
  <c r="R130" i="5"/>
  <c r="R129" i="5"/>
  <c r="R128" i="5"/>
  <c r="R127" i="5"/>
  <c r="R126" i="5"/>
  <c r="R125" i="5"/>
  <c r="R124" i="5"/>
  <c r="R123" i="5"/>
  <c r="R122" i="5"/>
  <c r="P147" i="4"/>
  <c r="R150" i="5" l="1"/>
  <c r="O34" i="4"/>
  <c r="P33" i="4"/>
  <c r="P32" i="4" l="1"/>
  <c r="P31" i="4" l="1"/>
  <c r="P30" i="4" l="1"/>
  <c r="P29" i="4" l="1"/>
  <c r="O35" i="3" l="1"/>
  <c r="P28" i="4"/>
  <c r="P27" i="4" l="1"/>
  <c r="Q33" i="4" l="1"/>
  <c r="Q32" i="4"/>
  <c r="Q31" i="4"/>
  <c r="Q30" i="4"/>
  <c r="Q29" i="4"/>
  <c r="Q28" i="4"/>
  <c r="Q27" i="4"/>
  <c r="P26" i="4"/>
  <c r="Q26" i="4" s="1"/>
  <c r="P25" i="4" l="1"/>
  <c r="Q25" i="4" s="1"/>
  <c r="P24" i="4" l="1"/>
  <c r="P22" i="4" l="1"/>
  <c r="P23" i="4"/>
  <c r="Q24" i="4"/>
  <c r="P34" i="4" l="1"/>
  <c r="Q23" i="4"/>
  <c r="Q22" i="4" l="1"/>
  <c r="Q34" i="4" s="1"/>
  <c r="P121" i="4" l="1"/>
  <c r="P122" i="4"/>
  <c r="P146" i="4"/>
  <c r="P145" i="4"/>
  <c r="P144" i="4"/>
  <c r="P143" i="4"/>
  <c r="P142" i="4"/>
  <c r="P141" i="4"/>
  <c r="P140" i="4"/>
  <c r="P139" i="4"/>
  <c r="P138" i="4"/>
  <c r="P137" i="4"/>
  <c r="P136" i="4"/>
  <c r="P135" i="4"/>
  <c r="P134" i="4"/>
  <c r="P133" i="4"/>
  <c r="P132" i="4"/>
  <c r="P131" i="4"/>
  <c r="P130" i="4"/>
  <c r="P129" i="4"/>
  <c r="P128" i="4"/>
  <c r="P127" i="4"/>
  <c r="P126" i="4"/>
  <c r="P125" i="4"/>
  <c r="P124" i="4"/>
  <c r="P123" i="4"/>
  <c r="P148" i="4" l="1"/>
  <c r="S81" i="3"/>
  <c r="S80" i="3"/>
  <c r="S79" i="3"/>
  <c r="S78" i="3"/>
  <c r="S77" i="3"/>
  <c r="S76" i="3"/>
  <c r="S75" i="3"/>
  <c r="S74" i="3"/>
  <c r="S73" i="3"/>
  <c r="S72" i="3"/>
  <c r="S71" i="3"/>
  <c r="S70" i="3"/>
  <c r="S69" i="3"/>
  <c r="S68" i="3"/>
  <c r="S67" i="3"/>
  <c r="S66" i="3"/>
  <c r="S65" i="3"/>
  <c r="S64" i="3"/>
  <c r="S63" i="3"/>
  <c r="S62" i="3"/>
  <c r="S61" i="3"/>
  <c r="S60" i="3"/>
  <c r="S59" i="3"/>
  <c r="S58" i="3"/>
  <c r="S57" i="3"/>
  <c r="S82" i="3" l="1"/>
  <c r="S24" i="8"/>
  <c r="S34" i="8" s="1"/>
  <c r="Q34" i="8"/>
</calcChain>
</file>

<file path=xl/sharedStrings.xml><?xml version="1.0" encoding="utf-8"?>
<sst xmlns="http://schemas.openxmlformats.org/spreadsheetml/2006/main" count="983" uniqueCount="503">
  <si>
    <t>Nier: Automata</t>
  </si>
  <si>
    <t>Hollow Knight</t>
  </si>
  <si>
    <t>Bye Bye Boxboy</t>
  </si>
  <si>
    <t>VA-11 Hall-A</t>
  </si>
  <si>
    <t>Portal Bridge Constructor</t>
  </si>
  <si>
    <t>Momodora: RUtM</t>
  </si>
  <si>
    <t>Hellblade: Senua's Sacrifice</t>
  </si>
  <si>
    <t>Bloodstained: RotN</t>
  </si>
  <si>
    <t>#</t>
  </si>
  <si>
    <t>JUEGO</t>
  </si>
  <si>
    <r>
      <t xml:space="preserve">Cave Story </t>
    </r>
    <r>
      <rPr>
        <sz val="10"/>
        <color rgb="FF7030A0"/>
        <rFont val="Ubuntu"/>
        <family val="2"/>
      </rPr>
      <t>[RePlayed]</t>
    </r>
  </si>
  <si>
    <r>
      <t>Plants vs. Zombies</t>
    </r>
    <r>
      <rPr>
        <sz val="10"/>
        <color rgb="FF7030A0"/>
        <rFont val="Ubuntu"/>
        <family val="2"/>
      </rPr>
      <t xml:space="preserve"> [RePlayed]</t>
    </r>
  </si>
  <si>
    <t>FECHA INICIO</t>
  </si>
  <si>
    <t>-</t>
  </si>
  <si>
    <t>FECHA FINAL</t>
  </si>
  <si>
    <t>Celeste</t>
  </si>
  <si>
    <t>The Red Strings Club</t>
  </si>
  <si>
    <r>
      <t xml:space="preserve">Portal </t>
    </r>
    <r>
      <rPr>
        <sz val="10"/>
        <color rgb="FF7030A0"/>
        <rFont val="Ubuntu"/>
        <family val="2"/>
      </rPr>
      <t>[RePlayed]</t>
    </r>
  </si>
  <si>
    <t>Gris</t>
  </si>
  <si>
    <t>The Messenger</t>
  </si>
  <si>
    <t>HORAS</t>
  </si>
  <si>
    <t>Children of Morta</t>
  </si>
  <si>
    <t>DOOM</t>
  </si>
  <si>
    <t>A Short Hike</t>
  </si>
  <si>
    <t>Anodyne</t>
  </si>
  <si>
    <t>Apex Legends</t>
  </si>
  <si>
    <t>COD / Minecraft</t>
  </si>
  <si>
    <t>Anodyne 2: Return to Dust</t>
  </si>
  <si>
    <t>Bravely Default</t>
  </si>
  <si>
    <t>Minecraft</t>
  </si>
  <si>
    <t xml:space="preserve">JUEGOS ONLINE </t>
  </si>
  <si>
    <t>MES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</si>
  <si>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</si>
  <si>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</si>
  <si>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</si>
  <si>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</si>
  <si>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</si>
  <si>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</si>
  <si>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</si>
  <si>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</si>
  <si>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</si>
  <si>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</si>
  <si>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</si>
  <si>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</si>
  <si>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Helltaker</t>
  </si>
  <si>
    <r>
      <t xml:space="preserve">Super Mario 64 </t>
    </r>
    <r>
      <rPr>
        <sz val="10"/>
        <color rgb="FF7030A0"/>
        <rFont val="Ubuntu"/>
        <family val="2"/>
      </rPr>
      <t>[RePlayed]</t>
    </r>
  </si>
  <si>
    <t>Pokémon Sword</t>
  </si>
  <si>
    <t>Spring Falls</t>
  </si>
  <si>
    <t>11-jun.</t>
  </si>
  <si>
    <t>12-jun.</t>
  </si>
  <si>
    <r>
      <t xml:space="preserve">Human Fall Flat </t>
    </r>
    <r>
      <rPr>
        <sz val="10"/>
        <color theme="8"/>
        <rFont val="Ubuntu"/>
        <family val="2"/>
      </rPr>
      <t>(w/Dani &amp; Nico)</t>
    </r>
  </si>
  <si>
    <t>16-jun.</t>
  </si>
  <si>
    <t>17-jun.</t>
  </si>
  <si>
    <t>13-jun.</t>
  </si>
  <si>
    <t>23-jun.</t>
  </si>
  <si>
    <t>Digimon Story: Cyber Sleuth</t>
  </si>
  <si>
    <t>Lost in Vivo</t>
  </si>
  <si>
    <t>30-jun.</t>
  </si>
  <si>
    <t>2-jul.</t>
  </si>
  <si>
    <r>
      <rPr>
        <b/>
        <sz val="10"/>
        <color theme="1"/>
        <rFont val="Ubuntu"/>
        <family val="2"/>
      </rPr>
      <t>DS:CS(22h.)</t>
    </r>
    <r>
      <rPr>
        <sz val="10"/>
        <color theme="1"/>
        <rFont val="Ubuntu"/>
        <family val="2"/>
      </rPr>
      <t xml:space="preserve">, </t>
    </r>
    <r>
      <rPr>
        <b/>
        <sz val="10"/>
        <color theme="1"/>
        <rFont val="Ubuntu"/>
        <family val="2"/>
      </rPr>
      <t>LiV(2h.)</t>
    </r>
    <r>
      <rPr>
        <sz val="10"/>
        <color theme="1"/>
        <rFont val="Ubuntu"/>
        <family val="2"/>
      </rPr>
      <t>, WWH(1'5h pasarlo), WWHT(3h pasarlo), Pokémon(28-30h pasarlo)</t>
    </r>
  </si>
  <si>
    <t>19-jul.</t>
  </si>
  <si>
    <r>
      <t>LiV(3h.)</t>
    </r>
    <r>
      <rPr>
        <sz val="10"/>
        <color theme="1"/>
        <rFont val="Ubuntu"/>
        <family val="2"/>
      </rPr>
      <t xml:space="preserve">, </t>
    </r>
    <r>
      <rPr>
        <b/>
        <sz val="10"/>
        <color theme="1"/>
        <rFont val="Ubuntu"/>
        <family val="2"/>
      </rPr>
      <t>DS:CS(7h.)</t>
    </r>
    <r>
      <rPr>
        <sz val="10"/>
        <color theme="1"/>
        <rFont val="Ubuntu"/>
        <family val="2"/>
      </rPr>
      <t>,</t>
    </r>
    <r>
      <rPr>
        <b/>
        <sz val="10"/>
        <color theme="1"/>
        <rFont val="Ubuntu"/>
        <family val="2"/>
      </rPr>
      <t xml:space="preserve"> Deathtrap(15h.)</t>
    </r>
  </si>
  <si>
    <t>NOTAS</t>
  </si>
  <si>
    <t>9-ago.</t>
  </si>
  <si>
    <t>Hidden Folks</t>
  </si>
  <si>
    <t>10-ago.</t>
  </si>
  <si>
    <t>Witchway</t>
  </si>
  <si>
    <t>Gutwhale</t>
  </si>
  <si>
    <t>The Floor is Jelly</t>
  </si>
  <si>
    <t>11-ago.</t>
  </si>
  <si>
    <t>15-ago.</t>
  </si>
  <si>
    <t>16-ago.</t>
  </si>
  <si>
    <r>
      <t xml:space="preserve">Hollow Knight </t>
    </r>
    <r>
      <rPr>
        <sz val="10"/>
        <color rgb="FF7030A0"/>
        <rFont val="Ubuntu"/>
        <family val="2"/>
      </rPr>
      <t>[RePlayed]</t>
    </r>
  </si>
  <si>
    <t>21-ago.</t>
  </si>
  <si>
    <t>Megaman Legends</t>
  </si>
  <si>
    <t>29-ago.</t>
  </si>
  <si>
    <r>
      <t xml:space="preserve">Borderlands 3 </t>
    </r>
    <r>
      <rPr>
        <sz val="10"/>
        <color theme="8"/>
        <rFont val="Ubuntu"/>
        <family val="2"/>
      </rPr>
      <t>(w/ Dani)</t>
    </r>
  </si>
  <si>
    <t>AÑO</t>
  </si>
  <si>
    <t>NºJUEGOS</t>
  </si>
  <si>
    <t>TOTALES</t>
  </si>
  <si>
    <t>The Misadventures of Tron Bonne</t>
  </si>
  <si>
    <t>17-sep.</t>
  </si>
  <si>
    <t>22-sep.</t>
  </si>
  <si>
    <t>Hyper Scape/ Isaac / Minecraft / Smite</t>
  </si>
  <si>
    <t>COD / Minecraft / Smite</t>
  </si>
  <si>
    <t>COD / R6 / Smite</t>
  </si>
  <si>
    <t>R6 / Smite / Speedrunners</t>
  </si>
  <si>
    <t>Genshin Impact</t>
  </si>
  <si>
    <t>2-oct.</t>
  </si>
  <si>
    <t>WWZ(3h.)</t>
  </si>
  <si>
    <t>Bravely Default(37h.)</t>
  </si>
  <si>
    <t xml:space="preserve">Among Us / Granblue / Smite </t>
  </si>
  <si>
    <t>Civ 5 / Granblue / Smite</t>
  </si>
  <si>
    <t>31-oct.</t>
  </si>
  <si>
    <t>Megaman(7h.)</t>
  </si>
  <si>
    <t>Xeodrifter</t>
  </si>
  <si>
    <t>2-nov.</t>
  </si>
  <si>
    <t>Genshin(47h. - No me lo he pasado, es que no voy a continuar)</t>
  </si>
  <si>
    <t>Super Mario 3D Land</t>
  </si>
  <si>
    <t>4-nov.</t>
  </si>
  <si>
    <r>
      <t xml:space="preserve">Deathtrap(1h.), Megaman(6h.), DS:CS(33h.), </t>
    </r>
    <r>
      <rPr>
        <sz val="10"/>
        <color theme="1"/>
        <rFont val="Ubuntu"/>
        <family val="2"/>
      </rPr>
      <t>DS:CS(51h. pasarlo), HK(25h. pasarlo)</t>
    </r>
  </si>
  <si>
    <t>Granblue / Overwatch / Phasmo  / Smite</t>
  </si>
  <si>
    <t>7-jun.</t>
  </si>
  <si>
    <t>DOOM Eternal</t>
  </si>
  <si>
    <t>Mario(5h. pasarlo)</t>
  </si>
  <si>
    <t>20-nov.</t>
  </si>
  <si>
    <t>12-dic.</t>
  </si>
  <si>
    <t>Touhou Luna Nights</t>
  </si>
  <si>
    <t>14-dic.</t>
  </si>
  <si>
    <t>Call of the Sea</t>
  </si>
  <si>
    <t>15-dic.</t>
  </si>
  <si>
    <t>16-dic.</t>
  </si>
  <si>
    <t>18-dic.</t>
  </si>
  <si>
    <t>Carrion</t>
  </si>
  <si>
    <t>19-dic.</t>
  </si>
  <si>
    <t>20-dic.</t>
  </si>
  <si>
    <t>Dragon Quest XI</t>
  </si>
  <si>
    <t>21-dic.</t>
  </si>
  <si>
    <t>ENE</t>
  </si>
  <si>
    <t>FEB</t>
  </si>
  <si>
    <t>MAR</t>
  </si>
  <si>
    <t>ONLINE</t>
  </si>
  <si>
    <t>SOLO</t>
  </si>
  <si>
    <t>TOTAL:</t>
  </si>
  <si>
    <t>NºJGS</t>
  </si>
  <si>
    <t>Overwatch / Smite</t>
  </si>
  <si>
    <t>Smite / COD</t>
  </si>
  <si>
    <t>Call of Duty: Warzone</t>
  </si>
  <si>
    <t>TOTAL</t>
  </si>
  <si>
    <t>Granblue Fantasy: Versus</t>
  </si>
  <si>
    <r>
      <rPr>
        <b/>
        <sz val="10"/>
        <color theme="1"/>
        <rFont val="Ubuntu"/>
        <family val="2"/>
      </rPr>
      <t>DQXI(62h.)</t>
    </r>
    <r>
      <rPr>
        <sz val="10"/>
        <color theme="1"/>
        <rFont val="Ubuntu"/>
        <family val="2"/>
      </rPr>
      <t>, DOOM 2(16h. pasarlo), Luna Nights(5h30m. pasarlo), DQ11(61h. Pasarlo)</t>
    </r>
  </si>
  <si>
    <t>DQXI(38h 45m)</t>
  </si>
  <si>
    <t>Call of Duty: Zombies</t>
  </si>
  <si>
    <t>Hypnospace Outlaw</t>
  </si>
  <si>
    <t>17-ene.</t>
  </si>
  <si>
    <t>21-ene.</t>
  </si>
  <si>
    <t>Phasmophobia</t>
  </si>
  <si>
    <t>Titanfall 2</t>
  </si>
  <si>
    <t>11-feb.</t>
  </si>
  <si>
    <t>-7h PARA TITANFALL</t>
  </si>
  <si>
    <t>-8h PARA BLACK OPS</t>
  </si>
  <si>
    <t>Smite</t>
  </si>
  <si>
    <t>Call of Duty: Black Ops</t>
  </si>
  <si>
    <t>ABR</t>
  </si>
  <si>
    <t>Pokemon Showdown</t>
  </si>
  <si>
    <t>Loop Hero</t>
  </si>
  <si>
    <t>22-mar.</t>
  </si>
  <si>
    <t>26-mar.</t>
  </si>
  <si>
    <t>Haunted Demo Disk 2021</t>
  </si>
  <si>
    <t>29-mar.</t>
  </si>
  <si>
    <t>Risk</t>
  </si>
  <si>
    <t>Loop Hero(19h 32m)</t>
  </si>
  <si>
    <t>Loop Hero(10h 19m)</t>
  </si>
  <si>
    <t>Among US</t>
  </si>
  <si>
    <t>14-abr.</t>
  </si>
  <si>
    <r>
      <t xml:space="preserve">VVVVVV </t>
    </r>
    <r>
      <rPr>
        <sz val="10"/>
        <color rgb="FF7030A0"/>
        <rFont val="Ubuntu"/>
        <family val="2"/>
      </rPr>
      <t>[RePlayed]</t>
    </r>
  </si>
  <si>
    <t>18-abr.</t>
  </si>
  <si>
    <t>17-abr.</t>
  </si>
  <si>
    <t>Portal Reloaded</t>
  </si>
  <si>
    <t>21-abr.</t>
  </si>
  <si>
    <t>24-abr.</t>
  </si>
  <si>
    <t>MAY</t>
  </si>
  <si>
    <t>Tabletop Simulator</t>
  </si>
  <si>
    <t>Lethal League Blaze</t>
  </si>
  <si>
    <t>Helltaker:  Examtaker</t>
  </si>
  <si>
    <t>11-may.</t>
  </si>
  <si>
    <t>7-abr.</t>
  </si>
  <si>
    <t>Nier Replicant</t>
  </si>
  <si>
    <t>21-may.</t>
  </si>
  <si>
    <t>Knockout City</t>
  </si>
  <si>
    <t>31-may.</t>
  </si>
  <si>
    <t>JUN</t>
  </si>
  <si>
    <t>Inside</t>
  </si>
  <si>
    <t>3-jun.</t>
  </si>
  <si>
    <t>4-jun.</t>
  </si>
  <si>
    <t>Attack of the Friday Monsters</t>
  </si>
  <si>
    <t>6-jun.</t>
  </si>
  <si>
    <t>Hotel Dusk</t>
  </si>
  <si>
    <t>8-jun.</t>
  </si>
  <si>
    <t>Guilty Gear -STRIVE-</t>
  </si>
  <si>
    <t>Shin Megami Tensei IV</t>
  </si>
  <si>
    <t>27-jun.</t>
  </si>
  <si>
    <r>
      <t xml:space="preserve">Pokemon Emerald </t>
    </r>
    <r>
      <rPr>
        <sz val="10"/>
        <color rgb="FF7030A0"/>
        <rFont val="Ubuntu"/>
        <family val="2"/>
      </rPr>
      <t>[Randomlocke]</t>
    </r>
  </si>
  <si>
    <t>28-jun.</t>
  </si>
  <si>
    <t>JUL</t>
  </si>
  <si>
    <t>1-jul.</t>
  </si>
  <si>
    <t>SMT4(24h 9m), Emerald(1h 19m), WWHT(5h 15m)</t>
  </si>
  <si>
    <t>Ori and The Blind Forest</t>
  </si>
  <si>
    <t>6-jul.</t>
  </si>
  <si>
    <t>9-jul.</t>
  </si>
  <si>
    <t>Ori and The Will of the Wisps</t>
  </si>
  <si>
    <t>10-jul.</t>
  </si>
  <si>
    <t>11-jul.</t>
  </si>
  <si>
    <t>Katamari Damacy REROLL</t>
  </si>
  <si>
    <t>13-jul.</t>
  </si>
  <si>
    <t>15-jul.</t>
  </si>
  <si>
    <t>SoR4 Mr. X Nightmare</t>
  </si>
  <si>
    <t>18-jul.</t>
  </si>
  <si>
    <t>Pokémon Unite</t>
  </si>
  <si>
    <t>Phasmopobia</t>
  </si>
  <si>
    <t>DOOM 64</t>
  </si>
  <si>
    <t>26-jul.</t>
  </si>
  <si>
    <t>Worms Revolution</t>
  </si>
  <si>
    <r>
      <t xml:space="preserve">WWHT(39 m), DOOM 64 (3h 32m), </t>
    </r>
    <r>
      <rPr>
        <sz val="10"/>
        <color theme="1"/>
        <rFont val="Ubuntu"/>
        <family val="2"/>
      </rPr>
      <t>Ori 2 (pasarlo 11h 11m), Ori 1 (pasarlo 5h 39m), Katamari (pasarlo 5h 6m)</t>
    </r>
  </si>
  <si>
    <r>
      <t xml:space="preserve">Streets of Rage 4 </t>
    </r>
    <r>
      <rPr>
        <sz val="10"/>
        <color theme="8"/>
        <rFont val="Ubuntu"/>
        <family val="2"/>
      </rPr>
      <t>(w/Sergio)</t>
    </r>
  </si>
  <si>
    <t>https://www.youtube.com/watch?v=BmvBj2PgJaY</t>
  </si>
  <si>
    <t>https://www.youtube.com/watch?v=AoHUmDhZBVc</t>
  </si>
  <si>
    <t>5-ago.</t>
  </si>
  <si>
    <t>DOOM 64 (2h 56m)</t>
  </si>
  <si>
    <t>AGO</t>
  </si>
  <si>
    <t>CoD BO3 Zombies</t>
  </si>
  <si>
    <t>Back 4 Blood</t>
  </si>
  <si>
    <t>PUBG</t>
  </si>
  <si>
    <t>Rainbow 6 Siege</t>
  </si>
  <si>
    <t>Void Bastards</t>
  </si>
  <si>
    <t>26-ago.</t>
  </si>
  <si>
    <t>Cyber Shadow</t>
  </si>
  <si>
    <t>SEP</t>
  </si>
  <si>
    <t>1-sep.</t>
  </si>
  <si>
    <t>6-sep.</t>
  </si>
  <si>
    <t>Outer Wilds</t>
  </si>
  <si>
    <t>10-sep.</t>
  </si>
  <si>
    <r>
      <t xml:space="preserve">Deltarune Ch. 1 </t>
    </r>
    <r>
      <rPr>
        <sz val="10"/>
        <color rgb="FF7030A0"/>
        <rFont val="Ubuntu"/>
        <family val="2"/>
      </rPr>
      <t>[RePlayed]</t>
    </r>
  </si>
  <si>
    <t>16-sep.</t>
  </si>
  <si>
    <t>Deltarune Ch. 2</t>
  </si>
  <si>
    <t>18-sep.</t>
  </si>
  <si>
    <t>19-sep.</t>
  </si>
  <si>
    <t>Gato Roboto</t>
  </si>
  <si>
    <t>23-sep.</t>
  </si>
  <si>
    <t>25-sep.</t>
  </si>
  <si>
    <t>Valkyria Chronicles</t>
  </si>
  <si>
    <t>26-sep.</t>
  </si>
  <si>
    <t>OCT</t>
  </si>
  <si>
    <t>Metroid Dread</t>
  </si>
  <si>
    <t>12-oct.</t>
  </si>
  <si>
    <t>Dead By Daylight</t>
  </si>
  <si>
    <t>Valkyria (2h 18m)</t>
  </si>
  <si>
    <t>Valkyria (4h)</t>
  </si>
  <si>
    <t>Super Mario Picross (Mario Route)</t>
  </si>
  <si>
    <t>11-nov.</t>
  </si>
  <si>
    <t>Shin Megami Tensei V</t>
  </si>
  <si>
    <t>12-nov.</t>
  </si>
  <si>
    <t>Halo Infinite</t>
  </si>
  <si>
    <t>NOV</t>
  </si>
  <si>
    <t>SMTV (24h 59m)</t>
  </si>
  <si>
    <t>League of Legends</t>
  </si>
  <si>
    <t>DIC</t>
  </si>
  <si>
    <t>Pokemon Brilliant Diamond</t>
  </si>
  <si>
    <t>25-dic.</t>
  </si>
  <si>
    <t>Inscryption</t>
  </si>
  <si>
    <t>Superliminal</t>
  </si>
  <si>
    <t>26-dic.</t>
  </si>
  <si>
    <t>27-dic.</t>
  </si>
  <si>
    <t>Blasphemous</t>
  </si>
  <si>
    <t>28-dic.</t>
  </si>
  <si>
    <t>29-dic.</t>
  </si>
  <si>
    <t xml:space="preserve"> </t>
  </si>
  <si>
    <t xml:space="preserve">Blasphemous (15h 45m), Pokémon DB (1h 26m), SMTV (28h 48m) </t>
  </si>
  <si>
    <t>1-ene.-22</t>
  </si>
  <si>
    <t>28-dic.-21</t>
  </si>
  <si>
    <t>1-ene.</t>
  </si>
  <si>
    <t>No trackeé en que mes jugué a que juego. Es una aproximación empezando desde arriba con principios de año</t>
  </si>
  <si>
    <t>There Is No Game</t>
  </si>
  <si>
    <t>5-ene.</t>
  </si>
  <si>
    <t>Necrobarista</t>
  </si>
  <si>
    <t>7-ene.</t>
  </si>
  <si>
    <t>11-ene.</t>
  </si>
  <si>
    <r>
      <t>Hotline Miami</t>
    </r>
    <r>
      <rPr>
        <sz val="10"/>
        <color rgb="FF7030A0"/>
        <rFont val="Ubuntu"/>
        <family val="2"/>
      </rPr>
      <t xml:space="preserve"> [Replayed]</t>
    </r>
  </si>
  <si>
    <t>18-ene.</t>
  </si>
  <si>
    <t>Teamfight Tactics</t>
  </si>
  <si>
    <t>22-ene.</t>
  </si>
  <si>
    <t>12-nov.-21</t>
  </si>
  <si>
    <t>23-ene.</t>
  </si>
  <si>
    <t>23-ene.-22</t>
  </si>
  <si>
    <r>
      <t>Blasphemous (3h 37m), SMTV (11h 15m),</t>
    </r>
    <r>
      <rPr>
        <sz val="10"/>
        <color theme="1"/>
        <rFont val="Ubuntu"/>
        <family val="2"/>
      </rPr>
      <t xml:space="preserve"> Blasphemous (pasarlo 17h 40m aprox), SMTV (pasarlo 63:54)</t>
    </r>
  </si>
  <si>
    <t>Needy Streamer Overload</t>
  </si>
  <si>
    <t>3-feb.</t>
  </si>
  <si>
    <t>6-feb.</t>
  </si>
  <si>
    <t>Katana Zero</t>
  </si>
  <si>
    <t>13-feb.</t>
  </si>
  <si>
    <t>19-feb.</t>
  </si>
  <si>
    <t>Final Fantasy IX</t>
  </si>
  <si>
    <t>20-feb.</t>
  </si>
  <si>
    <t>FFIX (4h 5m)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</si>
  <si>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</si>
  <si>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</si>
  <si>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</si>
  <si>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</si>
  <si>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</si>
  <si>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</si>
  <si>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</si>
  <si>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</si>
  <si>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</si>
  <si>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</si>
  <si>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</si>
  <si>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</si>
  <si>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Later Alligator</t>
  </si>
  <si>
    <t>11-mar.</t>
  </si>
  <si>
    <t>13 Sentinels: Aegis Rim</t>
  </si>
  <si>
    <t>12-abr.</t>
  </si>
  <si>
    <t>Overwatch 2</t>
  </si>
  <si>
    <t>13 Sentinels (24h 11m)</t>
  </si>
  <si>
    <t>4-dic.</t>
  </si>
  <si>
    <t>Dungeon of the Endless</t>
  </si>
  <si>
    <t>3-nov.</t>
  </si>
  <si>
    <t>9-oct.</t>
  </si>
  <si>
    <t>10-may.</t>
  </si>
  <si>
    <t>Borderlands 2</t>
  </si>
  <si>
    <t>Kirby and the Forgotten Land</t>
  </si>
  <si>
    <t>12-may.</t>
  </si>
  <si>
    <r>
      <t xml:space="preserve">Portal 2 </t>
    </r>
    <r>
      <rPr>
        <sz val="10"/>
        <color rgb="FF7030A0"/>
        <rFont val="Ubuntu"/>
        <family val="2"/>
      </rPr>
      <t>[Replayed]</t>
    </r>
  </si>
  <si>
    <t>Planet Laika</t>
  </si>
  <si>
    <t>25-may.</t>
  </si>
  <si>
    <r>
      <t xml:space="preserve">13 Sentinels (14h 55m), Laika (5h 3m), </t>
    </r>
    <r>
      <rPr>
        <sz val="10"/>
        <color theme="1"/>
        <rFont val="Ubuntu"/>
        <family val="2"/>
      </rPr>
      <t>Kirby (pasarlo 12h 45m)</t>
    </r>
  </si>
  <si>
    <t>Iron Lung</t>
  </si>
  <si>
    <t>2-jun.</t>
  </si>
  <si>
    <t>Link's Awakening</t>
  </si>
  <si>
    <t>Street Fighter V</t>
  </si>
  <si>
    <t>Citizen Sleeper</t>
  </si>
  <si>
    <t>19-jun.</t>
  </si>
  <si>
    <t>MonHun Rise Sunbreak Demo</t>
  </si>
  <si>
    <t>20-jun.</t>
  </si>
  <si>
    <t>Castlevania: Aria of Sorrow</t>
  </si>
  <si>
    <t>25-jun.</t>
  </si>
  <si>
    <t>Castlevania: Dawn of Sorrow</t>
  </si>
  <si>
    <t>HoloCure</t>
  </si>
  <si>
    <r>
      <t>Laika (4h 53m), TMNT (1h 48m), DoS (3h 39m),</t>
    </r>
    <r>
      <rPr>
        <sz val="10"/>
        <color theme="1"/>
        <rFont val="Ubuntu"/>
        <family val="2"/>
      </rPr>
      <t xml:space="preserve"> AoS 1er final (5h 20m)</t>
    </r>
  </si>
  <si>
    <t>Endless Dungeon OpenDev</t>
  </si>
  <si>
    <t>26-jun.</t>
  </si>
  <si>
    <r>
      <t>TMNT: Shredder's Revenge</t>
    </r>
    <r>
      <rPr>
        <sz val="10"/>
        <color theme="8"/>
        <rFont val="Ubuntu"/>
        <family val="2"/>
      </rPr>
      <t xml:space="preserve"> (w/ Agu &amp; Sergio)</t>
    </r>
  </si>
  <si>
    <r>
      <t>We Were Here Together</t>
    </r>
    <r>
      <rPr>
        <sz val="10"/>
        <color theme="8"/>
        <rFont val="Ubuntu"/>
        <family val="2"/>
      </rPr>
      <t xml:space="preserve"> (w/Agu)</t>
    </r>
  </si>
  <si>
    <r>
      <t xml:space="preserve">A Way Out </t>
    </r>
    <r>
      <rPr>
        <sz val="10"/>
        <color theme="8"/>
        <rFont val="Ubuntu"/>
        <family val="2"/>
      </rPr>
      <t>(w/Agu)</t>
    </r>
  </si>
  <si>
    <r>
      <t>The Timeless Child</t>
    </r>
    <r>
      <rPr>
        <sz val="10"/>
        <color theme="8" tint="-0.249977111117893"/>
        <rFont val="Ubuntu"/>
        <family val="2"/>
      </rPr>
      <t xml:space="preserve"> </t>
    </r>
    <r>
      <rPr>
        <sz val="10"/>
        <color theme="8"/>
        <rFont val="Ubuntu"/>
        <family val="2"/>
      </rPr>
      <t>(w/Agu)</t>
    </r>
  </si>
  <si>
    <r>
      <t>Deathtrap</t>
    </r>
    <r>
      <rPr>
        <sz val="10"/>
        <color theme="8"/>
        <rFont val="Ubuntu"/>
        <family val="2"/>
      </rPr>
      <t xml:space="preserve"> (w/Agu)</t>
    </r>
  </si>
  <si>
    <r>
      <t xml:space="preserve">We Were Here Too </t>
    </r>
    <r>
      <rPr>
        <sz val="10"/>
        <color theme="8"/>
        <rFont val="Ubuntu"/>
        <family val="2"/>
      </rPr>
      <t>(w/Agu)</t>
    </r>
  </si>
  <si>
    <r>
      <t xml:space="preserve">We Were Here </t>
    </r>
    <r>
      <rPr>
        <sz val="10"/>
        <color theme="8"/>
        <rFont val="Ubuntu"/>
        <family val="2"/>
      </rPr>
      <t>(w/Agu)</t>
    </r>
  </si>
  <si>
    <r>
      <t xml:space="preserve">DYO </t>
    </r>
    <r>
      <rPr>
        <sz val="10"/>
        <color theme="8"/>
        <rFont val="Ubuntu"/>
        <family val="2"/>
      </rPr>
      <t>(w/Agu)</t>
    </r>
  </si>
  <si>
    <r>
      <t xml:space="preserve">WWZ </t>
    </r>
    <r>
      <rPr>
        <sz val="10"/>
        <color theme="8"/>
        <rFont val="Ubuntu"/>
        <family val="2"/>
      </rPr>
      <t>(w/Dani, Alberto &amp; Agu)</t>
    </r>
  </si>
  <si>
    <t>Professor Layton &amp; the Miracle Mask</t>
  </si>
  <si>
    <r>
      <rPr>
        <b/>
        <sz val="10"/>
        <color theme="1"/>
        <rFont val="Ubuntu"/>
        <family val="2"/>
      </rPr>
      <t>DoS (4h 47m)</t>
    </r>
    <r>
      <rPr>
        <sz val="10"/>
        <color theme="1"/>
        <rFont val="Ubuntu"/>
        <family val="2"/>
      </rPr>
      <t>, DoS 1er final (5h 47m), Layton5 pasarlo (23h 25m)</t>
    </r>
  </si>
  <si>
    <t>31-jul.</t>
  </si>
  <si>
    <t>Earthbound</t>
  </si>
  <si>
    <t>3-ago.</t>
  </si>
  <si>
    <t>Multiversus</t>
  </si>
  <si>
    <t>Speedrunners</t>
  </si>
  <si>
    <t>Adios</t>
  </si>
  <si>
    <t>25-ago.</t>
  </si>
  <si>
    <t>Earthbound (11h 12m)</t>
  </si>
  <si>
    <t>Guilty Gear STRIVE</t>
  </si>
  <si>
    <t>Rogue Legacy 2</t>
  </si>
  <si>
    <t>Rogue Legacy 2 (pasarlo 21h 40m)</t>
  </si>
  <si>
    <t>29-sep.</t>
  </si>
  <si>
    <r>
      <t xml:space="preserve">We Were Here Forever </t>
    </r>
    <r>
      <rPr>
        <sz val="10"/>
        <color theme="8"/>
        <rFont val="Ubuntu"/>
        <family val="2"/>
      </rPr>
      <t>(w/Agu)</t>
    </r>
  </si>
  <si>
    <t>10-oct.</t>
  </si>
  <si>
    <t>Yakuza 0</t>
  </si>
  <si>
    <t>Pkmn Emerald Rogue</t>
  </si>
  <si>
    <t>Among Us</t>
  </si>
  <si>
    <t>Endoparasitic</t>
  </si>
  <si>
    <t>Yakuza 0 (41h 42m), Endoparasitic (33m)</t>
  </si>
  <si>
    <t>Record of Lodoss War -DiWL-</t>
  </si>
  <si>
    <t>13-nov.</t>
  </si>
  <si>
    <t>Slay the Spire</t>
  </si>
  <si>
    <t>Warzone 2</t>
  </si>
  <si>
    <t>TUNIC</t>
  </si>
  <si>
    <t>22-nov.</t>
  </si>
  <si>
    <t>FAITH: The Unholy Trinity</t>
  </si>
  <si>
    <t>27-nov.</t>
  </si>
  <si>
    <t>2-dic.</t>
  </si>
  <si>
    <t>Endoparasitic (2h 17m), FAITH (8h 10m)</t>
  </si>
  <si>
    <t>FAITH (2h 50m)</t>
  </si>
  <si>
    <t>Slice and Dice</t>
  </si>
  <si>
    <t>Live A Live</t>
  </si>
  <si>
    <t>31-dic.</t>
  </si>
  <si>
    <t>DNF Duel</t>
  </si>
  <si>
    <t>Radiant Historia: Perfect Chronology</t>
  </si>
  <si>
    <t>Stalcraft</t>
  </si>
  <si>
    <t>Radiant Historia (4h 20m)</t>
  </si>
  <si>
    <t>Holocure</t>
  </si>
  <si>
    <t>Dark and Darker</t>
  </si>
  <si>
    <t>14-feb.</t>
  </si>
  <si>
    <t>16-feb.</t>
  </si>
  <si>
    <r>
      <t xml:space="preserve">Wario Land 4 </t>
    </r>
    <r>
      <rPr>
        <sz val="10"/>
        <color rgb="FF7030A0"/>
        <rFont val="Ubuntu"/>
        <family val="2"/>
      </rPr>
      <t>[Replayed]</t>
    </r>
  </si>
  <si>
    <t>Iconoclasts</t>
  </si>
  <si>
    <t>21-feb.</t>
  </si>
  <si>
    <t>23-feb.</t>
  </si>
  <si>
    <t>Iconoclasts (In-game: 10h 55m)</t>
  </si>
  <si>
    <t>Smash Bros Ultimate</t>
  </si>
  <si>
    <t>6-mar.</t>
  </si>
  <si>
    <t>8-mar.</t>
  </si>
  <si>
    <t>Pokémon Mystery Dungeon DX</t>
  </si>
  <si>
    <t>10-mar.</t>
  </si>
  <si>
    <t>Worms Ultimate Mayhem</t>
  </si>
  <si>
    <t>If On A Winter's Night 4 Travelers</t>
  </si>
  <si>
    <t>15-mar.</t>
  </si>
  <si>
    <t>Astro's Playroom</t>
  </si>
  <si>
    <t>21-mar.</t>
  </si>
  <si>
    <t>27-mar.</t>
  </si>
  <si>
    <t>Demon's Souls</t>
  </si>
  <si>
    <t>Shadow of the Colossus</t>
  </si>
  <si>
    <t>31-mar.</t>
  </si>
  <si>
    <t>20-mar.</t>
  </si>
  <si>
    <r>
      <t xml:space="preserve">Castlevania: Symphony of the Night </t>
    </r>
    <r>
      <rPr>
        <sz val="10"/>
        <color rgb="FF7030A0"/>
        <rFont val="Ubuntu"/>
        <family val="2"/>
      </rPr>
      <t>[Replayed]</t>
    </r>
  </si>
  <si>
    <t>1-abr.</t>
  </si>
  <si>
    <t>Castlevania: Rondo of Blood</t>
  </si>
  <si>
    <t>5-abr.</t>
  </si>
  <si>
    <t>Metroid Prime Remastered</t>
  </si>
  <si>
    <t>Gravity Rush Remastered</t>
  </si>
  <si>
    <t>23-abr.</t>
  </si>
  <si>
    <t>27-abr.</t>
  </si>
  <si>
    <r>
      <rPr>
        <b/>
        <sz val="10"/>
        <color theme="1"/>
        <rFont val="Ubuntu"/>
        <family val="2"/>
      </rPr>
      <t>MC Dungeon (9h 07m)</t>
    </r>
    <r>
      <rPr>
        <sz val="10"/>
        <color theme="1"/>
        <rFont val="Ubuntu"/>
        <family val="2"/>
      </rPr>
      <t>, SotN (pasarlo 11h 46m, Richter 1h 12m), Rondo (pasarlo 2h27m 10 conts)</t>
    </r>
  </si>
  <si>
    <r>
      <t>Breath of Fire 3</t>
    </r>
    <r>
      <rPr>
        <sz val="10"/>
        <color rgb="FF7030A0"/>
        <rFont val="Ubuntu"/>
        <family val="2"/>
      </rPr>
      <t xml:space="preserve"> [Replayed]</t>
    </r>
  </si>
  <si>
    <t>2-may.</t>
  </si>
  <si>
    <t>TLoZ: Tears of the Kingdom</t>
  </si>
  <si>
    <t>Street Fighter 6</t>
  </si>
  <si>
    <t>TOTK (84h 24m), BoF3 (4h 02m)</t>
  </si>
  <si>
    <t>Final Fantasy XVI DEMO</t>
  </si>
  <si>
    <t>3-jul.</t>
  </si>
  <si>
    <t>TOTK (48h 17m)</t>
  </si>
  <si>
    <t>We Love Katamari REROLL+</t>
  </si>
  <si>
    <t>4-jul.</t>
  </si>
  <si>
    <t>Fatum Betula</t>
  </si>
  <si>
    <t>12-jul.</t>
  </si>
  <si>
    <t>Transibury</t>
  </si>
  <si>
    <t>14-jul.</t>
  </si>
  <si>
    <r>
      <rPr>
        <b/>
        <sz val="10"/>
        <color theme="1"/>
        <rFont val="Ubuntu"/>
        <family val="2"/>
      </rPr>
      <t>MC Dungeons (3h 57m</t>
    </r>
    <r>
      <rPr>
        <sz val="10"/>
        <color theme="1"/>
        <rFont val="Ubuntu"/>
        <family val="2"/>
      </rPr>
      <t>), Metroid (In-game: 13h 43m), SotC (pasarlo 6h26m)</t>
    </r>
  </si>
  <si>
    <r>
      <t xml:space="preserve">TOTK (12h 50), </t>
    </r>
    <r>
      <rPr>
        <sz val="10"/>
        <color theme="1"/>
        <rFont val="Ubuntu"/>
        <family val="2"/>
      </rPr>
      <t>Transiruby (In-game: 5h 54m)</t>
    </r>
  </si>
  <si>
    <t>Paranormasight</t>
  </si>
  <si>
    <t>23-jul.</t>
  </si>
  <si>
    <t>1-ago.</t>
  </si>
  <si>
    <t>4-ago.</t>
  </si>
  <si>
    <t>Picross e</t>
  </si>
  <si>
    <t>Death's Door</t>
  </si>
  <si>
    <t>7-ago.</t>
  </si>
  <si>
    <t>8-ago.</t>
  </si>
  <si>
    <t>Professor Layton &amp; the Azran Legacy</t>
  </si>
  <si>
    <r>
      <rPr>
        <b/>
        <sz val="10"/>
        <color theme="1"/>
        <rFont val="Ubuntu"/>
        <family val="2"/>
      </rPr>
      <t xml:space="preserve">Layton 6 (18h 06m), </t>
    </r>
    <r>
      <rPr>
        <sz val="10"/>
        <color theme="1"/>
        <rFont val="Ubuntu"/>
        <family val="2"/>
      </rPr>
      <t>Death's Door  (In-game: 9h 55m, pasarlo 9h 21m)</t>
    </r>
  </si>
  <si>
    <t>7-sep.</t>
  </si>
  <si>
    <r>
      <t xml:space="preserve">Dragon Quest V </t>
    </r>
    <r>
      <rPr>
        <sz val="10"/>
        <color rgb="FF7030A0"/>
        <rFont val="Ubuntu"/>
        <family val="2"/>
      </rPr>
      <t>[Replayed]</t>
    </r>
  </si>
  <si>
    <t>PLAT.</t>
  </si>
  <si>
    <t>3DS</t>
  </si>
  <si>
    <t>PC</t>
  </si>
  <si>
    <t>SWITCH</t>
  </si>
  <si>
    <t>PS5</t>
  </si>
  <si>
    <t>PS1 [EMU]</t>
  </si>
  <si>
    <t>GBA [EMU]</t>
  </si>
  <si>
    <t>SNES [EMU]</t>
  </si>
  <si>
    <t>DS</t>
  </si>
  <si>
    <r>
      <t xml:space="preserve">Minecraft Dungeons </t>
    </r>
    <r>
      <rPr>
        <sz val="10"/>
        <color theme="8"/>
        <rFont val="Ubuntu"/>
        <family val="2"/>
      </rPr>
      <t>(w/Agu)</t>
    </r>
  </si>
  <si>
    <t>The Silver Case</t>
  </si>
  <si>
    <t>Layton 6 (10h 02m), Silver Case (2h 55m)</t>
  </si>
  <si>
    <t>Armored Core 6</t>
  </si>
  <si>
    <t>7-oct.</t>
  </si>
  <si>
    <t>He Fucked the Girl out of Me</t>
  </si>
  <si>
    <t>Super Mario Bros. Wonder</t>
  </si>
  <si>
    <t>20-oct.</t>
  </si>
  <si>
    <t>Battlefield 1</t>
  </si>
  <si>
    <t>Cocoon</t>
  </si>
  <si>
    <t>26-oct.</t>
  </si>
  <si>
    <t>28-oct.</t>
  </si>
  <si>
    <r>
      <rPr>
        <b/>
        <sz val="10"/>
        <color theme="1"/>
        <rFont val="Ubuntu"/>
        <family val="2"/>
      </rPr>
      <t>AC6 (27h 03m)</t>
    </r>
    <r>
      <rPr>
        <sz val="10"/>
        <color theme="1"/>
        <rFont val="Ubuntu"/>
        <family val="2"/>
      </rPr>
      <t>, AC6 (18h 08m pasarlo), Mario(14h 44m pasarlo)</t>
    </r>
  </si>
  <si>
    <t>8-nov.</t>
  </si>
  <si>
    <t>qomp</t>
  </si>
  <si>
    <t>Pseudoregalia</t>
  </si>
  <si>
    <t>9-nov.</t>
  </si>
  <si>
    <t>10-nov.</t>
  </si>
  <si>
    <t>Lethal Company</t>
  </si>
  <si>
    <t>Primordia</t>
  </si>
  <si>
    <t>23-nov.</t>
  </si>
  <si>
    <t>25-nov.</t>
  </si>
  <si>
    <t>28-nov.</t>
  </si>
  <si>
    <t>Flare Nuinui Quest</t>
  </si>
  <si>
    <t>LiEat</t>
  </si>
  <si>
    <t>29-nov.</t>
  </si>
  <si>
    <t>AC6 (10h 57m), LiEat(1h 13m)</t>
  </si>
  <si>
    <t>Helen's Mysterious Castle</t>
  </si>
  <si>
    <t>7-dic.</t>
  </si>
  <si>
    <t>9-dic.</t>
  </si>
  <si>
    <t>Lost Ruins</t>
  </si>
  <si>
    <t>League of Legends Arena</t>
  </si>
  <si>
    <t>Rabi-Ribi</t>
  </si>
  <si>
    <t>LiEat (3h 23m), Rabi-Ribi (14h 42m)</t>
  </si>
  <si>
    <t>21-dic.-23</t>
  </si>
  <si>
    <t>2-ene.</t>
  </si>
  <si>
    <t>2-ene.-24</t>
  </si>
  <si>
    <t>Super Mario RPG</t>
  </si>
  <si>
    <t>Outer Wilds: Echoes of the Eye</t>
  </si>
  <si>
    <t>10-ene.</t>
  </si>
  <si>
    <t>Khimera: Puzzle Island</t>
  </si>
  <si>
    <t>12-ene.</t>
  </si>
  <si>
    <t>Momodora: Moonlit Farewell</t>
  </si>
  <si>
    <t>14-ene.</t>
  </si>
  <si>
    <t>Another Code: Recollection</t>
  </si>
  <si>
    <t>30-ene.</t>
  </si>
  <si>
    <t>Rabi-Ribi (6h 32m), Khimera(10h 20m)</t>
  </si>
  <si>
    <t>Balatro Demo</t>
  </si>
  <si>
    <t>Star Ocean: The Second Story R</t>
  </si>
  <si>
    <t>12-feb.</t>
  </si>
  <si>
    <t>4-feb.</t>
  </si>
  <si>
    <t>Balatro</t>
  </si>
  <si>
    <t>Khimera(4h 18m), Star Ocean (27h 58m)</t>
  </si>
  <si>
    <t>7-mar.</t>
  </si>
  <si>
    <t>Star Ocean (17h 23m)</t>
  </si>
  <si>
    <t>Okami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</si>
</sst>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C0A]d\-mmm;@"/>
    <numFmt numFmtId="165" formatCode="[$-C0A]d\-mmm\-yy;@"/>
    <numFmt numFmtId="166" formatCode="[h]&quot;h&quot;\ mm&quot;m&quot;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Ubuntu Mono"/>
      <family val="3"/>
    </font>
    <font>
      <sz val="10"/>
      <color theme="1"/>
      <name val="Ubuntu"/>
      <family val="2"/>
    </font>
    <font>
      <b/>
      <sz val="10"/>
      <color theme="1"/>
      <name val="Ubuntu"/>
      <family val="2"/>
    </font>
    <font>
      <b/>
      <sz val="9"/>
      <color theme="1"/>
      <name val="Ubuntu"/>
      <family val="2"/>
    </font>
    <font>
      <b/>
      <sz val="12"/>
      <color theme="1"/>
      <name val="Ubuntu"/>
      <family val="2"/>
    </font>
    <font>
      <sz val="10"/>
      <color rgb="FF7030A0"/>
      <name val="Ubuntu"/>
      <family val="2"/>
    </font>
    <font>
      <sz val="10"/>
      <color theme="8"/>
      <name val="Ubuntu"/>
      <family val="2"/>
    </font>
    <font>
      <b/>
      <sz val="14"/>
      <color theme="1"/>
      <name val="Ubuntu"/>
      <family val="2"/>
    </font>
    <font>
      <u/>
      <sz val="11"/>
      <color theme="10"/>
      <name val="Calibri"/>
      <family val="2"/>
      <scheme val="minor"/>
    </font>
    <font>
      <b/>
      <u/>
      <sz val="14"/>
      <color theme="1"/>
      <name val="Ubuntu"/>
      <family val="2"/>
    </font>
    <font>
      <sz val="14"/>
      <color theme="1"/>
      <name val="Laffayette Comic Pro"/>
    </font>
    <font>
      <b/>
      <u/>
      <sz val="10"/>
      <color theme="1"/>
      <name val="Ubuntu"/>
      <family val="2"/>
    </font>
    <font>
      <sz val="11"/>
      <color theme="1"/>
      <name val="Ubuntu"/>
      <family val="2"/>
    </font>
    <font>
      <sz val="9"/>
      <color theme="1"/>
      <name val="Ubuntu"/>
      <family val="2"/>
    </font>
    <font>
      <u/>
      <sz val="10"/>
      <color theme="1"/>
      <name val="Ubuntu"/>
      <family val="2"/>
    </font>
    <font>
      <u/>
      <sz val="11"/>
      <color theme="1"/>
      <name val="Ubuntu"/>
      <family val="2"/>
    </font>
    <font>
      <sz val="8"/>
      <color theme="1"/>
      <name val="Ubuntu"/>
      <family val="2"/>
    </font>
    <font>
      <sz val="16"/>
      <color theme="1"/>
      <name val="Laffayette Comic Pro"/>
    </font>
    <font>
      <sz val="10"/>
      <name val="Ubuntu"/>
      <family val="2"/>
    </font>
    <font>
      <sz val="10"/>
      <color theme="8" tint="-0.249977111117893"/>
      <name val="Ubuntu"/>
      <family val="2"/>
    </font>
    <font>
      <sz val="8"/>
      <name val="Calibri"/>
      <family val="2"/>
      <scheme val="minor"/>
    </font>
    <font>
      <sz val="11"/>
      <name val="Ubuntu"/>
      <family val="2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8"/>
      <color theme="1"/>
      <name val="Ubuntu"/>
      <family val="2"/>
    </font>
    <font>
      <sz val="8"/>
      <color theme="1"/>
      <name val="Calibri"/>
      <family val="2"/>
      <scheme val="minor"/>
    </font>
    <font>
      <sz val="6"/>
      <color theme="1"/>
      <name val="Ubuntu"/>
      <family val="2"/>
    </font>
    <font>
      <sz val="6"/>
      <color theme="1"/>
      <name val="Calibri"/>
      <family val="2"/>
      <scheme val="minor"/>
    </font>
    <font>
      <b/>
      <sz val="6"/>
      <color theme="1"/>
      <name val="Ubuntu"/>
      <family val="2"/>
    </font>
  </fonts>
  <fills count="6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185">
    <xf numFmtId="0" fontId="0" fillId="0" borderId="0" xfId="0"/>
    <xf numFmtId="0" fontId="4" fillId="3" borderId="1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2" fillId="5" borderId="5" xfId="0" applyFont="1" applyFill="1" applyBorder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4" fillId="4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5" borderId="6" xfId="0" applyFont="1" applyFill="1" applyBorder="1" applyAlignment="1">
      <alignment horizontal="center" vertical="center" wrapText="1"/>
    </xf>
    <xf numFmtId="0" fontId="2" fillId="5" borderId="7" xfId="0" applyFont="1" applyFill="1" applyBorder="1" applyAlignment="1">
      <alignment horizontal="center" vertical="center" wrapText="1"/>
    </xf>
    <xf numFmtId="0" fontId="2" fillId="5" borderId="9" xfId="0" applyFont="1" applyFill="1" applyBorder="1" applyAlignment="1">
      <alignment horizontal="center" vertical="center" wrapText="1"/>
    </xf>
    <xf numFmtId="0" fontId="2" fillId="5" borderId="10" xfId="0" applyFont="1" applyFill="1" applyBorder="1" applyAlignment="1">
      <alignment horizontal="center" vertical="center" wrapText="1"/>
    </xf>
    <xf numFmtId="0" fontId="4" fillId="3" borderId="11" xfId="0" applyFont="1" applyFill="1" applyBorder="1" applyAlignment="1">
      <alignment horizontal="center" vertical="center" wrapText="1"/>
    </xf>
    <xf numFmtId="0" fontId="2" fillId="5" borderId="8" xfId="0" applyFont="1" applyFill="1" applyBorder="1" applyAlignment="1">
      <alignment horizontal="center" vertical="center" wrapText="1"/>
    </xf>
    <xf numFmtId="0" fontId="2" fillId="5" borderId="12" xfId="0" applyFont="1" applyFill="1" applyBorder="1" applyAlignment="1">
      <alignment horizontal="center" vertical="center" wrapText="1"/>
    </xf>
    <xf numFmtId="0" fontId="2" fillId="4" borderId="0" xfId="0" applyFont="1" applyFill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164" fontId="2" fillId="5" borderId="6" xfId="0" applyNumberFormat="1" applyFont="1" applyFill="1" applyBorder="1" applyAlignment="1">
      <alignment horizontal="center" vertical="center" wrapText="1"/>
    </xf>
    <xf numFmtId="164" fontId="2" fillId="5" borderId="7" xfId="0" applyNumberFormat="1" applyFont="1" applyFill="1" applyBorder="1" applyAlignment="1">
      <alignment horizontal="center" vertical="center" wrapText="1"/>
    </xf>
    <xf numFmtId="164" fontId="2" fillId="5" borderId="9" xfId="0" applyNumberFormat="1" applyFont="1" applyFill="1" applyBorder="1" applyAlignment="1">
      <alignment horizontal="center" vertical="center" wrapText="1"/>
    </xf>
    <xf numFmtId="16" fontId="2" fillId="5" borderId="6" xfId="0" applyNumberFormat="1" applyFont="1" applyFill="1" applyBorder="1" applyAlignment="1">
      <alignment horizontal="center" vertical="center" wrapText="1"/>
    </xf>
    <xf numFmtId="0" fontId="2" fillId="4" borderId="0" xfId="0" applyFont="1" applyFill="1" applyAlignment="1">
      <alignment vertical="center" wrapText="1"/>
    </xf>
    <xf numFmtId="0" fontId="3" fillId="3" borderId="1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 wrapText="1"/>
    </xf>
    <xf numFmtId="0" fontId="2" fillId="4" borderId="13" xfId="0" applyFont="1" applyFill="1" applyBorder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horizontal="center" vertical="center"/>
    </xf>
    <xf numFmtId="0" fontId="4" fillId="4" borderId="0" xfId="0" applyFont="1" applyFill="1" applyAlignment="1">
      <alignment vertical="center" wrapText="1"/>
    </xf>
    <xf numFmtId="164" fontId="2" fillId="4" borderId="0" xfId="0" applyNumberFormat="1" applyFont="1" applyFill="1" applyAlignment="1">
      <alignment horizontal="center" vertical="center" wrapText="1"/>
    </xf>
    <xf numFmtId="0" fontId="0" fillId="4" borderId="0" xfId="0" quotePrefix="1" applyFill="1" applyAlignment="1">
      <alignment wrapText="1"/>
    </xf>
    <xf numFmtId="0" fontId="0" fillId="4" borderId="0" xfId="0" applyFill="1" applyAlignment="1">
      <alignment wrapText="1"/>
    </xf>
    <xf numFmtId="16" fontId="2" fillId="4" borderId="0" xfId="0" applyNumberFormat="1" applyFont="1" applyFill="1" applyAlignment="1">
      <alignment horizontal="center" vertical="center" wrapText="1"/>
    </xf>
    <xf numFmtId="0" fontId="5" fillId="4" borderId="0" xfId="0" applyFont="1" applyFill="1" applyAlignment="1">
      <alignment horizontal="center" vertical="center" wrapText="1"/>
    </xf>
    <xf numFmtId="0" fontId="5" fillId="4" borderId="0" xfId="0" applyFont="1" applyFill="1" applyAlignment="1">
      <alignment vertical="center" wrapText="1"/>
    </xf>
    <xf numFmtId="0" fontId="3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 wrapText="1"/>
    </xf>
    <xf numFmtId="0" fontId="12" fillId="4" borderId="0" xfId="1" applyFont="1" applyFill="1" applyBorder="1" applyAlignment="1">
      <alignment horizontal="center" vertical="center" wrapText="1"/>
    </xf>
    <xf numFmtId="0" fontId="13" fillId="4" borderId="0" xfId="0" applyFont="1" applyFill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4" borderId="4" xfId="0" applyFont="1" applyFill="1" applyBorder="1" applyAlignment="1">
      <alignment horizontal="center" vertical="center"/>
    </xf>
    <xf numFmtId="0" fontId="13" fillId="4" borderId="5" xfId="0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13" fillId="4" borderId="11" xfId="0" applyFont="1" applyFill="1" applyBorder="1" applyAlignment="1">
      <alignment horizontal="center" vertical="center"/>
    </xf>
    <xf numFmtId="0" fontId="13" fillId="4" borderId="13" xfId="0" applyFont="1" applyFill="1" applyBorder="1" applyAlignment="1">
      <alignment horizontal="center" vertical="center"/>
    </xf>
    <xf numFmtId="0" fontId="13" fillId="4" borderId="14" xfId="0" applyFont="1" applyFill="1" applyBorder="1" applyAlignment="1">
      <alignment horizontal="center" vertical="center"/>
    </xf>
    <xf numFmtId="0" fontId="13" fillId="4" borderId="8" xfId="0" applyFont="1" applyFill="1" applyBorder="1" applyAlignment="1">
      <alignment horizontal="center" vertical="center"/>
    </xf>
    <xf numFmtId="0" fontId="13" fillId="4" borderId="15" xfId="0" applyFont="1" applyFill="1" applyBorder="1" applyAlignment="1">
      <alignment horizontal="center" vertical="center"/>
    </xf>
    <xf numFmtId="0" fontId="15" fillId="4" borderId="0" xfId="0" applyFont="1" applyFill="1" applyAlignment="1">
      <alignment horizontal="center" vertical="center"/>
    </xf>
    <xf numFmtId="0" fontId="16" fillId="4" borderId="0" xfId="0" applyFont="1" applyFill="1" applyAlignment="1">
      <alignment horizontal="center" vertical="center"/>
    </xf>
    <xf numFmtId="0" fontId="4" fillId="4" borderId="7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164" fontId="2" fillId="4" borderId="7" xfId="0" applyNumberFormat="1" applyFont="1" applyFill="1" applyBorder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165" fontId="2" fillId="5" borderId="7" xfId="0" applyNumberFormat="1" applyFont="1" applyFill="1" applyBorder="1" applyAlignment="1">
      <alignment horizontal="center" vertical="center" wrapText="1"/>
    </xf>
    <xf numFmtId="0" fontId="13" fillId="4" borderId="3" xfId="0" applyFont="1" applyFill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166" fontId="2" fillId="5" borderId="3" xfId="0" applyNumberFormat="1" applyFont="1" applyFill="1" applyBorder="1" applyAlignment="1">
      <alignment horizontal="center" vertical="center" wrapText="1"/>
    </xf>
    <xf numFmtId="166" fontId="2" fillId="5" borderId="12" xfId="0" applyNumberFormat="1" applyFont="1" applyFill="1" applyBorder="1" applyAlignment="1">
      <alignment horizontal="center" vertical="center" wrapText="1"/>
    </xf>
    <xf numFmtId="166" fontId="2" fillId="4" borderId="0" xfId="0" applyNumberFormat="1" applyFont="1" applyFill="1" applyAlignment="1">
      <alignment horizontal="center" vertical="center" wrapText="1"/>
    </xf>
    <xf numFmtId="166" fontId="13" fillId="4" borderId="0" xfId="0" applyNumberFormat="1" applyFont="1" applyFill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166" fontId="2" fillId="5" borderId="0" xfId="0" applyNumberFormat="1" applyFont="1" applyFill="1" applyAlignment="1">
      <alignment horizontal="center" vertical="center"/>
    </xf>
    <xf numFmtId="0" fontId="4" fillId="3" borderId="15" xfId="0" applyFont="1" applyFill="1" applyBorder="1" applyAlignment="1">
      <alignment horizontal="center" vertical="center" wrapText="1"/>
    </xf>
    <xf numFmtId="0" fontId="4" fillId="3" borderId="8" xfId="0" applyFont="1" applyFill="1" applyBorder="1" applyAlignment="1">
      <alignment horizontal="center" vertical="center" wrapText="1"/>
    </xf>
    <xf numFmtId="0" fontId="5" fillId="4" borderId="13" xfId="0" applyFont="1" applyFill="1" applyBorder="1" applyAlignment="1">
      <alignment vertical="center" wrapText="1"/>
    </xf>
    <xf numFmtId="0" fontId="4" fillId="4" borderId="13" xfId="0" applyFont="1" applyFill="1" applyBorder="1" applyAlignment="1">
      <alignment horizontal="center" vertical="center" wrapText="1"/>
    </xf>
    <xf numFmtId="164" fontId="2" fillId="5" borderId="0" xfId="0" applyNumberFormat="1" applyFont="1" applyFill="1" applyAlignment="1">
      <alignment horizontal="center" vertical="center" wrapText="1"/>
    </xf>
    <xf numFmtId="0" fontId="4" fillId="3" borderId="13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166" fontId="2" fillId="3" borderId="3" xfId="0" applyNumberFormat="1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164" fontId="2" fillId="3" borderId="0" xfId="0" applyNumberFormat="1" applyFont="1" applyFill="1" applyAlignment="1">
      <alignment horizontal="center" vertical="center" wrapText="1"/>
    </xf>
    <xf numFmtId="166" fontId="2" fillId="3" borderId="12" xfId="0" applyNumberFormat="1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166" fontId="2" fillId="3" borderId="10" xfId="0" applyNumberFormat="1" applyFont="1" applyFill="1" applyBorder="1" applyAlignment="1">
      <alignment horizontal="center" vertical="center" wrapText="1"/>
    </xf>
    <xf numFmtId="0" fontId="4" fillId="5" borderId="13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center" vertical="center"/>
    </xf>
    <xf numFmtId="166" fontId="2" fillId="3" borderId="0" xfId="0" applyNumberFormat="1" applyFont="1" applyFill="1" applyAlignment="1">
      <alignment horizontal="center" vertical="center"/>
    </xf>
    <xf numFmtId="166" fontId="2" fillId="3" borderId="12" xfId="0" applyNumberFormat="1" applyFont="1" applyFill="1" applyBorder="1" applyAlignment="1">
      <alignment horizontal="center" vertical="center"/>
    </xf>
    <xf numFmtId="166" fontId="2" fillId="5" borderId="12" xfId="0" applyNumberFormat="1" applyFont="1" applyFill="1" applyBorder="1" applyAlignment="1">
      <alignment horizontal="center" vertical="center"/>
    </xf>
    <xf numFmtId="165" fontId="2" fillId="3" borderId="0" xfId="0" applyNumberFormat="1" applyFont="1" applyFill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166" fontId="2" fillId="5" borderId="10" xfId="0" applyNumberFormat="1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166" fontId="3" fillId="5" borderId="12" xfId="0" applyNumberFormat="1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3" fillId="5" borderId="13" xfId="0" applyFont="1" applyFill="1" applyBorder="1" applyAlignment="1">
      <alignment horizontal="center" vertical="center"/>
    </xf>
    <xf numFmtId="166" fontId="2" fillId="3" borderId="7" xfId="0" applyNumberFormat="1" applyFont="1" applyFill="1" applyBorder="1" applyAlignment="1">
      <alignment horizontal="center" vertical="center"/>
    </xf>
    <xf numFmtId="166" fontId="3" fillId="3" borderId="3" xfId="0" applyNumberFormat="1" applyFont="1" applyFill="1" applyBorder="1" applyAlignment="1">
      <alignment horizontal="center" vertical="center"/>
    </xf>
    <xf numFmtId="166" fontId="3" fillId="3" borderId="12" xfId="0" applyNumberFormat="1" applyFont="1" applyFill="1" applyBorder="1" applyAlignment="1">
      <alignment horizontal="center" vertical="center"/>
    </xf>
    <xf numFmtId="0" fontId="3" fillId="5" borderId="14" xfId="0" applyFont="1" applyFill="1" applyBorder="1" applyAlignment="1">
      <alignment horizontal="center" vertical="center" wrapText="1"/>
    </xf>
    <xf numFmtId="0" fontId="3" fillId="3" borderId="14" xfId="0" applyFont="1" applyFill="1" applyBorder="1" applyAlignment="1">
      <alignment horizontal="center" vertical="center" wrapText="1"/>
    </xf>
    <xf numFmtId="0" fontId="2" fillId="3" borderId="14" xfId="0" applyFont="1" applyFill="1" applyBorder="1" applyAlignment="1">
      <alignment horizontal="center" vertical="center" wrapText="1"/>
    </xf>
    <xf numFmtId="0" fontId="2" fillId="5" borderId="0" xfId="0" applyFont="1" applyFill="1" applyAlignment="1">
      <alignment horizontal="center" vertical="center"/>
    </xf>
    <xf numFmtId="166" fontId="2" fillId="5" borderId="10" xfId="0" applyNumberFormat="1" applyFont="1" applyFill="1" applyBorder="1" applyAlignment="1">
      <alignment horizontal="center" vertical="center" wrapText="1"/>
    </xf>
    <xf numFmtId="0" fontId="19" fillId="5" borderId="0" xfId="0" applyFont="1" applyFill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2" fillId="5" borderId="14" xfId="0" applyFont="1" applyFill="1" applyBorder="1" applyAlignment="1">
      <alignment horizontal="center" vertical="center" wrapText="1"/>
    </xf>
    <xf numFmtId="166" fontId="2" fillId="5" borderId="3" xfId="0" applyNumberFormat="1" applyFont="1" applyFill="1" applyBorder="1" applyAlignment="1">
      <alignment horizontal="center" vertical="center"/>
    </xf>
    <xf numFmtId="166" fontId="2" fillId="5" borderId="7" xfId="0" applyNumberFormat="1" applyFont="1" applyFill="1" applyBorder="1" applyAlignment="1">
      <alignment horizontal="center" vertical="center" wrapText="1"/>
    </xf>
    <xf numFmtId="0" fontId="17" fillId="4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166" fontId="2" fillId="3" borderId="10" xfId="0" applyNumberFormat="1" applyFont="1" applyFill="1" applyBorder="1" applyAlignment="1">
      <alignment horizontal="center" vertical="center"/>
    </xf>
    <xf numFmtId="166" fontId="2" fillId="4" borderId="0" xfId="0" applyNumberFormat="1" applyFont="1" applyFill="1" applyAlignment="1">
      <alignment horizontal="center" vertical="center"/>
    </xf>
    <xf numFmtId="0" fontId="2" fillId="3" borderId="13" xfId="0" applyFont="1" applyFill="1" applyBorder="1" applyAlignment="1">
      <alignment horizontal="center" vertical="center" wrapText="1"/>
    </xf>
    <xf numFmtId="0" fontId="2" fillId="5" borderId="13" xfId="0" applyFont="1" applyFill="1" applyBorder="1" applyAlignment="1">
      <alignment horizontal="center" vertical="center" wrapText="1"/>
    </xf>
    <xf numFmtId="0" fontId="2" fillId="5" borderId="13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166" fontId="2" fillId="3" borderId="2" xfId="0" applyNumberFormat="1" applyFont="1" applyFill="1" applyBorder="1" applyAlignment="1">
      <alignment horizontal="center" vertical="center" wrapText="1"/>
    </xf>
    <xf numFmtId="0" fontId="14" fillId="4" borderId="0" xfId="0" applyFont="1" applyFill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4" fillId="5" borderId="8" xfId="0" applyFont="1" applyFill="1" applyBorder="1" applyAlignment="1">
      <alignment horizontal="center" vertical="center" wrapText="1"/>
    </xf>
    <xf numFmtId="2" fontId="2" fillId="4" borderId="0" xfId="0" applyNumberFormat="1" applyFont="1" applyFill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166" fontId="3" fillId="3" borderId="9" xfId="0" applyNumberFormat="1" applyFont="1" applyFill="1" applyBorder="1" applyAlignment="1">
      <alignment horizontal="center" vertical="center"/>
    </xf>
    <xf numFmtId="166" fontId="3" fillId="3" borderId="10" xfId="0" applyNumberFormat="1" applyFont="1" applyFill="1" applyBorder="1" applyAlignment="1">
      <alignment horizontal="center" vertical="center"/>
    </xf>
    <xf numFmtId="0" fontId="3" fillId="5" borderId="15" xfId="0" applyFont="1" applyFill="1" applyBorder="1" applyAlignment="1">
      <alignment horizontal="center" vertical="center" wrapText="1"/>
    </xf>
    <xf numFmtId="0" fontId="9" fillId="4" borderId="0" xfId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166" fontId="2" fillId="3" borderId="0" xfId="0" applyNumberFormat="1" applyFont="1" applyFill="1" applyAlignment="1">
      <alignment horizontal="center" vertical="center" wrapText="1"/>
    </xf>
    <xf numFmtId="166" fontId="2" fillId="5" borderId="0" xfId="0" applyNumberFormat="1" applyFont="1" applyFill="1" applyAlignment="1">
      <alignment horizontal="center" vertical="center" wrapText="1"/>
    </xf>
    <xf numFmtId="166" fontId="2" fillId="3" borderId="9" xfId="0" applyNumberFormat="1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4" fillId="4" borderId="14" xfId="0" applyFont="1" applyFill="1" applyBorder="1" applyAlignment="1">
      <alignment horizontal="center" vertical="center" wrapText="1"/>
    </xf>
    <xf numFmtId="166" fontId="2" fillId="4" borderId="14" xfId="0" applyNumberFormat="1" applyFont="1" applyFill="1" applyBorder="1" applyAlignment="1">
      <alignment horizontal="center" vertical="center" wrapText="1"/>
    </xf>
    <xf numFmtId="166" fontId="2" fillId="4" borderId="7" xfId="0" applyNumberFormat="1" applyFont="1" applyFill="1" applyBorder="1" applyAlignment="1">
      <alignment horizontal="center" vertical="center" wrapText="1"/>
    </xf>
    <xf numFmtId="0" fontId="0" fillId="3" borderId="8" xfId="0" applyFill="1" applyBorder="1" applyAlignment="1">
      <alignment horizontal="center" vertical="center"/>
    </xf>
    <xf numFmtId="166" fontId="2" fillId="4" borderId="13" xfId="0" applyNumberFormat="1" applyFont="1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13" fillId="0" borderId="14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22" fillId="4" borderId="0" xfId="0" applyFont="1" applyFill="1" applyAlignment="1">
      <alignment horizontal="center" vertical="center"/>
    </xf>
    <xf numFmtId="166" fontId="19" fillId="4" borderId="0" xfId="0" applyNumberFormat="1" applyFont="1" applyFill="1" applyAlignment="1">
      <alignment horizontal="center" vertical="center"/>
    </xf>
    <xf numFmtId="0" fontId="23" fillId="4" borderId="0" xfId="0" applyFont="1" applyFill="1" applyAlignment="1">
      <alignment horizontal="center" vertical="center"/>
    </xf>
    <xf numFmtId="166" fontId="24" fillId="4" borderId="0" xfId="0" applyNumberFormat="1" applyFont="1" applyFill="1" applyAlignment="1">
      <alignment horizontal="center" vertical="center"/>
    </xf>
    <xf numFmtId="166" fontId="25" fillId="4" borderId="0" xfId="0" applyNumberFormat="1" applyFont="1" applyFill="1" applyAlignment="1">
      <alignment horizontal="center" vertical="center"/>
    </xf>
    <xf numFmtId="0" fontId="26" fillId="4" borderId="0" xfId="0" applyFont="1" applyFill="1" applyAlignment="1">
      <alignment horizontal="center" vertical="center" wrapText="1"/>
    </xf>
    <xf numFmtId="0" fontId="17" fillId="3" borderId="0" xfId="0" applyFont="1" applyFill="1" applyAlignment="1">
      <alignment horizontal="center" vertical="center" wrapText="1"/>
    </xf>
    <xf numFmtId="0" fontId="17" fillId="5" borderId="0" xfId="0" applyFont="1" applyFill="1" applyAlignment="1">
      <alignment horizontal="center" vertical="center" wrapText="1"/>
    </xf>
    <xf numFmtId="0" fontId="17" fillId="5" borderId="9" xfId="0" applyFont="1" applyFill="1" applyBorder="1" applyAlignment="1">
      <alignment horizontal="center" vertical="center" wrapText="1"/>
    </xf>
    <xf numFmtId="0" fontId="17" fillId="4" borderId="0" xfId="0" applyFont="1" applyFill="1" applyAlignment="1">
      <alignment horizontal="center" vertical="center" wrapText="1"/>
    </xf>
    <xf numFmtId="0" fontId="27" fillId="4" borderId="0" xfId="0" applyFont="1" applyFill="1" applyAlignment="1">
      <alignment horizontal="center" vertical="center"/>
    </xf>
    <xf numFmtId="0" fontId="28" fillId="4" borderId="0" xfId="0" applyFont="1" applyFill="1" applyAlignment="1">
      <alignment horizontal="center" vertical="center" wrapText="1"/>
    </xf>
    <xf numFmtId="0" fontId="28" fillId="4" borderId="0" xfId="0" applyFont="1" applyFill="1" applyAlignment="1">
      <alignment horizontal="center" vertical="center"/>
    </xf>
    <xf numFmtId="0" fontId="29" fillId="4" borderId="0" xfId="0" applyFont="1" applyFill="1" applyAlignment="1">
      <alignment horizontal="center" vertical="center"/>
    </xf>
    <xf numFmtId="0" fontId="30" fillId="4" borderId="0" xfId="0" applyFont="1" applyFill="1" applyAlignment="1">
      <alignment horizontal="center" vertical="center" wrapText="1"/>
    </xf>
    <xf numFmtId="0" fontId="17" fillId="0" borderId="0" xfId="0" applyFont="1" applyAlignment="1">
      <alignment horizontal="center" vertical="center"/>
    </xf>
    <xf numFmtId="0" fontId="17" fillId="4" borderId="7" xfId="0" applyFont="1" applyFill="1" applyBorder="1" applyAlignment="1">
      <alignment horizontal="center" vertical="center" wrapText="1"/>
    </xf>
    <xf numFmtId="166" fontId="2" fillId="4" borderId="12" xfId="0" applyNumberFormat="1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8" fillId="4" borderId="0" xfId="1" quotePrefix="1" applyFont="1" applyFill="1" applyBorder="1" applyAlignment="1">
      <alignment horizontal="center" vertical="center" wrapText="1"/>
    </xf>
    <xf numFmtId="0" fontId="10" fillId="4" borderId="0" xfId="1" applyFont="1" applyFill="1" applyBorder="1" applyAlignment="1">
      <alignment horizontal="center" vertical="center" wrapText="1"/>
    </xf>
    <xf numFmtId="0" fontId="11" fillId="4" borderId="0" xfId="0" applyFont="1" applyFill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22" fontId="2" fillId="4" borderId="0" xfId="1" quotePrefix="1" applyNumberFormat="1" applyFont="1" applyFill="1" applyBorder="1" applyAlignment="1">
      <alignment horizontal="center" vertical="center" wrapText="1"/>
    </xf>
    <xf numFmtId="0" fontId="4" fillId="4" borderId="0" xfId="0" quotePrefix="1" applyFont="1" applyFill="1" applyAlignment="1">
      <alignment horizontal="center" vertical="center" wrapText="1"/>
    </xf>
    <xf numFmtId="0" fontId="14" fillId="4" borderId="0" xfId="0" quotePrefix="1" applyFont="1" applyFill="1" applyAlignment="1">
      <alignment horizontal="center" vertical="center" wrapText="1"/>
    </xf>
    <xf numFmtId="0" fontId="4" fillId="2" borderId="11" xfId="0" applyFont="1" applyFill="1" applyBorder="1" applyAlignment="1">
      <alignment horizontal="center" vertical="center" textRotation="180"/>
    </xf>
    <xf numFmtId="0" fontId="4" fillId="2" borderId="14" xfId="0" applyFont="1" applyFill="1" applyBorder="1" applyAlignment="1">
      <alignment horizontal="center" vertical="center" textRotation="180"/>
    </xf>
    <xf numFmtId="0" fontId="4" fillId="2" borderId="15" xfId="0" applyFont="1" applyFill="1" applyBorder="1" applyAlignment="1">
      <alignment horizontal="center" vertical="center" textRotation="180"/>
    </xf>
    <xf numFmtId="0" fontId="4" fillId="2" borderId="11" xfId="0" applyFont="1" applyFill="1" applyBorder="1" applyAlignment="1">
      <alignment horizontal="center" vertical="center" textRotation="180" wrapText="1"/>
    </xf>
    <xf numFmtId="0" fontId="4" fillId="2" borderId="14" xfId="0" applyFont="1" applyFill="1" applyBorder="1" applyAlignment="1">
      <alignment horizontal="center" vertical="center" textRotation="180" wrapText="1"/>
    </xf>
    <xf numFmtId="0" fontId="4" fillId="2" borderId="15" xfId="0" applyFont="1" applyFill="1" applyBorder="1" applyAlignment="1">
      <alignment horizontal="center" vertical="center" textRotation="180" wrapText="1"/>
    </xf>
    <xf numFmtId="0" fontId="2" fillId="4" borderId="0" xfId="0" applyFont="1" applyFill="1" applyAlignment="1">
      <alignment horizontal="center" vertical="center"/>
    </xf>
    <xf numFmtId="0" fontId="4" fillId="2" borderId="4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166" fontId="2" fillId="4" borderId="0" xfId="0" applyNumberFormat="1" applyFont="1" applyFill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C0CDE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'2020'!$N$23</c:f>
              <c:strCache>
                <c:ptCount val="1"/>
                <c:pt idx="0">
                  <c:v>Ene</c:v>
                </c:pt>
              </c:strCache>
            </c:strRef>
          </c:tx>
          <c:spPr>
            <a:solidFill>
              <a:schemeClr val="accent3">
                <a:shade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'2020'!$O$23</c:f>
              <c:numCache>
                <c:formatCode>General</c:formatCode>
                <c:ptCount val="1"/>
                <c:pt idx="0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12-4906-B79D-B36999C63A4B}"/>
            </c:ext>
          </c:extLst>
        </c:ser>
        <c:ser>
          <c:idx val="1"/>
          <c:order val="1"/>
          <c:tx>
            <c:strRef>
              <c:f>'2020'!$N$24</c:f>
              <c:strCache>
                <c:ptCount val="1"/>
                <c:pt idx="0">
                  <c:v>Feb</c:v>
                </c:pt>
              </c:strCache>
            </c:strRef>
          </c:tx>
          <c:spPr>
            <a:solidFill>
              <a:schemeClr val="accent3">
                <a:shade val="51000"/>
              </a:schemeClr>
            </a:solidFill>
            <a:ln>
              <a:noFill/>
            </a:ln>
            <a:effectLst/>
          </c:spPr>
          <c:invertIfNegative val="0"/>
          <c:val>
            <c:numRef>
              <c:f>'2020'!$O$24</c:f>
              <c:numCache>
                <c:formatCode>General</c:formatCode>
                <c:ptCount val="1"/>
                <c:pt idx="0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12-4906-B79D-B36999C63A4B}"/>
            </c:ext>
          </c:extLst>
        </c:ser>
        <c:ser>
          <c:idx val="2"/>
          <c:order val="2"/>
          <c:tx>
            <c:strRef>
              <c:f>'2020'!$N$25</c:f>
              <c:strCache>
                <c:ptCount val="1"/>
                <c:pt idx="0">
                  <c:v>Mar</c:v>
                </c:pt>
              </c:strCache>
            </c:strRef>
          </c:tx>
          <c:spPr>
            <a:solidFill>
              <a:schemeClr val="accent3">
                <a:shade val="62000"/>
              </a:schemeClr>
            </a:solidFill>
            <a:ln>
              <a:noFill/>
            </a:ln>
            <a:effectLst/>
          </c:spPr>
          <c:invertIfNegative val="0"/>
          <c:val>
            <c:numRef>
              <c:f>'2020'!$O$25</c:f>
              <c:numCache>
                <c:formatCode>General</c:formatCode>
                <c:ptCount val="1"/>
                <c:pt idx="0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12-4906-B79D-B36999C63A4B}"/>
            </c:ext>
          </c:extLst>
        </c:ser>
        <c:ser>
          <c:idx val="3"/>
          <c:order val="3"/>
          <c:tx>
            <c:strRef>
              <c:f>'2020'!$N$26</c:f>
              <c:strCache>
                <c:ptCount val="1"/>
                <c:pt idx="0">
                  <c:v>Abr</c:v>
                </c:pt>
              </c:strCache>
            </c:strRef>
          </c:tx>
          <c:spPr>
            <a:solidFill>
              <a:schemeClr val="accent3">
                <a:shade val="73000"/>
              </a:schemeClr>
            </a:solidFill>
            <a:ln>
              <a:noFill/>
            </a:ln>
            <a:effectLst/>
          </c:spPr>
          <c:invertIfNegative val="0"/>
          <c:val>
            <c:numRef>
              <c:f>'2020'!$O$26</c:f>
              <c:numCache>
                <c:formatCode>General</c:formatCode>
                <c:ptCount val="1"/>
                <c:pt idx="0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B12-4906-B79D-B36999C63A4B}"/>
            </c:ext>
          </c:extLst>
        </c:ser>
        <c:ser>
          <c:idx val="4"/>
          <c:order val="4"/>
          <c:tx>
            <c:strRef>
              <c:f>'2020'!$N$27</c:f>
              <c:strCache>
                <c:ptCount val="1"/>
                <c:pt idx="0">
                  <c:v>May</c:v>
                </c:pt>
              </c:strCache>
            </c:strRef>
          </c:tx>
          <c:spPr>
            <a:solidFill>
              <a:schemeClr val="accent3">
                <a:shade val="83000"/>
              </a:schemeClr>
            </a:solidFill>
            <a:ln>
              <a:noFill/>
            </a:ln>
            <a:effectLst/>
          </c:spPr>
          <c:invertIfNegative val="0"/>
          <c:val>
            <c:numRef>
              <c:f>'2020'!$O$27</c:f>
              <c:numCache>
                <c:formatCode>General</c:formatCode>
                <c:ptCount val="1"/>
                <c:pt idx="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B12-4906-B79D-B36999C63A4B}"/>
            </c:ext>
          </c:extLst>
        </c:ser>
        <c:ser>
          <c:idx val="5"/>
          <c:order val="5"/>
          <c:tx>
            <c:strRef>
              <c:f>'2020'!$N$28</c:f>
              <c:strCache>
                <c:ptCount val="1"/>
                <c:pt idx="0">
                  <c:v>Jun</c:v>
                </c:pt>
              </c:strCache>
            </c:strRef>
          </c:tx>
          <c:spPr>
            <a:solidFill>
              <a:schemeClr val="accent3">
                <a:shade val="94000"/>
              </a:schemeClr>
            </a:solidFill>
            <a:ln>
              <a:noFill/>
            </a:ln>
            <a:effectLst/>
          </c:spPr>
          <c:invertIfNegative val="0"/>
          <c:val>
            <c:numRef>
              <c:f>'2020'!$O$28</c:f>
              <c:numCache>
                <c:formatCode>General</c:formatCode>
                <c:ptCount val="1"/>
                <c:pt idx="0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B12-4906-B79D-B36999C63A4B}"/>
            </c:ext>
          </c:extLst>
        </c:ser>
        <c:ser>
          <c:idx val="6"/>
          <c:order val="6"/>
          <c:tx>
            <c:strRef>
              <c:f>'2020'!$N$29</c:f>
              <c:strCache>
                <c:ptCount val="1"/>
                <c:pt idx="0">
                  <c:v>Jul</c:v>
                </c:pt>
              </c:strCache>
            </c:strRef>
          </c:tx>
          <c:spPr>
            <a:solidFill>
              <a:schemeClr val="accent3">
                <a:tint val="95000"/>
              </a:schemeClr>
            </a:solidFill>
            <a:ln>
              <a:noFill/>
            </a:ln>
            <a:effectLst/>
          </c:spPr>
          <c:invertIfNegative val="0"/>
          <c:val>
            <c:numRef>
              <c:f>'2020'!$O$29</c:f>
              <c:numCache>
                <c:formatCode>General</c:formatCode>
                <c:ptCount val="1"/>
                <c:pt idx="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B12-4906-B79D-B36999C63A4B}"/>
            </c:ext>
          </c:extLst>
        </c:ser>
        <c:ser>
          <c:idx val="7"/>
          <c:order val="7"/>
          <c:tx>
            <c:strRef>
              <c:f>'2020'!$N$30</c:f>
              <c:strCache>
                <c:ptCount val="1"/>
                <c:pt idx="0">
                  <c:v>Ago</c:v>
                </c:pt>
              </c:strCache>
            </c:strRef>
          </c:tx>
          <c:spPr>
            <a:solidFill>
              <a:schemeClr val="accent3">
                <a:tint val="84000"/>
              </a:schemeClr>
            </a:solidFill>
            <a:ln>
              <a:noFill/>
            </a:ln>
            <a:effectLst/>
          </c:spPr>
          <c:invertIfNegative val="0"/>
          <c:val>
            <c:numRef>
              <c:f>'2020'!$O$30</c:f>
              <c:numCache>
                <c:formatCode>General</c:formatCode>
                <c:ptCount val="1"/>
                <c:pt idx="0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B12-4906-B79D-B36999C63A4B}"/>
            </c:ext>
          </c:extLst>
        </c:ser>
        <c:ser>
          <c:idx val="8"/>
          <c:order val="8"/>
          <c:tx>
            <c:strRef>
              <c:f>'2020'!$N$31</c:f>
              <c:strCache>
                <c:ptCount val="1"/>
                <c:pt idx="0">
                  <c:v>Sep</c:v>
                </c:pt>
              </c:strCache>
            </c:strRef>
          </c:tx>
          <c:spPr>
            <a:solidFill>
              <a:schemeClr val="accent3">
                <a:tint val="74000"/>
              </a:schemeClr>
            </a:solidFill>
            <a:ln>
              <a:noFill/>
            </a:ln>
            <a:effectLst/>
          </c:spPr>
          <c:invertIfNegative val="0"/>
          <c:val>
            <c:numRef>
              <c:f>'2020'!$O$31</c:f>
              <c:numCache>
                <c:formatCode>General</c:formatCode>
                <c:ptCount val="1"/>
                <c:pt idx="0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B12-4906-B79D-B36999C63A4B}"/>
            </c:ext>
          </c:extLst>
        </c:ser>
        <c:ser>
          <c:idx val="9"/>
          <c:order val="9"/>
          <c:tx>
            <c:strRef>
              <c:f>'2020'!$N$32</c:f>
              <c:strCache>
                <c:ptCount val="1"/>
                <c:pt idx="0">
                  <c:v>Oct</c:v>
                </c:pt>
              </c:strCache>
            </c:strRef>
          </c:tx>
          <c:spPr>
            <a:solidFill>
              <a:schemeClr val="accent3">
                <a:tint val="63000"/>
              </a:schemeClr>
            </a:solidFill>
            <a:ln>
              <a:noFill/>
            </a:ln>
            <a:effectLst/>
          </c:spPr>
          <c:invertIfNegative val="0"/>
          <c:val>
            <c:numRef>
              <c:f>'2020'!$O$32</c:f>
              <c:numCache>
                <c:formatCode>General</c:formatCode>
                <c:ptCount val="1"/>
                <c:pt idx="0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B12-4906-B79D-B36999C63A4B}"/>
            </c:ext>
          </c:extLst>
        </c:ser>
        <c:ser>
          <c:idx val="10"/>
          <c:order val="10"/>
          <c:tx>
            <c:strRef>
              <c:f>'2020'!$N$33</c:f>
              <c:strCache>
                <c:ptCount val="1"/>
                <c:pt idx="0">
                  <c:v>Nov</c:v>
                </c:pt>
              </c:strCache>
            </c:strRef>
          </c:tx>
          <c:spPr>
            <a:solidFill>
              <a:schemeClr val="accent3">
                <a:tint val="52000"/>
              </a:schemeClr>
            </a:solidFill>
            <a:ln>
              <a:noFill/>
            </a:ln>
            <a:effectLst/>
          </c:spPr>
          <c:invertIfNegative val="0"/>
          <c:val>
            <c:numRef>
              <c:f>'2020'!$O$33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B12-4906-B79D-B36999C63A4B}"/>
            </c:ext>
          </c:extLst>
        </c:ser>
        <c:ser>
          <c:idx val="11"/>
          <c:order val="11"/>
          <c:tx>
            <c:strRef>
              <c:f>'2020'!$N$34</c:f>
              <c:strCache>
                <c:ptCount val="1"/>
                <c:pt idx="0">
                  <c:v>Dic</c:v>
                </c:pt>
              </c:strCache>
            </c:strRef>
          </c:tx>
          <c:spPr>
            <a:solidFill>
              <a:schemeClr val="accent3">
                <a:tint val="41000"/>
              </a:schemeClr>
            </a:solidFill>
            <a:ln>
              <a:noFill/>
            </a:ln>
            <a:effectLst/>
          </c:spPr>
          <c:invertIfNegative val="0"/>
          <c:val>
            <c:numRef>
              <c:f>'2020'!$O$34</c:f>
              <c:numCache>
                <c:formatCode>General</c:formatCode>
                <c:ptCount val="1"/>
                <c:pt idx="0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B12-4906-B79D-B36999C63A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719972224"/>
        <c:axId val="-1719971680"/>
      </c:barChart>
      <c:catAx>
        <c:axId val="-1719972224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ysClr val="windowText" lastClr="000000"/>
                    </a:solidFill>
                    <a:latin typeface="Ubuntu" panose="020B0504030602030204" pitchFamily="34" charset="0"/>
                    <a:ea typeface="+mn-ea"/>
                    <a:cs typeface="+mn-cs"/>
                  </a:defRPr>
                </a:pPr>
                <a:r>
                  <a:rPr lang="es-ES"/>
                  <a:t>Meses</a:t>
                </a:r>
              </a:p>
            </c:rich>
          </c:tx>
          <c:layout>
            <c:manualLayout>
              <c:xMode val="edge"/>
              <c:yMode val="edge"/>
              <c:x val="0.49983171224301154"/>
              <c:y val="0.908730882611477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1" i="0" u="none" strike="noStrike" kern="1200" baseline="0">
                  <a:solidFill>
                    <a:sysClr val="windowText" lastClr="000000"/>
                  </a:solidFill>
                  <a:latin typeface="Ubuntu" panose="020B0504030602030204" pitchFamily="34" charset="0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crossAx val="-1719971680"/>
        <c:crosses val="autoZero"/>
        <c:auto val="1"/>
        <c:lblAlgn val="ctr"/>
        <c:lblOffset val="100"/>
        <c:noMultiLvlLbl val="0"/>
      </c:catAx>
      <c:valAx>
        <c:axId val="-171997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ysClr val="windowText" lastClr="000000"/>
                    </a:solidFill>
                    <a:latin typeface="Ubuntu" panose="020B0504030602030204" pitchFamily="34" charset="0"/>
                    <a:ea typeface="+mn-ea"/>
                    <a:cs typeface="+mn-cs"/>
                  </a:defRPr>
                </a:pPr>
                <a:r>
                  <a:rPr lang="es-ES"/>
                  <a:t>Horas Totales</a:t>
                </a:r>
              </a:p>
            </c:rich>
          </c:tx>
          <c:layout>
            <c:manualLayout>
              <c:xMode val="edge"/>
              <c:yMode val="edge"/>
              <c:x val="1.6147632591771318E-2"/>
              <c:y val="0.344330131555960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1" i="0" u="none" strike="noStrike" kern="1200" baseline="0">
                  <a:solidFill>
                    <a:sysClr val="windowText" lastClr="000000"/>
                  </a:solidFill>
                  <a:latin typeface="Ubuntu" panose="020B0504030602030204" pitchFamily="34" charset="0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ysClr val="windowText" lastClr="000000"/>
                </a:solidFill>
                <a:latin typeface="Ubuntu" panose="020B0504030602030204" pitchFamily="34" charset="0"/>
                <a:ea typeface="+mn-ea"/>
                <a:cs typeface="+mn-cs"/>
              </a:defRPr>
            </a:pPr>
            <a:endParaRPr lang="es-ES"/>
          </a:p>
        </c:txPr>
        <c:crossAx val="-1719972224"/>
        <c:crosses val="autoZero"/>
        <c:crossBetween val="between"/>
      </c:valAx>
      <c:spPr>
        <a:solidFill>
          <a:schemeClr val="accent5">
            <a:lumMod val="20000"/>
            <a:lumOff val="80000"/>
          </a:schemeClr>
        </a:solidFill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13105556656484638"/>
          <c:y val="0.83945719870841373"/>
          <c:w val="0.79094519231939397"/>
          <c:h val="5.90555151712883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baseline="0">
              <a:solidFill>
                <a:sysClr val="windowText" lastClr="000000"/>
              </a:solidFill>
              <a:latin typeface="Ubuntu" panose="020B0504030602030204" pitchFamily="34" charset="0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accent5">
        <a:lumMod val="40000"/>
        <a:lumOff val="60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800" b="1">
          <a:solidFill>
            <a:sysClr val="windowText" lastClr="000000"/>
          </a:solidFill>
          <a:latin typeface="Ubuntu" panose="020B0504030602030204" pitchFamily="34" charset="0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891758143229659E-2"/>
          <c:y val="3.1746031746031744E-2"/>
          <c:w val="0.91079821426834318"/>
          <c:h val="0.8154838978461025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'2024'!$Q$21</c:f>
              <c:strCache>
                <c:ptCount val="1"/>
                <c:pt idx="0">
                  <c:v>SOLO</c:v>
                </c:pt>
              </c:strCache>
            </c:strRef>
          </c:tx>
          <c:spPr>
            <a:solidFill>
              <a:schemeClr val="accent6">
                <a:lumMod val="75000"/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'2024'!$P$22:$P$33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'2024'!$Q$22:$Q$33</c:f>
              <c:numCache>
                <c:formatCode>[h]"h"\ mm"m"</c:formatCode>
                <c:ptCount val="12"/>
                <c:pt idx="0">
                  <c:v>2.759722222222222</c:v>
                </c:pt>
                <c:pt idx="1">
                  <c:v>1.3444444444444443</c:v>
                </c:pt>
                <c:pt idx="2">
                  <c:v>2.0375000000000001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4A-423D-A56E-B281016E5435}"/>
            </c:ext>
          </c:extLst>
        </c:ser>
        <c:ser>
          <c:idx val="1"/>
          <c:order val="1"/>
          <c:tx>
            <c:strRef>
              <c:f>'2024'!$R$21</c:f>
              <c:strCache>
                <c:ptCount val="1"/>
                <c:pt idx="0">
                  <c:v>ONLINE</c:v>
                </c:pt>
              </c:strCache>
            </c:strRef>
          </c:tx>
          <c:spPr>
            <a:solidFill>
              <a:schemeClr val="accent5">
                <a:lumMod val="75000"/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'2024'!$P$22:$P$33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'2024'!$R$22:$R$33</c:f>
              <c:numCache>
                <c:formatCode>[h]"h"\ mm"m"</c:formatCode>
                <c:ptCount val="12"/>
                <c:pt idx="0">
                  <c:v>0.4159722222222223</c:v>
                </c:pt>
                <c:pt idx="1">
                  <c:v>1.0076388888888888</c:v>
                </c:pt>
                <c:pt idx="2">
                  <c:v>1.0875000000000001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4A-423D-A56E-B281016E54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1526709120"/>
        <c:axId val="-1526714016"/>
      </c:barChart>
      <c:catAx>
        <c:axId val="-152670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ln>
                  <a:noFill/>
                </a:ln>
                <a:solidFill>
                  <a:schemeClr val="tx1"/>
                </a:solidFill>
                <a:latin typeface="Ubuntu" panose="020B0504030602030204" pitchFamily="34" charset="0"/>
                <a:ea typeface="+mn-ea"/>
                <a:cs typeface="+mn-cs"/>
              </a:defRPr>
            </a:pPr>
            <a:endParaRPr lang="es-ES"/>
          </a:p>
        </c:txPr>
        <c:crossAx val="-1526714016"/>
        <c:crosses val="autoZero"/>
        <c:auto val="1"/>
        <c:lblAlgn val="ctr"/>
        <c:lblOffset val="100"/>
        <c:noMultiLvlLbl val="0"/>
      </c:catAx>
      <c:valAx>
        <c:axId val="-152671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[h]&quot;h&quot;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ln>
                  <a:noFill/>
                </a:ln>
                <a:solidFill>
                  <a:schemeClr val="tx1"/>
                </a:solidFill>
                <a:latin typeface="Ubuntu" panose="020B0504030602030204" pitchFamily="34" charset="0"/>
                <a:ea typeface="+mn-ea"/>
                <a:cs typeface="+mn-cs"/>
              </a:defRPr>
            </a:pPr>
            <a:endParaRPr lang="es-ES"/>
          </a:p>
        </c:txPr>
        <c:crossAx val="-1526709120"/>
        <c:crosses val="autoZero"/>
        <c:crossBetween val="between"/>
        <c:majorUnit val="0.5"/>
        <c:minorUnit val="0.5"/>
      </c:valAx>
      <c:spPr>
        <a:solidFill>
          <a:schemeClr val="accent5">
            <a:lumMod val="20000"/>
            <a:lumOff val="80000"/>
          </a:schemeClr>
        </a:solidFill>
        <a:ln cap="sq"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baseline="0">
              <a:ln>
                <a:noFill/>
              </a:ln>
              <a:solidFill>
                <a:schemeClr val="tx1"/>
              </a:solidFill>
              <a:latin typeface="Ubuntu" panose="020B0504030602030204" pitchFamily="34" charset="0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accent5">
        <a:lumMod val="60000"/>
        <a:lumOff val="40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800" b="1">
          <a:ln>
            <a:noFill/>
          </a:ln>
          <a:solidFill>
            <a:schemeClr val="tx1"/>
          </a:solidFill>
          <a:latin typeface="Ubuntu" panose="020B0504030602030204" pitchFamily="34" charset="0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JUEGOS</a:t>
            </a:r>
            <a:r>
              <a:rPr lang="es-ES" baseline="0"/>
              <a:t> POR AÑO DE SALIDA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'2020'!$R$57:$R$81</c:f>
              <c:numCache>
                <c:formatCode>General</c:formatCode>
                <c:ptCount val="25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  <c:pt idx="7">
                  <c:v>2013</c:v>
                </c:pt>
                <c:pt idx="8">
                  <c:v>2012</c:v>
                </c:pt>
                <c:pt idx="9">
                  <c:v>2011</c:v>
                </c:pt>
                <c:pt idx="10">
                  <c:v>2010</c:v>
                </c:pt>
                <c:pt idx="11">
                  <c:v>2009</c:v>
                </c:pt>
                <c:pt idx="12">
                  <c:v>2008</c:v>
                </c:pt>
                <c:pt idx="13">
                  <c:v>2007</c:v>
                </c:pt>
                <c:pt idx="14">
                  <c:v>2006</c:v>
                </c:pt>
                <c:pt idx="15">
                  <c:v>2005</c:v>
                </c:pt>
                <c:pt idx="16">
                  <c:v>2004</c:v>
                </c:pt>
                <c:pt idx="17">
                  <c:v>2003</c:v>
                </c:pt>
                <c:pt idx="18">
                  <c:v>2002</c:v>
                </c:pt>
                <c:pt idx="19">
                  <c:v>2001</c:v>
                </c:pt>
                <c:pt idx="20">
                  <c:v>2000</c:v>
                </c:pt>
                <c:pt idx="21">
                  <c:v>1999</c:v>
                </c:pt>
                <c:pt idx="22">
                  <c:v>1998</c:v>
                </c:pt>
                <c:pt idx="23">
                  <c:v>1997</c:v>
                </c:pt>
                <c:pt idx="24">
                  <c:v>1996</c:v>
                </c:pt>
              </c:numCache>
            </c:numRef>
          </c:cat>
          <c:val>
            <c:numRef>
              <c:f>'2020'!$S$57:$S$81</c:f>
              <c:numCache>
                <c:formatCode>General</c:formatCode>
                <c:ptCount val="25"/>
                <c:pt idx="0">
                  <c:v>6</c:v>
                </c:pt>
                <c:pt idx="1">
                  <c:v>6</c:v>
                </c:pt>
                <c:pt idx="2">
                  <c:v>8</c:v>
                </c:pt>
                <c:pt idx="3">
                  <c:v>5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FE-4F2D-B0F7-490A3E4039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719986368"/>
        <c:axId val="-1719982016"/>
      </c:barChart>
      <c:catAx>
        <c:axId val="-1719986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719982016"/>
        <c:crosses val="autoZero"/>
        <c:auto val="1"/>
        <c:lblAlgn val="ctr"/>
        <c:lblOffset val="100"/>
        <c:noMultiLvlLbl val="0"/>
      </c:catAx>
      <c:valAx>
        <c:axId val="-171998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719986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JUEGOS POR AÑO DE SALIDA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'2021'!$O$121:$O$147</c:f>
              <c:numCache>
                <c:formatCode>General</c:formatCode>
                <c:ptCount val="27"/>
                <c:pt idx="0">
                  <c:v>2021</c:v>
                </c:pt>
                <c:pt idx="1">
                  <c:v>2020</c:v>
                </c:pt>
                <c:pt idx="2">
                  <c:v>2019</c:v>
                </c:pt>
                <c:pt idx="3">
                  <c:v>2018</c:v>
                </c:pt>
                <c:pt idx="4">
                  <c:v>2017</c:v>
                </c:pt>
                <c:pt idx="5">
                  <c:v>2016</c:v>
                </c:pt>
                <c:pt idx="6">
                  <c:v>2015</c:v>
                </c:pt>
                <c:pt idx="7">
                  <c:v>2014</c:v>
                </c:pt>
                <c:pt idx="8">
                  <c:v>2013</c:v>
                </c:pt>
                <c:pt idx="9">
                  <c:v>2012</c:v>
                </c:pt>
                <c:pt idx="10">
                  <c:v>2011</c:v>
                </c:pt>
                <c:pt idx="11">
                  <c:v>2010</c:v>
                </c:pt>
                <c:pt idx="12">
                  <c:v>2009</c:v>
                </c:pt>
                <c:pt idx="13">
                  <c:v>2008</c:v>
                </c:pt>
                <c:pt idx="14">
                  <c:v>2007</c:v>
                </c:pt>
                <c:pt idx="15">
                  <c:v>2006</c:v>
                </c:pt>
                <c:pt idx="16">
                  <c:v>2005</c:v>
                </c:pt>
                <c:pt idx="17">
                  <c:v>2004</c:v>
                </c:pt>
                <c:pt idx="18">
                  <c:v>2003</c:v>
                </c:pt>
                <c:pt idx="19">
                  <c:v>2002</c:v>
                </c:pt>
                <c:pt idx="20">
                  <c:v>2001</c:v>
                </c:pt>
                <c:pt idx="21">
                  <c:v>2000</c:v>
                </c:pt>
                <c:pt idx="22">
                  <c:v>1999</c:v>
                </c:pt>
                <c:pt idx="23">
                  <c:v>1998</c:v>
                </c:pt>
                <c:pt idx="24">
                  <c:v>1997</c:v>
                </c:pt>
                <c:pt idx="25">
                  <c:v>1996</c:v>
                </c:pt>
                <c:pt idx="26">
                  <c:v>1995</c:v>
                </c:pt>
              </c:numCache>
            </c:numRef>
          </c:cat>
          <c:val>
            <c:numRef>
              <c:f>'2021'!$P$121:$P$147</c:f>
              <c:numCache>
                <c:formatCode>General</c:formatCode>
                <c:ptCount val="27"/>
                <c:pt idx="0">
                  <c:v>11</c:v>
                </c:pt>
                <c:pt idx="1">
                  <c:v>3</c:v>
                </c:pt>
                <c:pt idx="2">
                  <c:v>7</c:v>
                </c:pt>
                <c:pt idx="3">
                  <c:v>3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7F-44CD-B338-91CE05B551A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-1713160224"/>
        <c:axId val="-1713156960"/>
      </c:barChart>
      <c:catAx>
        <c:axId val="-171316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713156960"/>
        <c:crosses val="autoZero"/>
        <c:auto val="1"/>
        <c:lblAlgn val="ctr"/>
        <c:lblOffset val="100"/>
        <c:noMultiLvlLbl val="0"/>
      </c:catAx>
      <c:valAx>
        <c:axId val="-171315696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-1713160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'2021'!$O$21</c:f>
              <c:strCache>
                <c:ptCount val="1"/>
                <c:pt idx="0">
                  <c:v>SOLO</c:v>
                </c:pt>
              </c:strCache>
            </c:strRef>
          </c:tx>
          <c:spPr>
            <a:solidFill>
              <a:schemeClr val="accent6">
                <a:lumMod val="75000"/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'2021'!$N$22:$N$33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'2021'!$O$22:$O$33</c:f>
              <c:numCache>
                <c:formatCode>[h]"h"\ mm"m"</c:formatCode>
                <c:ptCount val="12"/>
                <c:pt idx="0">
                  <c:v>1.9159722222222222</c:v>
                </c:pt>
                <c:pt idx="1">
                  <c:v>0.2076388888888889</c:v>
                </c:pt>
                <c:pt idx="2">
                  <c:v>1.0930555555555557</c:v>
                </c:pt>
                <c:pt idx="3">
                  <c:v>0.79305555555555562</c:v>
                </c:pt>
                <c:pt idx="4">
                  <c:v>1.7430555555555556</c:v>
                </c:pt>
                <c:pt idx="5">
                  <c:v>2.1833333333333331</c:v>
                </c:pt>
                <c:pt idx="6">
                  <c:v>1.4006944444444445</c:v>
                </c:pt>
                <c:pt idx="7">
                  <c:v>0.44861111111111113</c:v>
                </c:pt>
                <c:pt idx="8">
                  <c:v>1.5</c:v>
                </c:pt>
                <c:pt idx="9">
                  <c:v>0.53472222222222221</c:v>
                </c:pt>
                <c:pt idx="10">
                  <c:v>1.4618055555555556</c:v>
                </c:pt>
                <c:pt idx="11">
                  <c:v>2.4888888888888889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33-4ECF-82F8-546AA350F071}"/>
            </c:ext>
          </c:extLst>
        </c:ser>
        <c:ser>
          <c:idx val="1"/>
          <c:order val="1"/>
          <c:tx>
            <c:strRef>
              <c:f>'2021'!$P$21</c:f>
              <c:strCache>
                <c:ptCount val="1"/>
                <c:pt idx="0">
                  <c:v>ONLINE</c:v>
                </c:pt>
              </c:strCache>
            </c:strRef>
          </c:tx>
          <c:spPr>
            <a:solidFill>
              <a:schemeClr val="accent5">
                <a:lumMod val="75000"/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'2021'!$N$22:$N$33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'2021'!$P$22:$P$33</c:f>
              <c:numCache>
                <c:formatCode>[h]"h"\ mm"m"</c:formatCode>
                <c:ptCount val="12"/>
                <c:pt idx="0">
                  <c:v>3.0847222222222226</c:v>
                </c:pt>
                <c:pt idx="1">
                  <c:v>1.3111111111111111</c:v>
                </c:pt>
                <c:pt idx="2">
                  <c:v>0.71388888888888891</c:v>
                </c:pt>
                <c:pt idx="3">
                  <c:v>0.24722222222222223</c:v>
                </c:pt>
                <c:pt idx="4">
                  <c:v>0.44652777777777775</c:v>
                </c:pt>
                <c:pt idx="5">
                  <c:v>2.0972222222222219</c:v>
                </c:pt>
                <c:pt idx="6">
                  <c:v>1.5486111111111112</c:v>
                </c:pt>
                <c:pt idx="7">
                  <c:v>2.3041666666666667</c:v>
                </c:pt>
                <c:pt idx="8">
                  <c:v>0.80208333333333337</c:v>
                </c:pt>
                <c:pt idx="9">
                  <c:v>1.067361111111111</c:v>
                </c:pt>
                <c:pt idx="10">
                  <c:v>0.61041666666666672</c:v>
                </c:pt>
                <c:pt idx="11">
                  <c:v>2.9958333333333327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33-4ECF-82F8-546AA350F0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1526705312"/>
        <c:axId val="-1526709664"/>
      </c:barChart>
      <c:catAx>
        <c:axId val="-1526705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ln>
                  <a:noFill/>
                </a:ln>
                <a:solidFill>
                  <a:schemeClr val="tx1"/>
                </a:solidFill>
                <a:latin typeface="Ubuntu" panose="020B0504030602030204" pitchFamily="34" charset="0"/>
                <a:ea typeface="+mn-ea"/>
                <a:cs typeface="+mn-cs"/>
              </a:defRPr>
            </a:pPr>
            <a:endParaRPr lang="es-ES"/>
          </a:p>
        </c:txPr>
        <c:crossAx val="-1526709664"/>
        <c:crosses val="autoZero"/>
        <c:auto val="1"/>
        <c:lblAlgn val="ctr"/>
        <c:lblOffset val="100"/>
        <c:noMultiLvlLbl val="0"/>
      </c:catAx>
      <c:valAx>
        <c:axId val="-152670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[h]&quot;h&quot;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ln>
                  <a:noFill/>
                </a:ln>
                <a:solidFill>
                  <a:schemeClr val="tx1"/>
                </a:solidFill>
                <a:latin typeface="Ubuntu" panose="020B0504030602030204" pitchFamily="34" charset="0"/>
                <a:ea typeface="+mn-ea"/>
                <a:cs typeface="+mn-cs"/>
              </a:defRPr>
            </a:pPr>
            <a:endParaRPr lang="es-ES"/>
          </a:p>
        </c:txPr>
        <c:crossAx val="-1526705312"/>
        <c:crosses val="autoZero"/>
        <c:crossBetween val="between"/>
        <c:majorUnit val="0.5"/>
        <c:minorUnit val="0.5"/>
      </c:valAx>
      <c:spPr>
        <a:solidFill>
          <a:schemeClr val="accent5">
            <a:lumMod val="20000"/>
            <a:lumOff val="80000"/>
          </a:schemeClr>
        </a:solidFill>
        <a:ln cap="sq"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baseline="0">
              <a:ln>
                <a:noFill/>
              </a:ln>
              <a:solidFill>
                <a:schemeClr val="tx1"/>
              </a:solidFill>
              <a:latin typeface="Ubuntu" panose="020B0504030602030204" pitchFamily="34" charset="0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accent5">
        <a:lumMod val="60000"/>
        <a:lumOff val="40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800" b="1">
          <a:ln>
            <a:noFill/>
          </a:ln>
          <a:solidFill>
            <a:schemeClr val="tx1"/>
          </a:solidFill>
          <a:latin typeface="Ubuntu" panose="020B0504030602030204" pitchFamily="34" charset="0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JUEGOS POR AÑO DE SALIDA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'2022'!$R$121:$R$149</c:f>
              <c:strCache>
                <c:ptCount val="29"/>
                <c:pt idx="0">
                  <c:v>11</c:v>
                </c:pt>
                <c:pt idx="1">
                  <c:v>3</c:v>
                </c:pt>
                <c:pt idx="2">
                  <c:v>2</c:v>
                </c:pt>
                <c:pt idx="3">
                  <c:v>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'2022'!$Q$121:$Q$149</c:f>
              <c:numCache>
                <c:formatCode>General</c:formatCode>
                <c:ptCount val="29"/>
                <c:pt idx="0">
                  <c:v>2022</c:v>
                </c:pt>
                <c:pt idx="1">
                  <c:v>2021</c:v>
                </c:pt>
                <c:pt idx="2">
                  <c:v>2020</c:v>
                </c:pt>
                <c:pt idx="3">
                  <c:v>2019</c:v>
                </c:pt>
                <c:pt idx="4">
                  <c:v>2018</c:v>
                </c:pt>
                <c:pt idx="5">
                  <c:v>2017</c:v>
                </c:pt>
                <c:pt idx="6">
                  <c:v>2016</c:v>
                </c:pt>
                <c:pt idx="7">
                  <c:v>2015</c:v>
                </c:pt>
                <c:pt idx="8">
                  <c:v>2014</c:v>
                </c:pt>
                <c:pt idx="9">
                  <c:v>2013</c:v>
                </c:pt>
                <c:pt idx="10">
                  <c:v>2012</c:v>
                </c:pt>
                <c:pt idx="11">
                  <c:v>2011</c:v>
                </c:pt>
                <c:pt idx="12">
                  <c:v>2010</c:v>
                </c:pt>
                <c:pt idx="13">
                  <c:v>2009</c:v>
                </c:pt>
                <c:pt idx="14">
                  <c:v>2008</c:v>
                </c:pt>
                <c:pt idx="15">
                  <c:v>2007</c:v>
                </c:pt>
                <c:pt idx="16">
                  <c:v>2006</c:v>
                </c:pt>
                <c:pt idx="17">
                  <c:v>2005</c:v>
                </c:pt>
                <c:pt idx="18">
                  <c:v>2004</c:v>
                </c:pt>
                <c:pt idx="19">
                  <c:v>2003</c:v>
                </c:pt>
                <c:pt idx="20">
                  <c:v>2002</c:v>
                </c:pt>
                <c:pt idx="21">
                  <c:v>2001</c:v>
                </c:pt>
                <c:pt idx="22">
                  <c:v>2000</c:v>
                </c:pt>
                <c:pt idx="23">
                  <c:v>1999</c:v>
                </c:pt>
                <c:pt idx="24">
                  <c:v>1998</c:v>
                </c:pt>
                <c:pt idx="25">
                  <c:v>1997</c:v>
                </c:pt>
                <c:pt idx="26">
                  <c:v>1996</c:v>
                </c:pt>
                <c:pt idx="27">
                  <c:v>1995</c:v>
                </c:pt>
                <c:pt idx="28">
                  <c:v>1994</c:v>
                </c:pt>
              </c:numCache>
            </c:numRef>
          </c:cat>
          <c:val>
            <c:numRef>
              <c:f>'2022'!$R$121:$R$149</c:f>
              <c:numCache>
                <c:formatCode>General</c:formatCode>
                <c:ptCount val="29"/>
                <c:pt idx="0">
                  <c:v>11</c:v>
                </c:pt>
                <c:pt idx="1">
                  <c:v>3</c:v>
                </c:pt>
                <c:pt idx="2">
                  <c:v>2</c:v>
                </c:pt>
                <c:pt idx="3">
                  <c:v>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73-456C-957D-9132CC1F801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-1526708032"/>
        <c:axId val="-1526704224"/>
      </c:barChart>
      <c:catAx>
        <c:axId val="-1526708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526704224"/>
        <c:crosses val="autoZero"/>
        <c:auto val="1"/>
        <c:lblAlgn val="ctr"/>
        <c:lblOffset val="100"/>
        <c:noMultiLvlLbl val="0"/>
      </c:catAx>
      <c:valAx>
        <c:axId val="-152670422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-1526708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'2022'!$Q$21</c:f>
              <c:strCache>
                <c:ptCount val="1"/>
                <c:pt idx="0">
                  <c:v>SOLO</c:v>
                </c:pt>
              </c:strCache>
            </c:strRef>
          </c:tx>
          <c:spPr>
            <a:solidFill>
              <a:schemeClr val="accent6">
                <a:lumMod val="75000"/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'2022'!$P$22:$P$33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'2022'!$Q$22:$Q$33</c:f>
              <c:numCache>
                <c:formatCode>[h]"h"\ mm"m"</c:formatCode>
                <c:ptCount val="12"/>
                <c:pt idx="0">
                  <c:v>1.2777777777777779</c:v>
                </c:pt>
                <c:pt idx="1">
                  <c:v>0.69513888888888886</c:v>
                </c:pt>
                <c:pt idx="2">
                  <c:v>0.20833333333333334</c:v>
                </c:pt>
                <c:pt idx="3">
                  <c:v>1.007638888888889</c:v>
                </c:pt>
                <c:pt idx="4">
                  <c:v>1.8458333333333332</c:v>
                </c:pt>
                <c:pt idx="5">
                  <c:v>1.7430555555555556</c:v>
                </c:pt>
                <c:pt idx="6">
                  <c:v>1.2506944444444443</c:v>
                </c:pt>
                <c:pt idx="7">
                  <c:v>0.54583333333333328</c:v>
                </c:pt>
                <c:pt idx="8">
                  <c:v>1.625</c:v>
                </c:pt>
                <c:pt idx="9">
                  <c:v>2.1645833333333333</c:v>
                </c:pt>
                <c:pt idx="10">
                  <c:v>1.4333333333333333</c:v>
                </c:pt>
                <c:pt idx="11">
                  <c:v>1.0798611111111112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64-4069-BD9F-5BADED3964DE}"/>
            </c:ext>
          </c:extLst>
        </c:ser>
        <c:ser>
          <c:idx val="1"/>
          <c:order val="1"/>
          <c:tx>
            <c:strRef>
              <c:f>'2022'!$R$21</c:f>
              <c:strCache>
                <c:ptCount val="1"/>
                <c:pt idx="0">
                  <c:v>ONLINE</c:v>
                </c:pt>
              </c:strCache>
            </c:strRef>
          </c:tx>
          <c:spPr>
            <a:solidFill>
              <a:schemeClr val="accent5">
                <a:lumMod val="75000"/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'2022'!$P$22:$P$33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'2022'!$R$22:$R$33</c:f>
              <c:numCache>
                <c:formatCode>[h]"h"\ mm"m"</c:formatCode>
                <c:ptCount val="12"/>
                <c:pt idx="0">
                  <c:v>1.0930555555555554</c:v>
                </c:pt>
                <c:pt idx="1">
                  <c:v>0.75138888888888888</c:v>
                </c:pt>
                <c:pt idx="2">
                  <c:v>2.1409722222222221</c:v>
                </c:pt>
                <c:pt idx="3">
                  <c:v>0.95625000000000004</c:v>
                </c:pt>
                <c:pt idx="4">
                  <c:v>0.67847222222222214</c:v>
                </c:pt>
                <c:pt idx="5">
                  <c:v>1.8090277777777777</c:v>
                </c:pt>
                <c:pt idx="6">
                  <c:v>2.5152777777777775</c:v>
                </c:pt>
                <c:pt idx="7">
                  <c:v>2.5993055555555555</c:v>
                </c:pt>
                <c:pt idx="8">
                  <c:v>2.0631944444444446</c:v>
                </c:pt>
                <c:pt idx="9">
                  <c:v>1.7729166666666667</c:v>
                </c:pt>
                <c:pt idx="10">
                  <c:v>3.4805555555555561</c:v>
                </c:pt>
                <c:pt idx="11">
                  <c:v>2.5166666666666666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64-4069-BD9F-5BADED3964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1526709120"/>
        <c:axId val="-1526714016"/>
      </c:barChart>
      <c:catAx>
        <c:axId val="-152670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ln>
                  <a:noFill/>
                </a:ln>
                <a:solidFill>
                  <a:schemeClr val="tx1"/>
                </a:solidFill>
                <a:latin typeface="Ubuntu" panose="020B0504030602030204" pitchFamily="34" charset="0"/>
                <a:ea typeface="+mn-ea"/>
                <a:cs typeface="+mn-cs"/>
              </a:defRPr>
            </a:pPr>
            <a:endParaRPr lang="es-ES"/>
          </a:p>
        </c:txPr>
        <c:crossAx val="-1526714016"/>
        <c:crosses val="autoZero"/>
        <c:auto val="1"/>
        <c:lblAlgn val="ctr"/>
        <c:lblOffset val="100"/>
        <c:noMultiLvlLbl val="0"/>
      </c:catAx>
      <c:valAx>
        <c:axId val="-152671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[h]&quot;h&quot;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ln>
                  <a:noFill/>
                </a:ln>
                <a:solidFill>
                  <a:schemeClr val="tx1"/>
                </a:solidFill>
                <a:latin typeface="Ubuntu" panose="020B0504030602030204" pitchFamily="34" charset="0"/>
                <a:ea typeface="+mn-ea"/>
                <a:cs typeface="+mn-cs"/>
              </a:defRPr>
            </a:pPr>
            <a:endParaRPr lang="es-ES"/>
          </a:p>
        </c:txPr>
        <c:crossAx val="-1526709120"/>
        <c:crosses val="autoZero"/>
        <c:crossBetween val="between"/>
        <c:majorUnit val="0.5"/>
        <c:minorUnit val="0.5"/>
      </c:valAx>
      <c:spPr>
        <a:solidFill>
          <a:schemeClr val="accent5">
            <a:lumMod val="20000"/>
            <a:lumOff val="80000"/>
          </a:schemeClr>
        </a:solidFill>
        <a:ln cap="sq"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baseline="0">
              <a:ln>
                <a:noFill/>
              </a:ln>
              <a:solidFill>
                <a:schemeClr val="tx1"/>
              </a:solidFill>
              <a:latin typeface="Ubuntu" panose="020B0504030602030204" pitchFamily="34" charset="0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accent5">
        <a:lumMod val="60000"/>
        <a:lumOff val="40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800" b="1">
          <a:ln>
            <a:noFill/>
          </a:ln>
          <a:solidFill>
            <a:schemeClr val="tx1"/>
          </a:solidFill>
          <a:latin typeface="Ubuntu" panose="020B0504030602030204" pitchFamily="34" charset="0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JUEGOS POR AÑO DE SALIDA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'2023'!$Q$119:$Q$149</c:f>
              <c:numCache>
                <c:formatCode>General</c:formatCode>
                <c:ptCount val="31"/>
                <c:pt idx="0">
                  <c:v>2023</c:v>
                </c:pt>
                <c:pt idx="1">
                  <c:v>2022</c:v>
                </c:pt>
                <c:pt idx="2">
                  <c:v>2021</c:v>
                </c:pt>
                <c:pt idx="3">
                  <c:v>2020</c:v>
                </c:pt>
                <c:pt idx="4">
                  <c:v>2019</c:v>
                </c:pt>
                <c:pt idx="5">
                  <c:v>2018</c:v>
                </c:pt>
                <c:pt idx="6">
                  <c:v>2017</c:v>
                </c:pt>
                <c:pt idx="7">
                  <c:v>2016</c:v>
                </c:pt>
                <c:pt idx="8">
                  <c:v>2015</c:v>
                </c:pt>
                <c:pt idx="9">
                  <c:v>2014</c:v>
                </c:pt>
                <c:pt idx="10">
                  <c:v>2013</c:v>
                </c:pt>
                <c:pt idx="11">
                  <c:v>2012</c:v>
                </c:pt>
                <c:pt idx="12">
                  <c:v>2011</c:v>
                </c:pt>
                <c:pt idx="13">
                  <c:v>2010</c:v>
                </c:pt>
                <c:pt idx="14">
                  <c:v>2009</c:v>
                </c:pt>
                <c:pt idx="15">
                  <c:v>2008</c:v>
                </c:pt>
                <c:pt idx="16">
                  <c:v>2007</c:v>
                </c:pt>
                <c:pt idx="17">
                  <c:v>2006</c:v>
                </c:pt>
                <c:pt idx="18">
                  <c:v>2005</c:v>
                </c:pt>
                <c:pt idx="19">
                  <c:v>2004</c:v>
                </c:pt>
                <c:pt idx="20">
                  <c:v>2003</c:v>
                </c:pt>
                <c:pt idx="21">
                  <c:v>2002</c:v>
                </c:pt>
                <c:pt idx="22">
                  <c:v>2001</c:v>
                </c:pt>
                <c:pt idx="23">
                  <c:v>2000</c:v>
                </c:pt>
                <c:pt idx="24">
                  <c:v>1999</c:v>
                </c:pt>
                <c:pt idx="25">
                  <c:v>1998</c:v>
                </c:pt>
                <c:pt idx="26">
                  <c:v>1997</c:v>
                </c:pt>
                <c:pt idx="27">
                  <c:v>1996</c:v>
                </c:pt>
                <c:pt idx="28">
                  <c:v>1995</c:v>
                </c:pt>
                <c:pt idx="29">
                  <c:v>1994</c:v>
                </c:pt>
                <c:pt idx="30">
                  <c:v>1993</c:v>
                </c:pt>
              </c:numCache>
            </c:numRef>
          </c:cat>
          <c:val>
            <c:numRef>
              <c:f>'2023'!$R$119:$R$149</c:f>
              <c:numCache>
                <c:formatCode>General</c:formatCode>
                <c:ptCount val="31"/>
                <c:pt idx="0">
                  <c:v>9</c:v>
                </c:pt>
                <c:pt idx="1">
                  <c:v>1</c:v>
                </c:pt>
                <c:pt idx="2">
                  <c:v>5</c:v>
                </c:pt>
                <c:pt idx="3">
                  <c:v>5</c:v>
                </c:pt>
                <c:pt idx="4">
                  <c:v>0</c:v>
                </c:pt>
                <c:pt idx="5">
                  <c:v>2</c:v>
                </c:pt>
                <c:pt idx="6">
                  <c:v>1</c:v>
                </c:pt>
                <c:pt idx="7">
                  <c:v>3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BF-41FA-917C-EEBABF5F7B7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-1526708032"/>
        <c:axId val="-1526704224"/>
      </c:barChart>
      <c:catAx>
        <c:axId val="-1526708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526704224"/>
        <c:crosses val="autoZero"/>
        <c:auto val="1"/>
        <c:lblAlgn val="ctr"/>
        <c:lblOffset val="100"/>
        <c:noMultiLvlLbl val="0"/>
      </c:catAx>
      <c:valAx>
        <c:axId val="-152670422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-1526708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891758143229659E-2"/>
          <c:y val="3.1746031746031744E-2"/>
          <c:w val="0.91079821426834318"/>
          <c:h val="0.8154838978461025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'2023'!$Q$21</c:f>
              <c:strCache>
                <c:ptCount val="1"/>
                <c:pt idx="0">
                  <c:v>SOLO</c:v>
                </c:pt>
              </c:strCache>
            </c:strRef>
          </c:tx>
          <c:spPr>
            <a:solidFill>
              <a:schemeClr val="accent6">
                <a:lumMod val="75000"/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'2023'!$P$22:$P$33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'2023'!$Q$22:$Q$33</c:f>
              <c:numCache>
                <c:formatCode>[h]"h"\ mm"m"</c:formatCode>
                <c:ptCount val="12"/>
                <c:pt idx="0">
                  <c:v>0.18055555555555555</c:v>
                </c:pt>
                <c:pt idx="1">
                  <c:v>0.82638888888888884</c:v>
                </c:pt>
                <c:pt idx="2">
                  <c:v>3.4152777777777779</c:v>
                </c:pt>
                <c:pt idx="3">
                  <c:v>1.8326388888888892</c:v>
                </c:pt>
                <c:pt idx="4">
                  <c:v>3.6847222222222222</c:v>
                </c:pt>
                <c:pt idx="5">
                  <c:v>2.0118055555555556</c:v>
                </c:pt>
                <c:pt idx="6">
                  <c:v>1.9027777777777777</c:v>
                </c:pt>
                <c:pt idx="7">
                  <c:v>1.7124999999999999</c:v>
                </c:pt>
                <c:pt idx="8">
                  <c:v>1.9534722222222221</c:v>
                </c:pt>
                <c:pt idx="9">
                  <c:v>2.098611111111111</c:v>
                </c:pt>
                <c:pt idx="10">
                  <c:v>1.1541666666666666</c:v>
                </c:pt>
                <c:pt idx="11">
                  <c:v>1.2881944444444442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A4-4C15-8D12-A4B52E7FC2AB}"/>
            </c:ext>
          </c:extLst>
        </c:ser>
        <c:ser>
          <c:idx val="1"/>
          <c:order val="1"/>
          <c:tx>
            <c:strRef>
              <c:f>'2023'!$R$21</c:f>
              <c:strCache>
                <c:ptCount val="1"/>
                <c:pt idx="0">
                  <c:v>ONLINE</c:v>
                </c:pt>
              </c:strCache>
            </c:strRef>
          </c:tx>
          <c:spPr>
            <a:solidFill>
              <a:schemeClr val="accent5">
                <a:lumMod val="75000"/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'2023'!$P$22:$P$33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'2023'!$R$22:$R$33</c:f>
              <c:numCache>
                <c:formatCode>[h]"h"\ mm"m"</c:formatCode>
                <c:ptCount val="12"/>
                <c:pt idx="0">
                  <c:v>0.65763888888888888</c:v>
                </c:pt>
                <c:pt idx="1">
                  <c:v>2.1472222222222221</c:v>
                </c:pt>
                <c:pt idx="2">
                  <c:v>0.65347222222222223</c:v>
                </c:pt>
                <c:pt idx="3">
                  <c:v>0.89097222222222228</c:v>
                </c:pt>
                <c:pt idx="4">
                  <c:v>0.47847222222222219</c:v>
                </c:pt>
                <c:pt idx="5">
                  <c:v>0.54027777777777775</c:v>
                </c:pt>
                <c:pt idx="6">
                  <c:v>0.57430555555555551</c:v>
                </c:pt>
                <c:pt idx="7">
                  <c:v>1.71875</c:v>
                </c:pt>
                <c:pt idx="8">
                  <c:v>1.25</c:v>
                </c:pt>
                <c:pt idx="9">
                  <c:v>0.83958333333333335</c:v>
                </c:pt>
                <c:pt idx="10">
                  <c:v>1.1020833333333333</c:v>
                </c:pt>
                <c:pt idx="11">
                  <c:v>0.93819444444444433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A4-4C15-8D12-A4B52E7FC2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1526709120"/>
        <c:axId val="-1526714016"/>
      </c:barChart>
      <c:catAx>
        <c:axId val="-152670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ln>
                  <a:noFill/>
                </a:ln>
                <a:solidFill>
                  <a:schemeClr val="tx1"/>
                </a:solidFill>
                <a:latin typeface="Ubuntu" panose="020B0504030602030204" pitchFamily="34" charset="0"/>
                <a:ea typeface="+mn-ea"/>
                <a:cs typeface="+mn-cs"/>
              </a:defRPr>
            </a:pPr>
            <a:endParaRPr lang="es-ES"/>
          </a:p>
        </c:txPr>
        <c:crossAx val="-1526714016"/>
        <c:crosses val="autoZero"/>
        <c:auto val="1"/>
        <c:lblAlgn val="ctr"/>
        <c:lblOffset val="100"/>
        <c:noMultiLvlLbl val="0"/>
      </c:catAx>
      <c:valAx>
        <c:axId val="-152671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[h]&quot;h&quot;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ln>
                  <a:noFill/>
                </a:ln>
                <a:solidFill>
                  <a:schemeClr val="tx1"/>
                </a:solidFill>
                <a:latin typeface="Ubuntu" panose="020B0504030602030204" pitchFamily="34" charset="0"/>
                <a:ea typeface="+mn-ea"/>
                <a:cs typeface="+mn-cs"/>
              </a:defRPr>
            </a:pPr>
            <a:endParaRPr lang="es-ES"/>
          </a:p>
        </c:txPr>
        <c:crossAx val="-1526709120"/>
        <c:crosses val="autoZero"/>
        <c:crossBetween val="between"/>
        <c:majorUnit val="0.5"/>
        <c:minorUnit val="0.5"/>
      </c:valAx>
      <c:spPr>
        <a:solidFill>
          <a:schemeClr val="accent5">
            <a:lumMod val="20000"/>
            <a:lumOff val="80000"/>
          </a:schemeClr>
        </a:solidFill>
        <a:ln cap="sq"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baseline="0">
              <a:ln>
                <a:noFill/>
              </a:ln>
              <a:solidFill>
                <a:schemeClr val="tx1"/>
              </a:solidFill>
              <a:latin typeface="Ubuntu" panose="020B0504030602030204" pitchFamily="34" charset="0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accent5">
        <a:lumMod val="60000"/>
        <a:lumOff val="40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800" b="1">
          <a:ln>
            <a:noFill/>
          </a:ln>
          <a:solidFill>
            <a:schemeClr val="tx1"/>
          </a:solidFill>
          <a:latin typeface="Ubuntu" panose="020B0504030602030204" pitchFamily="34" charset="0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JUEGOS POR AÑO DE SALIDA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'2024'!$Q$119:$Q$149</c:f>
              <c:numCache>
                <c:formatCode>General</c:formatCode>
                <c:ptCount val="31"/>
                <c:pt idx="0">
                  <c:v>2023</c:v>
                </c:pt>
                <c:pt idx="1">
                  <c:v>2022</c:v>
                </c:pt>
                <c:pt idx="2">
                  <c:v>2021</c:v>
                </c:pt>
                <c:pt idx="3">
                  <c:v>2020</c:v>
                </c:pt>
                <c:pt idx="4">
                  <c:v>2019</c:v>
                </c:pt>
                <c:pt idx="5">
                  <c:v>2018</c:v>
                </c:pt>
                <c:pt idx="6">
                  <c:v>2017</c:v>
                </c:pt>
                <c:pt idx="7">
                  <c:v>2016</c:v>
                </c:pt>
                <c:pt idx="8">
                  <c:v>2015</c:v>
                </c:pt>
                <c:pt idx="9">
                  <c:v>2014</c:v>
                </c:pt>
                <c:pt idx="10">
                  <c:v>2013</c:v>
                </c:pt>
                <c:pt idx="11">
                  <c:v>2012</c:v>
                </c:pt>
                <c:pt idx="12">
                  <c:v>2011</c:v>
                </c:pt>
                <c:pt idx="13">
                  <c:v>2010</c:v>
                </c:pt>
                <c:pt idx="14">
                  <c:v>2009</c:v>
                </c:pt>
                <c:pt idx="15">
                  <c:v>2008</c:v>
                </c:pt>
                <c:pt idx="16">
                  <c:v>2007</c:v>
                </c:pt>
                <c:pt idx="17">
                  <c:v>2006</c:v>
                </c:pt>
                <c:pt idx="18">
                  <c:v>2005</c:v>
                </c:pt>
                <c:pt idx="19">
                  <c:v>2004</c:v>
                </c:pt>
                <c:pt idx="20">
                  <c:v>2003</c:v>
                </c:pt>
                <c:pt idx="21">
                  <c:v>2002</c:v>
                </c:pt>
                <c:pt idx="22">
                  <c:v>2001</c:v>
                </c:pt>
                <c:pt idx="23">
                  <c:v>2000</c:v>
                </c:pt>
                <c:pt idx="24">
                  <c:v>1999</c:v>
                </c:pt>
                <c:pt idx="25">
                  <c:v>1998</c:v>
                </c:pt>
                <c:pt idx="26">
                  <c:v>1997</c:v>
                </c:pt>
                <c:pt idx="27">
                  <c:v>1996</c:v>
                </c:pt>
                <c:pt idx="28">
                  <c:v>1995</c:v>
                </c:pt>
                <c:pt idx="29">
                  <c:v>1994</c:v>
                </c:pt>
                <c:pt idx="30">
                  <c:v>1993</c:v>
                </c:pt>
              </c:numCache>
            </c:numRef>
          </c:cat>
          <c:val>
            <c:numRef>
              <c:f>'2024'!$R$119:$R$149</c:f>
              <c:numCache>
                <c:formatCode>General</c:formatCode>
                <c:ptCount val="31"/>
                <c:pt idx="0">
                  <c:v>2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D4-4965-A833-E85FFF18FA8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-1526708032"/>
        <c:axId val="-1526704224"/>
      </c:barChart>
      <c:catAx>
        <c:axId val="-1526708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526704224"/>
        <c:crosses val="autoZero"/>
        <c:auto val="1"/>
        <c:lblAlgn val="ctr"/>
        <c:lblOffset val="100"/>
        <c:noMultiLvlLbl val="0"/>
      </c:catAx>
      <c:valAx>
        <c:axId val="-152670422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-1526708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1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2</xdr:row>
      <xdr:rowOff>0</xdr:rowOff>
    </xdr:from>
    <xdr:to>
      <xdr:col>18</xdr:col>
      <xdr:colOff>0</xdr:colOff>
      <xdr:row>20</xdr:row>
      <xdr:rowOff>19049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1285875</xdr:colOff>
      <xdr:row>64</xdr:row>
      <xdr:rowOff>95250</xdr:rowOff>
    </xdr:from>
    <xdr:to>
      <xdr:col>16</xdr:col>
      <xdr:colOff>1819275</xdr:colOff>
      <xdr:row>78</xdr:row>
      <xdr:rowOff>171450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209549</xdr:colOff>
      <xdr:row>118</xdr:row>
      <xdr:rowOff>190500</xdr:rowOff>
    </xdr:from>
    <xdr:to>
      <xdr:col>20</xdr:col>
      <xdr:colOff>9525</xdr:colOff>
      <xdr:row>133</xdr:row>
      <xdr:rowOff>66675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</xdr:colOff>
      <xdr:row>1</xdr:row>
      <xdr:rowOff>0</xdr:rowOff>
    </xdr:from>
    <xdr:to>
      <xdr:col>19</xdr:col>
      <xdr:colOff>0</xdr:colOff>
      <xdr:row>19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209548</xdr:colOff>
      <xdr:row>118</xdr:row>
      <xdr:rowOff>190500</xdr:rowOff>
    </xdr:from>
    <xdr:to>
      <xdr:col>22</xdr:col>
      <xdr:colOff>380999</xdr:colOff>
      <xdr:row>133</xdr:row>
      <xdr:rowOff>66675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</xdr:colOff>
      <xdr:row>1</xdr:row>
      <xdr:rowOff>0</xdr:rowOff>
    </xdr:from>
    <xdr:to>
      <xdr:col>21</xdr:col>
      <xdr:colOff>0</xdr:colOff>
      <xdr:row>19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209548</xdr:colOff>
      <xdr:row>118</xdr:row>
      <xdr:rowOff>190500</xdr:rowOff>
    </xdr:from>
    <xdr:to>
      <xdr:col>22</xdr:col>
      <xdr:colOff>304799</xdr:colOff>
      <xdr:row>133</xdr:row>
      <xdr:rowOff>66675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C923B8B-FA3A-4CB2-80F0-0DB8FDD46C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</xdr:colOff>
      <xdr:row>1</xdr:row>
      <xdr:rowOff>0</xdr:rowOff>
    </xdr:from>
    <xdr:to>
      <xdr:col>21</xdr:col>
      <xdr:colOff>0</xdr:colOff>
      <xdr:row>19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D56D821-5EDF-4804-96A2-479EEE1282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209548</xdr:colOff>
      <xdr:row>118</xdr:row>
      <xdr:rowOff>190500</xdr:rowOff>
    </xdr:from>
    <xdr:to>
      <xdr:col>22</xdr:col>
      <xdr:colOff>304799</xdr:colOff>
      <xdr:row>133</xdr:row>
      <xdr:rowOff>66675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40DDF1C-8D50-4504-9CD9-4A585D365B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</xdr:colOff>
      <xdr:row>1</xdr:row>
      <xdr:rowOff>0</xdr:rowOff>
    </xdr:from>
    <xdr:to>
      <xdr:col>21</xdr:col>
      <xdr:colOff>0</xdr:colOff>
      <xdr:row>19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EEBA9C7-5904-44E6-93C5-21405CECE9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s://www.youtube.com/watch?v=AoHUmDhZBVc" TargetMode="External"/><Relationship Id="rId1" Type="http://schemas.openxmlformats.org/officeDocument/2006/relationships/hyperlink" Target="https://www.youtube.com/watch?v=BmvBj2PgJaY" TargetMode="External"/><Relationship Id="rId4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https://www.youtube.com/watch?v=AoHUmDhZBVc" TargetMode="External"/><Relationship Id="rId1" Type="http://schemas.openxmlformats.org/officeDocument/2006/relationships/hyperlink" Target="https://www.youtube.com/watch?v=BmvBj2PgJaY" TargetMode="External"/><Relationship Id="rId4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https://www.youtube.com/watch?v=AoHUmDhZBVc" TargetMode="External"/><Relationship Id="rId1" Type="http://schemas.openxmlformats.org/officeDocument/2006/relationships/hyperlink" Target="https://www.youtube.com/watch?v=BmvBj2PgJaY" TargetMode="External"/><Relationship Id="rId4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Y39"/>
  <sheetViews>
    <sheetView workbookViewId="0">
      <selection activeCell="C15" sqref="C15:D15"/>
    </sheetView>
  </sheetViews>
  <sheetFormatPr defaultColWidth="11.42578125" defaultRowHeight="15.75" customHeight="1" x14ac:dyDescent="0.25"/>
  <cols>
    <col min="1" max="2" width="3.140625" style="8" customWidth="1"/>
    <col min="3" max="3" width="28.5703125" style="8" customWidth="1"/>
    <col min="4" max="4" width="7.140625" style="8" customWidth="1"/>
    <col min="5" max="7" width="3.140625" style="8" customWidth="1"/>
    <col min="8" max="8" width="18.5703125" style="8" customWidth="1"/>
    <col min="9" max="9" width="14.28515625" style="8" customWidth="1"/>
    <col min="10" max="11" width="12.85546875" style="8" customWidth="1"/>
    <col min="12" max="12" width="7.140625" style="8" customWidth="1"/>
    <col min="13" max="13" width="3.140625" style="8" customWidth="1"/>
    <col min="14" max="14" width="4.28515625" style="8" customWidth="1"/>
    <col min="15" max="15" width="28.5703125" style="8" customWidth="1"/>
    <col min="16" max="16" width="3.140625" style="8" customWidth="1"/>
    <col min="17" max="17" width="11.42578125" style="8"/>
    <col min="18" max="28" width="11.42578125" style="8" customWidth="1"/>
    <col min="29" max="16384" width="11.42578125" style="8"/>
  </cols>
  <sheetData>
    <row r="1" spans="1:25" ht="15.75" customHeight="1" x14ac:dyDescent="0.25">
      <c r="A1" s="6"/>
      <c r="B1" s="6"/>
      <c r="C1" s="6"/>
      <c r="D1" s="6"/>
      <c r="E1" s="6"/>
      <c r="F1" s="6"/>
      <c r="G1" s="6"/>
      <c r="H1" s="6"/>
      <c r="I1" s="6"/>
      <c r="K1" s="6"/>
      <c r="L1" s="6"/>
      <c r="M1" s="6"/>
      <c r="N1" s="6"/>
      <c r="O1" s="6"/>
      <c r="Q1" s="6"/>
      <c r="R1" s="6"/>
      <c r="S1" s="6"/>
      <c r="T1" s="6"/>
      <c r="U1" s="6"/>
      <c r="V1" s="6"/>
      <c r="W1" s="6"/>
      <c r="X1" s="6"/>
      <c r="Y1" s="6"/>
    </row>
    <row r="2" spans="1:25" ht="15.75" customHeight="1" x14ac:dyDescent="0.25">
      <c r="A2" s="6"/>
      <c r="B2" s="164">
        <v>2019</v>
      </c>
      <c r="C2" s="165"/>
      <c r="D2" s="165"/>
      <c r="E2" s="67"/>
      <c r="F2" s="170" t="s">
        <v>261</v>
      </c>
      <c r="G2" s="170"/>
      <c r="H2" s="170"/>
      <c r="I2" s="35"/>
      <c r="J2" s="35"/>
      <c r="K2" s="35"/>
      <c r="L2" s="35"/>
      <c r="M2" s="35"/>
      <c r="N2" s="35"/>
      <c r="O2" s="35"/>
      <c r="P2" s="35"/>
      <c r="Q2" s="6"/>
      <c r="R2" s="6"/>
      <c r="S2" s="6"/>
      <c r="T2" s="6"/>
      <c r="U2" s="6"/>
      <c r="V2" s="6"/>
      <c r="W2" s="6"/>
      <c r="X2" s="6"/>
      <c r="Y2" s="6"/>
    </row>
    <row r="3" spans="1:25" ht="15.75" customHeight="1" x14ac:dyDescent="0.25">
      <c r="A3" s="6"/>
      <c r="B3" s="65" t="s">
        <v>8</v>
      </c>
      <c r="C3" s="65" t="s">
        <v>9</v>
      </c>
      <c r="D3" s="66" t="s">
        <v>77</v>
      </c>
      <c r="E3" s="68"/>
      <c r="F3" s="170"/>
      <c r="G3" s="170"/>
      <c r="H3" s="170"/>
      <c r="I3" s="7"/>
      <c r="J3" s="7"/>
      <c r="K3" s="7"/>
      <c r="L3" s="7"/>
      <c r="M3" s="6"/>
      <c r="N3" s="29"/>
      <c r="O3" s="169"/>
      <c r="P3" s="169"/>
      <c r="Q3" s="169"/>
      <c r="R3" s="6"/>
      <c r="S3" s="6"/>
      <c r="T3" s="6"/>
      <c r="U3" s="6"/>
      <c r="V3" s="6"/>
      <c r="W3" s="6"/>
      <c r="X3" s="6"/>
      <c r="Y3" s="6"/>
    </row>
    <row r="4" spans="1:25" ht="15.75" customHeight="1" x14ac:dyDescent="0.25">
      <c r="A4" s="6"/>
      <c r="B4" s="1">
        <v>1</v>
      </c>
      <c r="C4" s="2" t="s">
        <v>10</v>
      </c>
      <c r="D4" s="10">
        <v>2004</v>
      </c>
      <c r="E4" s="26"/>
      <c r="F4" s="170"/>
      <c r="G4" s="170"/>
      <c r="H4" s="170"/>
      <c r="I4" s="6"/>
      <c r="J4" s="6"/>
      <c r="K4" s="30"/>
      <c r="L4" s="6"/>
      <c r="M4" s="6"/>
      <c r="N4" s="7"/>
      <c r="O4" s="169"/>
      <c r="P4" s="169"/>
      <c r="Q4" s="169"/>
      <c r="R4" s="6"/>
      <c r="S4" s="6"/>
      <c r="T4" s="6"/>
      <c r="U4" s="6"/>
      <c r="V4" s="6"/>
      <c r="W4" s="6"/>
      <c r="X4" s="6"/>
      <c r="Y4" s="6"/>
    </row>
    <row r="5" spans="1:25" ht="15.75" customHeight="1" x14ac:dyDescent="0.25">
      <c r="A5" s="6"/>
      <c r="B5" s="1">
        <v>2</v>
      </c>
      <c r="C5" s="4" t="s">
        <v>0</v>
      </c>
      <c r="D5" s="9">
        <v>2017</v>
      </c>
      <c r="E5" s="26"/>
      <c r="F5" s="170"/>
      <c r="G5" s="170"/>
      <c r="H5" s="170"/>
      <c r="I5" s="6"/>
      <c r="J5" s="30"/>
      <c r="K5" s="30"/>
      <c r="L5" s="6"/>
      <c r="M5" s="6"/>
      <c r="N5" s="7"/>
      <c r="O5" s="169"/>
      <c r="P5" s="169"/>
      <c r="Q5" s="169"/>
      <c r="R5" s="6"/>
      <c r="S5" s="6"/>
      <c r="T5" s="6"/>
      <c r="U5" s="6"/>
      <c r="V5" s="6"/>
      <c r="W5" s="6"/>
      <c r="X5" s="6"/>
      <c r="Y5" s="6"/>
    </row>
    <row r="6" spans="1:25" ht="15.75" customHeight="1" x14ac:dyDescent="0.25">
      <c r="A6" s="6"/>
      <c r="B6" s="1">
        <v>3</v>
      </c>
      <c r="C6" s="4" t="s">
        <v>1</v>
      </c>
      <c r="D6" s="9">
        <v>2017</v>
      </c>
      <c r="E6" s="26"/>
      <c r="F6" s="170"/>
      <c r="G6" s="170"/>
      <c r="H6" s="170"/>
      <c r="I6" s="6"/>
      <c r="J6" s="30"/>
      <c r="K6" s="30"/>
      <c r="L6" s="6"/>
      <c r="M6" s="6"/>
      <c r="N6" s="7"/>
      <c r="O6" s="169"/>
      <c r="P6" s="169"/>
      <c r="Q6" s="169"/>
      <c r="R6" s="6"/>
      <c r="S6" s="6"/>
      <c r="T6" s="6"/>
      <c r="U6" s="6"/>
      <c r="V6" s="6"/>
      <c r="W6" s="6"/>
      <c r="X6" s="6"/>
      <c r="Y6" s="6"/>
    </row>
    <row r="7" spans="1:25" ht="15.75" customHeight="1" x14ac:dyDescent="0.25">
      <c r="A7" s="6"/>
      <c r="B7" s="1">
        <v>4</v>
      </c>
      <c r="C7" s="4" t="s">
        <v>2</v>
      </c>
      <c r="D7" s="9">
        <v>2017</v>
      </c>
      <c r="E7" s="26"/>
      <c r="F7" s="170"/>
      <c r="G7" s="170"/>
      <c r="H7" s="170"/>
      <c r="I7" s="6"/>
      <c r="J7" s="30"/>
      <c r="K7" s="30"/>
      <c r="L7" s="6"/>
      <c r="M7" s="6"/>
      <c r="N7" s="7"/>
      <c r="O7" s="169"/>
      <c r="P7" s="169"/>
      <c r="Q7" s="169"/>
      <c r="R7" s="6"/>
      <c r="S7" s="6"/>
      <c r="T7" s="6"/>
      <c r="U7" s="6"/>
      <c r="V7" s="6"/>
      <c r="W7" s="6"/>
      <c r="X7" s="6"/>
      <c r="Y7" s="6"/>
    </row>
    <row r="8" spans="1:25" ht="15.75" customHeight="1" x14ac:dyDescent="0.25">
      <c r="A8" s="6"/>
      <c r="B8" s="1">
        <v>5</v>
      </c>
      <c r="C8" s="4" t="s">
        <v>361</v>
      </c>
      <c r="D8" s="9">
        <v>2017</v>
      </c>
      <c r="E8" s="26"/>
      <c r="F8" s="170"/>
      <c r="G8" s="170"/>
      <c r="H8" s="170"/>
      <c r="I8" s="6"/>
      <c r="J8" s="30"/>
      <c r="K8" s="30"/>
      <c r="L8" s="6"/>
      <c r="M8" s="6"/>
      <c r="N8" s="7"/>
      <c r="O8" s="169"/>
      <c r="P8" s="169"/>
      <c r="Q8" s="169"/>
      <c r="R8" s="6"/>
      <c r="S8" s="6"/>
      <c r="T8" s="6"/>
      <c r="U8" s="6"/>
      <c r="V8" s="6"/>
      <c r="W8" s="6"/>
      <c r="X8" s="6"/>
      <c r="Y8" s="6"/>
    </row>
    <row r="9" spans="1:25" ht="15.75" customHeight="1" x14ac:dyDescent="0.25">
      <c r="A9" s="6"/>
      <c r="B9" s="1">
        <v>6</v>
      </c>
      <c r="C9" s="4" t="s">
        <v>3</v>
      </c>
      <c r="D9" s="9">
        <v>2016</v>
      </c>
      <c r="E9" s="26"/>
      <c r="F9" s="170"/>
      <c r="G9" s="170"/>
      <c r="H9" s="170"/>
      <c r="I9" s="6"/>
      <c r="J9" s="30"/>
      <c r="K9" s="30"/>
      <c r="L9" s="6"/>
      <c r="M9" s="6"/>
      <c r="N9" s="7"/>
      <c r="O9" s="169"/>
      <c r="P9" s="169"/>
      <c r="Q9" s="169"/>
      <c r="R9" s="6"/>
      <c r="S9" s="6"/>
      <c r="T9" s="6"/>
      <c r="U9" s="6"/>
      <c r="V9" s="6"/>
      <c r="W9" s="6"/>
      <c r="X9" s="6"/>
      <c r="Y9" s="6"/>
    </row>
    <row r="10" spans="1:25" ht="15.75" customHeight="1" x14ac:dyDescent="0.25">
      <c r="A10" s="6"/>
      <c r="B10" s="1">
        <v>7</v>
      </c>
      <c r="C10" s="4" t="s">
        <v>4</v>
      </c>
      <c r="D10" s="9">
        <v>2017</v>
      </c>
      <c r="E10" s="26"/>
      <c r="F10" s="170"/>
      <c r="G10" s="170"/>
      <c r="H10" s="170"/>
      <c r="I10" s="6"/>
      <c r="J10" s="30"/>
      <c r="K10" s="30"/>
      <c r="L10" s="6"/>
      <c r="M10" s="6"/>
      <c r="N10" s="7"/>
      <c r="O10" s="169"/>
      <c r="P10" s="169"/>
      <c r="Q10" s="169"/>
      <c r="R10" s="6"/>
      <c r="S10" s="6"/>
      <c r="T10" s="6"/>
      <c r="U10" s="6"/>
      <c r="V10" s="6"/>
      <c r="W10" s="6"/>
      <c r="X10" s="6"/>
      <c r="Y10" s="6"/>
    </row>
    <row r="11" spans="1:25" ht="15.75" customHeight="1" x14ac:dyDescent="0.25">
      <c r="A11" s="6"/>
      <c r="B11" s="1">
        <v>8</v>
      </c>
      <c r="C11" s="4" t="s">
        <v>5</v>
      </c>
      <c r="D11" s="9">
        <v>2016</v>
      </c>
      <c r="E11" s="26"/>
      <c r="F11" s="170"/>
      <c r="G11" s="170"/>
      <c r="H11" s="170"/>
      <c r="I11" s="6"/>
      <c r="J11" s="30"/>
      <c r="K11" s="30"/>
      <c r="L11" s="6"/>
      <c r="M11" s="6"/>
      <c r="N11" s="7"/>
      <c r="O11" s="169"/>
      <c r="P11" s="169"/>
      <c r="Q11" s="169"/>
      <c r="R11" s="6"/>
      <c r="S11" s="6"/>
      <c r="T11" s="6"/>
      <c r="U11" s="6"/>
      <c r="V11" s="6"/>
      <c r="W11" s="6"/>
      <c r="X11" s="6"/>
      <c r="Y11" s="6"/>
    </row>
    <row r="12" spans="1:25" ht="15.75" customHeight="1" x14ac:dyDescent="0.25">
      <c r="A12" s="6"/>
      <c r="B12" s="1">
        <v>9</v>
      </c>
      <c r="C12" s="4" t="s">
        <v>6</v>
      </c>
      <c r="D12" s="9">
        <v>2017</v>
      </c>
      <c r="E12" s="26"/>
      <c r="F12" s="170"/>
      <c r="G12" s="170"/>
      <c r="H12" s="170"/>
      <c r="I12" s="6"/>
      <c r="J12" s="30"/>
      <c r="K12" s="30"/>
      <c r="L12" s="6"/>
      <c r="M12" s="6"/>
      <c r="N12" s="7"/>
      <c r="O12" s="169"/>
      <c r="P12" s="169"/>
      <c r="Q12" s="169"/>
      <c r="R12" s="6"/>
      <c r="S12" s="6"/>
      <c r="T12" s="6"/>
      <c r="U12" s="6"/>
      <c r="V12" s="6"/>
      <c r="W12" s="6"/>
      <c r="X12" s="6"/>
      <c r="Y12" s="6"/>
    </row>
    <row r="13" spans="1:25" ht="15.75" customHeight="1" x14ac:dyDescent="0.25">
      <c r="A13" s="6"/>
      <c r="B13" s="1">
        <v>10</v>
      </c>
      <c r="C13" s="4" t="s">
        <v>11</v>
      </c>
      <c r="D13" s="9">
        <v>2009</v>
      </c>
      <c r="E13" s="26"/>
      <c r="F13" s="170"/>
      <c r="G13" s="170"/>
      <c r="H13" s="170"/>
      <c r="I13" s="6"/>
      <c r="J13" s="30"/>
      <c r="K13" s="30"/>
      <c r="L13" s="6"/>
      <c r="M13" s="6"/>
      <c r="N13" s="7"/>
      <c r="O13" s="169"/>
      <c r="P13" s="169"/>
      <c r="Q13" s="169"/>
      <c r="R13" s="6"/>
      <c r="S13" s="6"/>
      <c r="T13" s="6"/>
      <c r="U13" s="6"/>
      <c r="V13" s="6"/>
      <c r="W13" s="6"/>
      <c r="X13" s="6"/>
      <c r="Y13" s="6"/>
    </row>
    <row r="14" spans="1:25" ht="15.75" customHeight="1" x14ac:dyDescent="0.25">
      <c r="A14" s="23"/>
      <c r="B14" s="1">
        <v>11</v>
      </c>
      <c r="C14" s="4" t="s">
        <v>76</v>
      </c>
      <c r="D14" s="9">
        <v>2019</v>
      </c>
      <c r="E14" s="26"/>
      <c r="F14" s="170"/>
      <c r="G14" s="170"/>
      <c r="H14" s="170"/>
      <c r="I14" s="6"/>
      <c r="J14" s="30"/>
      <c r="K14" s="30"/>
      <c r="L14" s="6"/>
      <c r="M14" s="6"/>
      <c r="N14" s="7"/>
      <c r="O14" s="169"/>
      <c r="P14" s="169"/>
      <c r="Q14" s="169"/>
      <c r="R14" s="6"/>
      <c r="S14" s="6"/>
      <c r="T14" s="6"/>
      <c r="U14" s="6"/>
      <c r="V14" s="6"/>
      <c r="W14" s="6"/>
      <c r="X14" s="6"/>
      <c r="Y14" s="6"/>
    </row>
    <row r="15" spans="1:25" ht="15.75" customHeight="1" x14ac:dyDescent="0.25">
      <c r="A15" s="23"/>
      <c r="B15" s="1">
        <v>12</v>
      </c>
      <c r="C15" s="4" t="s">
        <v>7</v>
      </c>
      <c r="D15" s="9">
        <v>2019</v>
      </c>
      <c r="E15" s="26"/>
      <c r="F15" s="170"/>
      <c r="G15" s="170"/>
      <c r="H15" s="170"/>
      <c r="I15" s="6"/>
      <c r="J15" s="30"/>
      <c r="K15" s="30"/>
      <c r="L15" s="6"/>
      <c r="M15" s="6"/>
      <c r="N15" s="7"/>
      <c r="O15" s="169"/>
      <c r="P15" s="169"/>
      <c r="Q15" s="169"/>
      <c r="R15" s="6"/>
      <c r="S15" s="6"/>
      <c r="T15" s="6"/>
      <c r="U15" s="6"/>
      <c r="V15" s="6"/>
      <c r="W15" s="6"/>
      <c r="X15" s="6"/>
      <c r="Y15" s="6"/>
    </row>
    <row r="16" spans="1:25" ht="15.75" customHeight="1" x14ac:dyDescent="0.25">
      <c r="A16" s="23"/>
      <c r="B16" s="6"/>
      <c r="C16" s="6"/>
      <c r="D16" s="6"/>
      <c r="E16" s="6"/>
      <c r="F16" s="6"/>
      <c r="G16" s="7"/>
      <c r="H16" s="6"/>
      <c r="I16" s="6"/>
      <c r="J16" s="30"/>
      <c r="K16" s="30"/>
      <c r="L16" s="6"/>
      <c r="M16" s="6"/>
      <c r="N16" s="6"/>
      <c r="O16" s="169"/>
      <c r="P16" s="169"/>
      <c r="Q16" s="169"/>
      <c r="S16" s="6"/>
      <c r="T16" s="6"/>
      <c r="U16" s="6"/>
      <c r="V16" s="6"/>
      <c r="W16" s="6"/>
      <c r="X16" s="6"/>
      <c r="Y16" s="6"/>
    </row>
    <row r="17" spans="1:25" ht="15.75" customHeight="1" x14ac:dyDescent="0.25">
      <c r="A17" s="23"/>
      <c r="B17" s="166"/>
      <c r="C17" s="166"/>
      <c r="D17" s="166"/>
      <c r="E17" s="6"/>
      <c r="F17" s="6"/>
      <c r="G17" s="7"/>
      <c r="H17" s="6"/>
      <c r="I17" s="6"/>
      <c r="J17" s="30"/>
      <c r="K17" s="30"/>
      <c r="L17" s="6"/>
      <c r="M17" s="6"/>
      <c r="N17" s="31"/>
      <c r="O17" s="32"/>
      <c r="P17" s="6"/>
      <c r="Q17" s="6"/>
      <c r="R17" s="6"/>
      <c r="S17" s="6"/>
      <c r="T17" s="6"/>
      <c r="U17" s="6"/>
      <c r="V17" s="6"/>
      <c r="W17" s="6"/>
      <c r="X17" s="6"/>
      <c r="Y17" s="6"/>
    </row>
    <row r="18" spans="1:25" ht="15.75" customHeight="1" x14ac:dyDescent="0.25">
      <c r="A18" s="23"/>
      <c r="B18" s="166"/>
      <c r="C18" s="166"/>
      <c r="D18" s="166"/>
      <c r="E18" s="6"/>
      <c r="F18" s="6"/>
      <c r="G18" s="7"/>
      <c r="H18" s="6"/>
      <c r="I18" s="6"/>
      <c r="J18" s="30"/>
      <c r="K18" s="30"/>
      <c r="L18" s="6"/>
      <c r="M18" s="6"/>
      <c r="N18" s="167"/>
      <c r="O18" s="168"/>
      <c r="P18" s="6"/>
      <c r="Q18" s="6"/>
      <c r="R18" s="6"/>
      <c r="S18" s="6"/>
      <c r="T18" s="6"/>
      <c r="U18" s="6"/>
      <c r="V18" s="6"/>
      <c r="W18" s="6"/>
      <c r="X18" s="6"/>
      <c r="Y18" s="6"/>
    </row>
    <row r="19" spans="1:25" ht="15.75" customHeight="1" x14ac:dyDescent="0.25">
      <c r="A19" s="23"/>
      <c r="B19" s="166"/>
      <c r="C19" s="166"/>
      <c r="D19" s="166"/>
      <c r="E19" s="6"/>
      <c r="F19" s="6"/>
      <c r="G19" s="7"/>
      <c r="H19" s="6"/>
      <c r="I19" s="6"/>
      <c r="J19" s="30"/>
      <c r="K19" s="30"/>
      <c r="L19" s="6"/>
      <c r="M19" s="6"/>
      <c r="N19" s="168"/>
      <c r="O19" s="168"/>
      <c r="P19" s="6"/>
      <c r="Q19" s="6"/>
      <c r="R19" s="6"/>
      <c r="S19" s="6"/>
      <c r="T19" s="6"/>
      <c r="U19" s="6"/>
      <c r="V19" s="6"/>
      <c r="W19" s="6"/>
      <c r="X19" s="6"/>
      <c r="Y19" s="6"/>
    </row>
    <row r="20" spans="1:25" ht="15.75" customHeight="1" x14ac:dyDescent="0.25">
      <c r="A20" s="6"/>
      <c r="B20" s="6"/>
      <c r="C20" s="6"/>
      <c r="D20" s="6"/>
      <c r="E20" s="6"/>
      <c r="F20" s="6"/>
      <c r="G20" s="7"/>
      <c r="H20" s="6"/>
      <c r="I20" s="6"/>
      <c r="J20" s="33"/>
      <c r="K20" s="30"/>
      <c r="L20" s="6"/>
      <c r="M20" s="6"/>
      <c r="N20" s="168"/>
      <c r="O20" s="168"/>
      <c r="P20" s="6"/>
      <c r="Q20" s="6"/>
      <c r="R20" s="6"/>
      <c r="S20" s="6"/>
      <c r="T20" s="6"/>
      <c r="U20" s="6"/>
      <c r="V20" s="6"/>
      <c r="W20" s="6"/>
      <c r="X20" s="6"/>
      <c r="Y20" s="6"/>
    </row>
    <row r="21" spans="1:25" ht="15.75" customHeight="1" x14ac:dyDescent="0.25">
      <c r="A21" s="6"/>
      <c r="B21" s="6"/>
      <c r="C21" s="6"/>
      <c r="D21" s="6"/>
      <c r="E21" s="6"/>
      <c r="F21" s="6"/>
      <c r="G21" s="7"/>
      <c r="H21" s="6"/>
      <c r="I21" s="6"/>
      <c r="J21" s="30"/>
      <c r="K21" s="30"/>
      <c r="L21" s="6"/>
      <c r="M21" s="6"/>
      <c r="N21" s="168"/>
      <c r="O21" s="168"/>
      <c r="P21" s="6"/>
      <c r="Q21" s="6"/>
      <c r="R21" s="6"/>
      <c r="S21" s="6"/>
      <c r="T21" s="6"/>
      <c r="U21" s="6"/>
      <c r="V21" s="6"/>
      <c r="W21" s="6"/>
      <c r="X21" s="6"/>
      <c r="Y21" s="6"/>
    </row>
    <row r="22" spans="1:25" ht="15.75" customHeight="1" x14ac:dyDescent="0.25">
      <c r="A22" s="6"/>
      <c r="B22" s="6"/>
      <c r="C22" s="6"/>
      <c r="D22" s="6"/>
      <c r="E22" s="6"/>
      <c r="F22" s="6"/>
      <c r="G22" s="27"/>
      <c r="H22" s="6"/>
      <c r="I22" s="6"/>
      <c r="J22" s="30"/>
      <c r="K22" s="30"/>
      <c r="L22" s="6"/>
      <c r="M22" s="6"/>
      <c r="N22" s="168"/>
      <c r="O22" s="168"/>
      <c r="P22" s="6"/>
      <c r="Q22" s="6"/>
      <c r="R22" s="6"/>
      <c r="S22" s="6"/>
      <c r="T22" s="6"/>
      <c r="U22" s="6"/>
      <c r="V22" s="6"/>
      <c r="W22" s="6"/>
      <c r="X22" s="6"/>
      <c r="Y22" s="6"/>
    </row>
    <row r="23" spans="1:25" ht="15.75" customHeight="1" x14ac:dyDescent="0.25">
      <c r="A23" s="6"/>
      <c r="B23" s="6"/>
      <c r="C23" s="6"/>
      <c r="D23" s="6"/>
      <c r="E23" s="6"/>
      <c r="F23" s="6"/>
      <c r="G23" s="7"/>
      <c r="H23" s="6"/>
      <c r="I23" s="6"/>
      <c r="J23" s="30"/>
      <c r="K23" s="30"/>
      <c r="L23" s="6"/>
      <c r="M23" s="6"/>
      <c r="N23" s="32"/>
      <c r="O23" s="32"/>
      <c r="P23" s="6"/>
      <c r="Q23" s="6"/>
      <c r="R23" s="6"/>
      <c r="S23" s="6"/>
      <c r="T23" s="6"/>
      <c r="U23" s="6"/>
      <c r="V23" s="6"/>
      <c r="W23" s="6"/>
      <c r="X23" s="6"/>
      <c r="Y23" s="6"/>
    </row>
    <row r="24" spans="1:25" ht="15.75" customHeight="1" x14ac:dyDescent="0.25">
      <c r="A24" s="6"/>
      <c r="B24" s="6"/>
      <c r="C24" s="6"/>
      <c r="D24" s="6"/>
      <c r="E24" s="6"/>
      <c r="F24" s="27"/>
      <c r="G24" s="27"/>
      <c r="H24" s="27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</row>
    <row r="25" spans="1:25" ht="15.75" customHeight="1" x14ac:dyDescent="0.25">
      <c r="A25" s="6"/>
      <c r="B25" s="6"/>
      <c r="C25" s="6"/>
      <c r="D25" s="6"/>
      <c r="E25" s="6"/>
      <c r="F25" s="7"/>
      <c r="G25" s="6"/>
      <c r="H25" s="6"/>
      <c r="J25" s="6"/>
      <c r="L25" s="6"/>
      <c r="M25" s="6"/>
      <c r="N25" s="6"/>
      <c r="O25" s="6"/>
      <c r="Q25" s="6"/>
      <c r="R25" s="6"/>
      <c r="S25" s="6"/>
      <c r="T25" s="6"/>
      <c r="U25" s="6"/>
      <c r="V25" s="6"/>
      <c r="W25" s="6"/>
      <c r="X25" s="6"/>
      <c r="Y25" s="6"/>
    </row>
    <row r="26" spans="1:25" ht="15.75" customHeight="1" x14ac:dyDescent="0.25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</row>
    <row r="27" spans="1:25" ht="15.75" customHeight="1" x14ac:dyDescent="0.25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</row>
    <row r="28" spans="1:25" ht="15.75" customHeight="1" x14ac:dyDescent="0.25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</row>
    <row r="29" spans="1:25" ht="15.75" customHeight="1" x14ac:dyDescent="0.25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</row>
    <row r="30" spans="1:25" ht="15.75" customHeight="1" x14ac:dyDescent="0.25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</row>
    <row r="31" spans="1:25" ht="15.75" customHeight="1" x14ac:dyDescent="0.25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</row>
    <row r="32" spans="1:25" ht="15.75" customHeight="1" x14ac:dyDescent="0.25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</row>
    <row r="33" spans="1:25" ht="15.75" customHeight="1" x14ac:dyDescent="0.25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</row>
    <row r="34" spans="1:25" ht="15.75" customHeight="1" x14ac:dyDescent="0.25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</row>
    <row r="35" spans="1:25" ht="15.75" customHeight="1" x14ac:dyDescent="0.2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</row>
    <row r="36" spans="1:25" ht="15.75" customHeight="1" x14ac:dyDescent="0.25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</row>
    <row r="37" spans="1:25" ht="15.75" customHeight="1" x14ac:dyDescent="0.25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</row>
    <row r="38" spans="1:25" ht="15.75" customHeight="1" x14ac:dyDescent="0.25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</row>
    <row r="39" spans="1:25" ht="15.75" customHeight="1" x14ac:dyDescent="0.2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</row>
  </sheetData>
  <mergeCells count="5">
    <mergeCell ref="B2:D2"/>
    <mergeCell ref="B17:D19"/>
    <mergeCell ref="N18:O22"/>
    <mergeCell ref="O3:Q16"/>
    <mergeCell ref="F2:H1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Y159"/>
  <sheetViews>
    <sheetView topLeftCell="B2" zoomScaleNormal="100" workbookViewId="0">
      <selection activeCell="G41" sqref="G41"/>
    </sheetView>
  </sheetViews>
  <sheetFormatPr defaultColWidth="11.42578125" defaultRowHeight="15.75" x14ac:dyDescent="0.25"/>
  <cols>
    <col min="1" max="1" width="7.140625" style="40" hidden="1" customWidth="1"/>
    <col min="2" max="3" width="3.140625" style="40" customWidth="1"/>
    <col min="4" max="4" width="30" style="40" customWidth="1"/>
    <col min="5" max="5" width="7.140625" style="40" customWidth="1"/>
    <col min="6" max="7" width="12.85546875" style="40" customWidth="1"/>
    <col min="8" max="8" width="7.140625" style="40" customWidth="1"/>
    <col min="9" max="9" width="3.140625" style="40" customWidth="1"/>
    <col min="10" max="10" width="4.28515625" style="40" customWidth="1"/>
    <col min="11" max="11" width="28.5703125" style="40" customWidth="1"/>
    <col min="12" max="12" width="3.140625" style="40" customWidth="1"/>
    <col min="13" max="13" width="11.42578125" style="40" customWidth="1"/>
    <col min="14" max="14" width="5.7109375" style="40" customWidth="1"/>
    <col min="15" max="15" width="8.5703125" style="40" customWidth="1"/>
    <col min="16" max="16" width="3.140625" style="40" customWidth="1"/>
    <col min="17" max="17" width="42.85546875" style="40" customWidth="1"/>
    <col min="18" max="24" width="11.42578125" style="40" customWidth="1"/>
    <col min="25" max="16384" width="11.42578125" style="40"/>
  </cols>
  <sheetData>
    <row r="1" spans="1:25" ht="15.75" hidden="1" customHeight="1" x14ac:dyDescent="0.25">
      <c r="A1" s="39"/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</row>
    <row r="2" spans="1:25" ht="15.75" customHeight="1" x14ac:dyDescent="0.25">
      <c r="A2" s="39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9"/>
      <c r="U2" s="39"/>
      <c r="V2" s="39"/>
      <c r="W2" s="39"/>
      <c r="X2" s="39"/>
      <c r="Y2" s="39"/>
    </row>
    <row r="3" spans="1:25" ht="15.75" customHeight="1" x14ac:dyDescent="0.25">
      <c r="A3" s="39"/>
      <c r="B3" s="6"/>
      <c r="C3" s="1" t="s">
        <v>8</v>
      </c>
      <c r="D3" s="1" t="s">
        <v>9</v>
      </c>
      <c r="E3" s="1" t="s">
        <v>77</v>
      </c>
      <c r="F3" s="1" t="s">
        <v>12</v>
      </c>
      <c r="G3" s="1" t="s">
        <v>14</v>
      </c>
      <c r="H3" s="13" t="s">
        <v>20</v>
      </c>
      <c r="I3" s="26"/>
      <c r="J3" s="1" t="s">
        <v>31</v>
      </c>
      <c r="K3" s="25" t="s">
        <v>30</v>
      </c>
      <c r="L3" s="6"/>
      <c r="M3" s="39"/>
      <c r="N3" s="39"/>
      <c r="O3" s="39"/>
      <c r="P3" s="39"/>
      <c r="Q3" s="39"/>
      <c r="R3" s="39"/>
      <c r="S3" s="39"/>
      <c r="T3" s="6"/>
      <c r="U3" s="39"/>
      <c r="V3" s="39"/>
      <c r="W3" s="39"/>
      <c r="X3" s="39"/>
      <c r="Y3" s="39"/>
    </row>
    <row r="4" spans="1:25" ht="15.75" customHeight="1" x14ac:dyDescent="0.25">
      <c r="A4" s="39"/>
      <c r="B4" s="6"/>
      <c r="C4" s="1">
        <v>1</v>
      </c>
      <c r="D4" s="4" t="s">
        <v>15</v>
      </c>
      <c r="E4" s="9">
        <v>2018</v>
      </c>
      <c r="F4" s="9" t="s">
        <v>13</v>
      </c>
      <c r="G4" s="19">
        <v>43833</v>
      </c>
      <c r="H4" s="3">
        <v>10</v>
      </c>
      <c r="I4" s="26"/>
      <c r="J4" s="1" t="s">
        <v>32</v>
      </c>
      <c r="K4" s="15" t="s">
        <v>25</v>
      </c>
      <c r="L4" s="6"/>
      <c r="M4" s="39"/>
      <c r="N4" s="39"/>
      <c r="O4" s="39"/>
      <c r="P4" s="39"/>
      <c r="Q4" s="39"/>
      <c r="R4" s="39"/>
      <c r="S4" s="39"/>
      <c r="T4" s="6"/>
      <c r="U4" s="39"/>
      <c r="V4" s="39"/>
      <c r="W4" s="39"/>
      <c r="X4" s="39"/>
      <c r="Y4" s="39"/>
    </row>
    <row r="5" spans="1:25" ht="15.75" customHeight="1" x14ac:dyDescent="0.25">
      <c r="A5" s="39"/>
      <c r="B5" s="6"/>
      <c r="C5" s="1">
        <v>2</v>
      </c>
      <c r="D5" s="2" t="s">
        <v>19</v>
      </c>
      <c r="E5" s="10">
        <v>2018</v>
      </c>
      <c r="F5" s="20">
        <v>43833</v>
      </c>
      <c r="G5" s="20">
        <v>43838</v>
      </c>
      <c r="H5" s="3">
        <v>15</v>
      </c>
      <c r="I5" s="26"/>
      <c r="J5" s="1" t="s">
        <v>33</v>
      </c>
      <c r="K5" s="3" t="s">
        <v>26</v>
      </c>
      <c r="L5" s="6"/>
      <c r="M5" s="39"/>
      <c r="N5" s="39"/>
      <c r="O5" s="39"/>
      <c r="P5" s="39"/>
      <c r="Q5" s="39"/>
      <c r="R5" s="39"/>
      <c r="S5" s="39"/>
      <c r="T5" s="6"/>
      <c r="U5" s="39"/>
      <c r="V5" s="39"/>
      <c r="W5" s="39"/>
      <c r="X5" s="39"/>
      <c r="Y5" s="39"/>
    </row>
    <row r="6" spans="1:25" ht="15.75" customHeight="1" x14ac:dyDescent="0.25">
      <c r="A6" s="39"/>
      <c r="B6" s="6"/>
      <c r="C6" s="1">
        <v>3</v>
      </c>
      <c r="D6" s="4" t="s">
        <v>16</v>
      </c>
      <c r="E6" s="9">
        <v>2018</v>
      </c>
      <c r="F6" s="19">
        <v>43853</v>
      </c>
      <c r="G6" s="19">
        <v>43854</v>
      </c>
      <c r="H6" s="5">
        <v>4</v>
      </c>
      <c r="I6" s="26"/>
      <c r="J6" s="1" t="s">
        <v>34</v>
      </c>
      <c r="K6" s="18" t="s">
        <v>29</v>
      </c>
      <c r="L6" s="6"/>
      <c r="M6" s="39"/>
      <c r="N6" s="39"/>
      <c r="O6" s="39"/>
      <c r="P6" s="39"/>
      <c r="Q6" s="39"/>
      <c r="R6" s="39"/>
      <c r="S6" s="39"/>
      <c r="T6" s="6"/>
      <c r="U6" s="39"/>
      <c r="V6" s="39"/>
      <c r="W6" s="39"/>
      <c r="X6" s="39"/>
      <c r="Y6" s="39"/>
    </row>
    <row r="7" spans="1:25" ht="15.75" customHeight="1" x14ac:dyDescent="0.25">
      <c r="A7" s="39"/>
      <c r="B7" s="6"/>
      <c r="C7" s="1">
        <v>4</v>
      </c>
      <c r="D7" s="4" t="s">
        <v>17</v>
      </c>
      <c r="E7" s="9">
        <v>2007</v>
      </c>
      <c r="F7" s="19">
        <v>43855</v>
      </c>
      <c r="G7" s="19">
        <v>43855</v>
      </c>
      <c r="H7" s="15">
        <v>1</v>
      </c>
      <c r="I7" s="26"/>
      <c r="J7" s="1" t="s">
        <v>35</v>
      </c>
      <c r="K7" s="18" t="s">
        <v>85</v>
      </c>
      <c r="L7" s="6"/>
      <c r="M7" s="39"/>
      <c r="N7" s="39"/>
      <c r="O7" s="39"/>
      <c r="P7" s="39"/>
      <c r="Q7" s="39"/>
      <c r="R7" s="39"/>
      <c r="S7" s="39"/>
      <c r="T7" s="6"/>
      <c r="U7" s="39"/>
      <c r="V7" s="39"/>
      <c r="W7" s="39"/>
      <c r="X7" s="39"/>
      <c r="Y7" s="39"/>
    </row>
    <row r="8" spans="1:25" ht="15.75" customHeight="1" x14ac:dyDescent="0.25">
      <c r="A8" s="39"/>
      <c r="B8" s="6"/>
      <c r="C8" s="1">
        <v>5</v>
      </c>
      <c r="D8" s="4" t="s">
        <v>18</v>
      </c>
      <c r="E8" s="9">
        <v>2018</v>
      </c>
      <c r="F8" s="19">
        <v>43857</v>
      </c>
      <c r="G8" s="19">
        <v>43863</v>
      </c>
      <c r="H8" s="3">
        <v>4</v>
      </c>
      <c r="I8" s="26"/>
      <c r="J8" s="1" t="s">
        <v>36</v>
      </c>
      <c r="K8" s="18" t="s">
        <v>86</v>
      </c>
      <c r="L8" s="6"/>
      <c r="M8" s="39"/>
      <c r="N8" s="39"/>
      <c r="O8" s="39"/>
      <c r="P8" s="39"/>
      <c r="Q8" s="39"/>
      <c r="R8" s="39"/>
      <c r="S8" s="39"/>
      <c r="T8" s="6"/>
      <c r="U8" s="39"/>
      <c r="V8" s="39"/>
      <c r="W8" s="39"/>
      <c r="X8" s="39"/>
      <c r="Y8" s="39"/>
    </row>
    <row r="9" spans="1:25" ht="15.75" customHeight="1" x14ac:dyDescent="0.25">
      <c r="A9" s="39"/>
      <c r="B9" s="6"/>
      <c r="C9" s="1">
        <v>6</v>
      </c>
      <c r="D9" s="4" t="s">
        <v>50</v>
      </c>
      <c r="E9" s="9">
        <v>2016</v>
      </c>
      <c r="F9" s="19">
        <v>43873</v>
      </c>
      <c r="G9" s="19">
        <v>43876</v>
      </c>
      <c r="H9" s="3">
        <v>8</v>
      </c>
      <c r="I9" s="26"/>
      <c r="J9" s="1" t="s">
        <v>37</v>
      </c>
      <c r="K9" s="18" t="s">
        <v>84</v>
      </c>
      <c r="L9" s="6"/>
      <c r="M9" s="39"/>
      <c r="N9" s="39"/>
      <c r="O9" s="39"/>
      <c r="P9" s="39"/>
      <c r="Q9" s="39"/>
      <c r="R9" s="39"/>
      <c r="S9" s="39"/>
      <c r="T9" s="6"/>
      <c r="U9" s="39"/>
      <c r="V9" s="39"/>
      <c r="W9" s="39"/>
      <c r="X9" s="39"/>
      <c r="Y9" s="39"/>
    </row>
    <row r="10" spans="1:25" ht="15.75" customHeight="1" x14ac:dyDescent="0.25">
      <c r="A10" s="39"/>
      <c r="B10" s="6"/>
      <c r="C10" s="1">
        <v>7</v>
      </c>
      <c r="D10" s="4" t="s">
        <v>21</v>
      </c>
      <c r="E10" s="9">
        <v>2019</v>
      </c>
      <c r="F10" s="19">
        <v>43879</v>
      </c>
      <c r="G10" s="19">
        <v>43888</v>
      </c>
      <c r="H10" s="5">
        <v>13</v>
      </c>
      <c r="I10" s="26"/>
      <c r="J10" s="1" t="s">
        <v>38</v>
      </c>
      <c r="K10" s="18" t="s">
        <v>83</v>
      </c>
      <c r="L10" s="6"/>
      <c r="M10" s="39"/>
      <c r="N10" s="39"/>
      <c r="O10" s="39"/>
      <c r="P10" s="39"/>
      <c r="Q10" s="39"/>
      <c r="R10" s="39"/>
      <c r="S10" s="39"/>
      <c r="T10" s="6"/>
      <c r="U10" s="39"/>
      <c r="V10" s="39"/>
      <c r="W10" s="39"/>
      <c r="X10" s="39"/>
      <c r="Y10" s="39"/>
    </row>
    <row r="11" spans="1:25" ht="15.75" customHeight="1" x14ac:dyDescent="0.25">
      <c r="A11" s="39"/>
      <c r="B11" s="6"/>
      <c r="C11" s="1">
        <v>8</v>
      </c>
      <c r="D11" s="4" t="s">
        <v>22</v>
      </c>
      <c r="E11" s="9">
        <v>2016</v>
      </c>
      <c r="F11" s="19">
        <v>43890</v>
      </c>
      <c r="G11" s="19">
        <v>43901</v>
      </c>
      <c r="H11" s="15">
        <v>16</v>
      </c>
      <c r="I11" s="26"/>
      <c r="J11" s="1" t="s">
        <v>39</v>
      </c>
      <c r="K11" s="18" t="s">
        <v>91</v>
      </c>
      <c r="L11" s="6"/>
      <c r="M11" s="39"/>
      <c r="N11" s="39"/>
      <c r="O11" s="39"/>
      <c r="P11" s="39"/>
      <c r="Q11" s="39"/>
      <c r="R11" s="39"/>
      <c r="S11" s="39"/>
      <c r="T11" s="6"/>
      <c r="U11" s="39"/>
      <c r="V11" s="39"/>
      <c r="W11" s="39"/>
      <c r="X11" s="39"/>
      <c r="Y11" s="39"/>
    </row>
    <row r="12" spans="1:25" ht="15.75" customHeight="1" x14ac:dyDescent="0.25">
      <c r="A12" s="39"/>
      <c r="B12" s="6"/>
      <c r="C12" s="1">
        <v>9</v>
      </c>
      <c r="D12" s="4" t="s">
        <v>23</v>
      </c>
      <c r="E12" s="9">
        <v>2019</v>
      </c>
      <c r="F12" s="19">
        <v>43905</v>
      </c>
      <c r="G12" s="19">
        <v>43905</v>
      </c>
      <c r="H12" s="5">
        <v>3</v>
      </c>
      <c r="I12" s="26"/>
      <c r="J12" s="1" t="s">
        <v>40</v>
      </c>
      <c r="K12" s="18" t="s">
        <v>92</v>
      </c>
      <c r="L12" s="6"/>
      <c r="M12" s="39"/>
      <c r="N12" s="39"/>
      <c r="O12" s="39"/>
      <c r="P12" s="39"/>
      <c r="Q12" s="39"/>
      <c r="R12" s="39"/>
      <c r="S12" s="39"/>
      <c r="T12" s="6"/>
      <c r="U12" s="39"/>
      <c r="V12" s="39"/>
      <c r="W12" s="39"/>
      <c r="X12" s="39"/>
      <c r="Y12" s="39"/>
    </row>
    <row r="13" spans="1:25" ht="15.75" customHeight="1" x14ac:dyDescent="0.25">
      <c r="A13" s="39"/>
      <c r="B13" s="6"/>
      <c r="C13" s="1">
        <v>10</v>
      </c>
      <c r="D13" s="4" t="s">
        <v>24</v>
      </c>
      <c r="E13" s="9">
        <v>2013</v>
      </c>
      <c r="F13" s="19">
        <v>43906</v>
      </c>
      <c r="G13" s="19">
        <v>43908</v>
      </c>
      <c r="H13" s="3">
        <v>10</v>
      </c>
      <c r="I13" s="26"/>
      <c r="J13" s="1" t="s">
        <v>41</v>
      </c>
      <c r="K13" s="18" t="s">
        <v>101</v>
      </c>
      <c r="L13" s="6"/>
      <c r="M13" s="39"/>
      <c r="N13" s="39"/>
      <c r="O13" s="39"/>
      <c r="P13" s="39"/>
      <c r="Q13" s="39"/>
      <c r="R13" s="39"/>
      <c r="S13" s="39"/>
      <c r="T13" s="6"/>
      <c r="U13" s="39"/>
      <c r="V13" s="39"/>
      <c r="W13" s="39"/>
      <c r="X13" s="39"/>
      <c r="Y13" s="39"/>
    </row>
    <row r="14" spans="1:25" ht="15.75" customHeight="1" x14ac:dyDescent="0.25">
      <c r="A14" s="39"/>
      <c r="B14" s="6"/>
      <c r="C14" s="1">
        <v>11</v>
      </c>
      <c r="D14" s="4" t="s">
        <v>27</v>
      </c>
      <c r="E14" s="9">
        <v>2019</v>
      </c>
      <c r="F14" s="19">
        <v>43917</v>
      </c>
      <c r="G14" s="19">
        <v>43921</v>
      </c>
      <c r="H14" s="5">
        <v>11</v>
      </c>
      <c r="I14" s="26"/>
      <c r="J14" s="1" t="s">
        <v>42</v>
      </c>
      <c r="K14" s="18" t="s">
        <v>125</v>
      </c>
      <c r="L14" s="6"/>
      <c r="M14" s="39"/>
      <c r="N14" s="39"/>
      <c r="O14" s="39"/>
      <c r="P14" s="39"/>
      <c r="Q14" s="39"/>
      <c r="R14" s="39"/>
      <c r="S14" s="39"/>
      <c r="T14" s="6"/>
      <c r="U14" s="39"/>
      <c r="V14" s="39"/>
      <c r="W14" s="39"/>
      <c r="X14" s="39"/>
      <c r="Y14" s="39"/>
    </row>
    <row r="15" spans="1:25" ht="15.75" customHeight="1" x14ac:dyDescent="0.25">
      <c r="A15" s="39"/>
      <c r="B15" s="6"/>
      <c r="C15" s="1">
        <v>12</v>
      </c>
      <c r="D15" s="14" t="s">
        <v>337</v>
      </c>
      <c r="E15" s="11">
        <v>2019</v>
      </c>
      <c r="F15" s="21">
        <v>43917</v>
      </c>
      <c r="G15" s="21" t="s">
        <v>13</v>
      </c>
      <c r="H15" s="12" t="s">
        <v>13</v>
      </c>
      <c r="I15" s="26"/>
      <c r="J15" s="1" t="s">
        <v>43</v>
      </c>
      <c r="K15" s="18" t="s">
        <v>126</v>
      </c>
      <c r="L15" s="6"/>
      <c r="M15" s="39"/>
      <c r="N15" s="39"/>
      <c r="O15" s="39"/>
      <c r="P15" s="39"/>
      <c r="Q15" s="39"/>
      <c r="R15" s="39"/>
      <c r="S15" s="39"/>
      <c r="T15" s="6"/>
      <c r="U15" s="39"/>
      <c r="V15" s="39"/>
      <c r="W15" s="39"/>
      <c r="X15" s="39"/>
      <c r="Y15" s="39"/>
    </row>
    <row r="16" spans="1:25" ht="15.75" customHeight="1" x14ac:dyDescent="0.25">
      <c r="A16" s="39"/>
      <c r="B16" s="6"/>
      <c r="C16" s="1">
        <v>13</v>
      </c>
      <c r="D16" s="14" t="s">
        <v>28</v>
      </c>
      <c r="E16" s="11">
        <v>2012</v>
      </c>
      <c r="F16" s="21">
        <v>43923</v>
      </c>
      <c r="G16" s="21" t="s">
        <v>13</v>
      </c>
      <c r="H16" s="12" t="s">
        <v>13</v>
      </c>
      <c r="I16" s="26"/>
      <c r="J16" s="6"/>
      <c r="K16" s="6"/>
      <c r="L16" s="6"/>
      <c r="M16" s="39"/>
      <c r="N16" s="39"/>
      <c r="O16" s="39"/>
      <c r="P16" s="39"/>
      <c r="Q16" s="39"/>
      <c r="R16" s="39"/>
      <c r="S16" s="39"/>
      <c r="T16" s="6"/>
      <c r="U16" s="39"/>
      <c r="V16" s="39"/>
      <c r="W16" s="39"/>
      <c r="X16" s="39"/>
      <c r="Y16" s="39"/>
    </row>
    <row r="17" spans="1:25" ht="15.75" customHeight="1" x14ac:dyDescent="0.25">
      <c r="A17" s="39"/>
      <c r="B17" s="6"/>
      <c r="C17" s="1">
        <v>14</v>
      </c>
      <c r="D17" s="10" t="s">
        <v>45</v>
      </c>
      <c r="E17" s="10">
        <v>1996</v>
      </c>
      <c r="F17" s="20">
        <v>43958</v>
      </c>
      <c r="G17" s="20">
        <v>43962</v>
      </c>
      <c r="H17" s="3">
        <v>11</v>
      </c>
      <c r="I17" s="6"/>
      <c r="J17" s="172"/>
      <c r="K17" s="173"/>
      <c r="L17" s="6"/>
      <c r="M17" s="39"/>
      <c r="N17" s="39"/>
      <c r="O17" s="39"/>
      <c r="P17" s="39"/>
      <c r="Q17" s="39"/>
      <c r="R17" s="39"/>
      <c r="S17" s="39"/>
      <c r="T17" s="6"/>
      <c r="U17" s="39"/>
      <c r="V17" s="39"/>
      <c r="W17" s="39"/>
      <c r="X17" s="39"/>
      <c r="Y17" s="39"/>
    </row>
    <row r="18" spans="1:25" ht="15.75" customHeight="1" x14ac:dyDescent="0.25">
      <c r="A18" s="39"/>
      <c r="B18" s="6"/>
      <c r="C18" s="1">
        <v>15</v>
      </c>
      <c r="D18" s="4" t="s">
        <v>44</v>
      </c>
      <c r="E18" s="9">
        <v>2020</v>
      </c>
      <c r="F18" s="19">
        <v>43975</v>
      </c>
      <c r="G18" s="19">
        <v>43975</v>
      </c>
      <c r="H18" s="5">
        <v>1</v>
      </c>
      <c r="I18" s="6"/>
      <c r="J18" s="171"/>
      <c r="K18" s="171"/>
      <c r="L18" s="6"/>
      <c r="M18" s="39"/>
      <c r="N18" s="39"/>
      <c r="O18" s="39"/>
      <c r="P18" s="39"/>
      <c r="Q18" s="39"/>
      <c r="R18" s="39"/>
      <c r="S18" s="39"/>
      <c r="T18" s="6"/>
      <c r="U18" s="39"/>
      <c r="V18" s="39"/>
      <c r="W18" s="39"/>
      <c r="X18" s="39"/>
      <c r="Y18" s="39"/>
    </row>
    <row r="19" spans="1:25" ht="15.75" customHeight="1" x14ac:dyDescent="0.25">
      <c r="A19" s="39"/>
      <c r="B19" s="6"/>
      <c r="C19" s="1">
        <v>16</v>
      </c>
      <c r="D19" s="4" t="s">
        <v>46</v>
      </c>
      <c r="E19" s="9">
        <v>2019</v>
      </c>
      <c r="F19" s="19">
        <v>43983</v>
      </c>
      <c r="G19" s="19" t="s">
        <v>54</v>
      </c>
      <c r="H19" s="5">
        <v>43</v>
      </c>
      <c r="I19" s="6"/>
      <c r="J19" s="38"/>
      <c r="K19" s="38"/>
      <c r="L19" s="6"/>
      <c r="M19" s="39"/>
      <c r="N19" s="39"/>
      <c r="O19" s="39"/>
      <c r="P19" s="39"/>
      <c r="Q19" s="39"/>
      <c r="R19" s="39"/>
      <c r="S19" s="39"/>
      <c r="T19" s="6"/>
      <c r="U19" s="39"/>
      <c r="V19" s="39"/>
      <c r="W19" s="39"/>
      <c r="X19" s="39"/>
      <c r="Y19" s="39"/>
    </row>
    <row r="20" spans="1:25" ht="15.75" customHeight="1" x14ac:dyDescent="0.25">
      <c r="A20" s="39"/>
      <c r="B20" s="6"/>
      <c r="C20" s="1">
        <v>17</v>
      </c>
      <c r="D20" s="4" t="s">
        <v>47</v>
      </c>
      <c r="E20" s="9">
        <v>2019</v>
      </c>
      <c r="F20" s="22" t="s">
        <v>102</v>
      </c>
      <c r="G20" s="19">
        <v>43990</v>
      </c>
      <c r="H20" s="5">
        <v>2</v>
      </c>
      <c r="I20" s="6"/>
      <c r="J20" s="38"/>
      <c r="K20" s="38"/>
      <c r="L20" s="6"/>
      <c r="M20" s="39"/>
      <c r="N20" s="39"/>
      <c r="O20" s="39"/>
      <c r="P20" s="39"/>
      <c r="Q20" s="39"/>
      <c r="R20" s="39"/>
      <c r="S20" s="39"/>
      <c r="T20" s="6"/>
      <c r="U20" s="39"/>
      <c r="V20" s="39"/>
      <c r="W20" s="39"/>
      <c r="X20" s="39"/>
      <c r="Y20" s="39"/>
    </row>
    <row r="21" spans="1:25" ht="15.75" customHeight="1" x14ac:dyDescent="0.25">
      <c r="A21" s="39"/>
      <c r="B21" s="6"/>
      <c r="C21" s="1">
        <v>18</v>
      </c>
      <c r="D21" s="4" t="s">
        <v>336</v>
      </c>
      <c r="E21" s="9">
        <v>2018</v>
      </c>
      <c r="F21" s="19">
        <v>43991</v>
      </c>
      <c r="G21" s="19" t="s">
        <v>48</v>
      </c>
      <c r="H21" s="5">
        <v>4</v>
      </c>
      <c r="I21" s="6"/>
      <c r="J21" s="38"/>
      <c r="K21" s="38"/>
      <c r="L21" s="6"/>
      <c r="M21" s="39"/>
      <c r="N21" s="39"/>
      <c r="O21" s="39"/>
      <c r="P21" s="39"/>
      <c r="Q21" s="39"/>
      <c r="R21" s="39"/>
      <c r="S21" s="39"/>
      <c r="T21" s="6"/>
      <c r="U21" s="39"/>
      <c r="V21" s="39"/>
      <c r="W21" s="39"/>
      <c r="X21" s="39"/>
      <c r="Y21" s="39"/>
    </row>
    <row r="22" spans="1:25" ht="15.75" customHeight="1" x14ac:dyDescent="0.25">
      <c r="A22" s="39"/>
      <c r="B22" s="6"/>
      <c r="C22" s="1">
        <v>19</v>
      </c>
      <c r="D22" s="4" t="s">
        <v>335</v>
      </c>
      <c r="E22" s="9">
        <v>2017</v>
      </c>
      <c r="F22" s="19" t="s">
        <v>49</v>
      </c>
      <c r="G22" s="19" t="s">
        <v>53</v>
      </c>
      <c r="H22" s="5">
        <v>2</v>
      </c>
      <c r="I22" s="6"/>
      <c r="J22" s="38"/>
      <c r="K22" s="38"/>
      <c r="L22" s="6"/>
      <c r="M22" s="39"/>
      <c r="N22" s="24" t="s">
        <v>31</v>
      </c>
      <c r="O22" s="24" t="s">
        <v>20</v>
      </c>
      <c r="P22" s="28"/>
      <c r="Q22" s="24" t="s">
        <v>62</v>
      </c>
      <c r="R22" s="39"/>
      <c r="S22" s="39"/>
      <c r="T22" s="6"/>
      <c r="U22" s="39"/>
      <c r="V22" s="39"/>
      <c r="W22" s="39"/>
      <c r="X22" s="39"/>
      <c r="Y22" s="39"/>
    </row>
    <row r="23" spans="1:25" ht="15.75" customHeight="1" x14ac:dyDescent="0.25">
      <c r="A23" s="39"/>
      <c r="B23" s="6"/>
      <c r="C23" s="1">
        <v>20</v>
      </c>
      <c r="D23" s="4" t="s">
        <v>334</v>
      </c>
      <c r="E23" s="9">
        <v>2018</v>
      </c>
      <c r="F23" s="19" t="s">
        <v>51</v>
      </c>
      <c r="G23" s="19" t="s">
        <v>52</v>
      </c>
      <c r="H23" s="5">
        <v>4</v>
      </c>
      <c r="I23" s="6"/>
      <c r="J23" s="6"/>
      <c r="K23" s="6"/>
      <c r="L23" s="6"/>
      <c r="M23" s="39"/>
      <c r="N23" s="24" t="s">
        <v>32</v>
      </c>
      <c r="O23" s="17">
        <v>34</v>
      </c>
      <c r="P23" s="16"/>
      <c r="Q23" s="17" t="s">
        <v>13</v>
      </c>
      <c r="R23" s="39"/>
      <c r="S23" s="39"/>
      <c r="T23" s="6"/>
      <c r="U23" s="39"/>
      <c r="V23" s="39"/>
      <c r="W23" s="39"/>
      <c r="X23" s="39"/>
      <c r="Y23" s="39"/>
    </row>
    <row r="24" spans="1:25" ht="15.75" customHeight="1" x14ac:dyDescent="0.25">
      <c r="A24" s="39"/>
      <c r="B24" s="27"/>
      <c r="C24" s="1">
        <v>21</v>
      </c>
      <c r="D24" s="4" t="s">
        <v>55</v>
      </c>
      <c r="E24" s="9">
        <v>2015</v>
      </c>
      <c r="F24" s="19" t="s">
        <v>54</v>
      </c>
      <c r="G24" s="19" t="s">
        <v>63</v>
      </c>
      <c r="H24" s="5">
        <v>62</v>
      </c>
      <c r="I24" s="6"/>
      <c r="J24" s="6"/>
      <c r="K24" s="6"/>
      <c r="L24" s="6"/>
      <c r="M24" s="39"/>
      <c r="N24" s="24" t="s">
        <v>33</v>
      </c>
      <c r="O24" s="17">
        <v>21</v>
      </c>
      <c r="P24" s="16"/>
      <c r="Q24" s="17" t="s">
        <v>13</v>
      </c>
      <c r="R24" s="39"/>
      <c r="S24" s="39"/>
      <c r="T24" s="6"/>
      <c r="U24" s="39"/>
      <c r="V24" s="39"/>
      <c r="W24" s="39"/>
      <c r="X24" s="39"/>
      <c r="Y24" s="39"/>
    </row>
    <row r="25" spans="1:25" ht="15.75" customHeight="1" x14ac:dyDescent="0.25">
      <c r="A25" s="39"/>
      <c r="B25" s="39"/>
      <c r="C25" s="1">
        <v>22</v>
      </c>
      <c r="D25" s="4" t="s">
        <v>56</v>
      </c>
      <c r="E25" s="9">
        <v>2018</v>
      </c>
      <c r="F25" s="19" t="s">
        <v>57</v>
      </c>
      <c r="G25" s="19" t="s">
        <v>58</v>
      </c>
      <c r="H25" s="5">
        <v>5</v>
      </c>
      <c r="I25" s="39"/>
      <c r="J25" s="16"/>
      <c r="K25" s="16"/>
      <c r="L25" s="39"/>
      <c r="M25" s="39"/>
      <c r="N25" s="24" t="s">
        <v>34</v>
      </c>
      <c r="O25" s="17">
        <v>43</v>
      </c>
      <c r="P25" s="16"/>
      <c r="Q25" s="36" t="s">
        <v>89</v>
      </c>
      <c r="R25" s="39"/>
      <c r="S25" s="39"/>
      <c r="T25" s="6"/>
      <c r="U25" s="39"/>
      <c r="V25" s="39"/>
      <c r="W25" s="39"/>
      <c r="X25" s="39"/>
      <c r="Y25" s="39"/>
    </row>
    <row r="26" spans="1:25" ht="15.75" customHeight="1" x14ac:dyDescent="0.25">
      <c r="A26" s="39"/>
      <c r="B26" s="39"/>
      <c r="C26" s="1">
        <v>23</v>
      </c>
      <c r="D26" s="4" t="s">
        <v>333</v>
      </c>
      <c r="E26" s="9">
        <v>2015</v>
      </c>
      <c r="F26" s="19" t="s">
        <v>60</v>
      </c>
      <c r="G26" s="19">
        <v>44049</v>
      </c>
      <c r="H26" s="5">
        <v>16</v>
      </c>
      <c r="I26" s="39"/>
      <c r="J26" s="16"/>
      <c r="K26" s="16"/>
      <c r="L26" s="39"/>
      <c r="M26" s="39"/>
      <c r="N26" s="24" t="s">
        <v>35</v>
      </c>
      <c r="O26" s="17">
        <v>37</v>
      </c>
      <c r="P26" s="16"/>
      <c r="Q26" s="36" t="s">
        <v>90</v>
      </c>
      <c r="R26" s="39"/>
      <c r="S26" s="39"/>
      <c r="T26" s="6"/>
      <c r="U26" s="39"/>
      <c r="V26" s="39"/>
      <c r="W26" s="39"/>
      <c r="X26" s="39"/>
      <c r="Y26" s="39"/>
    </row>
    <row r="27" spans="1:25" ht="15.75" customHeight="1" x14ac:dyDescent="0.25">
      <c r="A27" s="39"/>
      <c r="B27" s="39"/>
      <c r="C27" s="1">
        <v>24</v>
      </c>
      <c r="D27" s="4" t="s">
        <v>64</v>
      </c>
      <c r="E27" s="9">
        <v>2017</v>
      </c>
      <c r="F27" s="19" t="s">
        <v>63</v>
      </c>
      <c r="G27" s="19" t="s">
        <v>71</v>
      </c>
      <c r="H27" s="5">
        <v>5</v>
      </c>
      <c r="I27" s="39"/>
      <c r="J27" s="16"/>
      <c r="K27" s="16"/>
      <c r="L27" s="39"/>
      <c r="M27" s="39"/>
      <c r="N27" s="24" t="s">
        <v>36</v>
      </c>
      <c r="O27" s="17">
        <v>12</v>
      </c>
      <c r="P27" s="16"/>
      <c r="Q27" s="17" t="s">
        <v>13</v>
      </c>
      <c r="R27" s="39"/>
      <c r="S27" s="39"/>
      <c r="T27" s="6"/>
      <c r="U27" s="39"/>
      <c r="V27" s="39"/>
      <c r="W27" s="39"/>
      <c r="X27" s="39"/>
      <c r="Y27" s="39"/>
    </row>
    <row r="28" spans="1:25" ht="15.75" customHeight="1" x14ac:dyDescent="0.25">
      <c r="A28" s="39"/>
      <c r="B28" s="39"/>
      <c r="C28" s="1">
        <v>25</v>
      </c>
      <c r="D28" s="4" t="s">
        <v>66</v>
      </c>
      <c r="E28" s="9">
        <v>2017</v>
      </c>
      <c r="F28" s="19" t="s">
        <v>65</v>
      </c>
      <c r="G28" s="19" t="s">
        <v>65</v>
      </c>
      <c r="H28" s="5">
        <v>2</v>
      </c>
      <c r="I28" s="39"/>
      <c r="J28" s="16"/>
      <c r="K28" s="16"/>
      <c r="L28" s="39"/>
      <c r="M28" s="39"/>
      <c r="N28" s="24" t="s">
        <v>37</v>
      </c>
      <c r="O28" s="17">
        <v>79</v>
      </c>
      <c r="P28" s="16"/>
      <c r="Q28" s="18" t="s">
        <v>59</v>
      </c>
      <c r="R28" s="39"/>
      <c r="S28" s="39"/>
      <c r="T28" s="6"/>
      <c r="U28" s="39"/>
      <c r="V28" s="39"/>
      <c r="W28" s="39"/>
      <c r="X28" s="39"/>
      <c r="Y28" s="39"/>
    </row>
    <row r="29" spans="1:25" ht="15.75" customHeight="1" x14ac:dyDescent="0.25">
      <c r="A29" s="39"/>
      <c r="B29" s="39"/>
      <c r="C29" s="1">
        <v>26</v>
      </c>
      <c r="D29" s="4" t="s">
        <v>67</v>
      </c>
      <c r="E29" s="9">
        <v>2020</v>
      </c>
      <c r="F29" s="19" t="s">
        <v>65</v>
      </c>
      <c r="G29" s="19" t="s">
        <v>65</v>
      </c>
      <c r="H29" s="5">
        <v>1</v>
      </c>
      <c r="I29" s="39"/>
      <c r="J29" s="16"/>
      <c r="K29" s="16"/>
      <c r="L29" s="39"/>
      <c r="M29" s="39"/>
      <c r="N29" s="24" t="s">
        <v>38</v>
      </c>
      <c r="O29" s="17">
        <v>25</v>
      </c>
      <c r="P29" s="16"/>
      <c r="Q29" s="36" t="s">
        <v>61</v>
      </c>
      <c r="R29" s="39"/>
      <c r="S29" s="39"/>
      <c r="T29" s="6"/>
      <c r="U29" s="39"/>
      <c r="V29" s="39"/>
      <c r="W29" s="39"/>
      <c r="X29" s="39"/>
      <c r="Y29" s="39"/>
    </row>
    <row r="30" spans="1:25" ht="15.75" customHeight="1" x14ac:dyDescent="0.25">
      <c r="A30" s="39"/>
      <c r="B30" s="39"/>
      <c r="C30" s="1">
        <v>27</v>
      </c>
      <c r="D30" s="4" t="s">
        <v>68</v>
      </c>
      <c r="E30" s="9">
        <v>2014</v>
      </c>
      <c r="F30" s="19" t="s">
        <v>69</v>
      </c>
      <c r="G30" s="19" t="s">
        <v>70</v>
      </c>
      <c r="H30" s="5">
        <v>3</v>
      </c>
      <c r="I30" s="39"/>
      <c r="J30" s="16"/>
      <c r="K30" s="16"/>
      <c r="L30" s="39"/>
      <c r="M30" s="39"/>
      <c r="N30" s="24" t="s">
        <v>39</v>
      </c>
      <c r="O30" s="17">
        <v>80</v>
      </c>
      <c r="P30" s="16"/>
      <c r="Q30" s="37" t="s">
        <v>100</v>
      </c>
      <c r="R30" s="39"/>
      <c r="S30" s="39"/>
      <c r="T30" s="6"/>
      <c r="U30" s="39"/>
      <c r="V30" s="39"/>
      <c r="W30" s="39"/>
      <c r="X30" s="39"/>
      <c r="Y30" s="39"/>
    </row>
    <row r="31" spans="1:25" ht="15.75" customHeight="1" x14ac:dyDescent="0.25">
      <c r="A31" s="39"/>
      <c r="B31" s="39"/>
      <c r="C31" s="1">
        <v>28</v>
      </c>
      <c r="D31" s="4" t="s">
        <v>72</v>
      </c>
      <c r="E31" s="9">
        <v>2017</v>
      </c>
      <c r="F31" s="19" t="s">
        <v>71</v>
      </c>
      <c r="G31" s="19" t="s">
        <v>73</v>
      </c>
      <c r="H31" s="5">
        <v>29</v>
      </c>
      <c r="I31" s="39"/>
      <c r="J31" s="16"/>
      <c r="K31" s="49"/>
      <c r="L31" s="39"/>
      <c r="M31" s="39"/>
      <c r="N31" s="24" t="s">
        <v>40</v>
      </c>
      <c r="O31" s="17">
        <v>18</v>
      </c>
      <c r="P31" s="16"/>
      <c r="Q31" s="37" t="s">
        <v>94</v>
      </c>
      <c r="R31" s="39"/>
      <c r="S31" s="39"/>
      <c r="T31" s="6"/>
      <c r="U31" s="39"/>
      <c r="V31" s="39"/>
      <c r="W31" s="39"/>
      <c r="X31" s="39"/>
      <c r="Y31" s="39"/>
    </row>
    <row r="32" spans="1:25" ht="15.75" customHeight="1" x14ac:dyDescent="0.25">
      <c r="A32" s="39"/>
      <c r="B32" s="39"/>
      <c r="C32" s="1">
        <v>29</v>
      </c>
      <c r="D32" s="4" t="s">
        <v>74</v>
      </c>
      <c r="E32" s="9">
        <v>1997</v>
      </c>
      <c r="F32" s="19" t="s">
        <v>75</v>
      </c>
      <c r="G32" s="19">
        <v>44078</v>
      </c>
      <c r="H32" s="5">
        <v>13</v>
      </c>
      <c r="I32" s="39"/>
      <c r="J32" s="16"/>
      <c r="K32" s="16"/>
      <c r="L32" s="39"/>
      <c r="M32" s="39"/>
      <c r="N32" s="24" t="s">
        <v>41</v>
      </c>
      <c r="O32" s="17">
        <v>47</v>
      </c>
      <c r="P32" s="16"/>
      <c r="Q32" s="37" t="s">
        <v>97</v>
      </c>
      <c r="R32" s="39"/>
      <c r="S32" s="39"/>
      <c r="T32" s="39"/>
      <c r="U32" s="39"/>
      <c r="V32" s="39"/>
      <c r="W32" s="39"/>
      <c r="X32" s="39"/>
      <c r="Y32" s="39"/>
    </row>
    <row r="33" spans="1:25" ht="15.75" customHeight="1" x14ac:dyDescent="0.25">
      <c r="A33" s="39"/>
      <c r="B33" s="39"/>
      <c r="C33" s="1">
        <v>30</v>
      </c>
      <c r="D33" s="4" t="s">
        <v>80</v>
      </c>
      <c r="E33" s="9">
        <v>1999</v>
      </c>
      <c r="F33" s="19" t="s">
        <v>81</v>
      </c>
      <c r="G33" s="19" t="s">
        <v>82</v>
      </c>
      <c r="H33" s="5">
        <v>11</v>
      </c>
      <c r="I33" s="39"/>
      <c r="J33" s="16"/>
      <c r="K33" s="16"/>
      <c r="L33" s="39"/>
      <c r="M33" s="39"/>
      <c r="N33" s="24" t="s">
        <v>42</v>
      </c>
      <c r="O33" s="17">
        <v>10</v>
      </c>
      <c r="P33" s="16"/>
      <c r="Q33" s="18" t="s">
        <v>104</v>
      </c>
      <c r="R33" s="39"/>
      <c r="S33" s="39"/>
      <c r="T33" s="39"/>
      <c r="U33" s="39"/>
      <c r="V33" s="39"/>
      <c r="W33" s="39"/>
      <c r="X33" s="39"/>
      <c r="Y33" s="39"/>
    </row>
    <row r="34" spans="1:25" ht="15.75" customHeight="1" x14ac:dyDescent="0.25">
      <c r="A34" s="39"/>
      <c r="B34" s="39"/>
      <c r="C34" s="1">
        <v>31</v>
      </c>
      <c r="D34" s="4" t="s">
        <v>87</v>
      </c>
      <c r="E34" s="9">
        <v>2020</v>
      </c>
      <c r="F34" s="19" t="s">
        <v>88</v>
      </c>
      <c r="G34" s="19" t="s">
        <v>93</v>
      </c>
      <c r="H34" s="5">
        <v>47</v>
      </c>
      <c r="I34" s="39"/>
      <c r="J34" s="39"/>
      <c r="K34" s="39"/>
      <c r="L34" s="39"/>
      <c r="M34" s="39"/>
      <c r="N34" s="24" t="s">
        <v>43</v>
      </c>
      <c r="O34" s="17">
        <v>96</v>
      </c>
      <c r="P34" s="16"/>
      <c r="Q34" s="18" t="s">
        <v>130</v>
      </c>
      <c r="R34" s="39"/>
      <c r="S34" s="39"/>
      <c r="T34" s="39"/>
      <c r="U34" s="39"/>
      <c r="V34" s="39"/>
      <c r="W34" s="39"/>
      <c r="X34" s="39"/>
      <c r="Y34" s="39"/>
    </row>
    <row r="35" spans="1:25" ht="15.75" customHeight="1" x14ac:dyDescent="0.25">
      <c r="A35" s="39"/>
      <c r="B35" s="39"/>
      <c r="C35" s="1">
        <v>32</v>
      </c>
      <c r="D35" s="4" t="s">
        <v>95</v>
      </c>
      <c r="E35" s="9">
        <v>2014</v>
      </c>
      <c r="F35" s="19" t="s">
        <v>96</v>
      </c>
      <c r="G35" s="19">
        <v>44138</v>
      </c>
      <c r="H35" s="5">
        <v>3</v>
      </c>
      <c r="I35" s="39"/>
      <c r="J35" s="39"/>
      <c r="K35" s="39"/>
      <c r="L35" s="39"/>
      <c r="M35" s="39"/>
      <c r="N35" s="39"/>
      <c r="O35" s="108">
        <f>SUM(O23:O34)</f>
        <v>502</v>
      </c>
      <c r="P35" s="39"/>
      <c r="Q35" s="39"/>
      <c r="R35" s="39"/>
      <c r="S35" s="39"/>
      <c r="T35" s="39"/>
      <c r="U35" s="39"/>
      <c r="V35" s="39"/>
      <c r="W35" s="39"/>
      <c r="X35" s="39"/>
      <c r="Y35" s="39"/>
    </row>
    <row r="36" spans="1:25" ht="15.75" customHeight="1" x14ac:dyDescent="0.25">
      <c r="A36" s="39"/>
      <c r="B36" s="39"/>
      <c r="C36" s="1">
        <v>33</v>
      </c>
      <c r="D36" s="4" t="s">
        <v>98</v>
      </c>
      <c r="E36" s="9">
        <v>2011</v>
      </c>
      <c r="F36" s="19" t="s">
        <v>99</v>
      </c>
      <c r="G36" s="19" t="s">
        <v>105</v>
      </c>
      <c r="H36" s="5">
        <v>7</v>
      </c>
      <c r="I36" s="39"/>
      <c r="J36" s="39"/>
      <c r="K36" s="50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</row>
    <row r="37" spans="1:25" ht="15.75" customHeight="1" x14ac:dyDescent="0.25">
      <c r="A37" s="39"/>
      <c r="B37" s="39"/>
      <c r="C37" s="1">
        <v>34</v>
      </c>
      <c r="D37" s="4" t="s">
        <v>103</v>
      </c>
      <c r="E37" s="9">
        <v>2020</v>
      </c>
      <c r="F37" s="19" t="s">
        <v>302</v>
      </c>
      <c r="G37" s="19" t="s">
        <v>106</v>
      </c>
      <c r="H37" s="5">
        <v>17</v>
      </c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</row>
    <row r="38" spans="1:25" ht="15.75" customHeight="1" x14ac:dyDescent="0.25">
      <c r="A38" s="39"/>
      <c r="B38" s="39"/>
      <c r="C38" s="1">
        <v>35</v>
      </c>
      <c r="D38" s="4" t="s">
        <v>107</v>
      </c>
      <c r="E38" s="9">
        <v>2018</v>
      </c>
      <c r="F38" s="19" t="s">
        <v>108</v>
      </c>
      <c r="G38" s="19" t="s">
        <v>112</v>
      </c>
      <c r="H38" s="5">
        <v>8</v>
      </c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</row>
    <row r="39" spans="1:25" ht="15.75" customHeight="1" x14ac:dyDescent="0.25">
      <c r="A39" s="39"/>
      <c r="B39" s="39"/>
      <c r="C39" s="1">
        <v>36</v>
      </c>
      <c r="D39" s="4" t="s">
        <v>109</v>
      </c>
      <c r="E39" s="9">
        <v>2020</v>
      </c>
      <c r="F39" s="19" t="s">
        <v>110</v>
      </c>
      <c r="G39" s="19" t="s">
        <v>111</v>
      </c>
      <c r="H39" s="5">
        <v>5</v>
      </c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</row>
    <row r="40" spans="1:25" x14ac:dyDescent="0.25">
      <c r="A40" s="39"/>
      <c r="B40" s="39"/>
      <c r="C40" s="1">
        <v>37</v>
      </c>
      <c r="D40" s="4" t="s">
        <v>113</v>
      </c>
      <c r="E40" s="9">
        <v>2020</v>
      </c>
      <c r="F40" s="19" t="s">
        <v>114</v>
      </c>
      <c r="G40" s="19" t="s">
        <v>115</v>
      </c>
      <c r="H40" s="5">
        <v>4</v>
      </c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</row>
    <row r="41" spans="1:25" x14ac:dyDescent="0.25">
      <c r="B41" s="39"/>
      <c r="C41" s="13">
        <v>38</v>
      </c>
      <c r="D41" s="2" t="s">
        <v>116</v>
      </c>
      <c r="E41" s="10">
        <v>2017</v>
      </c>
      <c r="F41" s="20" t="s">
        <v>117</v>
      </c>
      <c r="G41" s="55">
        <v>44206</v>
      </c>
      <c r="H41" s="3">
        <v>101</v>
      </c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</row>
    <row r="42" spans="1:25" x14ac:dyDescent="0.25">
      <c r="B42" s="39"/>
      <c r="C42" s="51"/>
      <c r="D42" s="52"/>
      <c r="E42" s="52"/>
      <c r="F42" s="53"/>
      <c r="G42" s="53"/>
      <c r="H42" s="52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</row>
    <row r="43" spans="1:25" x14ac:dyDescent="0.25">
      <c r="B43" s="39"/>
      <c r="C43" s="7"/>
      <c r="D43" s="6"/>
      <c r="E43" s="6"/>
      <c r="F43" s="30"/>
      <c r="G43" s="30"/>
      <c r="H43" s="6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</row>
    <row r="44" spans="1:25" x14ac:dyDescent="0.25">
      <c r="B44" s="39"/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</row>
    <row r="45" spans="1:25" x14ac:dyDescent="0.25">
      <c r="B45" s="39"/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</row>
    <row r="46" spans="1:25" x14ac:dyDescent="0.25">
      <c r="B46" s="39"/>
      <c r="C46" s="39"/>
      <c r="D46" s="39"/>
      <c r="E46" s="39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39"/>
    </row>
    <row r="47" spans="1:25" x14ac:dyDescent="0.25">
      <c r="B47" s="39"/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</row>
    <row r="48" spans="1:25" x14ac:dyDescent="0.25">
      <c r="B48" s="39"/>
      <c r="C48" s="39"/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</row>
    <row r="49" spans="2:25" x14ac:dyDescent="0.25">
      <c r="B49" s="39"/>
      <c r="C49" s="39"/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</row>
    <row r="50" spans="2:25" x14ac:dyDescent="0.25">
      <c r="B50" s="39"/>
      <c r="C50" s="39"/>
      <c r="D50" s="39"/>
      <c r="E50" s="39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</row>
    <row r="51" spans="2:25" x14ac:dyDescent="0.25">
      <c r="B51" s="39"/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</row>
    <row r="52" spans="2:25" x14ac:dyDescent="0.25">
      <c r="B52" s="39"/>
      <c r="C52" s="39"/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</row>
    <row r="53" spans="2:25" x14ac:dyDescent="0.25">
      <c r="B53" s="39"/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</row>
    <row r="54" spans="2:25" x14ac:dyDescent="0.25">
      <c r="B54" s="39"/>
      <c r="C54" s="39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</row>
    <row r="55" spans="2:25" x14ac:dyDescent="0.25">
      <c r="B55" s="39"/>
      <c r="C55" s="39"/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</row>
    <row r="56" spans="2:25" x14ac:dyDescent="0.25">
      <c r="B56" s="39"/>
      <c r="C56" s="39"/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41" t="s">
        <v>77</v>
      </c>
      <c r="S56" s="42" t="s">
        <v>78</v>
      </c>
      <c r="T56" s="39"/>
      <c r="U56" s="39"/>
      <c r="V56" s="39"/>
      <c r="W56" s="39"/>
      <c r="X56" s="39"/>
      <c r="Y56" s="39"/>
    </row>
    <row r="57" spans="2:25" x14ac:dyDescent="0.25">
      <c r="B57" s="39"/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43">
        <v>2020</v>
      </c>
      <c r="S57" s="44">
        <f>COUNTIF(E4:E60,R57)</f>
        <v>6</v>
      </c>
      <c r="T57" s="39"/>
      <c r="U57" s="39"/>
      <c r="V57" s="39"/>
      <c r="W57" s="39"/>
      <c r="X57" s="39"/>
      <c r="Y57" s="39"/>
    </row>
    <row r="58" spans="2:25" x14ac:dyDescent="0.25">
      <c r="B58" s="39"/>
      <c r="C58" s="39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45">
        <v>2019</v>
      </c>
      <c r="S58" s="46">
        <f>COUNTIF(E4:E60,R58)</f>
        <v>6</v>
      </c>
      <c r="T58" s="39"/>
      <c r="U58" s="39"/>
      <c r="V58" s="39"/>
      <c r="W58" s="39"/>
      <c r="X58" s="39"/>
      <c r="Y58" s="39"/>
    </row>
    <row r="59" spans="2:25" x14ac:dyDescent="0.25">
      <c r="B59" s="39"/>
      <c r="C59" s="39"/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45">
        <v>2018</v>
      </c>
      <c r="S59" s="46">
        <f>COUNTIF(E4:E60,R59)</f>
        <v>8</v>
      </c>
      <c r="T59" s="39"/>
      <c r="U59" s="39"/>
      <c r="V59" s="39"/>
      <c r="W59" s="39"/>
      <c r="X59" s="39"/>
      <c r="Y59" s="39"/>
    </row>
    <row r="60" spans="2:25" x14ac:dyDescent="0.25">
      <c r="B60" s="39"/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45">
        <v>2017</v>
      </c>
      <c r="S60" s="46">
        <f>COUNTIF(E4:E60,R60)</f>
        <v>5</v>
      </c>
      <c r="T60" s="39"/>
      <c r="U60" s="39"/>
      <c r="V60" s="39"/>
      <c r="W60" s="39"/>
      <c r="X60" s="39"/>
      <c r="Y60" s="39"/>
    </row>
    <row r="61" spans="2:25" x14ac:dyDescent="0.25">
      <c r="B61" s="39"/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45">
        <v>2016</v>
      </c>
      <c r="S61" s="46">
        <f>COUNTIF(E4:E60,R61)</f>
        <v>2</v>
      </c>
      <c r="T61" s="39"/>
      <c r="U61" s="39"/>
      <c r="V61" s="39"/>
      <c r="W61" s="39"/>
      <c r="X61" s="39"/>
      <c r="Y61" s="39"/>
    </row>
    <row r="62" spans="2:25" x14ac:dyDescent="0.25">
      <c r="B62" s="39"/>
      <c r="C62" s="39"/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45">
        <v>2015</v>
      </c>
      <c r="S62" s="46">
        <f>COUNTIF(E4:E60,R62)</f>
        <v>2</v>
      </c>
      <c r="T62" s="39"/>
      <c r="U62" s="39"/>
      <c r="V62" s="39"/>
      <c r="W62" s="39"/>
      <c r="X62" s="39"/>
      <c r="Y62" s="39"/>
    </row>
    <row r="63" spans="2:25" x14ac:dyDescent="0.25">
      <c r="B63" s="39"/>
      <c r="C63" s="39"/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45">
        <v>2014</v>
      </c>
      <c r="S63" s="46">
        <f>COUNTIF(E4:E60,R63)</f>
        <v>2</v>
      </c>
      <c r="T63" s="39"/>
      <c r="U63" s="39"/>
      <c r="V63" s="39"/>
      <c r="W63" s="39"/>
      <c r="X63" s="39"/>
      <c r="Y63" s="39"/>
    </row>
    <row r="64" spans="2:25" x14ac:dyDescent="0.25">
      <c r="B64" s="39"/>
      <c r="C64" s="39"/>
      <c r="D64" s="39"/>
      <c r="E64" s="39"/>
      <c r="F64" s="39"/>
      <c r="G64" s="39"/>
      <c r="H64" s="39"/>
      <c r="I64" s="39"/>
      <c r="J64" s="39"/>
      <c r="K64" s="39"/>
      <c r="L64" s="39"/>
      <c r="M64" s="39"/>
      <c r="N64" s="39"/>
      <c r="O64" s="39"/>
      <c r="P64" s="39"/>
      <c r="Q64" s="39"/>
      <c r="R64" s="45">
        <v>2013</v>
      </c>
      <c r="S64" s="46">
        <f>COUNTIF(E4:E60,R64)</f>
        <v>1</v>
      </c>
      <c r="T64" s="39"/>
      <c r="U64" s="39"/>
      <c r="V64" s="39"/>
      <c r="W64" s="39"/>
      <c r="X64" s="39"/>
      <c r="Y64" s="39"/>
    </row>
    <row r="65" spans="2:25" x14ac:dyDescent="0.25">
      <c r="B65" s="39"/>
      <c r="C65" s="39"/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45">
        <v>2012</v>
      </c>
      <c r="S65" s="46">
        <f>COUNTIF(E4:E60,R65)</f>
        <v>1</v>
      </c>
      <c r="T65" s="39"/>
      <c r="U65" s="39"/>
      <c r="V65" s="39"/>
      <c r="W65" s="39"/>
      <c r="X65" s="39"/>
      <c r="Y65" s="39"/>
    </row>
    <row r="66" spans="2:25" x14ac:dyDescent="0.25">
      <c r="B66" s="39"/>
      <c r="C66" s="39"/>
      <c r="D66" s="39"/>
      <c r="E66" s="39"/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45">
        <v>2011</v>
      </c>
      <c r="S66" s="46">
        <f>COUNTIF(E4:E60,R66)</f>
        <v>1</v>
      </c>
      <c r="T66" s="39"/>
      <c r="U66" s="39"/>
      <c r="V66" s="39"/>
      <c r="W66" s="39"/>
      <c r="X66" s="39"/>
      <c r="Y66" s="39"/>
    </row>
    <row r="67" spans="2:25" x14ac:dyDescent="0.25">
      <c r="B67" s="39"/>
      <c r="C67" s="39"/>
      <c r="D67" s="39"/>
      <c r="E67" s="39"/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45">
        <v>2010</v>
      </c>
      <c r="S67" s="46">
        <f>COUNTIF(E4:E60,R67)</f>
        <v>0</v>
      </c>
      <c r="T67" s="39"/>
      <c r="U67" s="39"/>
      <c r="V67" s="39"/>
      <c r="W67" s="39"/>
      <c r="X67" s="39"/>
      <c r="Y67" s="39"/>
    </row>
    <row r="68" spans="2:25" x14ac:dyDescent="0.25">
      <c r="B68" s="39"/>
      <c r="C68" s="39"/>
      <c r="D68" s="39"/>
      <c r="E68" s="39"/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45">
        <v>2009</v>
      </c>
      <c r="S68" s="46">
        <f>COUNTIF(E4:E60,R68)</f>
        <v>0</v>
      </c>
      <c r="T68" s="39"/>
      <c r="U68" s="39"/>
      <c r="V68" s="39"/>
      <c r="W68" s="39"/>
      <c r="X68" s="39"/>
      <c r="Y68" s="39"/>
    </row>
    <row r="69" spans="2:25" x14ac:dyDescent="0.25">
      <c r="B69" s="39"/>
      <c r="C69" s="39"/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45">
        <v>2008</v>
      </c>
      <c r="S69" s="46">
        <f>COUNTIF(E4:E60,R69)</f>
        <v>0</v>
      </c>
      <c r="T69" s="39"/>
      <c r="U69" s="39"/>
      <c r="V69" s="39"/>
      <c r="W69" s="39"/>
      <c r="X69" s="39"/>
      <c r="Y69" s="39"/>
    </row>
    <row r="70" spans="2:25" x14ac:dyDescent="0.25">
      <c r="B70" s="39"/>
      <c r="C70" s="39"/>
      <c r="D70" s="39"/>
      <c r="E70" s="39"/>
      <c r="F70" s="39"/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39"/>
      <c r="R70" s="45">
        <v>2007</v>
      </c>
      <c r="S70" s="46">
        <f>COUNTIF(E4:E60,R70)</f>
        <v>1</v>
      </c>
      <c r="T70" s="39"/>
      <c r="U70" s="39"/>
      <c r="V70" s="39"/>
      <c r="W70" s="39"/>
      <c r="X70" s="39"/>
      <c r="Y70" s="39"/>
    </row>
    <row r="71" spans="2:25" x14ac:dyDescent="0.25">
      <c r="B71" s="39"/>
      <c r="C71" s="39"/>
      <c r="D71" s="39"/>
      <c r="E71" s="39"/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45">
        <v>2006</v>
      </c>
      <c r="S71" s="46">
        <f>COUNTIF(E4:E60,R71)</f>
        <v>0</v>
      </c>
      <c r="T71" s="39"/>
      <c r="U71" s="39"/>
      <c r="V71" s="39"/>
      <c r="W71" s="39"/>
      <c r="X71" s="39"/>
      <c r="Y71" s="39"/>
    </row>
    <row r="72" spans="2:25" x14ac:dyDescent="0.25">
      <c r="B72" s="39"/>
      <c r="C72" s="39"/>
      <c r="D72" s="39"/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45">
        <v>2005</v>
      </c>
      <c r="S72" s="46">
        <f>COUNTIF(E4:E60,R72)</f>
        <v>0</v>
      </c>
      <c r="T72" s="39"/>
      <c r="U72" s="39"/>
      <c r="V72" s="39"/>
      <c r="W72" s="39"/>
      <c r="X72" s="39"/>
      <c r="Y72" s="39"/>
    </row>
    <row r="73" spans="2:25" x14ac:dyDescent="0.25">
      <c r="B73" s="39"/>
      <c r="C73" s="39"/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45">
        <v>2004</v>
      </c>
      <c r="S73" s="46">
        <f>COUNTIF(E4:E60,R73)</f>
        <v>0</v>
      </c>
      <c r="T73" s="39"/>
      <c r="U73" s="39"/>
      <c r="V73" s="39"/>
      <c r="W73" s="39"/>
      <c r="X73" s="39"/>
      <c r="Y73" s="39"/>
    </row>
    <row r="74" spans="2:25" x14ac:dyDescent="0.25">
      <c r="B74" s="39"/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45">
        <v>2003</v>
      </c>
      <c r="S74" s="46">
        <f>COUNTIF(E4:E60,R74)</f>
        <v>0</v>
      </c>
      <c r="T74" s="39"/>
      <c r="U74" s="39"/>
      <c r="V74" s="39"/>
      <c r="W74" s="39"/>
      <c r="X74" s="39"/>
      <c r="Y74" s="39"/>
    </row>
    <row r="75" spans="2:25" x14ac:dyDescent="0.25">
      <c r="B75" s="39"/>
      <c r="C75" s="39"/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45">
        <v>2002</v>
      </c>
      <c r="S75" s="46">
        <f>COUNTIF(E4:E60,R75)</f>
        <v>0</v>
      </c>
      <c r="T75" s="39"/>
      <c r="U75" s="39"/>
      <c r="V75" s="39"/>
      <c r="W75" s="39"/>
      <c r="X75" s="39"/>
      <c r="Y75" s="39"/>
    </row>
    <row r="76" spans="2:25" x14ac:dyDescent="0.25">
      <c r="B76" s="39"/>
      <c r="C76" s="39"/>
      <c r="D76" s="39"/>
      <c r="E76" s="39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45">
        <v>2001</v>
      </c>
      <c r="S76" s="46">
        <f>COUNTIF(E4:E60,R76)</f>
        <v>0</v>
      </c>
      <c r="T76" s="39"/>
      <c r="U76" s="39"/>
      <c r="V76" s="39"/>
      <c r="W76" s="39"/>
      <c r="X76" s="39"/>
      <c r="Y76" s="39"/>
    </row>
    <row r="77" spans="2:25" x14ac:dyDescent="0.25">
      <c r="B77" s="39"/>
      <c r="C77" s="39"/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45">
        <v>2000</v>
      </c>
      <c r="S77" s="46">
        <f>COUNTIF(E4:E60,R77)</f>
        <v>0</v>
      </c>
      <c r="T77" s="39"/>
      <c r="U77" s="39"/>
      <c r="V77" s="39"/>
      <c r="W77" s="39"/>
      <c r="X77" s="39"/>
      <c r="Y77" s="39"/>
    </row>
    <row r="78" spans="2:25" x14ac:dyDescent="0.25">
      <c r="B78" s="39"/>
      <c r="C78" s="39"/>
      <c r="D78" s="39"/>
      <c r="E78" s="39"/>
      <c r="F78" s="39"/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39"/>
      <c r="R78" s="45">
        <v>1999</v>
      </c>
      <c r="S78" s="46">
        <f>COUNTIF(E4:E60,R78)</f>
        <v>1</v>
      </c>
      <c r="T78" s="39"/>
      <c r="U78" s="39"/>
      <c r="V78" s="39"/>
      <c r="W78" s="39"/>
    </row>
    <row r="79" spans="2:25" x14ac:dyDescent="0.25">
      <c r="B79" s="39"/>
      <c r="C79" s="39"/>
      <c r="D79" s="39"/>
      <c r="E79" s="39"/>
      <c r="F79" s="39"/>
      <c r="G79" s="39"/>
      <c r="H79" s="39"/>
      <c r="I79" s="39"/>
      <c r="J79" s="39"/>
      <c r="K79" s="39"/>
      <c r="L79" s="39"/>
      <c r="M79" s="39"/>
      <c r="N79" s="39"/>
      <c r="O79" s="39"/>
      <c r="P79" s="39"/>
      <c r="Q79" s="39"/>
      <c r="R79" s="45">
        <v>1998</v>
      </c>
      <c r="S79" s="46">
        <f>COUNTIF(E4:E60,R79)</f>
        <v>0</v>
      </c>
      <c r="T79" s="39"/>
      <c r="U79" s="39"/>
      <c r="V79" s="39"/>
      <c r="W79" s="39"/>
    </row>
    <row r="80" spans="2:25" x14ac:dyDescent="0.25">
      <c r="B80" s="39"/>
      <c r="C80" s="39"/>
      <c r="D80" s="39"/>
      <c r="E80" s="39"/>
      <c r="F80" s="39"/>
      <c r="G80" s="39"/>
      <c r="H80" s="39"/>
      <c r="I80" s="39"/>
      <c r="J80" s="39"/>
      <c r="K80" s="39"/>
      <c r="L80" s="39"/>
      <c r="M80" s="39"/>
      <c r="N80" s="39"/>
      <c r="O80" s="39"/>
      <c r="P80" s="39"/>
      <c r="Q80" s="39"/>
      <c r="R80" s="45">
        <v>1997</v>
      </c>
      <c r="S80" s="46">
        <f>COUNTIF(E4:E46,R80)</f>
        <v>1</v>
      </c>
      <c r="T80" s="39"/>
      <c r="U80" s="39"/>
      <c r="V80" s="39"/>
      <c r="W80" s="39"/>
    </row>
    <row r="81" spans="2:23" x14ac:dyDescent="0.25">
      <c r="B81" s="39"/>
      <c r="C81" s="39"/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47">
        <v>1996</v>
      </c>
      <c r="S81" s="48">
        <f>COUNTIF(E4:E47,R81)</f>
        <v>1</v>
      </c>
      <c r="T81" s="39"/>
      <c r="U81" s="39"/>
      <c r="V81" s="39"/>
      <c r="W81" s="39"/>
    </row>
    <row r="82" spans="2:23" x14ac:dyDescent="0.25">
      <c r="B82" s="39"/>
      <c r="C82" s="39"/>
      <c r="D82" s="39"/>
      <c r="E82" s="39"/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39"/>
      <c r="Q82" s="39"/>
      <c r="R82" s="41" t="s">
        <v>79</v>
      </c>
      <c r="S82" s="42">
        <f>SUM(S57:S81)</f>
        <v>38</v>
      </c>
      <c r="T82" s="39"/>
      <c r="U82" s="39"/>
      <c r="V82" s="39"/>
      <c r="W82" s="39"/>
    </row>
    <row r="83" spans="2:23" x14ac:dyDescent="0.25">
      <c r="B83" s="39"/>
      <c r="C83" s="39"/>
      <c r="D83" s="39"/>
      <c r="E83" s="39"/>
      <c r="F83" s="39"/>
      <c r="G83" s="39"/>
      <c r="H83" s="39"/>
      <c r="I83" s="39"/>
      <c r="J83" s="39"/>
      <c r="K83" s="39"/>
      <c r="L83" s="39"/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9"/>
    </row>
    <row r="84" spans="2:23" x14ac:dyDescent="0.25">
      <c r="B84" s="39"/>
      <c r="C84" s="39"/>
      <c r="D84" s="39"/>
      <c r="E84" s="39"/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</row>
    <row r="85" spans="2:23" x14ac:dyDescent="0.25">
      <c r="B85" s="39"/>
      <c r="C85" s="39"/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39"/>
      <c r="T85" s="39"/>
      <c r="U85" s="39"/>
      <c r="V85" s="39"/>
      <c r="W85" s="39"/>
    </row>
    <row r="86" spans="2:23" x14ac:dyDescent="0.25">
      <c r="B86" s="39"/>
      <c r="C86" s="39"/>
      <c r="D86" s="39"/>
      <c r="E86" s="39"/>
      <c r="F86" s="39"/>
      <c r="G86" s="39"/>
      <c r="H86" s="39"/>
      <c r="I86" s="39"/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39"/>
      <c r="U86" s="39"/>
      <c r="V86" s="39"/>
      <c r="W86" s="39"/>
    </row>
    <row r="87" spans="2:23" x14ac:dyDescent="0.25">
      <c r="B87" s="39"/>
      <c r="C87" s="39"/>
      <c r="D87" s="39"/>
      <c r="E87" s="39"/>
      <c r="F87" s="39"/>
      <c r="G87" s="39"/>
      <c r="H87" s="39"/>
      <c r="I87" s="39"/>
      <c r="J87" s="39"/>
      <c r="K87" s="39"/>
      <c r="L87" s="39"/>
      <c r="M87" s="39"/>
      <c r="N87" s="39"/>
      <c r="O87" s="39"/>
      <c r="P87" s="39"/>
      <c r="Q87" s="39"/>
      <c r="R87" s="39"/>
      <c r="S87" s="39"/>
      <c r="T87" s="39"/>
      <c r="U87" s="39"/>
      <c r="V87" s="39"/>
      <c r="W87" s="39"/>
    </row>
    <row r="88" spans="2:23" x14ac:dyDescent="0.25">
      <c r="B88" s="39"/>
      <c r="C88" s="39"/>
      <c r="D88" s="39"/>
      <c r="E88" s="39"/>
      <c r="F88" s="39"/>
      <c r="G88" s="39"/>
      <c r="H88" s="39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</row>
    <row r="89" spans="2:23" x14ac:dyDescent="0.25">
      <c r="B89" s="39"/>
      <c r="C89" s="39"/>
      <c r="D89" s="39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39"/>
      <c r="T89" s="39"/>
      <c r="U89" s="39"/>
      <c r="V89" s="39"/>
      <c r="W89" s="39"/>
    </row>
    <row r="90" spans="2:23" x14ac:dyDescent="0.25">
      <c r="B90" s="39"/>
      <c r="C90" s="39"/>
      <c r="D90" s="39"/>
      <c r="E90" s="39"/>
      <c r="F90" s="39"/>
      <c r="G90" s="39"/>
      <c r="H90" s="39"/>
      <c r="I90" s="39"/>
      <c r="J90" s="39"/>
      <c r="K90" s="39"/>
      <c r="L90" s="39"/>
      <c r="M90" s="39"/>
      <c r="N90" s="39"/>
      <c r="O90" s="39"/>
      <c r="P90" s="39"/>
      <c r="Q90" s="39"/>
      <c r="R90" s="39"/>
      <c r="S90" s="39"/>
      <c r="T90" s="39"/>
      <c r="U90" s="39"/>
      <c r="V90" s="39"/>
      <c r="W90" s="39"/>
    </row>
    <row r="91" spans="2:23" x14ac:dyDescent="0.25">
      <c r="B91" s="39"/>
      <c r="C91" s="39"/>
      <c r="D91" s="39"/>
      <c r="E91" s="39"/>
      <c r="F91" s="39"/>
      <c r="G91" s="39"/>
      <c r="H91" s="39"/>
      <c r="I91" s="39"/>
      <c r="J91" s="39"/>
      <c r="K91" s="39"/>
      <c r="L91" s="39"/>
      <c r="M91" s="39"/>
      <c r="N91" s="39"/>
      <c r="O91" s="39"/>
      <c r="P91" s="39"/>
      <c r="Q91" s="39"/>
      <c r="R91" s="39"/>
      <c r="S91" s="39"/>
      <c r="T91" s="39"/>
      <c r="U91" s="39"/>
      <c r="V91" s="39"/>
      <c r="W91" s="39"/>
    </row>
    <row r="92" spans="2:23" x14ac:dyDescent="0.25">
      <c r="B92" s="39"/>
      <c r="C92" s="39"/>
      <c r="D92" s="39"/>
      <c r="E92" s="39"/>
      <c r="F92" s="39"/>
      <c r="G92" s="39"/>
      <c r="H92" s="39"/>
      <c r="I92" s="39"/>
      <c r="J92" s="39"/>
      <c r="K92" s="39"/>
      <c r="L92" s="39"/>
      <c r="M92" s="39"/>
      <c r="N92" s="39"/>
      <c r="O92" s="39"/>
      <c r="P92" s="39"/>
      <c r="Q92" s="39"/>
      <c r="R92" s="39"/>
      <c r="S92" s="39"/>
      <c r="T92" s="39"/>
      <c r="U92" s="39"/>
      <c r="V92" s="39"/>
      <c r="W92" s="39"/>
    </row>
    <row r="93" spans="2:23" x14ac:dyDescent="0.25">
      <c r="B93" s="39"/>
      <c r="C93" s="39"/>
      <c r="D93" s="39"/>
      <c r="E93" s="39"/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39"/>
      <c r="T93" s="39"/>
      <c r="U93" s="39"/>
      <c r="V93" s="39"/>
      <c r="W93" s="39"/>
    </row>
    <row r="94" spans="2:23" x14ac:dyDescent="0.25">
      <c r="B94" s="39"/>
      <c r="C94" s="39"/>
      <c r="D94" s="39"/>
      <c r="E94" s="39"/>
      <c r="F94" s="39"/>
      <c r="G94" s="39"/>
      <c r="H94" s="39"/>
      <c r="I94" s="39"/>
      <c r="J94" s="39"/>
      <c r="K94" s="39"/>
      <c r="L94" s="39"/>
      <c r="M94" s="39"/>
      <c r="N94" s="39"/>
      <c r="O94" s="39"/>
      <c r="P94" s="39"/>
      <c r="Q94" s="39"/>
      <c r="R94" s="39"/>
      <c r="S94" s="39"/>
      <c r="T94" s="39"/>
      <c r="U94" s="39"/>
      <c r="V94" s="39"/>
      <c r="W94" s="39"/>
    </row>
    <row r="95" spans="2:23" x14ac:dyDescent="0.25">
      <c r="B95" s="39"/>
      <c r="C95" s="39"/>
      <c r="D95" s="39"/>
      <c r="E95" s="39"/>
      <c r="F95" s="39"/>
      <c r="G95" s="39"/>
      <c r="H95" s="39"/>
      <c r="I95" s="39"/>
      <c r="J95" s="39"/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</row>
    <row r="96" spans="2:23" x14ac:dyDescent="0.25">
      <c r="B96" s="39"/>
      <c r="C96" s="39"/>
      <c r="D96" s="39"/>
      <c r="E96" s="39"/>
      <c r="F96" s="39"/>
      <c r="G96" s="39"/>
      <c r="H96" s="39"/>
      <c r="I96" s="39"/>
      <c r="J96" s="39"/>
      <c r="K96" s="39"/>
      <c r="L96" s="39"/>
      <c r="M96" s="39"/>
      <c r="N96" s="39"/>
      <c r="O96" s="39"/>
      <c r="P96" s="39"/>
      <c r="Q96" s="39"/>
      <c r="R96" s="39"/>
      <c r="S96" s="39"/>
      <c r="T96" s="39"/>
      <c r="U96" s="39"/>
      <c r="V96" s="39"/>
      <c r="W96" s="39"/>
    </row>
    <row r="97" spans="2:23" x14ac:dyDescent="0.25">
      <c r="B97" s="39"/>
      <c r="C97" s="39"/>
      <c r="D97" s="39"/>
      <c r="E97" s="39"/>
      <c r="F97" s="39"/>
      <c r="G97" s="39"/>
      <c r="H97" s="39"/>
      <c r="I97" s="39"/>
      <c r="J97" s="39"/>
      <c r="K97" s="39"/>
      <c r="L97" s="39"/>
      <c r="M97" s="39"/>
      <c r="N97" s="39"/>
      <c r="O97" s="39"/>
      <c r="P97" s="39"/>
      <c r="Q97" s="39"/>
      <c r="R97" s="39"/>
      <c r="S97" s="39"/>
      <c r="T97" s="39"/>
      <c r="U97" s="39"/>
      <c r="V97" s="39"/>
      <c r="W97" s="39"/>
    </row>
    <row r="98" spans="2:23" x14ac:dyDescent="0.25">
      <c r="B98" s="39"/>
      <c r="C98" s="39"/>
      <c r="D98" s="39"/>
      <c r="E98" s="39"/>
      <c r="F98" s="39"/>
      <c r="G98" s="39"/>
      <c r="H98" s="39"/>
      <c r="I98" s="39"/>
      <c r="J98" s="39"/>
      <c r="K98" s="39"/>
      <c r="L98" s="39"/>
      <c r="M98" s="39"/>
      <c r="N98" s="39"/>
      <c r="O98" s="39"/>
      <c r="P98" s="39"/>
      <c r="Q98" s="39"/>
      <c r="R98" s="39"/>
      <c r="S98" s="39"/>
      <c r="T98" s="39"/>
      <c r="U98" s="39"/>
      <c r="V98" s="39"/>
      <c r="W98" s="39"/>
    </row>
    <row r="99" spans="2:23" x14ac:dyDescent="0.25">
      <c r="B99" s="39"/>
      <c r="C99" s="39"/>
      <c r="D99" s="39"/>
      <c r="E99" s="39"/>
      <c r="F99" s="39"/>
      <c r="G99" s="39"/>
      <c r="H99" s="39"/>
      <c r="I99" s="39"/>
      <c r="J99" s="39"/>
      <c r="K99" s="39"/>
      <c r="L99" s="39"/>
      <c r="M99" s="39"/>
      <c r="N99" s="39"/>
      <c r="O99" s="39"/>
      <c r="P99" s="39"/>
      <c r="Q99" s="39"/>
      <c r="R99" s="39"/>
      <c r="S99" s="39"/>
      <c r="T99" s="39"/>
      <c r="U99" s="39"/>
      <c r="V99" s="39"/>
      <c r="W99" s="39"/>
    </row>
    <row r="100" spans="2:23" x14ac:dyDescent="0.25">
      <c r="B100" s="39"/>
      <c r="C100" s="39"/>
      <c r="D100" s="39"/>
      <c r="E100" s="39"/>
      <c r="F100" s="39"/>
      <c r="G100" s="39"/>
      <c r="H100" s="39"/>
      <c r="I100" s="39"/>
      <c r="J100" s="39"/>
      <c r="K100" s="39"/>
      <c r="L100" s="39"/>
      <c r="M100" s="39"/>
      <c r="N100" s="39"/>
      <c r="O100" s="39"/>
      <c r="P100" s="39"/>
      <c r="Q100" s="39"/>
      <c r="R100" s="39"/>
      <c r="S100" s="39"/>
      <c r="T100" s="39"/>
      <c r="U100" s="39"/>
      <c r="V100" s="39"/>
      <c r="W100" s="39"/>
    </row>
    <row r="101" spans="2:23" x14ac:dyDescent="0.25">
      <c r="B101" s="39"/>
      <c r="C101" s="39"/>
      <c r="D101" s="39"/>
      <c r="E101" s="39"/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9"/>
      <c r="U101" s="39"/>
      <c r="V101" s="39"/>
      <c r="W101" s="39"/>
    </row>
    <row r="102" spans="2:23" x14ac:dyDescent="0.25">
      <c r="B102" s="39"/>
      <c r="C102" s="39"/>
      <c r="D102" s="39"/>
      <c r="E102" s="39"/>
      <c r="F102" s="39"/>
      <c r="G102" s="39"/>
      <c r="H102" s="39"/>
      <c r="I102" s="39"/>
      <c r="J102" s="39"/>
      <c r="K102" s="39"/>
      <c r="L102" s="39"/>
      <c r="M102" s="39"/>
      <c r="N102" s="39"/>
      <c r="O102" s="39"/>
      <c r="P102" s="39"/>
      <c r="Q102" s="39"/>
      <c r="R102" s="39"/>
      <c r="S102" s="39"/>
      <c r="T102" s="39"/>
      <c r="U102" s="39"/>
      <c r="V102" s="39"/>
      <c r="W102" s="39"/>
    </row>
    <row r="103" spans="2:23" x14ac:dyDescent="0.25">
      <c r="B103" s="39"/>
      <c r="C103" s="39"/>
      <c r="D103" s="39"/>
      <c r="E103" s="39"/>
      <c r="F103" s="39"/>
      <c r="G103" s="39"/>
      <c r="H103" s="39"/>
      <c r="I103" s="39"/>
      <c r="J103" s="39"/>
      <c r="K103" s="39"/>
      <c r="L103" s="39"/>
      <c r="M103" s="39"/>
      <c r="N103" s="39"/>
      <c r="O103" s="39"/>
      <c r="P103" s="39"/>
      <c r="Q103" s="39"/>
      <c r="R103" s="39"/>
      <c r="S103" s="39"/>
      <c r="T103" s="39"/>
      <c r="U103" s="39"/>
      <c r="V103" s="39"/>
      <c r="W103" s="39"/>
    </row>
    <row r="104" spans="2:23" x14ac:dyDescent="0.25">
      <c r="B104" s="39"/>
      <c r="C104" s="39"/>
      <c r="D104" s="39"/>
      <c r="E104" s="39"/>
      <c r="F104" s="39"/>
      <c r="G104" s="39"/>
      <c r="H104" s="39"/>
      <c r="I104" s="39"/>
      <c r="J104" s="39"/>
      <c r="K104" s="39"/>
      <c r="L104" s="39"/>
      <c r="M104" s="39"/>
      <c r="N104" s="39"/>
      <c r="O104" s="39"/>
      <c r="P104" s="39"/>
      <c r="Q104" s="39"/>
      <c r="R104" s="39"/>
      <c r="S104" s="39"/>
      <c r="T104" s="39"/>
      <c r="U104" s="39"/>
      <c r="V104" s="39"/>
      <c r="W104" s="39"/>
    </row>
    <row r="105" spans="2:23" x14ac:dyDescent="0.25">
      <c r="B105" s="39"/>
      <c r="C105" s="39"/>
      <c r="D105" s="39"/>
      <c r="E105" s="39"/>
      <c r="F105" s="39"/>
      <c r="G105" s="39"/>
      <c r="H105" s="39"/>
      <c r="I105" s="39"/>
      <c r="J105" s="39"/>
      <c r="K105" s="39"/>
      <c r="L105" s="39"/>
      <c r="M105" s="39"/>
      <c r="N105" s="39"/>
      <c r="O105" s="39"/>
      <c r="P105" s="39"/>
      <c r="Q105" s="39"/>
      <c r="R105" s="39"/>
      <c r="S105" s="39"/>
      <c r="T105" s="39"/>
      <c r="U105" s="39"/>
      <c r="V105" s="39"/>
      <c r="W105" s="39"/>
    </row>
    <row r="106" spans="2:23" x14ac:dyDescent="0.25">
      <c r="B106" s="39"/>
      <c r="C106" s="39"/>
      <c r="D106" s="39"/>
      <c r="E106" s="39"/>
      <c r="F106" s="39"/>
      <c r="G106" s="39"/>
      <c r="H106" s="39"/>
      <c r="I106" s="39"/>
      <c r="J106" s="39"/>
      <c r="K106" s="39"/>
      <c r="L106" s="39"/>
      <c r="M106" s="39"/>
      <c r="N106" s="39"/>
      <c r="O106" s="39"/>
      <c r="P106" s="39"/>
      <c r="Q106" s="39"/>
      <c r="R106" s="39"/>
      <c r="S106" s="39"/>
      <c r="T106" s="39"/>
      <c r="U106" s="39"/>
      <c r="V106" s="39"/>
      <c r="W106" s="39"/>
    </row>
    <row r="107" spans="2:23" x14ac:dyDescent="0.25">
      <c r="B107" s="39"/>
      <c r="C107" s="39"/>
      <c r="D107" s="39"/>
      <c r="E107" s="39"/>
      <c r="F107" s="39"/>
      <c r="G107" s="39"/>
      <c r="H107" s="39"/>
      <c r="I107" s="39"/>
      <c r="J107" s="39"/>
      <c r="K107" s="39"/>
      <c r="L107" s="39"/>
      <c r="M107" s="39"/>
      <c r="N107" s="39"/>
      <c r="O107" s="39"/>
      <c r="P107" s="39"/>
      <c r="Q107" s="39"/>
      <c r="R107" s="39"/>
      <c r="S107" s="39"/>
      <c r="T107" s="39"/>
      <c r="U107" s="39"/>
      <c r="V107" s="39"/>
      <c r="W107" s="39"/>
    </row>
    <row r="108" spans="2:23" x14ac:dyDescent="0.25">
      <c r="B108" s="39"/>
      <c r="C108" s="39"/>
      <c r="D108" s="39"/>
      <c r="E108" s="39"/>
      <c r="F108" s="39"/>
      <c r="G108" s="39"/>
      <c r="H108" s="39"/>
      <c r="I108" s="39"/>
      <c r="J108" s="39"/>
      <c r="K108" s="39"/>
      <c r="L108" s="39"/>
      <c r="M108" s="39"/>
      <c r="N108" s="39"/>
      <c r="O108" s="39"/>
      <c r="P108" s="39"/>
      <c r="Q108" s="39"/>
      <c r="R108" s="39"/>
      <c r="S108" s="39"/>
      <c r="T108" s="39"/>
      <c r="U108" s="39"/>
      <c r="V108" s="39"/>
      <c r="W108" s="39"/>
    </row>
    <row r="109" spans="2:23" x14ac:dyDescent="0.25">
      <c r="B109" s="39"/>
      <c r="C109" s="39"/>
      <c r="D109" s="39"/>
      <c r="E109" s="39"/>
      <c r="F109" s="39"/>
      <c r="G109" s="39"/>
      <c r="H109" s="39"/>
      <c r="I109" s="39"/>
      <c r="J109" s="39"/>
      <c r="K109" s="39"/>
      <c r="L109" s="39"/>
      <c r="M109" s="39"/>
      <c r="N109" s="39"/>
      <c r="O109" s="39"/>
      <c r="P109" s="39"/>
      <c r="Q109" s="39"/>
      <c r="R109" s="39"/>
      <c r="S109" s="39"/>
      <c r="T109" s="39"/>
      <c r="U109" s="39"/>
      <c r="V109" s="39"/>
      <c r="W109" s="39"/>
    </row>
    <row r="110" spans="2:23" x14ac:dyDescent="0.25">
      <c r="B110" s="39"/>
      <c r="C110" s="39"/>
      <c r="D110" s="39"/>
      <c r="E110" s="39"/>
      <c r="F110" s="39"/>
      <c r="G110" s="39"/>
      <c r="H110" s="39"/>
      <c r="I110" s="39"/>
      <c r="J110" s="39"/>
      <c r="K110" s="39"/>
      <c r="L110" s="39"/>
      <c r="M110" s="39"/>
      <c r="N110" s="39"/>
      <c r="O110" s="39"/>
      <c r="P110" s="39"/>
      <c r="Q110" s="39"/>
      <c r="R110" s="39"/>
      <c r="S110" s="39"/>
      <c r="T110" s="39"/>
      <c r="U110" s="39"/>
      <c r="V110" s="39"/>
      <c r="W110" s="39"/>
    </row>
    <row r="111" spans="2:23" x14ac:dyDescent="0.25">
      <c r="B111" s="39"/>
      <c r="C111" s="39"/>
      <c r="D111" s="39"/>
      <c r="E111" s="39"/>
      <c r="F111" s="39"/>
      <c r="G111" s="39"/>
      <c r="H111" s="39"/>
      <c r="I111" s="39"/>
      <c r="J111" s="39"/>
      <c r="K111" s="39"/>
      <c r="L111" s="39"/>
      <c r="M111" s="39"/>
      <c r="N111" s="39"/>
      <c r="O111" s="39"/>
      <c r="P111" s="39"/>
      <c r="Q111" s="39"/>
      <c r="R111" s="39"/>
      <c r="S111" s="39"/>
      <c r="T111" s="39"/>
      <c r="U111" s="39"/>
      <c r="V111" s="39"/>
      <c r="W111" s="39"/>
    </row>
    <row r="112" spans="2:23" x14ac:dyDescent="0.25">
      <c r="B112" s="39"/>
      <c r="C112" s="39"/>
      <c r="D112" s="39"/>
      <c r="E112" s="39"/>
      <c r="F112" s="39"/>
      <c r="G112" s="39"/>
      <c r="H112" s="39"/>
      <c r="I112" s="39"/>
      <c r="J112" s="39"/>
      <c r="K112" s="39"/>
      <c r="L112" s="39"/>
      <c r="M112" s="39"/>
      <c r="N112" s="39"/>
      <c r="O112" s="39"/>
      <c r="P112" s="39"/>
      <c r="Q112" s="39"/>
      <c r="R112" s="39"/>
      <c r="S112" s="39"/>
      <c r="T112" s="39"/>
      <c r="U112" s="39"/>
      <c r="V112" s="39"/>
      <c r="W112" s="39"/>
    </row>
    <row r="113" spans="2:23" x14ac:dyDescent="0.25">
      <c r="B113" s="39"/>
      <c r="C113" s="39"/>
      <c r="D113" s="39"/>
      <c r="E113" s="39"/>
      <c r="F113" s="39"/>
      <c r="G113" s="39"/>
      <c r="H113" s="39"/>
      <c r="I113" s="39"/>
      <c r="J113" s="39"/>
      <c r="K113" s="39"/>
      <c r="L113" s="39"/>
      <c r="M113" s="39"/>
      <c r="N113" s="39"/>
      <c r="O113" s="39"/>
      <c r="P113" s="39"/>
      <c r="Q113" s="39"/>
      <c r="R113" s="39"/>
      <c r="S113" s="39"/>
      <c r="T113" s="39"/>
      <c r="U113" s="39"/>
      <c r="V113" s="39"/>
      <c r="W113" s="39"/>
    </row>
    <row r="114" spans="2:23" x14ac:dyDescent="0.25">
      <c r="B114" s="39"/>
      <c r="C114" s="39"/>
      <c r="D114" s="39"/>
      <c r="E114" s="39"/>
      <c r="F114" s="39"/>
      <c r="G114" s="39"/>
      <c r="H114" s="39"/>
      <c r="I114" s="39"/>
      <c r="J114" s="39"/>
      <c r="K114" s="39"/>
      <c r="L114" s="39"/>
      <c r="M114" s="39"/>
      <c r="N114" s="39"/>
      <c r="O114" s="39"/>
      <c r="P114" s="39"/>
      <c r="Q114" s="39"/>
      <c r="R114" s="39"/>
      <c r="S114" s="39"/>
      <c r="T114" s="39"/>
      <c r="U114" s="39"/>
      <c r="V114" s="39"/>
      <c r="W114" s="39"/>
    </row>
    <row r="115" spans="2:23" x14ac:dyDescent="0.25">
      <c r="B115" s="39"/>
      <c r="C115" s="39"/>
      <c r="D115" s="39"/>
      <c r="E115" s="39"/>
      <c r="F115" s="39"/>
      <c r="G115" s="39"/>
      <c r="H115" s="39"/>
      <c r="I115" s="39"/>
      <c r="J115" s="39"/>
      <c r="K115" s="39"/>
      <c r="L115" s="39"/>
      <c r="M115" s="39"/>
      <c r="N115" s="39"/>
      <c r="O115" s="39"/>
      <c r="P115" s="39"/>
      <c r="Q115" s="39"/>
      <c r="R115" s="39"/>
      <c r="S115" s="39"/>
      <c r="T115" s="39"/>
      <c r="U115" s="39"/>
      <c r="V115" s="39"/>
      <c r="W115" s="39"/>
    </row>
    <row r="116" spans="2:23" x14ac:dyDescent="0.25">
      <c r="B116" s="39"/>
      <c r="C116" s="39"/>
      <c r="D116" s="39"/>
      <c r="E116" s="39"/>
      <c r="F116" s="39"/>
      <c r="G116" s="39"/>
      <c r="H116" s="39"/>
      <c r="I116" s="39"/>
      <c r="J116" s="39"/>
      <c r="K116" s="39"/>
      <c r="L116" s="39"/>
      <c r="M116" s="39"/>
      <c r="N116" s="39"/>
      <c r="O116" s="39"/>
      <c r="P116" s="39"/>
      <c r="Q116" s="39"/>
      <c r="R116" s="39"/>
      <c r="S116" s="39"/>
      <c r="T116" s="39"/>
      <c r="U116" s="39"/>
      <c r="V116" s="39"/>
      <c r="W116" s="39"/>
    </row>
    <row r="117" spans="2:23" x14ac:dyDescent="0.25">
      <c r="B117" s="39"/>
      <c r="C117" s="39"/>
      <c r="D117" s="39"/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  <c r="S117" s="39"/>
      <c r="T117" s="39"/>
      <c r="U117" s="39"/>
      <c r="V117" s="39"/>
      <c r="W117" s="39"/>
    </row>
    <row r="118" spans="2:23" x14ac:dyDescent="0.25">
      <c r="B118" s="39"/>
      <c r="C118" s="39"/>
      <c r="D118" s="39"/>
      <c r="E118" s="39"/>
      <c r="F118" s="39"/>
      <c r="G118" s="39"/>
      <c r="H118" s="39"/>
      <c r="I118" s="39"/>
      <c r="J118" s="39"/>
      <c r="K118" s="39"/>
      <c r="L118" s="39"/>
      <c r="M118" s="39"/>
      <c r="N118" s="39"/>
      <c r="O118" s="39"/>
      <c r="P118" s="39"/>
      <c r="Q118" s="39"/>
      <c r="R118" s="39"/>
      <c r="S118" s="39"/>
      <c r="T118" s="39"/>
      <c r="U118" s="39"/>
      <c r="V118" s="39"/>
      <c r="W118" s="39"/>
    </row>
    <row r="119" spans="2:23" x14ac:dyDescent="0.25">
      <c r="B119" s="39"/>
      <c r="C119" s="39"/>
      <c r="D119" s="39"/>
      <c r="E119" s="39"/>
      <c r="F119" s="39"/>
      <c r="G119" s="39"/>
      <c r="H119" s="39"/>
      <c r="I119" s="39"/>
      <c r="J119" s="39"/>
      <c r="K119" s="39"/>
      <c r="L119" s="39"/>
      <c r="M119" s="39"/>
      <c r="N119" s="39"/>
      <c r="O119" s="39"/>
      <c r="P119" s="39"/>
      <c r="Q119" s="39"/>
      <c r="R119" s="39"/>
      <c r="S119" s="39"/>
      <c r="T119" s="39"/>
      <c r="U119" s="39"/>
      <c r="V119" s="39"/>
      <c r="W119" s="39"/>
    </row>
    <row r="120" spans="2:23" x14ac:dyDescent="0.25">
      <c r="B120" s="39"/>
      <c r="C120" s="39"/>
      <c r="D120" s="39"/>
      <c r="E120" s="39"/>
      <c r="F120" s="39"/>
      <c r="G120" s="39"/>
      <c r="H120" s="39"/>
      <c r="I120" s="39"/>
      <c r="J120" s="39"/>
      <c r="K120" s="39"/>
      <c r="L120" s="39"/>
      <c r="M120" s="39"/>
      <c r="N120" s="39"/>
      <c r="O120" s="39"/>
      <c r="P120" s="39"/>
      <c r="Q120" s="39"/>
      <c r="R120" s="39"/>
      <c r="S120" s="39"/>
      <c r="T120" s="39"/>
      <c r="U120" s="39"/>
      <c r="V120" s="39"/>
      <c r="W120" s="39"/>
    </row>
    <row r="121" spans="2:23" x14ac:dyDescent="0.25">
      <c r="B121" s="39"/>
      <c r="C121" s="39"/>
      <c r="D121" s="39"/>
      <c r="E121" s="39"/>
      <c r="F121" s="39"/>
      <c r="G121" s="39"/>
      <c r="H121" s="39"/>
      <c r="I121" s="39"/>
      <c r="J121" s="39"/>
      <c r="K121" s="39"/>
      <c r="L121" s="39"/>
      <c r="M121" s="39"/>
      <c r="N121" s="39"/>
      <c r="O121" s="39"/>
      <c r="P121" s="39"/>
      <c r="Q121" s="39"/>
      <c r="R121" s="39"/>
      <c r="S121" s="39"/>
      <c r="T121" s="39"/>
      <c r="U121" s="39"/>
      <c r="V121" s="39"/>
      <c r="W121" s="39"/>
    </row>
    <row r="122" spans="2:23" x14ac:dyDescent="0.25">
      <c r="B122" s="39"/>
      <c r="C122" s="39"/>
      <c r="D122" s="39"/>
      <c r="E122" s="39"/>
      <c r="F122" s="39"/>
      <c r="G122" s="39"/>
      <c r="H122" s="39"/>
      <c r="I122" s="39"/>
      <c r="J122" s="39"/>
      <c r="K122" s="39"/>
      <c r="L122" s="39"/>
      <c r="M122" s="39"/>
      <c r="N122" s="39"/>
      <c r="O122" s="39"/>
      <c r="P122" s="39"/>
      <c r="Q122" s="39"/>
      <c r="R122" s="39"/>
      <c r="S122" s="39"/>
      <c r="T122" s="39"/>
      <c r="U122" s="39"/>
      <c r="V122" s="39"/>
      <c r="W122" s="39"/>
    </row>
    <row r="123" spans="2:23" x14ac:dyDescent="0.25">
      <c r="B123" s="39"/>
      <c r="C123" s="39"/>
      <c r="D123" s="39"/>
      <c r="E123" s="39"/>
      <c r="F123" s="39"/>
      <c r="G123" s="39"/>
      <c r="H123" s="39"/>
      <c r="I123" s="39"/>
      <c r="J123" s="39"/>
      <c r="K123" s="39"/>
      <c r="L123" s="39"/>
      <c r="M123" s="39"/>
      <c r="N123" s="39"/>
      <c r="O123" s="39"/>
      <c r="P123" s="39"/>
      <c r="Q123" s="39"/>
      <c r="R123" s="39"/>
      <c r="S123" s="39"/>
      <c r="T123" s="39"/>
      <c r="U123" s="39"/>
      <c r="V123" s="39"/>
      <c r="W123" s="39"/>
    </row>
    <row r="124" spans="2:23" x14ac:dyDescent="0.25">
      <c r="B124" s="39"/>
      <c r="C124" s="39"/>
      <c r="D124" s="39"/>
      <c r="E124" s="39"/>
      <c r="F124" s="39"/>
      <c r="G124" s="39"/>
      <c r="H124" s="39"/>
      <c r="I124" s="39"/>
      <c r="J124" s="39"/>
      <c r="K124" s="39"/>
      <c r="L124" s="39"/>
      <c r="M124" s="39"/>
      <c r="N124" s="39"/>
      <c r="O124" s="39"/>
      <c r="P124" s="39"/>
      <c r="Q124" s="39"/>
      <c r="R124" s="39"/>
      <c r="S124" s="39"/>
      <c r="T124" s="39"/>
      <c r="U124" s="39"/>
      <c r="V124" s="39"/>
      <c r="W124" s="39"/>
    </row>
    <row r="125" spans="2:23" x14ac:dyDescent="0.25">
      <c r="B125" s="39"/>
      <c r="C125" s="39"/>
      <c r="D125" s="39"/>
      <c r="E125" s="39"/>
      <c r="F125" s="39"/>
      <c r="G125" s="39"/>
      <c r="H125" s="39"/>
      <c r="I125" s="39"/>
      <c r="J125" s="39"/>
      <c r="K125" s="39"/>
      <c r="L125" s="39"/>
      <c r="M125" s="39"/>
      <c r="N125" s="39"/>
      <c r="O125" s="39"/>
      <c r="P125" s="39"/>
      <c r="Q125" s="39"/>
      <c r="R125" s="39"/>
      <c r="S125" s="39"/>
      <c r="T125" s="39"/>
      <c r="U125" s="39"/>
      <c r="V125" s="39"/>
      <c r="W125" s="39"/>
    </row>
    <row r="126" spans="2:23" x14ac:dyDescent="0.25">
      <c r="B126" s="39"/>
      <c r="C126" s="39"/>
      <c r="D126" s="39"/>
      <c r="E126" s="39"/>
      <c r="F126" s="39"/>
      <c r="G126" s="39"/>
      <c r="H126" s="39"/>
      <c r="I126" s="39"/>
      <c r="J126" s="39"/>
      <c r="K126" s="39"/>
      <c r="L126" s="39"/>
      <c r="M126" s="39"/>
      <c r="N126" s="39"/>
      <c r="O126" s="39"/>
      <c r="P126" s="39"/>
      <c r="Q126" s="39"/>
      <c r="R126" s="39"/>
      <c r="S126" s="39"/>
      <c r="T126" s="39"/>
      <c r="U126" s="39"/>
      <c r="V126" s="39"/>
      <c r="W126" s="39"/>
    </row>
    <row r="127" spans="2:23" x14ac:dyDescent="0.25">
      <c r="B127" s="39"/>
      <c r="C127" s="39"/>
      <c r="D127" s="39"/>
      <c r="E127" s="39"/>
      <c r="F127" s="39"/>
      <c r="G127" s="39"/>
      <c r="H127" s="39"/>
      <c r="I127" s="39"/>
      <c r="J127" s="39"/>
      <c r="K127" s="39"/>
      <c r="L127" s="39"/>
      <c r="M127" s="39"/>
      <c r="N127" s="39"/>
      <c r="O127" s="39"/>
      <c r="P127" s="39"/>
      <c r="Q127" s="39"/>
      <c r="R127" s="39"/>
      <c r="S127" s="39"/>
      <c r="T127" s="39"/>
      <c r="U127" s="39"/>
      <c r="V127" s="39"/>
      <c r="W127" s="39"/>
    </row>
    <row r="128" spans="2:23" x14ac:dyDescent="0.25">
      <c r="B128" s="39"/>
      <c r="C128" s="39"/>
      <c r="D128" s="39"/>
      <c r="E128" s="39"/>
      <c r="F128" s="39"/>
      <c r="G128" s="39"/>
      <c r="H128" s="39"/>
      <c r="I128" s="39"/>
      <c r="J128" s="39"/>
      <c r="K128" s="39"/>
      <c r="L128" s="39"/>
      <c r="M128" s="39"/>
      <c r="N128" s="39"/>
      <c r="O128" s="39"/>
      <c r="P128" s="39"/>
      <c r="Q128" s="39"/>
      <c r="R128" s="39"/>
      <c r="S128" s="39"/>
      <c r="T128" s="39"/>
      <c r="U128" s="39"/>
      <c r="V128" s="39"/>
      <c r="W128" s="39"/>
    </row>
    <row r="129" spans="2:23" x14ac:dyDescent="0.25">
      <c r="B129" s="39"/>
      <c r="C129" s="39"/>
      <c r="D129" s="39"/>
      <c r="E129" s="39"/>
      <c r="F129" s="39"/>
      <c r="G129" s="39"/>
      <c r="H129" s="39"/>
      <c r="I129" s="39"/>
      <c r="J129" s="39"/>
      <c r="K129" s="39"/>
      <c r="L129" s="39"/>
      <c r="M129" s="39"/>
      <c r="N129" s="39"/>
      <c r="O129" s="39"/>
      <c r="P129" s="39"/>
      <c r="Q129" s="39"/>
      <c r="R129" s="39"/>
      <c r="S129" s="39"/>
      <c r="T129" s="39"/>
      <c r="U129" s="39"/>
      <c r="V129" s="39"/>
      <c r="W129" s="39"/>
    </row>
    <row r="130" spans="2:23" x14ac:dyDescent="0.25">
      <c r="B130" s="39"/>
      <c r="C130" s="39"/>
      <c r="D130" s="39"/>
      <c r="E130" s="39"/>
      <c r="F130" s="39"/>
      <c r="G130" s="39"/>
      <c r="H130" s="39"/>
      <c r="I130" s="39"/>
      <c r="J130" s="39"/>
      <c r="K130" s="39"/>
      <c r="L130" s="39"/>
      <c r="M130" s="39"/>
      <c r="N130" s="39"/>
      <c r="O130" s="39"/>
      <c r="P130" s="39"/>
      <c r="Q130" s="39"/>
      <c r="R130" s="39"/>
      <c r="S130" s="39"/>
      <c r="T130" s="39"/>
      <c r="U130" s="39"/>
      <c r="V130" s="39"/>
      <c r="W130" s="39"/>
    </row>
    <row r="131" spans="2:23" x14ac:dyDescent="0.25">
      <c r="B131" s="39"/>
      <c r="C131" s="39"/>
      <c r="D131" s="39"/>
      <c r="E131" s="39"/>
      <c r="F131" s="39"/>
      <c r="G131" s="39"/>
      <c r="H131" s="39"/>
      <c r="I131" s="39"/>
      <c r="J131" s="39"/>
      <c r="K131" s="39"/>
      <c r="L131" s="39"/>
      <c r="M131" s="39"/>
      <c r="N131" s="39"/>
      <c r="O131" s="39"/>
      <c r="P131" s="39"/>
      <c r="Q131" s="39"/>
      <c r="R131" s="39"/>
      <c r="S131" s="39"/>
      <c r="T131" s="39"/>
      <c r="U131" s="39"/>
      <c r="V131" s="39"/>
      <c r="W131" s="39"/>
    </row>
    <row r="132" spans="2:23" x14ac:dyDescent="0.25">
      <c r="B132" s="39"/>
      <c r="C132" s="39"/>
      <c r="D132" s="39"/>
      <c r="E132" s="39"/>
      <c r="F132" s="39"/>
      <c r="G132" s="39"/>
      <c r="H132" s="39"/>
      <c r="I132" s="39"/>
      <c r="J132" s="39"/>
      <c r="K132" s="39"/>
      <c r="L132" s="39"/>
      <c r="M132" s="39"/>
      <c r="N132" s="39"/>
      <c r="O132" s="39"/>
      <c r="P132" s="39"/>
      <c r="Q132" s="39"/>
      <c r="R132" s="39"/>
      <c r="S132" s="39"/>
      <c r="T132" s="39"/>
      <c r="U132" s="39"/>
      <c r="V132" s="39"/>
      <c r="W132" s="39"/>
    </row>
    <row r="133" spans="2:23" x14ac:dyDescent="0.25">
      <c r="B133" s="39"/>
      <c r="C133" s="39"/>
      <c r="D133" s="39"/>
      <c r="E133" s="39"/>
      <c r="F133" s="39"/>
      <c r="G133" s="39"/>
      <c r="H133" s="39"/>
      <c r="I133" s="39"/>
      <c r="J133" s="39"/>
      <c r="K133" s="39"/>
      <c r="L133" s="39"/>
      <c r="M133" s="39"/>
      <c r="N133" s="39"/>
      <c r="O133" s="39"/>
      <c r="P133" s="39"/>
      <c r="Q133" s="39"/>
      <c r="R133" s="39"/>
      <c r="S133" s="39"/>
      <c r="T133" s="39"/>
      <c r="U133" s="39"/>
      <c r="V133" s="39"/>
      <c r="W133" s="39"/>
    </row>
    <row r="134" spans="2:23" x14ac:dyDescent="0.25">
      <c r="B134" s="39"/>
      <c r="C134" s="39"/>
      <c r="D134" s="39"/>
      <c r="E134" s="39"/>
      <c r="F134" s="39"/>
      <c r="G134" s="39"/>
      <c r="H134" s="39"/>
      <c r="I134" s="39"/>
      <c r="J134" s="39"/>
      <c r="K134" s="39"/>
      <c r="L134" s="39"/>
      <c r="M134" s="39"/>
      <c r="N134" s="39"/>
      <c r="O134" s="39"/>
      <c r="P134" s="39"/>
      <c r="Q134" s="39"/>
      <c r="R134" s="39"/>
      <c r="S134" s="39"/>
      <c r="T134" s="39"/>
      <c r="U134" s="39"/>
      <c r="V134" s="39"/>
      <c r="W134" s="39"/>
    </row>
    <row r="135" spans="2:23" x14ac:dyDescent="0.25">
      <c r="B135" s="39"/>
      <c r="C135" s="39"/>
      <c r="D135" s="39"/>
      <c r="E135" s="39"/>
      <c r="F135" s="39"/>
      <c r="G135" s="39"/>
      <c r="H135" s="39"/>
      <c r="I135" s="39"/>
      <c r="J135" s="39"/>
      <c r="K135" s="39"/>
      <c r="L135" s="39"/>
      <c r="M135" s="39"/>
      <c r="N135" s="39"/>
      <c r="O135" s="39"/>
      <c r="P135" s="39"/>
      <c r="Q135" s="39"/>
      <c r="R135" s="39"/>
      <c r="S135" s="39"/>
      <c r="T135" s="39"/>
      <c r="U135" s="39"/>
      <c r="V135" s="39"/>
      <c r="W135" s="39"/>
    </row>
    <row r="136" spans="2:23" x14ac:dyDescent="0.25">
      <c r="B136" s="39"/>
      <c r="C136" s="39"/>
      <c r="D136" s="39"/>
      <c r="E136" s="39"/>
      <c r="F136" s="39"/>
      <c r="G136" s="39"/>
      <c r="H136" s="39"/>
      <c r="I136" s="39"/>
      <c r="J136" s="39"/>
      <c r="K136" s="39"/>
      <c r="L136" s="39"/>
      <c r="M136" s="39"/>
      <c r="N136" s="39"/>
      <c r="O136" s="39"/>
      <c r="P136" s="39"/>
      <c r="Q136" s="39"/>
      <c r="R136" s="39"/>
      <c r="S136" s="39"/>
      <c r="T136" s="39"/>
      <c r="U136" s="39"/>
      <c r="V136" s="39"/>
      <c r="W136" s="39"/>
    </row>
    <row r="137" spans="2:23" x14ac:dyDescent="0.25">
      <c r="B137" s="39"/>
      <c r="C137" s="39"/>
      <c r="D137" s="39"/>
      <c r="E137" s="39"/>
      <c r="F137" s="39"/>
      <c r="G137" s="39"/>
      <c r="H137" s="39"/>
      <c r="I137" s="39"/>
      <c r="J137" s="39"/>
      <c r="K137" s="39"/>
      <c r="L137" s="39"/>
      <c r="M137" s="39"/>
      <c r="N137" s="39"/>
      <c r="O137" s="39"/>
      <c r="P137" s="39"/>
      <c r="Q137" s="39"/>
      <c r="R137" s="39"/>
      <c r="S137" s="39"/>
      <c r="T137" s="39"/>
      <c r="U137" s="39"/>
      <c r="V137" s="39"/>
      <c r="W137" s="39"/>
    </row>
    <row r="138" spans="2:23" x14ac:dyDescent="0.25">
      <c r="B138" s="39"/>
      <c r="C138" s="39"/>
      <c r="D138" s="39"/>
      <c r="E138" s="39"/>
      <c r="F138" s="39"/>
      <c r="G138" s="39"/>
      <c r="H138" s="39"/>
      <c r="I138" s="39"/>
      <c r="J138" s="39"/>
      <c r="K138" s="39"/>
      <c r="L138" s="39"/>
      <c r="M138" s="39"/>
      <c r="N138" s="39"/>
      <c r="O138" s="39"/>
      <c r="P138" s="39"/>
      <c r="Q138" s="39"/>
      <c r="R138" s="39"/>
      <c r="S138" s="39"/>
      <c r="T138" s="39"/>
      <c r="U138" s="39"/>
      <c r="V138" s="39"/>
      <c r="W138" s="39"/>
    </row>
    <row r="139" spans="2:23" x14ac:dyDescent="0.25">
      <c r="B139" s="39"/>
      <c r="C139" s="39"/>
      <c r="D139" s="39"/>
      <c r="E139" s="39"/>
      <c r="F139" s="39"/>
      <c r="G139" s="39"/>
      <c r="H139" s="39"/>
      <c r="I139" s="39"/>
      <c r="J139" s="39"/>
      <c r="K139" s="39"/>
      <c r="L139" s="39"/>
      <c r="M139" s="39"/>
      <c r="N139" s="39"/>
      <c r="O139" s="39"/>
      <c r="P139" s="39"/>
      <c r="Q139" s="39"/>
      <c r="R139" s="39"/>
      <c r="S139" s="39"/>
      <c r="T139" s="39"/>
      <c r="U139" s="39"/>
      <c r="V139" s="39"/>
      <c r="W139" s="39"/>
    </row>
    <row r="140" spans="2:23" x14ac:dyDescent="0.25">
      <c r="B140" s="39"/>
      <c r="C140" s="39"/>
      <c r="D140" s="39"/>
      <c r="E140" s="39"/>
      <c r="F140" s="39"/>
      <c r="G140" s="39"/>
      <c r="H140" s="39"/>
      <c r="I140" s="39"/>
      <c r="J140" s="39"/>
      <c r="K140" s="39"/>
      <c r="L140" s="39"/>
      <c r="M140" s="39"/>
      <c r="N140" s="39"/>
      <c r="O140" s="39"/>
      <c r="P140" s="39"/>
      <c r="Q140" s="39"/>
      <c r="R140" s="39"/>
      <c r="S140" s="39"/>
      <c r="T140" s="39"/>
      <c r="U140" s="39"/>
      <c r="V140" s="39"/>
      <c r="W140" s="39"/>
    </row>
    <row r="141" spans="2:23" x14ac:dyDescent="0.25">
      <c r="B141" s="39"/>
      <c r="C141" s="39"/>
      <c r="D141" s="39"/>
      <c r="E141" s="39"/>
      <c r="F141" s="39"/>
      <c r="G141" s="39"/>
      <c r="H141" s="39"/>
      <c r="I141" s="39"/>
      <c r="J141" s="39"/>
      <c r="K141" s="39"/>
      <c r="L141" s="39"/>
      <c r="M141" s="39"/>
      <c r="N141" s="39"/>
      <c r="O141" s="39"/>
      <c r="P141" s="39"/>
      <c r="Q141" s="39"/>
      <c r="R141" s="39"/>
      <c r="S141" s="39"/>
      <c r="T141" s="39"/>
      <c r="U141" s="39"/>
      <c r="V141" s="39"/>
      <c r="W141" s="39"/>
    </row>
    <row r="142" spans="2:23" x14ac:dyDescent="0.25">
      <c r="B142" s="39"/>
      <c r="C142" s="39"/>
      <c r="D142" s="39"/>
      <c r="E142" s="39"/>
      <c r="F142" s="39"/>
      <c r="G142" s="39"/>
      <c r="H142" s="39"/>
      <c r="I142" s="39"/>
      <c r="J142" s="39"/>
      <c r="K142" s="39"/>
      <c r="L142" s="39"/>
      <c r="M142" s="39"/>
      <c r="N142" s="39"/>
      <c r="O142" s="39"/>
      <c r="P142" s="39"/>
      <c r="Q142" s="39"/>
      <c r="R142" s="39"/>
      <c r="S142" s="39"/>
      <c r="T142" s="39"/>
      <c r="U142" s="39"/>
      <c r="V142" s="39"/>
      <c r="W142" s="39"/>
    </row>
    <row r="143" spans="2:23" x14ac:dyDescent="0.25">
      <c r="B143" s="39"/>
      <c r="C143" s="39"/>
      <c r="D143" s="39"/>
      <c r="E143" s="39"/>
      <c r="F143" s="39"/>
      <c r="G143" s="39"/>
      <c r="H143" s="39"/>
      <c r="I143" s="39"/>
      <c r="J143" s="39"/>
      <c r="K143" s="39"/>
      <c r="L143" s="39"/>
      <c r="M143" s="39"/>
      <c r="N143" s="39"/>
      <c r="O143" s="39"/>
      <c r="P143" s="39"/>
      <c r="Q143" s="39"/>
      <c r="R143" s="39"/>
      <c r="S143" s="39"/>
      <c r="T143" s="39"/>
      <c r="U143" s="39"/>
      <c r="V143" s="39"/>
      <c r="W143" s="39"/>
    </row>
    <row r="144" spans="2:23" x14ac:dyDescent="0.25">
      <c r="B144" s="39"/>
      <c r="C144" s="39"/>
      <c r="D144" s="39"/>
      <c r="E144" s="39"/>
      <c r="F144" s="39"/>
      <c r="G144" s="39"/>
      <c r="H144" s="39"/>
      <c r="I144" s="39"/>
      <c r="J144" s="39"/>
      <c r="K144" s="39"/>
      <c r="L144" s="39"/>
      <c r="M144" s="39"/>
      <c r="N144" s="39"/>
      <c r="O144" s="39"/>
      <c r="P144" s="39"/>
      <c r="Q144" s="39"/>
      <c r="R144" s="39"/>
      <c r="S144" s="39"/>
      <c r="T144" s="39"/>
      <c r="U144" s="39"/>
      <c r="V144" s="39"/>
      <c r="W144" s="39"/>
    </row>
    <row r="145" spans="2:23" x14ac:dyDescent="0.25">
      <c r="B145" s="39"/>
      <c r="C145" s="39"/>
      <c r="D145" s="39"/>
      <c r="E145" s="39"/>
      <c r="F145" s="39"/>
      <c r="G145" s="39"/>
      <c r="H145" s="39"/>
      <c r="I145" s="39"/>
      <c r="J145" s="39"/>
      <c r="K145" s="39"/>
      <c r="L145" s="39"/>
      <c r="M145" s="39"/>
      <c r="N145" s="39"/>
      <c r="O145" s="39"/>
      <c r="P145" s="39"/>
      <c r="Q145" s="39"/>
      <c r="R145" s="39"/>
      <c r="S145" s="39"/>
      <c r="T145" s="39"/>
      <c r="U145" s="39"/>
      <c r="V145" s="39"/>
      <c r="W145" s="39"/>
    </row>
    <row r="146" spans="2:23" x14ac:dyDescent="0.25">
      <c r="B146" s="39"/>
      <c r="C146" s="39"/>
      <c r="D146" s="39"/>
      <c r="E146" s="39"/>
      <c r="F146" s="39"/>
      <c r="G146" s="39"/>
      <c r="H146" s="39"/>
      <c r="I146" s="39"/>
      <c r="J146" s="39"/>
      <c r="K146" s="39"/>
      <c r="L146" s="39"/>
      <c r="M146" s="39"/>
      <c r="N146" s="39"/>
      <c r="O146" s="39"/>
      <c r="P146" s="39"/>
      <c r="Q146" s="39"/>
      <c r="R146" s="39"/>
      <c r="S146" s="39"/>
      <c r="T146" s="39"/>
      <c r="U146" s="39"/>
      <c r="V146" s="39"/>
      <c r="W146" s="39"/>
    </row>
    <row r="147" spans="2:23" x14ac:dyDescent="0.25">
      <c r="B147" s="39"/>
      <c r="C147" s="39"/>
      <c r="D147" s="39"/>
      <c r="E147" s="39"/>
      <c r="F147" s="39"/>
      <c r="G147" s="39"/>
      <c r="H147" s="39"/>
      <c r="I147" s="39"/>
      <c r="J147" s="39"/>
      <c r="K147" s="39"/>
      <c r="L147" s="39"/>
      <c r="M147" s="39"/>
      <c r="N147" s="39"/>
      <c r="O147" s="39"/>
      <c r="P147" s="39"/>
      <c r="Q147" s="39"/>
      <c r="R147" s="39"/>
      <c r="S147" s="39"/>
      <c r="T147" s="39"/>
      <c r="U147" s="39"/>
      <c r="V147" s="39"/>
      <c r="W147" s="39"/>
    </row>
    <row r="148" spans="2:23" x14ac:dyDescent="0.25">
      <c r="B148" s="39"/>
      <c r="C148" s="39"/>
      <c r="D148" s="39"/>
      <c r="E148" s="39"/>
      <c r="F148" s="39"/>
      <c r="G148" s="39"/>
      <c r="H148" s="39"/>
      <c r="I148" s="39"/>
      <c r="J148" s="39"/>
      <c r="K148" s="39"/>
      <c r="L148" s="39"/>
      <c r="M148" s="39"/>
      <c r="N148" s="39"/>
      <c r="O148" s="39"/>
      <c r="P148" s="39"/>
      <c r="Q148" s="39"/>
      <c r="R148" s="39"/>
      <c r="S148" s="39"/>
      <c r="T148" s="39"/>
      <c r="U148" s="39"/>
      <c r="V148" s="39"/>
      <c r="W148" s="39"/>
    </row>
    <row r="149" spans="2:23" x14ac:dyDescent="0.25">
      <c r="B149" s="39"/>
      <c r="C149" s="39"/>
      <c r="D149" s="39"/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  <c r="S149" s="39"/>
      <c r="T149" s="39"/>
      <c r="U149" s="39"/>
      <c r="V149" s="39"/>
      <c r="W149" s="39"/>
    </row>
    <row r="150" spans="2:23" x14ac:dyDescent="0.25">
      <c r="B150" s="39"/>
      <c r="C150" s="39"/>
      <c r="D150" s="39"/>
      <c r="E150" s="39"/>
      <c r="F150" s="39"/>
      <c r="G150" s="39"/>
      <c r="H150" s="39"/>
      <c r="I150" s="39"/>
      <c r="J150" s="39"/>
      <c r="K150" s="39"/>
      <c r="L150" s="39"/>
      <c r="M150" s="39"/>
      <c r="N150" s="39"/>
      <c r="O150" s="39"/>
      <c r="P150" s="39"/>
      <c r="Q150" s="39"/>
      <c r="R150" s="39"/>
      <c r="S150" s="39"/>
      <c r="T150" s="39"/>
      <c r="U150" s="39"/>
      <c r="V150" s="39"/>
      <c r="W150" s="39"/>
    </row>
    <row r="151" spans="2:23" x14ac:dyDescent="0.25">
      <c r="B151" s="39"/>
      <c r="C151" s="39"/>
      <c r="D151" s="39"/>
      <c r="E151" s="39"/>
      <c r="F151" s="39"/>
      <c r="G151" s="39"/>
      <c r="H151" s="39"/>
      <c r="I151" s="39"/>
      <c r="J151" s="39"/>
      <c r="K151" s="39"/>
      <c r="L151" s="39"/>
      <c r="M151" s="39"/>
      <c r="N151" s="39"/>
      <c r="O151" s="39"/>
      <c r="P151" s="39"/>
      <c r="Q151" s="39"/>
      <c r="R151" s="39"/>
      <c r="S151" s="39"/>
      <c r="T151" s="39"/>
      <c r="U151" s="39"/>
      <c r="V151" s="39"/>
      <c r="W151" s="39"/>
    </row>
    <row r="152" spans="2:23" x14ac:dyDescent="0.25">
      <c r="B152" s="39"/>
      <c r="C152" s="39"/>
      <c r="D152" s="39"/>
      <c r="E152" s="39"/>
      <c r="F152" s="39"/>
      <c r="G152" s="39"/>
      <c r="H152" s="39"/>
      <c r="I152" s="39"/>
      <c r="J152" s="39"/>
      <c r="K152" s="39"/>
      <c r="L152" s="39"/>
      <c r="M152" s="39"/>
      <c r="N152" s="39"/>
      <c r="O152" s="39"/>
      <c r="P152" s="39"/>
      <c r="Q152" s="39"/>
      <c r="R152" s="39"/>
      <c r="S152" s="39"/>
      <c r="T152" s="39"/>
      <c r="U152" s="39"/>
      <c r="V152" s="39"/>
      <c r="W152" s="39"/>
    </row>
    <row r="153" spans="2:23" x14ac:dyDescent="0.25">
      <c r="B153" s="39"/>
      <c r="C153" s="39"/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  <c r="S153" s="39"/>
      <c r="T153" s="39"/>
      <c r="U153" s="39"/>
      <c r="V153" s="39"/>
      <c r="W153" s="39"/>
    </row>
    <row r="154" spans="2:23" x14ac:dyDescent="0.25">
      <c r="B154" s="39"/>
      <c r="C154" s="39"/>
      <c r="D154" s="39"/>
      <c r="E154" s="39"/>
      <c r="F154" s="39"/>
      <c r="G154" s="39"/>
      <c r="H154" s="39"/>
      <c r="I154" s="39"/>
      <c r="J154" s="39"/>
      <c r="K154" s="39"/>
      <c r="L154" s="39"/>
      <c r="M154" s="39"/>
      <c r="N154" s="39"/>
      <c r="O154" s="39"/>
      <c r="P154" s="39"/>
      <c r="Q154" s="39"/>
      <c r="R154" s="39"/>
      <c r="S154" s="39"/>
      <c r="T154" s="39"/>
      <c r="U154" s="39"/>
      <c r="V154" s="39"/>
      <c r="W154" s="39"/>
    </row>
    <row r="155" spans="2:23" x14ac:dyDescent="0.25">
      <c r="B155" s="39"/>
      <c r="C155" s="39"/>
      <c r="D155" s="39"/>
      <c r="E155" s="39"/>
      <c r="F155" s="39"/>
      <c r="G155" s="39"/>
      <c r="H155" s="39"/>
      <c r="I155" s="39"/>
      <c r="J155" s="39"/>
      <c r="K155" s="39"/>
      <c r="L155" s="39"/>
      <c r="M155" s="39"/>
      <c r="N155" s="39"/>
      <c r="O155" s="39"/>
      <c r="P155" s="39"/>
      <c r="Q155" s="39"/>
      <c r="R155" s="39"/>
      <c r="S155" s="39"/>
      <c r="T155" s="39"/>
      <c r="U155" s="39"/>
      <c r="V155" s="39"/>
      <c r="W155" s="39"/>
    </row>
    <row r="156" spans="2:23" x14ac:dyDescent="0.25">
      <c r="B156" s="39"/>
      <c r="C156" s="39"/>
      <c r="D156" s="39"/>
      <c r="E156" s="39"/>
      <c r="F156" s="39"/>
      <c r="G156" s="39"/>
      <c r="H156" s="39"/>
      <c r="I156" s="39"/>
      <c r="J156" s="39"/>
      <c r="K156" s="39"/>
      <c r="L156" s="39"/>
      <c r="M156" s="39"/>
      <c r="N156" s="39"/>
      <c r="O156" s="39"/>
      <c r="P156" s="39"/>
      <c r="Q156" s="39"/>
      <c r="R156" s="39"/>
      <c r="S156" s="39"/>
      <c r="T156" s="39"/>
      <c r="U156" s="39"/>
      <c r="V156" s="39"/>
      <c r="W156" s="39"/>
    </row>
    <row r="157" spans="2:23" x14ac:dyDescent="0.25">
      <c r="B157" s="39"/>
      <c r="C157" s="39"/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  <c r="S157" s="39"/>
      <c r="T157" s="39"/>
      <c r="U157" s="39"/>
      <c r="V157" s="39"/>
      <c r="W157" s="39"/>
    </row>
    <row r="158" spans="2:23" x14ac:dyDescent="0.25">
      <c r="B158" s="39"/>
      <c r="C158" s="39"/>
      <c r="D158" s="39"/>
      <c r="E158" s="39"/>
      <c r="F158" s="39"/>
      <c r="G158" s="39"/>
      <c r="H158" s="39"/>
      <c r="I158" s="39"/>
      <c r="J158" s="39"/>
      <c r="K158" s="39"/>
      <c r="L158" s="39"/>
      <c r="M158" s="39"/>
      <c r="N158" s="39"/>
      <c r="O158" s="39"/>
      <c r="P158" s="39"/>
      <c r="Q158" s="39"/>
      <c r="R158" s="39"/>
      <c r="S158" s="39"/>
      <c r="T158" s="39"/>
      <c r="U158" s="39"/>
      <c r="V158" s="39"/>
      <c r="W158" s="39"/>
    </row>
    <row r="159" spans="2:23" x14ac:dyDescent="0.25">
      <c r="B159" s="39"/>
      <c r="C159" s="39"/>
      <c r="D159" s="39"/>
      <c r="E159" s="39"/>
      <c r="F159" s="39"/>
      <c r="G159" s="39"/>
      <c r="H159" s="39"/>
      <c r="I159" s="39"/>
      <c r="J159" s="39"/>
      <c r="K159" s="39"/>
      <c r="L159" s="39"/>
      <c r="M159" s="39"/>
      <c r="N159" s="39"/>
      <c r="O159" s="39"/>
      <c r="P159" s="39"/>
      <c r="Q159" s="39"/>
      <c r="R159" s="39"/>
      <c r="S159" s="39"/>
      <c r="T159" s="39"/>
      <c r="U159" s="39"/>
      <c r="V159" s="39"/>
      <c r="W159" s="39"/>
    </row>
  </sheetData>
  <sortState xmlns:xlrd2="http://schemas.microsoft.com/office/spreadsheetml/2017/richdata2" ref="T2:T32">
    <sortCondition descending="1" ref="T2"/>
  </sortState>
  <mergeCells count="2">
    <mergeCell ref="J18:K18"/>
    <mergeCell ref="J17:K17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A1:AZ296"/>
  <sheetViews>
    <sheetView zoomScaleNormal="100" workbookViewId="0">
      <selection activeCell="H3" sqref="H3"/>
    </sheetView>
  </sheetViews>
  <sheetFormatPr defaultColWidth="11.42578125" defaultRowHeight="15.75" x14ac:dyDescent="0.25"/>
  <cols>
    <col min="1" max="2" width="3.140625" style="40" customWidth="1"/>
    <col min="3" max="3" width="30" style="40" customWidth="1"/>
    <col min="4" max="4" width="7.140625" style="40" customWidth="1"/>
    <col min="5" max="5" width="9.28515625" style="161" customWidth="1"/>
    <col min="6" max="7" width="12.85546875" style="40" customWidth="1"/>
    <col min="8" max="8" width="9.28515625" style="40" customWidth="1"/>
    <col min="9" max="9" width="3.140625" style="40" customWidth="1"/>
    <col min="10" max="10" width="4.28515625" style="118" customWidth="1"/>
    <col min="11" max="11" width="30" style="109" customWidth="1"/>
    <col min="12" max="12" width="9.28515625" style="109" customWidth="1"/>
    <col min="13" max="13" width="3.140625" style="40" customWidth="1"/>
    <col min="14" max="14" width="5.7109375" style="40" customWidth="1"/>
    <col min="15" max="17" width="10" style="40" customWidth="1"/>
    <col min="18" max="18" width="3.140625" style="40" customWidth="1"/>
    <col min="19" max="19" width="42.85546875" style="40" customWidth="1"/>
    <col min="20" max="20" width="3.140625" style="40" customWidth="1"/>
    <col min="21" max="24" width="11.42578125" style="40" customWidth="1"/>
    <col min="25" max="16384" width="11.42578125" style="40"/>
  </cols>
  <sheetData>
    <row r="1" spans="1:52" ht="15.75" customHeight="1" x14ac:dyDescent="0.25">
      <c r="A1" s="39"/>
      <c r="B1" s="34"/>
      <c r="C1" s="34"/>
      <c r="D1" s="34"/>
      <c r="E1" s="151"/>
      <c r="F1" s="34"/>
      <c r="G1" s="34"/>
      <c r="H1" s="34"/>
      <c r="I1" s="34"/>
      <c r="J1" s="7"/>
      <c r="K1" s="27"/>
      <c r="L1" s="27"/>
      <c r="N1" s="39"/>
      <c r="O1" s="39"/>
      <c r="P1" s="39"/>
      <c r="Q1" s="39"/>
      <c r="R1" s="39"/>
      <c r="S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39"/>
      <c r="AJ1" s="39"/>
      <c r="AK1" s="39"/>
      <c r="AL1" s="39"/>
      <c r="AM1" s="39"/>
      <c r="AN1" s="39"/>
      <c r="AO1" s="39"/>
      <c r="AP1" s="39"/>
      <c r="AQ1" s="39"/>
      <c r="AR1" s="39"/>
      <c r="AS1" s="39"/>
      <c r="AT1" s="39"/>
      <c r="AU1" s="39"/>
      <c r="AV1" s="39"/>
      <c r="AW1" s="39"/>
      <c r="AX1" s="39"/>
      <c r="AY1" s="39"/>
      <c r="AZ1" s="39"/>
    </row>
    <row r="2" spans="1:52" ht="15.75" customHeight="1" x14ac:dyDescent="0.25">
      <c r="A2" s="39"/>
      <c r="B2" s="85" t="s">
        <v>8</v>
      </c>
      <c r="C2" s="86" t="s">
        <v>9</v>
      </c>
      <c r="D2" s="86" t="s">
        <v>77</v>
      </c>
      <c r="E2" s="86" t="s">
        <v>438</v>
      </c>
      <c r="F2" s="86" t="s">
        <v>12</v>
      </c>
      <c r="G2" s="86" t="s">
        <v>14</v>
      </c>
      <c r="H2" s="79" t="s">
        <v>20</v>
      </c>
      <c r="I2" s="6"/>
      <c r="J2" s="85" t="s">
        <v>31</v>
      </c>
      <c r="K2" s="86" t="s">
        <v>30</v>
      </c>
      <c r="L2" s="79" t="s">
        <v>20</v>
      </c>
      <c r="M2" s="39"/>
      <c r="N2" s="39"/>
      <c r="O2" s="39"/>
      <c r="P2" s="39"/>
      <c r="Q2" s="39"/>
      <c r="R2" s="39"/>
      <c r="S2" s="39"/>
      <c r="T2" s="6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39"/>
      <c r="AJ2" s="39"/>
      <c r="AK2" s="39"/>
      <c r="AL2" s="39"/>
      <c r="AM2" s="39"/>
      <c r="AN2" s="39"/>
      <c r="AO2" s="39"/>
      <c r="AP2" s="39"/>
      <c r="AQ2" s="39"/>
      <c r="AR2" s="39"/>
      <c r="AS2" s="39"/>
      <c r="AT2" s="39"/>
      <c r="AU2" s="39"/>
      <c r="AV2" s="39"/>
      <c r="AW2" s="39"/>
      <c r="AX2" s="39"/>
      <c r="AY2" s="39"/>
      <c r="AZ2" s="39"/>
    </row>
    <row r="3" spans="1:52" ht="15.75" customHeight="1" x14ac:dyDescent="0.25">
      <c r="A3" s="39"/>
      <c r="B3" s="70">
        <v>1</v>
      </c>
      <c r="C3" s="73" t="s">
        <v>116</v>
      </c>
      <c r="D3" s="73">
        <v>2017</v>
      </c>
      <c r="E3" s="152" t="s">
        <v>440</v>
      </c>
      <c r="F3" s="84">
        <v>44186</v>
      </c>
      <c r="G3" s="74">
        <v>44206</v>
      </c>
      <c r="H3" s="75">
        <v>4.197916666666667</v>
      </c>
      <c r="I3" s="6"/>
      <c r="J3" s="177" t="s">
        <v>118</v>
      </c>
      <c r="K3" s="80" t="s">
        <v>25</v>
      </c>
      <c r="L3" s="75">
        <v>0.21249999999999999</v>
      </c>
      <c r="M3" s="39"/>
      <c r="N3" s="39"/>
      <c r="O3" s="39"/>
      <c r="P3" s="39"/>
      <c r="Q3" s="39"/>
      <c r="R3" s="39"/>
      <c r="S3" s="39"/>
      <c r="T3" s="6"/>
      <c r="U3" s="39"/>
      <c r="V3" s="39"/>
      <c r="W3" s="39"/>
      <c r="X3" s="39"/>
      <c r="Y3" s="39"/>
      <c r="Z3" s="39"/>
      <c r="AA3" s="39"/>
      <c r="AB3" s="39"/>
      <c r="AC3" s="39"/>
      <c r="AD3" s="39"/>
      <c r="AE3" s="39"/>
      <c r="AF3" s="39"/>
      <c r="AG3" s="39"/>
      <c r="AH3" s="39"/>
      <c r="AI3" s="39"/>
      <c r="AJ3" s="39"/>
      <c r="AK3" s="39"/>
      <c r="AL3" s="39"/>
      <c r="AM3" s="39"/>
      <c r="AN3" s="39"/>
      <c r="AO3" s="39"/>
      <c r="AP3" s="39"/>
      <c r="AQ3" s="39"/>
      <c r="AR3" s="39"/>
      <c r="AS3" s="39"/>
      <c r="AT3" s="39"/>
      <c r="AU3" s="39"/>
      <c r="AV3" s="39"/>
      <c r="AW3" s="39"/>
      <c r="AX3" s="39"/>
      <c r="AY3" s="39"/>
      <c r="AZ3" s="39"/>
    </row>
    <row r="4" spans="1:52" ht="15.75" customHeight="1" x14ac:dyDescent="0.25">
      <c r="A4" s="39"/>
      <c r="B4" s="78">
        <v>2</v>
      </c>
      <c r="C4" s="54" t="s">
        <v>133</v>
      </c>
      <c r="D4" s="54">
        <v>2019</v>
      </c>
      <c r="E4" s="153" t="s">
        <v>440</v>
      </c>
      <c r="F4" s="69" t="s">
        <v>134</v>
      </c>
      <c r="G4" s="69" t="s">
        <v>135</v>
      </c>
      <c r="H4" s="60">
        <v>0.30138888888888887</v>
      </c>
      <c r="I4" s="6"/>
      <c r="J4" s="178"/>
      <c r="K4" s="54" t="s">
        <v>127</v>
      </c>
      <c r="L4" s="60">
        <v>1.9791666666666667</v>
      </c>
      <c r="M4" s="39"/>
      <c r="N4" s="39"/>
      <c r="O4" s="39"/>
      <c r="P4" s="39"/>
      <c r="Q4" s="39"/>
      <c r="R4" s="39"/>
      <c r="S4" s="39"/>
      <c r="T4" s="6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39"/>
      <c r="AJ4" s="39"/>
      <c r="AK4" s="39"/>
      <c r="AL4" s="39"/>
      <c r="AM4" s="39"/>
      <c r="AN4" s="39"/>
      <c r="AO4" s="39"/>
      <c r="AP4" s="39"/>
      <c r="AQ4" s="39"/>
      <c r="AR4" s="39"/>
      <c r="AS4" s="39"/>
      <c r="AT4" s="39"/>
      <c r="AU4" s="39"/>
      <c r="AV4" s="39"/>
      <c r="AW4" s="39"/>
      <c r="AX4" s="39"/>
      <c r="AY4" s="39"/>
      <c r="AZ4" s="39"/>
    </row>
    <row r="5" spans="1:52" ht="15.75" customHeight="1" x14ac:dyDescent="0.25">
      <c r="A5" s="39"/>
      <c r="B5" s="70">
        <v>3</v>
      </c>
      <c r="C5" s="73" t="s">
        <v>137</v>
      </c>
      <c r="D5" s="73">
        <v>2016</v>
      </c>
      <c r="E5" s="152" t="s">
        <v>440</v>
      </c>
      <c r="F5" s="74">
        <v>44228</v>
      </c>
      <c r="G5" s="74" t="s">
        <v>138</v>
      </c>
      <c r="H5" s="75">
        <v>0.2076388888888889</v>
      </c>
      <c r="I5" s="6"/>
      <c r="J5" s="178"/>
      <c r="K5" s="73" t="s">
        <v>132</v>
      </c>
      <c r="L5" s="75">
        <v>0.46180555555555558</v>
      </c>
      <c r="M5" s="39"/>
      <c r="N5" s="39"/>
      <c r="O5" s="39"/>
      <c r="P5" s="39"/>
      <c r="Q5" s="39"/>
      <c r="R5" s="39"/>
      <c r="S5" s="39"/>
      <c r="T5" s="6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  <c r="AL5" s="39"/>
      <c r="AM5" s="39"/>
      <c r="AN5" s="39"/>
      <c r="AO5" s="39"/>
      <c r="AP5" s="39"/>
      <c r="AQ5" s="39"/>
      <c r="AR5" s="39"/>
      <c r="AS5" s="39"/>
      <c r="AT5" s="39"/>
      <c r="AU5" s="39"/>
      <c r="AV5" s="39"/>
      <c r="AW5" s="39"/>
      <c r="AX5" s="39"/>
      <c r="AY5" s="39"/>
      <c r="AZ5" s="39"/>
    </row>
    <row r="6" spans="1:52" ht="15.75" customHeight="1" x14ac:dyDescent="0.25">
      <c r="A6" s="39"/>
      <c r="B6" s="78">
        <v>4</v>
      </c>
      <c r="C6" s="54" t="s">
        <v>145</v>
      </c>
      <c r="D6" s="54">
        <v>2021</v>
      </c>
      <c r="E6" s="153" t="s">
        <v>440</v>
      </c>
      <c r="F6" s="69" t="s">
        <v>146</v>
      </c>
      <c r="G6" s="69" t="s">
        <v>166</v>
      </c>
      <c r="H6" s="60">
        <v>1.2437499999999999</v>
      </c>
      <c r="I6" s="6"/>
      <c r="J6" s="178"/>
      <c r="K6" s="54" t="s">
        <v>129</v>
      </c>
      <c r="L6" s="60">
        <v>0.27777777777777779</v>
      </c>
      <c r="M6" s="39"/>
      <c r="N6" s="39"/>
      <c r="O6" s="39"/>
      <c r="P6" s="39"/>
      <c r="Q6" s="39"/>
      <c r="R6" s="39"/>
      <c r="S6" s="39"/>
      <c r="T6" s="6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/>
      <c r="AL6" s="39"/>
      <c r="AM6" s="39"/>
      <c r="AN6" s="39"/>
      <c r="AO6" s="39"/>
      <c r="AP6" s="39"/>
      <c r="AQ6" s="39"/>
      <c r="AR6" s="39"/>
      <c r="AS6" s="39"/>
      <c r="AT6" s="39"/>
      <c r="AU6" s="39"/>
      <c r="AV6" s="39"/>
      <c r="AW6" s="39"/>
      <c r="AX6" s="39"/>
      <c r="AY6" s="39"/>
      <c r="AZ6" s="39"/>
    </row>
    <row r="7" spans="1:52" ht="15.75" customHeight="1" x14ac:dyDescent="0.25">
      <c r="A7" s="39"/>
      <c r="B7" s="70">
        <v>5</v>
      </c>
      <c r="C7" s="73" t="s">
        <v>148</v>
      </c>
      <c r="D7" s="73">
        <v>2021</v>
      </c>
      <c r="E7" s="152" t="s">
        <v>440</v>
      </c>
      <c r="F7" s="74" t="s">
        <v>147</v>
      </c>
      <c r="G7" s="74" t="s">
        <v>149</v>
      </c>
      <c r="H7" s="75">
        <v>0.27916666666666667</v>
      </c>
      <c r="I7" s="6"/>
      <c r="J7" s="178"/>
      <c r="K7" s="73" t="s">
        <v>136</v>
      </c>
      <c r="L7" s="75">
        <v>8.1944444444444445E-2</v>
      </c>
      <c r="M7" s="39"/>
      <c r="N7" s="39"/>
      <c r="O7" s="39"/>
      <c r="P7" s="39"/>
      <c r="Q7" s="39"/>
      <c r="R7" s="39"/>
      <c r="S7" s="39"/>
      <c r="T7" s="6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39"/>
      <c r="AJ7" s="39"/>
      <c r="AK7" s="39"/>
      <c r="AL7" s="39"/>
      <c r="AM7" s="39"/>
      <c r="AN7" s="39"/>
      <c r="AO7" s="39"/>
      <c r="AP7" s="39"/>
      <c r="AQ7" s="39"/>
      <c r="AR7" s="39"/>
      <c r="AS7" s="39"/>
      <c r="AT7" s="39"/>
      <c r="AU7" s="39"/>
      <c r="AV7" s="39"/>
      <c r="AW7" s="39"/>
      <c r="AX7" s="39"/>
      <c r="AY7" s="39"/>
      <c r="AZ7" s="39"/>
    </row>
    <row r="8" spans="1:52" ht="15.75" customHeight="1" x14ac:dyDescent="0.25">
      <c r="A8" s="39"/>
      <c r="B8" s="78">
        <v>6</v>
      </c>
      <c r="C8" s="54" t="s">
        <v>155</v>
      </c>
      <c r="D8" s="54">
        <v>2011</v>
      </c>
      <c r="E8" s="153" t="s">
        <v>440</v>
      </c>
      <c r="F8" s="69" t="s">
        <v>154</v>
      </c>
      <c r="G8" s="69" t="s">
        <v>154</v>
      </c>
      <c r="H8" s="60">
        <v>6.1111111111111116E-2</v>
      </c>
      <c r="I8" s="6"/>
      <c r="J8" s="178"/>
      <c r="K8" s="54" t="s">
        <v>137</v>
      </c>
      <c r="L8" s="60">
        <v>7.1527777777777787E-2</v>
      </c>
      <c r="M8" s="39"/>
      <c r="N8" s="39"/>
      <c r="O8" s="39"/>
      <c r="P8" s="39"/>
      <c r="Q8" s="39"/>
      <c r="R8" s="39"/>
      <c r="S8" s="39"/>
      <c r="T8" s="6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  <c r="AN8" s="39"/>
      <c r="AO8" s="39"/>
      <c r="AP8" s="39"/>
      <c r="AQ8" s="39"/>
      <c r="AR8" s="39"/>
      <c r="AS8" s="39"/>
      <c r="AT8" s="39"/>
      <c r="AU8" s="39"/>
      <c r="AV8" s="39"/>
      <c r="AW8" s="39"/>
      <c r="AX8" s="39"/>
      <c r="AY8" s="39"/>
      <c r="AZ8" s="39"/>
    </row>
    <row r="9" spans="1:52" ht="15.75" customHeight="1" x14ac:dyDescent="0.25">
      <c r="A9" s="39"/>
      <c r="B9" s="70">
        <v>7</v>
      </c>
      <c r="C9" s="73" t="s">
        <v>204</v>
      </c>
      <c r="D9" s="73">
        <v>2020</v>
      </c>
      <c r="E9" s="152" t="s">
        <v>440</v>
      </c>
      <c r="F9" s="74" t="s">
        <v>157</v>
      </c>
      <c r="G9" s="74" t="s">
        <v>156</v>
      </c>
      <c r="H9" s="75">
        <v>0.11180555555555556</v>
      </c>
      <c r="I9" s="6"/>
      <c r="J9" s="177" t="s">
        <v>119</v>
      </c>
      <c r="K9" s="71" t="s">
        <v>142</v>
      </c>
      <c r="L9" s="72">
        <v>0.17986111111111111</v>
      </c>
      <c r="M9" s="39"/>
      <c r="N9" s="39"/>
      <c r="O9" s="39"/>
      <c r="P9" s="39"/>
      <c r="Q9" s="39"/>
      <c r="R9" s="39"/>
      <c r="S9" s="39"/>
      <c r="T9" s="6"/>
      <c r="U9" s="39"/>
      <c r="V9" s="39"/>
      <c r="W9" s="39"/>
      <c r="X9" s="39"/>
      <c r="Y9" s="39"/>
      <c r="Z9" s="39"/>
      <c r="AA9" s="39"/>
      <c r="AB9" s="39"/>
      <c r="AC9" s="39"/>
      <c r="AD9" s="39"/>
      <c r="AE9" s="39"/>
      <c r="AF9" s="39"/>
      <c r="AG9" s="39"/>
      <c r="AH9" s="39"/>
      <c r="AI9" s="39"/>
      <c r="AJ9" s="39"/>
      <c r="AK9" s="39"/>
      <c r="AL9" s="39"/>
      <c r="AM9" s="39"/>
      <c r="AN9" s="39"/>
      <c r="AO9" s="39"/>
      <c r="AP9" s="39"/>
      <c r="AQ9" s="39"/>
      <c r="AR9" s="39"/>
      <c r="AS9" s="39"/>
      <c r="AT9" s="39"/>
      <c r="AU9" s="39"/>
      <c r="AV9" s="39"/>
      <c r="AW9" s="39"/>
      <c r="AX9" s="39"/>
      <c r="AY9" s="39"/>
      <c r="AZ9" s="39"/>
    </row>
    <row r="10" spans="1:52" ht="15.75" customHeight="1" x14ac:dyDescent="0.25">
      <c r="A10" s="39"/>
      <c r="B10" s="78">
        <v>8</v>
      </c>
      <c r="C10" s="54" t="s">
        <v>158</v>
      </c>
      <c r="D10" s="54">
        <v>2021</v>
      </c>
      <c r="E10" s="153" t="s">
        <v>440</v>
      </c>
      <c r="F10" s="69" t="s">
        <v>159</v>
      </c>
      <c r="G10" s="69" t="s">
        <v>160</v>
      </c>
      <c r="H10" s="60">
        <v>0.19027777777777777</v>
      </c>
      <c r="I10" s="6"/>
      <c r="J10" s="178"/>
      <c r="K10" s="54" t="s">
        <v>127</v>
      </c>
      <c r="L10" s="60">
        <v>0.72569444444444453</v>
      </c>
      <c r="M10" s="39"/>
      <c r="N10" s="39"/>
      <c r="O10" s="39"/>
      <c r="P10" s="39"/>
      <c r="Q10" s="39"/>
      <c r="R10" s="39"/>
      <c r="S10" s="39"/>
      <c r="T10" s="6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9"/>
      <c r="AH10" s="39"/>
      <c r="AI10" s="39"/>
      <c r="AJ10" s="39"/>
      <c r="AK10" s="39"/>
      <c r="AL10" s="39"/>
      <c r="AM10" s="39"/>
      <c r="AN10" s="39"/>
      <c r="AO10" s="39"/>
      <c r="AP10" s="39"/>
      <c r="AQ10" s="39"/>
      <c r="AR10" s="39"/>
      <c r="AS10" s="39"/>
      <c r="AT10" s="39"/>
      <c r="AU10" s="39"/>
      <c r="AV10" s="39"/>
      <c r="AW10" s="39"/>
      <c r="AX10" s="39"/>
      <c r="AY10" s="39"/>
      <c r="AZ10" s="39"/>
    </row>
    <row r="11" spans="1:52" ht="15.75" customHeight="1" x14ac:dyDescent="0.25">
      <c r="A11" s="39"/>
      <c r="B11" s="70">
        <v>9</v>
      </c>
      <c r="C11" s="73" t="s">
        <v>164</v>
      </c>
      <c r="D11" s="73">
        <v>2021</v>
      </c>
      <c r="E11" s="152" t="s">
        <v>440</v>
      </c>
      <c r="F11" s="74" t="s">
        <v>165</v>
      </c>
      <c r="G11" s="74" t="s">
        <v>165</v>
      </c>
      <c r="H11" s="75">
        <v>3.3333333333333333E-2</v>
      </c>
      <c r="I11" s="6"/>
      <c r="J11" s="178"/>
      <c r="K11" s="73" t="s">
        <v>132</v>
      </c>
      <c r="L11" s="75">
        <v>0.32430555555555557</v>
      </c>
      <c r="M11" s="39"/>
      <c r="N11" s="39"/>
      <c r="O11" s="39"/>
      <c r="P11" s="39"/>
      <c r="Q11" s="39"/>
      <c r="R11" s="39"/>
      <c r="S11" s="39"/>
      <c r="T11" s="6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  <c r="AG11" s="39"/>
      <c r="AH11" s="39"/>
      <c r="AI11" s="39"/>
      <c r="AJ11" s="39"/>
      <c r="AK11" s="39"/>
      <c r="AL11" s="39"/>
      <c r="AM11" s="39"/>
      <c r="AN11" s="39"/>
      <c r="AO11" s="39"/>
      <c r="AP11" s="39"/>
      <c r="AQ11" s="39"/>
      <c r="AR11" s="39"/>
      <c r="AS11" s="39"/>
      <c r="AT11" s="39"/>
      <c r="AU11" s="39"/>
      <c r="AV11" s="39"/>
      <c r="AW11" s="39"/>
      <c r="AX11" s="39"/>
      <c r="AY11" s="39"/>
      <c r="AZ11" s="39"/>
    </row>
    <row r="12" spans="1:52" ht="15.75" customHeight="1" x14ac:dyDescent="0.25">
      <c r="A12" s="39"/>
      <c r="B12" s="78">
        <v>10</v>
      </c>
      <c r="C12" s="54" t="s">
        <v>167</v>
      </c>
      <c r="D12" s="54">
        <v>2021</v>
      </c>
      <c r="E12" s="153" t="s">
        <v>440</v>
      </c>
      <c r="F12" s="69" t="s">
        <v>168</v>
      </c>
      <c r="G12" s="69" t="s">
        <v>170</v>
      </c>
      <c r="H12" s="60">
        <v>1.7097222222222221</v>
      </c>
      <c r="I12" s="6"/>
      <c r="J12" s="178"/>
      <c r="K12" s="54" t="s">
        <v>129</v>
      </c>
      <c r="L12" s="60">
        <v>2.2222222222222223E-2</v>
      </c>
      <c r="M12" s="39"/>
      <c r="N12" s="39"/>
      <c r="O12" s="39"/>
      <c r="P12" s="39"/>
      <c r="Q12" s="39"/>
      <c r="R12" s="39"/>
      <c r="S12" s="39"/>
      <c r="T12" s="6"/>
      <c r="U12" s="39"/>
      <c r="V12" s="39"/>
      <c r="W12" s="39"/>
      <c r="X12" s="39"/>
      <c r="Y12" s="39"/>
      <c r="Z12" s="39"/>
      <c r="AA12" s="39"/>
      <c r="AB12" s="39"/>
      <c r="AC12" s="39"/>
      <c r="AD12" s="39"/>
      <c r="AE12" s="39"/>
      <c r="AF12" s="39"/>
      <c r="AG12" s="39"/>
      <c r="AH12" s="39"/>
      <c r="AI12" s="39"/>
      <c r="AJ12" s="39"/>
      <c r="AK12" s="39"/>
      <c r="AL12" s="39"/>
      <c r="AM12" s="39"/>
      <c r="AN12" s="39"/>
      <c r="AO12" s="39"/>
      <c r="AP12" s="39"/>
      <c r="AQ12" s="39"/>
      <c r="AR12" s="39"/>
      <c r="AS12" s="39"/>
      <c r="AT12" s="39"/>
      <c r="AU12" s="39"/>
      <c r="AV12" s="39"/>
      <c r="AW12" s="39"/>
      <c r="AX12" s="39"/>
      <c r="AY12" s="39"/>
      <c r="AZ12" s="39"/>
    </row>
    <row r="13" spans="1:52" ht="15.75" customHeight="1" x14ac:dyDescent="0.25">
      <c r="A13" s="39"/>
      <c r="B13" s="70">
        <v>11</v>
      </c>
      <c r="C13" s="73" t="s">
        <v>172</v>
      </c>
      <c r="D13" s="73">
        <v>2016</v>
      </c>
      <c r="E13" s="152" t="s">
        <v>440</v>
      </c>
      <c r="F13" s="74" t="s">
        <v>173</v>
      </c>
      <c r="G13" s="74" t="s">
        <v>174</v>
      </c>
      <c r="H13" s="75">
        <v>0.15972222222222224</v>
      </c>
      <c r="I13" s="6"/>
      <c r="J13" s="178"/>
      <c r="K13" s="73" t="s">
        <v>141</v>
      </c>
      <c r="L13" s="75">
        <v>5.9027777777777783E-2</v>
      </c>
      <c r="M13" s="39"/>
      <c r="N13" s="39"/>
      <c r="O13" s="39"/>
      <c r="P13" s="39"/>
      <c r="Q13" s="39"/>
      <c r="R13" s="39"/>
      <c r="S13" s="39"/>
      <c r="T13" s="6"/>
      <c r="U13" s="39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39"/>
      <c r="AG13" s="39"/>
      <c r="AH13" s="39"/>
      <c r="AI13" s="39"/>
      <c r="AJ13" s="39"/>
      <c r="AK13" s="39"/>
      <c r="AL13" s="39"/>
      <c r="AM13" s="39"/>
      <c r="AN13" s="39"/>
      <c r="AO13" s="39"/>
      <c r="AP13" s="39"/>
      <c r="AQ13" s="39"/>
      <c r="AR13" s="39"/>
      <c r="AS13" s="39"/>
      <c r="AT13" s="39"/>
      <c r="AU13" s="39"/>
      <c r="AV13" s="39"/>
      <c r="AW13" s="39"/>
      <c r="AX13" s="39"/>
      <c r="AY13" s="39"/>
      <c r="AZ13" s="39"/>
    </row>
    <row r="14" spans="1:52" ht="15.75" customHeight="1" x14ac:dyDescent="0.25">
      <c r="A14" s="39"/>
      <c r="B14" s="78">
        <v>12</v>
      </c>
      <c r="C14" s="54" t="s">
        <v>175</v>
      </c>
      <c r="D14" s="54">
        <v>2013</v>
      </c>
      <c r="E14" s="153" t="s">
        <v>439</v>
      </c>
      <c r="F14" s="69" t="s">
        <v>176</v>
      </c>
      <c r="G14" s="69" t="s">
        <v>176</v>
      </c>
      <c r="H14" s="60">
        <v>0.14722222222222223</v>
      </c>
      <c r="I14" s="6"/>
      <c r="J14" s="177" t="s">
        <v>120</v>
      </c>
      <c r="K14" s="10" t="s">
        <v>142</v>
      </c>
      <c r="L14" s="59">
        <v>7.1527777777777787E-2</v>
      </c>
      <c r="M14" s="39"/>
      <c r="N14" s="39"/>
      <c r="O14" s="39"/>
      <c r="P14" s="39"/>
      <c r="Q14" s="39"/>
      <c r="R14" s="39"/>
      <c r="S14" s="39"/>
      <c r="T14" s="6"/>
      <c r="U14" s="39"/>
      <c r="V14" s="39"/>
      <c r="W14" s="39"/>
      <c r="X14" s="39"/>
      <c r="Y14" s="39"/>
      <c r="Z14" s="39"/>
      <c r="AA14" s="39"/>
      <c r="AB14" s="39"/>
      <c r="AC14" s="39"/>
      <c r="AD14" s="39"/>
      <c r="AE14" s="39"/>
      <c r="AF14" s="39"/>
      <c r="AG14" s="39"/>
      <c r="AH14" s="39"/>
      <c r="AI14" s="39"/>
      <c r="AJ14" s="39"/>
      <c r="AK14" s="39"/>
      <c r="AL14" s="39"/>
      <c r="AM14" s="39"/>
      <c r="AN14" s="39"/>
      <c r="AO14" s="39"/>
      <c r="AP14" s="39"/>
      <c r="AQ14" s="39"/>
      <c r="AR14" s="39"/>
      <c r="AS14" s="39"/>
      <c r="AT14" s="39"/>
      <c r="AU14" s="39"/>
      <c r="AV14" s="39"/>
      <c r="AW14" s="39"/>
      <c r="AX14" s="39"/>
      <c r="AY14" s="39"/>
      <c r="AZ14" s="39"/>
    </row>
    <row r="15" spans="1:52" ht="15.75" customHeight="1" x14ac:dyDescent="0.25">
      <c r="A15" s="39"/>
      <c r="B15" s="70">
        <v>13</v>
      </c>
      <c r="C15" s="73" t="s">
        <v>177</v>
      </c>
      <c r="D15" s="73">
        <v>2007</v>
      </c>
      <c r="E15" s="152" t="s">
        <v>446</v>
      </c>
      <c r="F15" s="74" t="s">
        <v>178</v>
      </c>
      <c r="G15" s="74" t="s">
        <v>52</v>
      </c>
      <c r="H15" s="75">
        <v>0.59652777777777777</v>
      </c>
      <c r="I15" s="6"/>
      <c r="J15" s="178"/>
      <c r="K15" s="73" t="s">
        <v>127</v>
      </c>
      <c r="L15" s="75">
        <v>7.9166666666666663E-2</v>
      </c>
      <c r="M15" s="39"/>
      <c r="N15" s="39"/>
      <c r="O15" s="39"/>
      <c r="P15" s="39"/>
      <c r="Q15" s="39"/>
      <c r="R15" s="39"/>
      <c r="S15" s="39"/>
      <c r="T15" s="6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  <c r="AG15" s="39"/>
      <c r="AH15" s="39"/>
      <c r="AI15" s="39"/>
      <c r="AJ15" s="39"/>
      <c r="AK15" s="39"/>
      <c r="AL15" s="39"/>
      <c r="AM15" s="39"/>
      <c r="AN15" s="39"/>
      <c r="AO15" s="39"/>
      <c r="AP15" s="39"/>
      <c r="AQ15" s="39"/>
      <c r="AR15" s="39"/>
      <c r="AS15" s="39"/>
      <c r="AT15" s="39"/>
      <c r="AU15" s="39"/>
      <c r="AV15" s="39"/>
      <c r="AW15" s="39"/>
      <c r="AX15" s="39"/>
      <c r="AY15" s="39"/>
      <c r="AZ15" s="39"/>
    </row>
    <row r="16" spans="1:52" ht="15.75" customHeight="1" x14ac:dyDescent="0.25">
      <c r="A16" s="39"/>
      <c r="B16" s="78">
        <v>14</v>
      </c>
      <c r="C16" s="54" t="s">
        <v>180</v>
      </c>
      <c r="D16" s="54">
        <v>2013</v>
      </c>
      <c r="E16" s="153" t="s">
        <v>441</v>
      </c>
      <c r="F16" s="69" t="s">
        <v>52</v>
      </c>
      <c r="G16" s="69" t="s">
        <v>13</v>
      </c>
      <c r="H16" s="60" t="s">
        <v>13</v>
      </c>
      <c r="I16" s="6"/>
      <c r="J16" s="178"/>
      <c r="K16" s="54" t="s">
        <v>132</v>
      </c>
      <c r="L16" s="60">
        <v>0.27013888888888887</v>
      </c>
      <c r="M16" s="39"/>
      <c r="N16" s="39"/>
      <c r="O16" s="39"/>
      <c r="P16" s="39"/>
      <c r="Q16" s="39"/>
      <c r="R16" s="39"/>
      <c r="S16" s="39"/>
      <c r="T16" s="6"/>
      <c r="U16" s="39"/>
      <c r="V16" s="39"/>
      <c r="W16" s="39"/>
      <c r="X16" s="39"/>
      <c r="Y16" s="39"/>
      <c r="Z16" s="39"/>
      <c r="AA16" s="39"/>
      <c r="AB16" s="39"/>
      <c r="AC16" s="39"/>
      <c r="AD16" s="39"/>
      <c r="AE16" s="39"/>
      <c r="AF16" s="39"/>
      <c r="AG16" s="39"/>
      <c r="AH16" s="39"/>
      <c r="AI16" s="39"/>
      <c r="AJ16" s="39"/>
      <c r="AK16" s="39"/>
      <c r="AL16" s="39"/>
      <c r="AM16" s="39"/>
      <c r="AN16" s="39"/>
      <c r="AO16" s="39"/>
      <c r="AP16" s="39"/>
      <c r="AQ16" s="39"/>
      <c r="AR16" s="39"/>
      <c r="AS16" s="39"/>
      <c r="AT16" s="39"/>
      <c r="AU16" s="39"/>
      <c r="AV16" s="39"/>
      <c r="AW16" s="39"/>
      <c r="AX16" s="39"/>
      <c r="AY16" s="39"/>
      <c r="AZ16" s="39"/>
    </row>
    <row r="17" spans="1:52" ht="15.75" customHeight="1" x14ac:dyDescent="0.25">
      <c r="A17" s="39"/>
      <c r="B17" s="70">
        <v>15</v>
      </c>
      <c r="C17" s="73" t="s">
        <v>182</v>
      </c>
      <c r="D17" s="73">
        <v>2004</v>
      </c>
      <c r="E17" s="152" t="s">
        <v>444</v>
      </c>
      <c r="F17" s="74" t="s">
        <v>181</v>
      </c>
      <c r="G17" s="74" t="s">
        <v>13</v>
      </c>
      <c r="H17" s="75" t="s">
        <v>13</v>
      </c>
      <c r="I17" s="6"/>
      <c r="J17" s="178"/>
      <c r="K17" s="73" t="s">
        <v>129</v>
      </c>
      <c r="L17" s="75">
        <v>6.8749999999999992E-2</v>
      </c>
      <c r="M17" s="39"/>
      <c r="N17" s="39"/>
      <c r="O17" s="39"/>
      <c r="P17" s="39"/>
      <c r="Q17" s="39"/>
      <c r="R17" s="39"/>
      <c r="S17" s="39"/>
      <c r="T17" s="6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  <c r="AG17" s="39"/>
      <c r="AH17" s="39"/>
      <c r="AI17" s="39"/>
      <c r="AJ17" s="39"/>
      <c r="AK17" s="39"/>
      <c r="AL17" s="39"/>
      <c r="AM17" s="39"/>
      <c r="AN17" s="39"/>
      <c r="AO17" s="39"/>
      <c r="AP17" s="39"/>
      <c r="AQ17" s="39"/>
      <c r="AR17" s="39"/>
      <c r="AS17" s="39"/>
      <c r="AT17" s="39"/>
      <c r="AU17" s="39"/>
      <c r="AV17" s="39"/>
      <c r="AW17" s="39"/>
      <c r="AX17" s="39"/>
      <c r="AY17" s="39"/>
      <c r="AZ17" s="39"/>
    </row>
    <row r="18" spans="1:52" ht="15.75" customHeight="1" x14ac:dyDescent="0.25">
      <c r="A18" s="39"/>
      <c r="B18" s="78">
        <v>16</v>
      </c>
      <c r="C18" s="103" t="s">
        <v>330</v>
      </c>
      <c r="D18" s="54">
        <v>2019</v>
      </c>
      <c r="E18" s="153" t="s">
        <v>440</v>
      </c>
      <c r="F18" s="69" t="s">
        <v>183</v>
      </c>
      <c r="G18" s="69" t="s">
        <v>185</v>
      </c>
      <c r="H18" s="60">
        <v>0.24583333333333335</v>
      </c>
      <c r="I18" s="6"/>
      <c r="J18" s="178"/>
      <c r="K18" s="54" t="s">
        <v>144</v>
      </c>
      <c r="L18" s="60">
        <v>0.11041666666666666</v>
      </c>
      <c r="M18" s="39"/>
      <c r="N18" s="39"/>
      <c r="O18" s="39"/>
      <c r="P18" s="39"/>
      <c r="Q18" s="39"/>
      <c r="R18" s="39"/>
      <c r="S18" s="39"/>
      <c r="T18" s="6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  <c r="AG18" s="39"/>
      <c r="AH18" s="39"/>
      <c r="AI18" s="39"/>
      <c r="AJ18" s="39"/>
      <c r="AK18" s="39"/>
      <c r="AL18" s="39"/>
      <c r="AM18" s="39"/>
      <c r="AN18" s="39"/>
      <c r="AO18" s="39"/>
      <c r="AP18" s="39"/>
      <c r="AQ18" s="39"/>
      <c r="AR18" s="39"/>
      <c r="AS18" s="39"/>
      <c r="AT18" s="39"/>
      <c r="AU18" s="39"/>
      <c r="AV18" s="39"/>
      <c r="AW18" s="39"/>
      <c r="AX18" s="39"/>
      <c r="AY18" s="39"/>
      <c r="AZ18" s="39"/>
    </row>
    <row r="19" spans="1:52" ht="15.75" customHeight="1" x14ac:dyDescent="0.25">
      <c r="A19" s="39"/>
      <c r="B19" s="70">
        <v>17</v>
      </c>
      <c r="C19" s="73" t="s">
        <v>190</v>
      </c>
      <c r="D19" s="73">
        <v>2020</v>
      </c>
      <c r="E19" s="152" t="s">
        <v>440</v>
      </c>
      <c r="F19" s="74" t="s">
        <v>188</v>
      </c>
      <c r="G19" s="74" t="s">
        <v>189</v>
      </c>
      <c r="H19" s="75">
        <v>0.49513888888888885</v>
      </c>
      <c r="I19" s="6"/>
      <c r="J19" s="179"/>
      <c r="K19" s="76" t="s">
        <v>150</v>
      </c>
      <c r="L19" s="77">
        <v>0.11388888888888889</v>
      </c>
      <c r="M19" s="39"/>
      <c r="N19" s="39"/>
      <c r="O19" s="39"/>
      <c r="P19" s="39"/>
      <c r="Q19" s="39"/>
      <c r="R19" s="39"/>
      <c r="S19" s="39"/>
      <c r="T19" s="6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  <c r="AK19" s="39"/>
      <c r="AL19" s="39"/>
      <c r="AM19" s="39"/>
      <c r="AN19" s="39"/>
      <c r="AO19" s="39"/>
      <c r="AP19" s="39"/>
      <c r="AQ19" s="39"/>
      <c r="AR19" s="39"/>
      <c r="AS19" s="39"/>
      <c r="AT19" s="39"/>
      <c r="AU19" s="39"/>
      <c r="AV19" s="39"/>
      <c r="AW19" s="39"/>
      <c r="AX19" s="39"/>
      <c r="AY19" s="39"/>
      <c r="AZ19" s="39"/>
    </row>
    <row r="20" spans="1:52" ht="15.75" customHeight="1" x14ac:dyDescent="0.25">
      <c r="A20" s="39"/>
      <c r="B20" s="78">
        <v>18</v>
      </c>
      <c r="C20" s="54" t="s">
        <v>331</v>
      </c>
      <c r="D20" s="54">
        <v>2018</v>
      </c>
      <c r="E20" s="153" t="s">
        <v>440</v>
      </c>
      <c r="F20" s="69" t="s">
        <v>189</v>
      </c>
      <c r="G20" s="69" t="s">
        <v>195</v>
      </c>
      <c r="H20" s="60">
        <v>0.20972222222222223</v>
      </c>
      <c r="I20" s="6"/>
      <c r="J20" s="177" t="s">
        <v>143</v>
      </c>
      <c r="K20" s="10" t="s">
        <v>153</v>
      </c>
      <c r="L20" s="59">
        <v>6.5277777777777782E-2</v>
      </c>
      <c r="M20" s="39"/>
      <c r="N20" s="39"/>
      <c r="O20" s="39"/>
      <c r="P20" s="39"/>
      <c r="Q20" s="39"/>
      <c r="R20" s="39"/>
      <c r="S20" s="39"/>
      <c r="T20" s="6"/>
      <c r="U20" s="39"/>
      <c r="V20" s="39"/>
      <c r="W20" s="39"/>
      <c r="X20" s="39"/>
      <c r="Y20" s="39"/>
      <c r="Z20" s="39"/>
      <c r="AA20" s="39"/>
      <c r="AB20" s="39"/>
      <c r="AC20" s="39"/>
      <c r="AD20" s="39"/>
      <c r="AE20" s="39"/>
      <c r="AF20" s="39"/>
      <c r="AG20" s="39"/>
      <c r="AH20" s="39"/>
      <c r="AI20" s="39"/>
      <c r="AJ20" s="39"/>
      <c r="AK20" s="39"/>
      <c r="AL20" s="39"/>
      <c r="AM20" s="39"/>
      <c r="AN20" s="39"/>
      <c r="AO20" s="39"/>
      <c r="AP20" s="39"/>
      <c r="AQ20" s="39"/>
      <c r="AR20" s="39"/>
      <c r="AS20" s="39"/>
      <c r="AT20" s="39"/>
      <c r="AU20" s="39"/>
      <c r="AV20" s="39"/>
      <c r="AW20" s="39"/>
      <c r="AX20" s="39"/>
      <c r="AY20" s="39"/>
      <c r="AZ20" s="39"/>
    </row>
    <row r="21" spans="1:52" ht="15.75" customHeight="1" x14ac:dyDescent="0.25">
      <c r="A21" s="39"/>
      <c r="B21" s="70">
        <v>19</v>
      </c>
      <c r="C21" s="73" t="s">
        <v>187</v>
      </c>
      <c r="D21" s="73">
        <v>2015</v>
      </c>
      <c r="E21" s="152" t="s">
        <v>440</v>
      </c>
      <c r="F21" s="74" t="s">
        <v>191</v>
      </c>
      <c r="G21" s="74" t="s">
        <v>192</v>
      </c>
      <c r="H21" s="75">
        <v>0.25486111111111109</v>
      </c>
      <c r="I21" s="6"/>
      <c r="J21" s="179"/>
      <c r="K21" s="76" t="s">
        <v>141</v>
      </c>
      <c r="L21" s="77">
        <v>0.18194444444444444</v>
      </c>
      <c r="M21" s="39"/>
      <c r="N21" s="89" t="s">
        <v>31</v>
      </c>
      <c r="O21" s="91" t="s">
        <v>122</v>
      </c>
      <c r="P21" s="91" t="s">
        <v>121</v>
      </c>
      <c r="Q21" s="92" t="s">
        <v>128</v>
      </c>
      <c r="R21" s="39"/>
      <c r="S21" s="88" t="s">
        <v>62</v>
      </c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  <c r="AG21" s="39"/>
      <c r="AH21" s="39"/>
      <c r="AI21" s="39"/>
      <c r="AJ21" s="39"/>
      <c r="AK21" s="39"/>
      <c r="AL21" s="39"/>
      <c r="AM21" s="39"/>
      <c r="AN21" s="39"/>
      <c r="AO21" s="39"/>
      <c r="AP21" s="39"/>
      <c r="AQ21" s="39"/>
      <c r="AR21" s="39"/>
      <c r="AS21" s="39"/>
      <c r="AT21" s="39"/>
      <c r="AU21" s="39"/>
      <c r="AV21" s="39"/>
      <c r="AW21" s="39"/>
      <c r="AX21" s="39"/>
      <c r="AY21" s="39"/>
      <c r="AZ21" s="39"/>
    </row>
    <row r="22" spans="1:52" ht="15.75" customHeight="1" x14ac:dyDescent="0.25">
      <c r="A22" s="39"/>
      <c r="B22" s="78">
        <v>20</v>
      </c>
      <c r="C22" s="54" t="s">
        <v>193</v>
      </c>
      <c r="D22" s="54">
        <v>2018</v>
      </c>
      <c r="E22" s="153" t="s">
        <v>440</v>
      </c>
      <c r="F22" s="69" t="s">
        <v>194</v>
      </c>
      <c r="G22" s="69" t="s">
        <v>197</v>
      </c>
      <c r="H22" s="60">
        <v>0.26666666666666666</v>
      </c>
      <c r="I22" s="6"/>
      <c r="J22" s="178" t="s">
        <v>161</v>
      </c>
      <c r="K22" s="54" t="s">
        <v>129</v>
      </c>
      <c r="L22" s="60">
        <v>2.2916666666666669E-2</v>
      </c>
      <c r="M22" s="39"/>
      <c r="N22" s="63" t="s">
        <v>32</v>
      </c>
      <c r="O22" s="95">
        <v>1.9159722222222222</v>
      </c>
      <c r="P22" s="95">
        <f>SUM(L3:L8)</f>
        <v>3.0847222222222226</v>
      </c>
      <c r="Q22" s="96">
        <f t="shared" ref="Q22:Q33" si="0">SUM(O22:P22)</f>
        <v>5.000694444444445</v>
      </c>
      <c r="R22" s="39"/>
      <c r="S22" s="104" t="s">
        <v>131</v>
      </c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H22" s="39"/>
      <c r="AI22" s="39"/>
      <c r="AJ22" s="39"/>
      <c r="AK22" s="39"/>
      <c r="AL22" s="39"/>
      <c r="AM22" s="39"/>
      <c r="AN22" s="39"/>
      <c r="AO22" s="39"/>
      <c r="AP22" s="39"/>
      <c r="AQ22" s="39"/>
      <c r="AR22" s="39"/>
      <c r="AS22" s="39"/>
      <c r="AT22" s="39"/>
      <c r="AU22" s="39"/>
      <c r="AV22" s="39"/>
      <c r="AW22" s="39"/>
      <c r="AX22" s="39"/>
      <c r="AY22" s="39"/>
      <c r="AZ22" s="39"/>
    </row>
    <row r="23" spans="1:52" ht="15.75" customHeight="1" x14ac:dyDescent="0.25">
      <c r="A23" s="39"/>
      <c r="B23" s="70">
        <v>21</v>
      </c>
      <c r="C23" s="73" t="s">
        <v>200</v>
      </c>
      <c r="D23" s="73">
        <v>1997</v>
      </c>
      <c r="E23" s="152" t="s">
        <v>440</v>
      </c>
      <c r="F23" s="74" t="s">
        <v>201</v>
      </c>
      <c r="G23" s="74" t="s">
        <v>207</v>
      </c>
      <c r="H23" s="75">
        <v>0.26944444444444443</v>
      </c>
      <c r="I23" s="6"/>
      <c r="J23" s="178"/>
      <c r="K23" s="80" t="s">
        <v>169</v>
      </c>
      <c r="L23" s="82">
        <v>5.2777777777777778E-2</v>
      </c>
      <c r="M23" s="39"/>
      <c r="N23" s="94" t="s">
        <v>33</v>
      </c>
      <c r="O23" s="64">
        <v>0.2076388888888889</v>
      </c>
      <c r="P23" s="64">
        <f>SUM(L9:L13)</f>
        <v>1.3111111111111111</v>
      </c>
      <c r="Q23" s="90">
        <f t="shared" si="0"/>
        <v>1.51875</v>
      </c>
      <c r="R23" s="39"/>
      <c r="S23" s="105" t="s">
        <v>13</v>
      </c>
      <c r="T23" s="39"/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39"/>
      <c r="AG23" s="39"/>
      <c r="AH23" s="39"/>
      <c r="AI23" s="39"/>
      <c r="AJ23" s="39"/>
      <c r="AK23" s="39"/>
      <c r="AL23" s="39"/>
      <c r="AM23" s="39"/>
      <c r="AN23" s="39"/>
      <c r="AO23" s="39"/>
      <c r="AP23" s="39"/>
      <c r="AQ23" s="39"/>
      <c r="AR23" s="39"/>
      <c r="AS23" s="39"/>
      <c r="AT23" s="39"/>
      <c r="AU23" s="39"/>
      <c r="AV23" s="39"/>
      <c r="AW23" s="39"/>
      <c r="AX23" s="39"/>
      <c r="AY23" s="39"/>
      <c r="AZ23" s="39"/>
    </row>
    <row r="24" spans="1:52" ht="15.75" customHeight="1" x14ac:dyDescent="0.25">
      <c r="A24" s="39"/>
      <c r="B24" s="78">
        <v>22</v>
      </c>
      <c r="C24" s="54" t="s">
        <v>214</v>
      </c>
      <c r="D24" s="54">
        <v>2019</v>
      </c>
      <c r="E24" s="153" t="s">
        <v>440</v>
      </c>
      <c r="F24" s="69" t="s">
        <v>215</v>
      </c>
      <c r="G24" s="69" t="s">
        <v>75</v>
      </c>
      <c r="H24" s="60">
        <v>0.3263888888888889</v>
      </c>
      <c r="I24" s="39"/>
      <c r="J24" s="178"/>
      <c r="K24" s="54" t="s">
        <v>163</v>
      </c>
      <c r="L24" s="60">
        <v>7.2222222222222229E-2</v>
      </c>
      <c r="M24" s="39"/>
      <c r="N24" s="93" t="s">
        <v>34</v>
      </c>
      <c r="O24" s="81">
        <v>1.0930555555555557</v>
      </c>
      <c r="P24" s="81">
        <f>SUM(L14:L19)</f>
        <v>0.71388888888888891</v>
      </c>
      <c r="Q24" s="97">
        <f t="shared" si="0"/>
        <v>1.8069444444444445</v>
      </c>
      <c r="R24" s="39"/>
      <c r="S24" s="99" t="s">
        <v>151</v>
      </c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39"/>
      <c r="AG24" s="39"/>
      <c r="AH24" s="39"/>
      <c r="AI24" s="39"/>
      <c r="AJ24" s="39"/>
      <c r="AK24" s="39"/>
      <c r="AL24" s="39"/>
      <c r="AM24" s="39"/>
      <c r="AN24" s="39"/>
      <c r="AO24" s="39"/>
      <c r="AP24" s="39"/>
      <c r="AQ24" s="39"/>
      <c r="AR24" s="39"/>
      <c r="AS24" s="39"/>
      <c r="AT24" s="39"/>
      <c r="AU24" s="39"/>
      <c r="AV24" s="39"/>
      <c r="AW24" s="39"/>
      <c r="AX24" s="39"/>
      <c r="AY24" s="39"/>
      <c r="AZ24" s="39"/>
    </row>
    <row r="25" spans="1:52" ht="15.75" customHeight="1" x14ac:dyDescent="0.25">
      <c r="A25" s="39"/>
      <c r="B25" s="70">
        <v>23</v>
      </c>
      <c r="C25" s="73" t="s">
        <v>216</v>
      </c>
      <c r="D25" s="73">
        <v>2020</v>
      </c>
      <c r="E25" s="152" t="s">
        <v>440</v>
      </c>
      <c r="F25" s="74" t="s">
        <v>218</v>
      </c>
      <c r="G25" s="74" t="s">
        <v>219</v>
      </c>
      <c r="H25" s="75">
        <v>0.32847222222222222</v>
      </c>
      <c r="I25" s="39"/>
      <c r="J25" s="178"/>
      <c r="K25" s="73" t="s">
        <v>141</v>
      </c>
      <c r="L25" s="75">
        <v>0.23472222222222219</v>
      </c>
      <c r="M25" s="39"/>
      <c r="N25" s="94" t="s">
        <v>35</v>
      </c>
      <c r="O25" s="64">
        <v>0.79305555555555562</v>
      </c>
      <c r="P25" s="64">
        <f>SUM(L20:L21)</f>
        <v>0.24722222222222223</v>
      </c>
      <c r="Q25" s="90">
        <f t="shared" si="0"/>
        <v>1.0402777777777779</v>
      </c>
      <c r="R25" s="39"/>
      <c r="S25" s="98" t="s">
        <v>152</v>
      </c>
      <c r="T25" s="39"/>
      <c r="U25" s="39"/>
      <c r="V25" s="39"/>
      <c r="W25" s="39"/>
      <c r="X25" s="39"/>
      <c r="Y25" s="39"/>
      <c r="Z25" s="39"/>
      <c r="AA25" s="39"/>
      <c r="AB25" s="39"/>
      <c r="AC25" s="39"/>
      <c r="AD25" s="39"/>
      <c r="AE25" s="39"/>
      <c r="AF25" s="39"/>
      <c r="AG25" s="39"/>
      <c r="AH25" s="39"/>
      <c r="AI25" s="39"/>
      <c r="AJ25" s="39"/>
      <c r="AK25" s="39"/>
      <c r="AL25" s="39"/>
      <c r="AM25" s="39"/>
      <c r="AN25" s="39"/>
      <c r="AO25" s="39"/>
      <c r="AP25" s="39"/>
      <c r="AQ25" s="39"/>
      <c r="AR25" s="39"/>
      <c r="AS25" s="39"/>
      <c r="AT25" s="39"/>
      <c r="AU25" s="39"/>
      <c r="AV25" s="39"/>
      <c r="AW25" s="39"/>
      <c r="AX25" s="39"/>
      <c r="AY25" s="39"/>
      <c r="AZ25" s="39"/>
    </row>
    <row r="26" spans="1:52" ht="15.75" customHeight="1" x14ac:dyDescent="0.25">
      <c r="A26" s="39"/>
      <c r="B26" s="78">
        <v>24</v>
      </c>
      <c r="C26" s="54" t="s">
        <v>220</v>
      </c>
      <c r="D26" s="54">
        <v>2019</v>
      </c>
      <c r="E26" s="153" t="s">
        <v>440</v>
      </c>
      <c r="F26" s="69" t="s">
        <v>219</v>
      </c>
      <c r="G26" s="69" t="s">
        <v>221</v>
      </c>
      <c r="H26" s="60">
        <v>0.67013888888888884</v>
      </c>
      <c r="I26" s="39"/>
      <c r="J26" s="179"/>
      <c r="K26" s="11" t="s">
        <v>162</v>
      </c>
      <c r="L26" s="87">
        <v>6.3888888888888884E-2</v>
      </c>
      <c r="M26" s="39"/>
      <c r="N26" s="93" t="s">
        <v>36</v>
      </c>
      <c r="O26" s="81">
        <v>1.7430555555555556</v>
      </c>
      <c r="P26" s="81">
        <f>SUM(L22:L26)</f>
        <v>0.44652777777777775</v>
      </c>
      <c r="Q26" s="97">
        <f t="shared" si="0"/>
        <v>2.1895833333333332</v>
      </c>
      <c r="R26" s="39"/>
      <c r="S26" s="100" t="s">
        <v>13</v>
      </c>
      <c r="T26" s="39"/>
      <c r="U26" s="39"/>
      <c r="V26" s="39"/>
      <c r="W26" s="39"/>
      <c r="X26" s="39"/>
      <c r="Y26" s="39"/>
      <c r="Z26" s="39"/>
      <c r="AA26" s="39"/>
      <c r="AB26" s="39"/>
      <c r="AC26" s="39"/>
      <c r="AD26" s="39"/>
      <c r="AE26" s="39"/>
      <c r="AF26" s="39"/>
      <c r="AG26" s="39"/>
      <c r="AH26" s="39"/>
      <c r="AI26" s="39"/>
      <c r="AJ26" s="39"/>
      <c r="AK26" s="39"/>
      <c r="AL26" s="39"/>
      <c r="AM26" s="39"/>
      <c r="AN26" s="39"/>
      <c r="AO26" s="39"/>
      <c r="AP26" s="39"/>
      <c r="AQ26" s="39"/>
      <c r="AR26" s="39"/>
      <c r="AS26" s="39"/>
      <c r="AT26" s="39"/>
      <c r="AU26" s="39"/>
      <c r="AV26" s="39"/>
      <c r="AW26" s="39"/>
      <c r="AX26" s="39"/>
      <c r="AY26" s="39"/>
      <c r="AZ26" s="39"/>
    </row>
    <row r="27" spans="1:52" ht="15.75" customHeight="1" x14ac:dyDescent="0.25">
      <c r="A27" s="39"/>
      <c r="B27" s="70">
        <v>25</v>
      </c>
      <c r="C27" s="73" t="s">
        <v>222</v>
      </c>
      <c r="D27" s="73">
        <v>2018</v>
      </c>
      <c r="E27" s="152" t="s">
        <v>440</v>
      </c>
      <c r="F27" s="74" t="s">
        <v>223</v>
      </c>
      <c r="G27" s="74">
        <v>44456</v>
      </c>
      <c r="H27" s="75">
        <v>0.11180555555555556</v>
      </c>
      <c r="I27" s="39"/>
      <c r="J27" s="177" t="s">
        <v>171</v>
      </c>
      <c r="K27" s="73" t="s">
        <v>179</v>
      </c>
      <c r="L27" s="75">
        <v>0.59166666666666667</v>
      </c>
      <c r="M27" s="39"/>
      <c r="N27" s="94" t="s">
        <v>37</v>
      </c>
      <c r="O27" s="64">
        <v>2.1833333333333331</v>
      </c>
      <c r="P27" s="64">
        <f>SUM(L27:L31)</f>
        <v>2.0972222222222219</v>
      </c>
      <c r="Q27" s="90">
        <f t="shared" si="0"/>
        <v>4.280555555555555</v>
      </c>
      <c r="R27" s="39"/>
      <c r="S27" s="98" t="s">
        <v>186</v>
      </c>
      <c r="T27" s="39"/>
      <c r="U27" s="39"/>
      <c r="V27" s="39"/>
      <c r="W27" s="39"/>
      <c r="X27" s="39"/>
      <c r="Y27" s="39"/>
      <c r="Z27" s="39"/>
      <c r="AA27" s="39"/>
      <c r="AB27" s="39"/>
      <c r="AC27" s="39"/>
      <c r="AD27" s="39"/>
      <c r="AE27" s="39"/>
      <c r="AF27" s="39"/>
      <c r="AG27" s="39"/>
      <c r="AH27" s="39"/>
      <c r="AI27" s="39"/>
      <c r="AJ27" s="39"/>
      <c r="AK27" s="39"/>
      <c r="AL27" s="39"/>
      <c r="AM27" s="39"/>
      <c r="AN27" s="39"/>
      <c r="AO27" s="39"/>
      <c r="AP27" s="39"/>
      <c r="AQ27" s="39"/>
      <c r="AR27" s="39"/>
      <c r="AS27" s="39"/>
      <c r="AT27" s="39"/>
      <c r="AU27" s="39"/>
      <c r="AV27" s="39"/>
      <c r="AW27" s="39"/>
      <c r="AX27" s="39"/>
      <c r="AY27" s="39"/>
      <c r="AZ27" s="39"/>
    </row>
    <row r="28" spans="1:52" ht="15.75" customHeight="1" x14ac:dyDescent="0.25">
      <c r="A28" s="39"/>
      <c r="B28" s="78">
        <v>26</v>
      </c>
      <c r="C28" s="54" t="s">
        <v>224</v>
      </c>
      <c r="D28" s="54">
        <v>2021</v>
      </c>
      <c r="E28" s="153" t="s">
        <v>440</v>
      </c>
      <c r="F28" s="69" t="s">
        <v>225</v>
      </c>
      <c r="G28" s="69" t="s">
        <v>226</v>
      </c>
      <c r="H28" s="60">
        <v>0.22291666666666665</v>
      </c>
      <c r="I28" s="39"/>
      <c r="J28" s="178"/>
      <c r="K28" s="101" t="s">
        <v>163</v>
      </c>
      <c r="L28" s="83">
        <v>0.18958333333333333</v>
      </c>
      <c r="M28" s="39"/>
      <c r="N28" s="93" t="s">
        <v>38</v>
      </c>
      <c r="O28" s="81">
        <v>1.4006944444444445</v>
      </c>
      <c r="P28" s="81">
        <f>SUM(L32:L38)</f>
        <v>1.5486111111111112</v>
      </c>
      <c r="Q28" s="97">
        <f t="shared" si="0"/>
        <v>2.9493055555555556</v>
      </c>
      <c r="R28" s="39"/>
      <c r="S28" s="99" t="s">
        <v>203</v>
      </c>
      <c r="T28" s="39"/>
      <c r="U28" s="39"/>
      <c r="V28" s="39"/>
      <c r="W28" s="39"/>
      <c r="X28" s="39"/>
      <c r="Y28" s="39"/>
      <c r="Z28" s="39"/>
      <c r="AA28" s="39"/>
      <c r="AB28" s="39"/>
      <c r="AC28" s="39"/>
      <c r="AD28" s="39"/>
      <c r="AE28" s="39"/>
      <c r="AF28" s="39"/>
      <c r="AG28" s="39"/>
      <c r="AH28" s="39"/>
      <c r="AI28" s="39"/>
      <c r="AJ28" s="39"/>
      <c r="AK28" s="39"/>
      <c r="AL28" s="39"/>
      <c r="AM28" s="39"/>
      <c r="AN28" s="39"/>
      <c r="AO28" s="39"/>
      <c r="AP28" s="39"/>
      <c r="AQ28" s="39"/>
      <c r="AR28" s="39"/>
      <c r="AS28" s="39"/>
      <c r="AT28" s="39"/>
      <c r="AU28" s="39"/>
      <c r="AV28" s="39"/>
      <c r="AW28" s="39"/>
      <c r="AX28" s="39"/>
      <c r="AY28" s="39"/>
      <c r="AZ28" s="39"/>
    </row>
    <row r="29" spans="1:52" ht="15.75" customHeight="1" x14ac:dyDescent="0.25">
      <c r="A29" s="39"/>
      <c r="B29" s="70">
        <v>27</v>
      </c>
      <c r="C29" s="73" t="s">
        <v>227</v>
      </c>
      <c r="D29" s="73">
        <v>2019</v>
      </c>
      <c r="E29" s="152" t="s">
        <v>440</v>
      </c>
      <c r="F29" s="74" t="s">
        <v>228</v>
      </c>
      <c r="G29" s="74" t="s">
        <v>229</v>
      </c>
      <c r="H29" s="75">
        <v>0.13194444444444445</v>
      </c>
      <c r="I29" s="39"/>
      <c r="J29" s="178"/>
      <c r="K29" s="73" t="s">
        <v>29</v>
      </c>
      <c r="L29" s="75">
        <v>0.7090277777777777</v>
      </c>
      <c r="M29" s="39"/>
      <c r="N29" s="94" t="s">
        <v>39</v>
      </c>
      <c r="O29" s="64">
        <v>0.44861111111111113</v>
      </c>
      <c r="P29" s="64">
        <f>SUM(L39:L45)</f>
        <v>2.3041666666666667</v>
      </c>
      <c r="Q29" s="90">
        <f t="shared" si="0"/>
        <v>2.7527777777777778</v>
      </c>
      <c r="R29" s="39"/>
      <c r="S29" s="98" t="s">
        <v>208</v>
      </c>
      <c r="T29" s="39"/>
      <c r="U29" s="39"/>
      <c r="V29" s="39"/>
      <c r="W29" s="39"/>
      <c r="X29" s="39"/>
      <c r="Y29" s="39"/>
      <c r="Z29" s="39"/>
      <c r="AA29" s="39"/>
      <c r="AB29" s="39"/>
      <c r="AC29" s="39"/>
      <c r="AD29" s="39"/>
      <c r="AE29" s="39"/>
      <c r="AF29" s="39"/>
      <c r="AG29" s="39"/>
      <c r="AH29" s="39"/>
      <c r="AI29" s="39"/>
      <c r="AJ29" s="39"/>
      <c r="AK29" s="39"/>
      <c r="AL29" s="39"/>
      <c r="AM29" s="39"/>
      <c r="AN29" s="39"/>
      <c r="AO29" s="39"/>
      <c r="AP29" s="39"/>
      <c r="AQ29" s="39"/>
      <c r="AR29" s="39"/>
      <c r="AS29" s="39"/>
      <c r="AT29" s="39"/>
      <c r="AU29" s="39"/>
      <c r="AV29" s="39"/>
      <c r="AW29" s="39"/>
      <c r="AX29" s="39"/>
      <c r="AY29" s="39"/>
      <c r="AZ29" s="39"/>
    </row>
    <row r="30" spans="1:52" ht="15.75" customHeight="1" x14ac:dyDescent="0.25">
      <c r="A30" s="39"/>
      <c r="B30" s="78">
        <v>28</v>
      </c>
      <c r="C30" s="54" t="s">
        <v>230</v>
      </c>
      <c r="D30" s="54">
        <v>2008</v>
      </c>
      <c r="E30" s="153" t="s">
        <v>440</v>
      </c>
      <c r="F30" s="69" t="s">
        <v>231</v>
      </c>
      <c r="G30" s="69" t="s">
        <v>13</v>
      </c>
      <c r="H30" s="60" t="s">
        <v>13</v>
      </c>
      <c r="I30" s="39"/>
      <c r="J30" s="178"/>
      <c r="K30" s="101" t="s">
        <v>136</v>
      </c>
      <c r="L30" s="83">
        <v>5.486111111111111E-2</v>
      </c>
      <c r="M30" s="39"/>
      <c r="N30" s="93" t="s">
        <v>40</v>
      </c>
      <c r="O30" s="81">
        <v>1.5</v>
      </c>
      <c r="P30" s="81">
        <f>SUM(L46:L49)</f>
        <v>0.80208333333333337</v>
      </c>
      <c r="Q30" s="97">
        <f t="shared" si="0"/>
        <v>2.3020833333333335</v>
      </c>
      <c r="R30" s="39"/>
      <c r="S30" s="99" t="s">
        <v>237</v>
      </c>
      <c r="T30" s="39"/>
      <c r="U30" s="39"/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39"/>
      <c r="AK30" s="39"/>
      <c r="AL30" s="39"/>
      <c r="AM30" s="39"/>
      <c r="AN30" s="39"/>
      <c r="AO30" s="39"/>
      <c r="AP30" s="39"/>
      <c r="AQ30" s="39"/>
      <c r="AR30" s="39"/>
      <c r="AS30" s="39"/>
      <c r="AT30" s="39"/>
      <c r="AU30" s="39"/>
      <c r="AV30" s="39"/>
      <c r="AW30" s="39"/>
      <c r="AX30" s="39"/>
      <c r="AY30" s="39"/>
      <c r="AZ30" s="39"/>
    </row>
    <row r="31" spans="1:52" ht="15.75" customHeight="1" x14ac:dyDescent="0.25">
      <c r="A31" s="39"/>
      <c r="B31" s="70">
        <v>29</v>
      </c>
      <c r="C31" s="73" t="s">
        <v>233</v>
      </c>
      <c r="D31" s="73">
        <v>2021</v>
      </c>
      <c r="E31" s="152" t="s">
        <v>441</v>
      </c>
      <c r="F31" s="74" t="s">
        <v>305</v>
      </c>
      <c r="G31" s="74" t="s">
        <v>234</v>
      </c>
      <c r="H31" s="75">
        <v>0.43888888888888888</v>
      </c>
      <c r="I31" s="39"/>
      <c r="J31" s="179"/>
      <c r="K31" s="73" t="s">
        <v>141</v>
      </c>
      <c r="L31" s="75">
        <v>0.55208333333333337</v>
      </c>
      <c r="M31" s="39"/>
      <c r="N31" s="94" t="s">
        <v>41</v>
      </c>
      <c r="O31" s="64">
        <v>0.53472222222222221</v>
      </c>
      <c r="P31" s="64">
        <f>SUM(L50:L53)</f>
        <v>1.067361111111111</v>
      </c>
      <c r="Q31" s="90">
        <f t="shared" si="0"/>
        <v>1.6020833333333333</v>
      </c>
      <c r="R31" s="39"/>
      <c r="S31" s="98" t="s">
        <v>236</v>
      </c>
      <c r="T31" s="39"/>
      <c r="U31" s="39"/>
      <c r="V31" s="39"/>
      <c r="W31" s="39"/>
      <c r="X31" s="39"/>
      <c r="Y31" s="39"/>
      <c r="Z31" s="39"/>
      <c r="AA31" s="39"/>
      <c r="AB31" s="39"/>
      <c r="AC31" s="39"/>
      <c r="AD31" s="39"/>
      <c r="AE31" s="39"/>
      <c r="AF31" s="39"/>
      <c r="AG31" s="39"/>
      <c r="AH31" s="39"/>
      <c r="AI31" s="39"/>
      <c r="AJ31" s="39"/>
      <c r="AK31" s="39"/>
      <c r="AL31" s="39"/>
      <c r="AM31" s="39"/>
      <c r="AN31" s="39"/>
      <c r="AO31" s="39"/>
      <c r="AP31" s="39"/>
      <c r="AQ31" s="39"/>
      <c r="AR31" s="39"/>
      <c r="AS31" s="39"/>
      <c r="AT31" s="39"/>
      <c r="AU31" s="39"/>
      <c r="AV31" s="39"/>
      <c r="AW31" s="39"/>
      <c r="AX31" s="39"/>
      <c r="AY31" s="39"/>
      <c r="AZ31" s="39"/>
    </row>
    <row r="32" spans="1:52" ht="15.75" customHeight="1" x14ac:dyDescent="0.25">
      <c r="A32" s="39"/>
      <c r="B32" s="78">
        <v>30</v>
      </c>
      <c r="C32" s="54" t="s">
        <v>238</v>
      </c>
      <c r="D32" s="54">
        <v>1995</v>
      </c>
      <c r="E32" s="153" t="s">
        <v>445</v>
      </c>
      <c r="F32" s="69" t="s">
        <v>304</v>
      </c>
      <c r="G32" s="69" t="s">
        <v>239</v>
      </c>
      <c r="H32" s="60">
        <v>0.42083333333333334</v>
      </c>
      <c r="I32" s="39"/>
      <c r="J32" s="177" t="s">
        <v>184</v>
      </c>
      <c r="K32" s="107" t="s">
        <v>132</v>
      </c>
      <c r="L32" s="106">
        <v>0.17569444444444446</v>
      </c>
      <c r="M32" s="39"/>
      <c r="N32" s="93" t="s">
        <v>42</v>
      </c>
      <c r="O32" s="81">
        <v>1.4618055555555556</v>
      </c>
      <c r="P32" s="81">
        <f>SUM(L54:L57)</f>
        <v>0.61041666666666672</v>
      </c>
      <c r="Q32" s="97">
        <f t="shared" si="0"/>
        <v>2.0722222222222224</v>
      </c>
      <c r="R32" s="39"/>
      <c r="S32" s="99" t="s">
        <v>244</v>
      </c>
      <c r="T32" s="39"/>
      <c r="U32" s="39"/>
      <c r="V32" s="39"/>
      <c r="W32" s="39"/>
      <c r="X32" s="39"/>
      <c r="Y32" s="39"/>
      <c r="Z32" s="39"/>
      <c r="AA32" s="39"/>
      <c r="AB32" s="39"/>
      <c r="AC32" s="39"/>
      <c r="AD32" s="39"/>
      <c r="AE32" s="39"/>
      <c r="AF32" s="39"/>
      <c r="AG32" s="39"/>
      <c r="AH32" s="39"/>
      <c r="AI32" s="39"/>
      <c r="AJ32" s="39"/>
      <c r="AK32" s="39"/>
      <c r="AL32" s="39"/>
      <c r="AM32" s="39"/>
      <c r="AN32" s="39"/>
      <c r="AO32" s="39"/>
      <c r="AP32" s="39"/>
      <c r="AQ32" s="39"/>
      <c r="AR32" s="39"/>
      <c r="AS32" s="39"/>
      <c r="AT32" s="39"/>
      <c r="AU32" s="39"/>
      <c r="AV32" s="39"/>
      <c r="AW32" s="39"/>
      <c r="AX32" s="39"/>
      <c r="AY32" s="39"/>
      <c r="AZ32" s="39"/>
    </row>
    <row r="33" spans="1:52" ht="15.75" customHeight="1" x14ac:dyDescent="0.25">
      <c r="A33" s="39"/>
      <c r="B33" s="70">
        <v>31</v>
      </c>
      <c r="C33" s="73" t="s">
        <v>240</v>
      </c>
      <c r="D33" s="73">
        <v>2021</v>
      </c>
      <c r="E33" s="152" t="s">
        <v>441</v>
      </c>
      <c r="F33" s="74" t="s">
        <v>241</v>
      </c>
      <c r="G33" s="74" t="s">
        <v>273</v>
      </c>
      <c r="H33" s="75">
        <v>2.7097222222222221</v>
      </c>
      <c r="I33" s="39"/>
      <c r="J33" s="178"/>
      <c r="K33" s="73" t="s">
        <v>179</v>
      </c>
      <c r="L33" s="75">
        <v>0.87083333333333324</v>
      </c>
      <c r="M33" s="39"/>
      <c r="N33" s="94" t="s">
        <v>43</v>
      </c>
      <c r="O33" s="64">
        <v>2.4888888888888889</v>
      </c>
      <c r="P33" s="64">
        <f>SUM(L58:L63)</f>
        <v>2.9958333333333327</v>
      </c>
      <c r="Q33" s="90">
        <f t="shared" si="0"/>
        <v>5.4847222222222216</v>
      </c>
      <c r="R33" s="39" t="s">
        <v>256</v>
      </c>
      <c r="S33" s="128" t="s">
        <v>257</v>
      </c>
      <c r="T33" s="39"/>
      <c r="U33" s="39"/>
      <c r="V33" s="39"/>
      <c r="W33" s="39"/>
      <c r="X33" s="39"/>
      <c r="Y33" s="39"/>
      <c r="Z33" s="39"/>
      <c r="AA33" s="39"/>
      <c r="AB33" s="39"/>
      <c r="AC33" s="39"/>
      <c r="AD33" s="39"/>
      <c r="AE33" s="39"/>
      <c r="AF33" s="39"/>
      <c r="AG33" s="39"/>
      <c r="AH33" s="39"/>
      <c r="AI33" s="39"/>
      <c r="AJ33" s="39"/>
      <c r="AK33" s="39"/>
      <c r="AL33" s="39"/>
      <c r="AM33" s="39"/>
      <c r="AN33" s="39"/>
      <c r="AO33" s="39"/>
      <c r="AP33" s="39"/>
      <c r="AQ33" s="39"/>
      <c r="AR33" s="39"/>
      <c r="AS33" s="39"/>
      <c r="AT33" s="39"/>
      <c r="AU33" s="39"/>
      <c r="AV33" s="39"/>
      <c r="AW33" s="39"/>
      <c r="AX33" s="39"/>
      <c r="AY33" s="39"/>
      <c r="AZ33" s="39"/>
    </row>
    <row r="34" spans="1:52" ht="15.75" customHeight="1" x14ac:dyDescent="0.25">
      <c r="A34" s="39"/>
      <c r="B34" s="78">
        <v>32</v>
      </c>
      <c r="C34" s="54" t="s">
        <v>247</v>
      </c>
      <c r="D34" s="54">
        <v>2021</v>
      </c>
      <c r="E34" s="153" t="s">
        <v>441</v>
      </c>
      <c r="F34" s="69" t="s">
        <v>248</v>
      </c>
      <c r="G34" s="69" t="s">
        <v>13</v>
      </c>
      <c r="H34" s="60" t="s">
        <v>13</v>
      </c>
      <c r="I34" s="39"/>
      <c r="J34" s="178"/>
      <c r="K34" s="54" t="s">
        <v>199</v>
      </c>
      <c r="L34" s="83">
        <v>4.9999999999999996E-2</v>
      </c>
      <c r="M34" s="39"/>
      <c r="N34" s="125" t="s">
        <v>77</v>
      </c>
      <c r="O34" s="126">
        <f>SUM(O22:O33)</f>
        <v>15.770833333333334</v>
      </c>
      <c r="P34" s="126">
        <f>SUM(P22:P33)</f>
        <v>17.229166666666668</v>
      </c>
      <c r="Q34" s="127">
        <f>SUM(Q22:Q33)</f>
        <v>33</v>
      </c>
      <c r="R34" s="39"/>
      <c r="S34" s="39"/>
      <c r="T34" s="39"/>
      <c r="U34" s="39"/>
      <c r="V34" s="39"/>
      <c r="W34" s="39"/>
      <c r="X34" s="39"/>
      <c r="Y34" s="39"/>
      <c r="Z34" s="39"/>
      <c r="AA34" s="39"/>
      <c r="AB34" s="39"/>
      <c r="AC34" s="39"/>
      <c r="AD34" s="39"/>
      <c r="AE34" s="39"/>
      <c r="AF34" s="39"/>
      <c r="AG34" s="39"/>
      <c r="AH34" s="39"/>
      <c r="AI34" s="39"/>
      <c r="AJ34" s="39"/>
      <c r="AK34" s="39"/>
      <c r="AL34" s="39"/>
      <c r="AM34" s="39"/>
      <c r="AN34" s="39"/>
      <c r="AO34" s="39"/>
      <c r="AP34" s="39"/>
      <c r="AQ34" s="39"/>
      <c r="AR34" s="39"/>
      <c r="AS34" s="39"/>
      <c r="AT34" s="39"/>
      <c r="AU34" s="39"/>
      <c r="AV34" s="39"/>
      <c r="AW34" s="39"/>
      <c r="AX34" s="39"/>
      <c r="AY34" s="39"/>
      <c r="AZ34" s="39"/>
    </row>
    <row r="35" spans="1:52" ht="15.75" customHeight="1" x14ac:dyDescent="0.25">
      <c r="A35" s="39"/>
      <c r="B35" s="70">
        <v>33</v>
      </c>
      <c r="C35" s="73" t="s">
        <v>250</v>
      </c>
      <c r="D35" s="73">
        <v>2019</v>
      </c>
      <c r="E35" s="152" t="s">
        <v>440</v>
      </c>
      <c r="F35" s="74" t="s">
        <v>251</v>
      </c>
      <c r="G35" s="74" t="s">
        <v>251</v>
      </c>
      <c r="H35" s="75">
        <v>0.11041666666666666</v>
      </c>
      <c r="I35" s="39"/>
      <c r="J35" s="178"/>
      <c r="K35" s="80" t="s">
        <v>198</v>
      </c>
      <c r="L35" s="75">
        <v>0.23750000000000002</v>
      </c>
      <c r="M35" s="39"/>
      <c r="N35" s="39"/>
      <c r="O35" s="39"/>
      <c r="P35" s="39"/>
      <c r="Q35" s="39"/>
      <c r="R35" s="16"/>
      <c r="S35" s="109"/>
      <c r="T35" s="39"/>
      <c r="U35" s="39"/>
      <c r="V35" s="39"/>
      <c r="W35" s="39"/>
      <c r="X35" s="39"/>
      <c r="Y35" s="39"/>
      <c r="Z35" s="39"/>
      <c r="AA35" s="39"/>
      <c r="AB35" s="39"/>
      <c r="AC35" s="39"/>
      <c r="AD35" s="39"/>
      <c r="AE35" s="39"/>
      <c r="AF35" s="39"/>
      <c r="AG35" s="39"/>
      <c r="AH35" s="39"/>
      <c r="AI35" s="39"/>
      <c r="AJ35" s="39"/>
      <c r="AK35" s="39"/>
      <c r="AL35" s="39"/>
      <c r="AM35" s="39"/>
      <c r="AN35" s="39"/>
      <c r="AO35" s="39"/>
      <c r="AP35" s="39"/>
      <c r="AQ35" s="39"/>
      <c r="AR35" s="39"/>
      <c r="AS35" s="39"/>
      <c r="AT35" s="39"/>
      <c r="AU35" s="39"/>
      <c r="AV35" s="39"/>
      <c r="AW35" s="39"/>
      <c r="AX35" s="39"/>
      <c r="AY35" s="39"/>
      <c r="AZ35" s="39"/>
    </row>
    <row r="36" spans="1:52" ht="15.75" customHeight="1" x14ac:dyDescent="0.25">
      <c r="A36" s="39"/>
      <c r="B36" s="78">
        <v>34</v>
      </c>
      <c r="C36" s="54" t="s">
        <v>249</v>
      </c>
      <c r="D36" s="54">
        <v>2021</v>
      </c>
      <c r="E36" s="153" t="s">
        <v>440</v>
      </c>
      <c r="F36" s="69" t="s">
        <v>251</v>
      </c>
      <c r="G36" s="69" t="s">
        <v>252</v>
      </c>
      <c r="H36" s="60">
        <v>0.37083333333333335</v>
      </c>
      <c r="I36" s="39"/>
      <c r="J36" s="178"/>
      <c r="K36" s="54" t="s">
        <v>141</v>
      </c>
      <c r="L36" s="60">
        <v>4.5138888888888888E-2</v>
      </c>
      <c r="M36" s="39"/>
      <c r="N36" s="180"/>
      <c r="O36" s="180"/>
      <c r="P36" s="180"/>
      <c r="Q36" s="111"/>
      <c r="R36" s="16"/>
      <c r="S36" s="16"/>
      <c r="T36" s="39"/>
      <c r="U36" s="39"/>
      <c r="V36" s="39"/>
      <c r="W36" s="39"/>
      <c r="X36" s="39"/>
      <c r="Y36" s="39"/>
      <c r="Z36" s="39"/>
      <c r="AA36" s="39"/>
      <c r="AB36" s="39"/>
      <c r="AC36" s="39"/>
      <c r="AD36" s="39"/>
      <c r="AE36" s="39"/>
      <c r="AF36" s="39"/>
      <c r="AG36" s="39"/>
      <c r="AH36" s="39"/>
      <c r="AI36" s="39"/>
      <c r="AJ36" s="39"/>
      <c r="AK36" s="39"/>
      <c r="AL36" s="39"/>
      <c r="AM36" s="39"/>
      <c r="AN36" s="39"/>
      <c r="AO36" s="39"/>
      <c r="AP36" s="39"/>
      <c r="AQ36" s="39"/>
      <c r="AR36" s="39"/>
      <c r="AS36" s="39"/>
      <c r="AT36" s="39"/>
      <c r="AU36" s="39"/>
      <c r="AV36" s="39"/>
      <c r="AW36" s="39"/>
      <c r="AX36" s="39"/>
      <c r="AY36" s="39"/>
      <c r="AZ36" s="39"/>
    </row>
    <row r="37" spans="1:52" ht="15.75" customHeight="1" x14ac:dyDescent="0.25">
      <c r="A37" s="39"/>
      <c r="B37" s="70">
        <v>35</v>
      </c>
      <c r="C37" s="73" t="s">
        <v>253</v>
      </c>
      <c r="D37" s="73">
        <v>2019</v>
      </c>
      <c r="E37" s="152" t="s">
        <v>440</v>
      </c>
      <c r="F37" s="74" t="s">
        <v>254</v>
      </c>
      <c r="G37" s="74" t="s">
        <v>258</v>
      </c>
      <c r="H37" s="75">
        <v>0.80694444444444446</v>
      </c>
      <c r="I37" s="39"/>
      <c r="J37" s="178"/>
      <c r="K37" s="80" t="s">
        <v>196</v>
      </c>
      <c r="L37" s="75">
        <v>7.7777777777777779E-2</v>
      </c>
      <c r="M37" s="39"/>
      <c r="N37" s="180"/>
      <c r="O37" s="180"/>
      <c r="P37" s="180"/>
      <c r="Q37" s="111"/>
      <c r="R37" s="16"/>
      <c r="S37" s="16"/>
      <c r="T37" s="39"/>
      <c r="U37" s="39"/>
      <c r="V37" s="39"/>
      <c r="W37" s="39"/>
      <c r="X37" s="39"/>
      <c r="Y37" s="39"/>
      <c r="Z37" s="39"/>
      <c r="AA37" s="39"/>
      <c r="AB37" s="39"/>
      <c r="AC37" s="39"/>
      <c r="AD37" s="39"/>
      <c r="AE37" s="39"/>
      <c r="AF37" s="39"/>
      <c r="AG37" s="39"/>
      <c r="AH37" s="39"/>
      <c r="AI37" s="39"/>
      <c r="AJ37" s="39"/>
      <c r="AK37" s="39"/>
      <c r="AL37" s="39"/>
      <c r="AM37" s="39"/>
      <c r="AN37" s="39"/>
      <c r="AO37" s="39"/>
      <c r="AP37" s="39"/>
      <c r="AQ37" s="39"/>
      <c r="AR37" s="39"/>
      <c r="AS37" s="39"/>
      <c r="AT37" s="39"/>
      <c r="AU37" s="39"/>
      <c r="AV37" s="39"/>
      <c r="AW37" s="39"/>
      <c r="AX37" s="39"/>
      <c r="AY37" s="39"/>
      <c r="AZ37" s="39"/>
    </row>
    <row r="38" spans="1:52" ht="15.75" customHeight="1" x14ac:dyDescent="0.25">
      <c r="A38" s="39"/>
      <c r="B38" s="123">
        <v>36</v>
      </c>
      <c r="C38" s="11" t="s">
        <v>332</v>
      </c>
      <c r="D38" s="11">
        <v>2021</v>
      </c>
      <c r="E38" s="154" t="s">
        <v>440</v>
      </c>
      <c r="F38" s="21" t="s">
        <v>254</v>
      </c>
      <c r="G38" s="21" t="s">
        <v>255</v>
      </c>
      <c r="H38" s="102">
        <v>9.1666666666666674E-2</v>
      </c>
      <c r="I38" s="39"/>
      <c r="J38" s="179"/>
      <c r="K38" s="11" t="s">
        <v>202</v>
      </c>
      <c r="L38" s="102">
        <v>9.1666666666666674E-2</v>
      </c>
      <c r="M38" s="39"/>
      <c r="N38" s="180"/>
      <c r="O38" s="180"/>
      <c r="P38" s="180"/>
      <c r="Q38" s="111"/>
      <c r="R38" s="16"/>
      <c r="S38" s="16"/>
      <c r="T38" s="39"/>
      <c r="U38" s="39"/>
      <c r="V38" s="39"/>
      <c r="W38" s="39"/>
      <c r="X38" s="39"/>
      <c r="Y38" s="39"/>
      <c r="Z38" s="39"/>
      <c r="AA38" s="39"/>
      <c r="AB38" s="39"/>
      <c r="AC38" s="39"/>
      <c r="AD38" s="39"/>
      <c r="AE38" s="39"/>
      <c r="AF38" s="39"/>
      <c r="AG38" s="39"/>
      <c r="AH38" s="39"/>
      <c r="AI38" s="39"/>
      <c r="AJ38" s="39"/>
      <c r="AK38" s="39"/>
      <c r="AL38" s="39"/>
      <c r="AM38" s="39"/>
      <c r="AN38" s="39"/>
      <c r="AO38" s="39"/>
      <c r="AP38" s="39"/>
      <c r="AQ38" s="39"/>
      <c r="AR38" s="39"/>
      <c r="AS38" s="39"/>
      <c r="AT38" s="39"/>
      <c r="AU38" s="39"/>
      <c r="AV38" s="39"/>
      <c r="AW38" s="39"/>
      <c r="AX38" s="39"/>
      <c r="AY38" s="39"/>
      <c r="AZ38" s="39"/>
    </row>
    <row r="39" spans="1:52" ht="15.75" customHeight="1" x14ac:dyDescent="0.25">
      <c r="A39" s="39"/>
      <c r="B39" s="7"/>
      <c r="C39" s="6"/>
      <c r="D39" s="6"/>
      <c r="E39" s="155"/>
      <c r="F39" s="30"/>
      <c r="G39" s="30"/>
      <c r="H39" s="61"/>
      <c r="I39" s="39"/>
      <c r="J39" s="177" t="s">
        <v>209</v>
      </c>
      <c r="K39" s="116" t="s">
        <v>211</v>
      </c>
      <c r="L39" s="72">
        <v>0.14583333333333334</v>
      </c>
      <c r="M39" s="39"/>
      <c r="N39" s="180"/>
      <c r="O39" s="180"/>
      <c r="P39" s="180"/>
      <c r="Q39" s="124"/>
      <c r="R39" s="16"/>
      <c r="S39" s="16"/>
      <c r="T39" s="39"/>
      <c r="U39" s="39"/>
      <c r="V39" s="39"/>
      <c r="W39" s="39"/>
      <c r="X39" s="39"/>
      <c r="Y39" s="39"/>
      <c r="Z39" s="39"/>
      <c r="AA39" s="39"/>
      <c r="AB39" s="39"/>
      <c r="AC39" s="39"/>
      <c r="AD39" s="39"/>
      <c r="AE39" s="39"/>
      <c r="AF39" s="39"/>
      <c r="AG39" s="39"/>
      <c r="AH39" s="39"/>
      <c r="AI39" s="39"/>
      <c r="AJ39" s="39"/>
      <c r="AK39" s="39"/>
      <c r="AL39" s="39"/>
      <c r="AM39" s="39"/>
      <c r="AN39" s="39"/>
      <c r="AO39" s="39"/>
      <c r="AP39" s="39"/>
      <c r="AQ39" s="39"/>
      <c r="AR39" s="39"/>
      <c r="AS39" s="39"/>
      <c r="AT39" s="39"/>
      <c r="AU39" s="39"/>
      <c r="AV39" s="39"/>
      <c r="AW39" s="39"/>
      <c r="AX39" s="39"/>
      <c r="AY39" s="39"/>
      <c r="AZ39" s="39"/>
    </row>
    <row r="40" spans="1:52" x14ac:dyDescent="0.25">
      <c r="A40" s="39"/>
      <c r="B40" s="7"/>
      <c r="C40" s="39"/>
      <c r="D40" s="39"/>
      <c r="E40" s="108"/>
      <c r="F40" s="39"/>
      <c r="G40" s="39"/>
      <c r="H40" s="62"/>
      <c r="I40" s="39"/>
      <c r="J40" s="178"/>
      <c r="K40" s="113" t="s">
        <v>210</v>
      </c>
      <c r="L40" s="83">
        <v>0.3666666666666667</v>
      </c>
      <c r="M40" s="39"/>
      <c r="N40" s="180"/>
      <c r="O40" s="180"/>
      <c r="P40" s="180"/>
      <c r="Q40" s="124"/>
      <c r="R40" s="16"/>
      <c r="S40" s="16"/>
      <c r="T40" s="39"/>
      <c r="U40" s="39"/>
      <c r="V40" s="39"/>
      <c r="W40" s="39"/>
      <c r="X40" s="39"/>
      <c r="Z40" s="39"/>
      <c r="AA40" s="39"/>
      <c r="AB40" s="39"/>
      <c r="AC40" s="39"/>
      <c r="AD40" s="39"/>
      <c r="AE40" s="39"/>
      <c r="AF40" s="39"/>
      <c r="AG40" s="39"/>
      <c r="AH40" s="39"/>
      <c r="AI40" s="39"/>
      <c r="AJ40" s="39"/>
      <c r="AK40" s="39"/>
      <c r="AL40" s="39"/>
      <c r="AM40" s="39"/>
      <c r="AN40" s="39"/>
      <c r="AO40" s="39"/>
      <c r="AP40" s="39"/>
      <c r="AQ40" s="39"/>
      <c r="AR40" s="39"/>
      <c r="AS40" s="39"/>
      <c r="AT40" s="39"/>
      <c r="AU40" s="39"/>
      <c r="AV40" s="39"/>
      <c r="AW40" s="39"/>
      <c r="AX40" s="39"/>
      <c r="AY40" s="39"/>
      <c r="AZ40" s="39"/>
    </row>
    <row r="41" spans="1:52" x14ac:dyDescent="0.25">
      <c r="A41" s="39"/>
      <c r="B41" s="7"/>
      <c r="C41" s="6"/>
      <c r="D41" s="6"/>
      <c r="E41" s="155"/>
      <c r="F41" s="30"/>
      <c r="G41" s="30"/>
      <c r="H41" s="61"/>
      <c r="I41" s="39"/>
      <c r="J41" s="178"/>
      <c r="K41" s="112" t="s">
        <v>179</v>
      </c>
      <c r="L41" s="75">
        <v>0.53333333333333333</v>
      </c>
      <c r="M41" s="39"/>
      <c r="N41" s="180"/>
      <c r="O41" s="180"/>
      <c r="P41" s="180"/>
      <c r="Q41" s="124"/>
      <c r="R41" s="16"/>
      <c r="S41" s="16"/>
      <c r="T41" s="39"/>
      <c r="U41" s="39"/>
      <c r="V41" s="39"/>
      <c r="W41" s="39"/>
      <c r="X41" s="39"/>
      <c r="Y41" s="39"/>
      <c r="Z41" s="39"/>
      <c r="AA41" s="39"/>
      <c r="AB41" s="39"/>
      <c r="AC41" s="39"/>
      <c r="AD41" s="39"/>
      <c r="AE41" s="39"/>
      <c r="AF41" s="39"/>
      <c r="AG41" s="39"/>
      <c r="AH41" s="39"/>
      <c r="AI41" s="39"/>
      <c r="AJ41" s="39"/>
      <c r="AK41" s="39"/>
      <c r="AL41" s="39"/>
      <c r="AM41" s="39"/>
      <c r="AN41" s="39"/>
      <c r="AO41" s="39"/>
      <c r="AP41" s="39"/>
      <c r="AQ41" s="39"/>
      <c r="AR41" s="39"/>
      <c r="AS41" s="39"/>
      <c r="AT41" s="39"/>
      <c r="AU41" s="39"/>
      <c r="AV41" s="39"/>
      <c r="AW41" s="39"/>
      <c r="AX41" s="39"/>
      <c r="AY41" s="39"/>
      <c r="AZ41" s="39"/>
    </row>
    <row r="42" spans="1:52" x14ac:dyDescent="0.25">
      <c r="A42" s="39"/>
      <c r="B42" s="7"/>
      <c r="C42" s="6"/>
      <c r="D42" s="6"/>
      <c r="E42" s="155"/>
      <c r="F42" s="30"/>
      <c r="G42" s="30"/>
      <c r="H42" s="61"/>
      <c r="I42" s="39"/>
      <c r="J42" s="178"/>
      <c r="K42" s="114" t="s">
        <v>136</v>
      </c>
      <c r="L42" s="60">
        <v>0.11388888888888889</v>
      </c>
      <c r="M42" s="39"/>
      <c r="N42" s="39"/>
      <c r="O42" s="39"/>
      <c r="P42" s="39"/>
      <c r="Q42" s="124"/>
      <c r="R42" s="16"/>
      <c r="S42" s="16"/>
      <c r="T42" s="39"/>
      <c r="U42" s="39"/>
      <c r="V42" s="39"/>
      <c r="W42" s="39"/>
      <c r="X42" s="39"/>
      <c r="Y42" s="39"/>
      <c r="Z42" s="39"/>
      <c r="AA42" s="39"/>
      <c r="AB42" s="39"/>
      <c r="AC42" s="39"/>
      <c r="AD42" s="39"/>
      <c r="AE42" s="39"/>
      <c r="AF42" s="39"/>
      <c r="AG42" s="39"/>
      <c r="AH42" s="39"/>
      <c r="AI42" s="39"/>
      <c r="AJ42" s="39"/>
      <c r="AK42" s="39"/>
      <c r="AL42" s="39"/>
      <c r="AM42" s="39"/>
      <c r="AN42" s="39"/>
      <c r="AO42" s="39"/>
      <c r="AP42" s="39"/>
      <c r="AQ42" s="39"/>
      <c r="AR42" s="39"/>
      <c r="AS42" s="39"/>
      <c r="AT42" s="39"/>
      <c r="AU42" s="39"/>
      <c r="AV42" s="39"/>
      <c r="AW42" s="39"/>
      <c r="AX42" s="39"/>
      <c r="AY42" s="39"/>
      <c r="AZ42" s="39"/>
    </row>
    <row r="43" spans="1:52" x14ac:dyDescent="0.25">
      <c r="A43" s="39"/>
      <c r="B43" s="39"/>
      <c r="C43" s="39"/>
      <c r="D43" s="39"/>
      <c r="E43" s="108"/>
      <c r="F43" s="39"/>
      <c r="G43" s="39"/>
      <c r="H43" s="62"/>
      <c r="I43" s="39"/>
      <c r="J43" s="178"/>
      <c r="K43" s="112" t="s">
        <v>212</v>
      </c>
      <c r="L43" s="75">
        <v>0.22083333333333333</v>
      </c>
      <c r="M43" s="39"/>
      <c r="N43" s="39"/>
      <c r="O43" s="39"/>
      <c r="P43" s="39"/>
      <c r="Q43" s="39"/>
      <c r="R43" s="16"/>
      <c r="S43" s="16"/>
      <c r="T43" s="39"/>
      <c r="U43" s="39"/>
      <c r="V43" s="39"/>
      <c r="W43" s="39"/>
      <c r="X43" s="39"/>
      <c r="Y43" s="39"/>
      <c r="Z43" s="39"/>
      <c r="AA43" s="39"/>
      <c r="AB43" s="39"/>
      <c r="AC43" s="39"/>
      <c r="AD43" s="39"/>
      <c r="AE43" s="39"/>
      <c r="AF43" s="39"/>
      <c r="AG43" s="39"/>
      <c r="AH43" s="39"/>
      <c r="AI43" s="39"/>
      <c r="AJ43" s="39"/>
      <c r="AK43" s="39"/>
      <c r="AL43" s="39"/>
      <c r="AM43" s="39"/>
      <c r="AN43" s="39"/>
      <c r="AO43" s="39"/>
      <c r="AP43" s="39"/>
      <c r="AQ43" s="39"/>
      <c r="AR43" s="39"/>
      <c r="AS43" s="39"/>
      <c r="AT43" s="39"/>
      <c r="AU43" s="39"/>
      <c r="AV43" s="39"/>
      <c r="AW43" s="39"/>
      <c r="AX43" s="39"/>
      <c r="AY43" s="39"/>
      <c r="AZ43" s="39"/>
    </row>
    <row r="44" spans="1:52" x14ac:dyDescent="0.25">
      <c r="A44" s="39"/>
      <c r="B44" s="39"/>
      <c r="C44" s="39"/>
      <c r="D44" s="39"/>
      <c r="E44" s="108"/>
      <c r="F44" s="39"/>
      <c r="G44" s="39"/>
      <c r="H44" s="62"/>
      <c r="I44" s="39"/>
      <c r="J44" s="178"/>
      <c r="K44" s="113" t="s">
        <v>213</v>
      </c>
      <c r="L44" s="83">
        <v>0.87916666666666676</v>
      </c>
      <c r="M44" s="39"/>
      <c r="N44" s="16"/>
      <c r="O44" s="16"/>
      <c r="P44" s="16"/>
      <c r="Q44" s="16"/>
      <c r="R44" s="16"/>
      <c r="S44" s="16"/>
      <c r="T44" s="39"/>
      <c r="U44" s="39"/>
      <c r="V44" s="39"/>
      <c r="W44" s="39"/>
      <c r="X44" s="39"/>
      <c r="Y44" s="39"/>
      <c r="Z44" s="39"/>
      <c r="AA44" s="39"/>
      <c r="AB44" s="39"/>
      <c r="AC44" s="39"/>
      <c r="AD44" s="39"/>
      <c r="AE44" s="39"/>
      <c r="AF44" s="39"/>
      <c r="AG44" s="39"/>
      <c r="AH44" s="39"/>
      <c r="AI44" s="39"/>
      <c r="AJ44" s="39"/>
      <c r="AK44" s="39"/>
      <c r="AL44" s="39"/>
      <c r="AM44" s="39"/>
      <c r="AN44" s="39"/>
      <c r="AO44" s="39"/>
      <c r="AP44" s="39"/>
      <c r="AQ44" s="39"/>
      <c r="AR44" s="39"/>
      <c r="AS44" s="39"/>
      <c r="AT44" s="39"/>
      <c r="AU44" s="39"/>
      <c r="AV44" s="39"/>
      <c r="AW44" s="39"/>
      <c r="AX44" s="39"/>
      <c r="AY44" s="39"/>
      <c r="AZ44" s="39"/>
    </row>
    <row r="45" spans="1:52" x14ac:dyDescent="0.25">
      <c r="A45" s="39"/>
      <c r="B45" s="39"/>
      <c r="C45" s="39"/>
      <c r="D45" s="39"/>
      <c r="E45" s="108"/>
      <c r="F45" s="39"/>
      <c r="G45" s="39"/>
      <c r="H45" s="62"/>
      <c r="I45" s="39"/>
      <c r="J45" s="179"/>
      <c r="K45" s="115" t="s">
        <v>141</v>
      </c>
      <c r="L45" s="110">
        <v>4.4444444444444446E-2</v>
      </c>
      <c r="M45" s="39"/>
      <c r="N45" s="16"/>
      <c r="O45" s="16"/>
      <c r="P45" s="16"/>
      <c r="Q45" s="16"/>
      <c r="R45" s="16"/>
      <c r="S45" s="16"/>
      <c r="T45" s="39"/>
      <c r="U45" s="39"/>
      <c r="V45" s="39"/>
      <c r="W45" s="39"/>
      <c r="X45" s="39"/>
      <c r="Y45" s="39"/>
      <c r="Z45" s="39"/>
      <c r="AA45" s="39"/>
      <c r="AB45" s="39"/>
      <c r="AC45" s="39"/>
      <c r="AD45" s="39"/>
      <c r="AE45" s="39"/>
      <c r="AF45" s="39"/>
      <c r="AG45" s="39"/>
      <c r="AH45" s="39"/>
      <c r="AI45" s="39"/>
      <c r="AJ45" s="39"/>
      <c r="AK45" s="39"/>
      <c r="AL45" s="39"/>
      <c r="AM45" s="39"/>
      <c r="AN45" s="39"/>
      <c r="AO45" s="39"/>
      <c r="AP45" s="39"/>
      <c r="AQ45" s="39"/>
      <c r="AR45" s="39"/>
      <c r="AS45" s="39"/>
      <c r="AT45" s="39"/>
      <c r="AU45" s="39"/>
      <c r="AV45" s="39"/>
      <c r="AW45" s="39"/>
      <c r="AX45" s="39"/>
      <c r="AY45" s="39"/>
      <c r="AZ45" s="39"/>
    </row>
    <row r="46" spans="1:52" x14ac:dyDescent="0.25">
      <c r="A46" s="39"/>
      <c r="B46" s="39"/>
      <c r="C46" s="39"/>
      <c r="D46" s="39"/>
      <c r="E46" s="108"/>
      <c r="F46" s="39"/>
      <c r="G46" s="39"/>
      <c r="H46" s="62"/>
      <c r="I46" s="39"/>
      <c r="J46" s="174" t="s">
        <v>217</v>
      </c>
      <c r="K46" s="119" t="s">
        <v>210</v>
      </c>
      <c r="L46" s="106">
        <v>4.9999999999999996E-2</v>
      </c>
      <c r="M46" s="39"/>
      <c r="N46" s="109"/>
      <c r="O46" s="16"/>
      <c r="P46" s="16"/>
      <c r="Q46" s="16"/>
      <c r="R46" s="16"/>
      <c r="S46" s="16"/>
      <c r="T46" s="39"/>
      <c r="U46" s="39"/>
      <c r="V46" s="39"/>
      <c r="W46" s="39"/>
      <c r="X46" s="39"/>
      <c r="Y46" s="39"/>
      <c r="Z46" s="39"/>
      <c r="AA46" s="39"/>
      <c r="AB46" s="39"/>
      <c r="AC46" s="39"/>
      <c r="AD46" s="39"/>
      <c r="AE46" s="39"/>
      <c r="AF46" s="39"/>
      <c r="AG46" s="39"/>
      <c r="AH46" s="39"/>
      <c r="AI46" s="39"/>
      <c r="AJ46" s="39"/>
      <c r="AK46" s="39"/>
      <c r="AL46" s="39"/>
      <c r="AM46" s="39"/>
      <c r="AN46" s="39"/>
      <c r="AO46" s="39"/>
      <c r="AP46" s="39"/>
      <c r="AQ46" s="39"/>
      <c r="AR46" s="39"/>
      <c r="AS46" s="39"/>
      <c r="AT46" s="39"/>
      <c r="AU46" s="39"/>
      <c r="AV46" s="39"/>
      <c r="AW46" s="39"/>
      <c r="AX46" s="39"/>
      <c r="AY46" s="39"/>
      <c r="AZ46" s="39"/>
    </row>
    <row r="47" spans="1:52" x14ac:dyDescent="0.25">
      <c r="A47" s="39"/>
      <c r="B47" s="39"/>
      <c r="C47" s="39"/>
      <c r="D47" s="39"/>
      <c r="E47" s="108"/>
      <c r="F47" s="39"/>
      <c r="G47" s="39"/>
      <c r="H47" s="62"/>
      <c r="I47" s="39"/>
      <c r="J47" s="175"/>
      <c r="K47" s="80" t="s">
        <v>179</v>
      </c>
      <c r="L47" s="82">
        <v>0.1875</v>
      </c>
      <c r="M47" s="39"/>
      <c r="N47" s="16"/>
      <c r="O47" s="16"/>
      <c r="P47" s="16"/>
      <c r="Q47" s="16"/>
      <c r="R47" s="16"/>
      <c r="S47" s="16"/>
      <c r="T47" s="39"/>
      <c r="U47" s="39"/>
      <c r="V47" s="39"/>
      <c r="W47" s="39"/>
      <c r="X47" s="39"/>
      <c r="Y47" s="39"/>
      <c r="Z47" s="39"/>
      <c r="AA47" s="39"/>
      <c r="AB47" s="39"/>
      <c r="AC47" s="39"/>
      <c r="AD47" s="39"/>
      <c r="AE47" s="39"/>
      <c r="AF47" s="39"/>
      <c r="AG47" s="39"/>
      <c r="AH47" s="39"/>
      <c r="AI47" s="39"/>
      <c r="AJ47" s="39"/>
      <c r="AK47" s="39"/>
      <c r="AL47" s="39"/>
      <c r="AM47" s="39"/>
      <c r="AN47" s="39"/>
      <c r="AO47" s="39"/>
      <c r="AP47" s="39"/>
      <c r="AQ47" s="39"/>
      <c r="AR47" s="39"/>
      <c r="AS47" s="39"/>
      <c r="AT47" s="39"/>
      <c r="AU47" s="39"/>
      <c r="AV47" s="39"/>
      <c r="AW47" s="39"/>
      <c r="AX47" s="39"/>
      <c r="AY47" s="39"/>
      <c r="AZ47" s="39"/>
    </row>
    <row r="48" spans="1:52" x14ac:dyDescent="0.25">
      <c r="A48" s="39"/>
      <c r="B48" s="39"/>
      <c r="C48" s="39"/>
      <c r="D48" s="39"/>
      <c r="E48" s="108"/>
      <c r="F48" s="39"/>
      <c r="G48" s="39"/>
      <c r="H48" s="62"/>
      <c r="I48" s="39"/>
      <c r="J48" s="175"/>
      <c r="K48" s="101" t="s">
        <v>136</v>
      </c>
      <c r="L48" s="83">
        <v>0.3923611111111111</v>
      </c>
      <c r="M48" s="39"/>
      <c r="N48" s="16"/>
      <c r="O48" s="16"/>
      <c r="P48" s="16"/>
      <c r="Q48" s="16"/>
      <c r="R48" s="16"/>
      <c r="S48" s="16"/>
      <c r="T48" s="39"/>
      <c r="U48" s="39"/>
      <c r="V48" s="39"/>
      <c r="W48" s="39"/>
      <c r="X48" s="39"/>
      <c r="Y48" s="39"/>
      <c r="Z48" s="39"/>
      <c r="AA48" s="39"/>
      <c r="AB48" s="39"/>
      <c r="AC48" s="39"/>
      <c r="AD48" s="39"/>
      <c r="AE48" s="39"/>
      <c r="AF48" s="39"/>
      <c r="AG48" s="39"/>
      <c r="AH48" s="39"/>
      <c r="AI48" s="39"/>
      <c r="AJ48" s="39"/>
      <c r="AK48" s="39"/>
      <c r="AL48" s="39"/>
      <c r="AM48" s="39"/>
      <c r="AN48" s="39"/>
      <c r="AO48" s="39"/>
      <c r="AP48" s="39"/>
      <c r="AQ48" s="39"/>
      <c r="AR48" s="39"/>
      <c r="AS48" s="39"/>
      <c r="AT48" s="39"/>
      <c r="AU48" s="39"/>
      <c r="AV48" s="39"/>
      <c r="AW48" s="39"/>
      <c r="AX48" s="39"/>
      <c r="AY48" s="39"/>
      <c r="AZ48" s="39"/>
    </row>
    <row r="49" spans="1:52" x14ac:dyDescent="0.25">
      <c r="A49" s="39"/>
      <c r="B49" s="39"/>
      <c r="C49" s="39"/>
      <c r="D49" s="39"/>
      <c r="E49" s="108"/>
      <c r="F49" s="39"/>
      <c r="G49" s="39"/>
      <c r="H49" s="62"/>
      <c r="I49" s="39"/>
      <c r="J49" s="176"/>
      <c r="K49" s="120" t="s">
        <v>213</v>
      </c>
      <c r="L49" s="110">
        <v>0.17222222222222225</v>
      </c>
      <c r="M49" s="39"/>
      <c r="N49" s="16"/>
      <c r="O49" s="16"/>
      <c r="P49" s="16"/>
      <c r="Q49" s="16"/>
      <c r="R49" s="16"/>
      <c r="S49" s="16"/>
      <c r="T49" s="39"/>
      <c r="U49" s="39"/>
      <c r="V49" s="39"/>
      <c r="W49" s="39"/>
      <c r="X49" s="39"/>
      <c r="Y49" s="39"/>
      <c r="Z49" s="39"/>
      <c r="AA49" s="39"/>
      <c r="AB49" s="39"/>
      <c r="AC49" s="39"/>
      <c r="AD49" s="39"/>
      <c r="AE49" s="39"/>
      <c r="AF49" s="39"/>
      <c r="AG49" s="39"/>
      <c r="AH49" s="39"/>
      <c r="AI49" s="39"/>
      <c r="AJ49" s="39"/>
      <c r="AK49" s="39"/>
      <c r="AL49" s="39"/>
      <c r="AM49" s="39"/>
      <c r="AN49" s="39"/>
      <c r="AO49" s="39"/>
      <c r="AP49" s="39"/>
      <c r="AQ49" s="39"/>
      <c r="AR49" s="39"/>
      <c r="AS49" s="39"/>
      <c r="AT49" s="39"/>
      <c r="AU49" s="39"/>
      <c r="AV49" s="39"/>
      <c r="AW49" s="39"/>
      <c r="AX49" s="39"/>
      <c r="AY49" s="39"/>
      <c r="AZ49" s="39"/>
    </row>
    <row r="50" spans="1:52" x14ac:dyDescent="0.25">
      <c r="A50" s="39"/>
      <c r="B50" s="39"/>
      <c r="C50" s="39"/>
      <c r="D50" s="39"/>
      <c r="E50" s="108"/>
      <c r="F50" s="39"/>
      <c r="G50" s="39"/>
      <c r="H50" s="39"/>
      <c r="I50" s="39"/>
      <c r="J50" s="174" t="s">
        <v>232</v>
      </c>
      <c r="K50" s="121" t="s">
        <v>136</v>
      </c>
      <c r="L50" s="106">
        <v>8.5416666666666655E-2</v>
      </c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  <c r="AA50" s="39"/>
      <c r="AB50" s="39"/>
      <c r="AC50" s="39"/>
      <c r="AD50" s="39"/>
      <c r="AE50" s="39"/>
      <c r="AF50" s="39"/>
      <c r="AG50" s="39"/>
      <c r="AH50" s="39"/>
      <c r="AI50" s="39"/>
      <c r="AJ50" s="39"/>
      <c r="AK50" s="39"/>
      <c r="AL50" s="39"/>
      <c r="AM50" s="39"/>
      <c r="AN50" s="39"/>
      <c r="AO50" s="39"/>
      <c r="AP50" s="39"/>
      <c r="AQ50" s="39"/>
      <c r="AR50" s="39"/>
      <c r="AS50" s="39"/>
      <c r="AT50" s="39"/>
      <c r="AU50" s="39"/>
      <c r="AV50" s="39"/>
      <c r="AW50" s="39"/>
      <c r="AX50" s="39"/>
      <c r="AY50" s="39"/>
      <c r="AZ50" s="39"/>
    </row>
    <row r="51" spans="1:52" x14ac:dyDescent="0.25">
      <c r="A51" s="39"/>
      <c r="B51" s="39"/>
      <c r="C51" s="39"/>
      <c r="D51" s="39"/>
      <c r="E51" s="108"/>
      <c r="F51" s="39"/>
      <c r="G51" s="39"/>
      <c r="H51" s="39"/>
      <c r="I51" s="39"/>
      <c r="J51" s="175"/>
      <c r="K51" s="122" t="s">
        <v>179</v>
      </c>
      <c r="L51" s="82">
        <v>0.16666666666666666</v>
      </c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  <c r="AA51" s="39"/>
      <c r="AB51" s="39"/>
      <c r="AC51" s="39"/>
      <c r="AD51" s="39"/>
      <c r="AE51" s="39"/>
      <c r="AF51" s="39"/>
      <c r="AG51" s="39"/>
      <c r="AH51" s="39"/>
      <c r="AI51" s="39"/>
      <c r="AJ51" s="39"/>
      <c r="AK51" s="39"/>
      <c r="AL51" s="39"/>
      <c r="AM51" s="39"/>
      <c r="AN51" s="39"/>
      <c r="AO51" s="39"/>
      <c r="AP51" s="39"/>
      <c r="AQ51" s="39"/>
      <c r="AR51" s="39"/>
      <c r="AS51" s="39"/>
      <c r="AT51" s="39"/>
      <c r="AU51" s="39"/>
      <c r="AV51" s="39"/>
      <c r="AW51" s="39"/>
      <c r="AX51" s="39"/>
      <c r="AY51" s="39"/>
      <c r="AZ51" s="39"/>
    </row>
    <row r="52" spans="1:52" x14ac:dyDescent="0.25">
      <c r="A52" s="39"/>
      <c r="B52" s="39"/>
      <c r="C52" s="39"/>
      <c r="D52" s="39"/>
      <c r="E52" s="108"/>
      <c r="F52" s="39"/>
      <c r="G52" s="39"/>
      <c r="H52" s="39"/>
      <c r="I52" s="39"/>
      <c r="J52" s="175"/>
      <c r="K52" s="114" t="s">
        <v>235</v>
      </c>
      <c r="L52" s="83">
        <v>0.75</v>
      </c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  <c r="AA52" s="39"/>
      <c r="AB52" s="39"/>
      <c r="AC52" s="39"/>
      <c r="AD52" s="39"/>
      <c r="AE52" s="39"/>
      <c r="AF52" s="39"/>
      <c r="AG52" s="39"/>
      <c r="AH52" s="39"/>
      <c r="AI52" s="39"/>
      <c r="AJ52" s="39"/>
      <c r="AK52" s="39"/>
      <c r="AL52" s="39"/>
      <c r="AM52" s="39"/>
      <c r="AN52" s="39"/>
      <c r="AO52" s="39"/>
      <c r="AP52" s="39"/>
      <c r="AQ52" s="39"/>
      <c r="AR52" s="39"/>
      <c r="AS52" s="39"/>
      <c r="AT52" s="39"/>
      <c r="AU52" s="39"/>
      <c r="AV52" s="39"/>
      <c r="AW52" s="39"/>
      <c r="AX52" s="39"/>
      <c r="AY52" s="39"/>
      <c r="AZ52" s="39"/>
    </row>
    <row r="53" spans="1:52" x14ac:dyDescent="0.25">
      <c r="A53" s="39"/>
      <c r="B53" s="39"/>
      <c r="C53" s="39"/>
      <c r="D53" s="39"/>
      <c r="E53" s="108"/>
      <c r="F53" s="39"/>
      <c r="G53" s="39"/>
      <c r="H53" s="39"/>
      <c r="I53" s="39"/>
      <c r="J53" s="176"/>
      <c r="K53" s="115" t="s">
        <v>211</v>
      </c>
      <c r="L53" s="110">
        <v>6.5277777777777782E-2</v>
      </c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  <c r="AA53" s="39"/>
      <c r="AB53" s="39"/>
      <c r="AC53" s="39"/>
      <c r="AD53" s="39"/>
      <c r="AE53" s="39"/>
      <c r="AF53" s="39"/>
      <c r="AG53" s="39"/>
      <c r="AH53" s="39"/>
      <c r="AI53" s="39"/>
      <c r="AJ53" s="39"/>
      <c r="AK53" s="39"/>
      <c r="AL53" s="39"/>
      <c r="AM53" s="39"/>
      <c r="AN53" s="39"/>
      <c r="AO53" s="39"/>
      <c r="AP53" s="39"/>
      <c r="AQ53" s="39"/>
      <c r="AR53" s="39"/>
      <c r="AS53" s="39"/>
      <c r="AT53" s="39"/>
      <c r="AU53" s="39"/>
      <c r="AV53" s="39"/>
      <c r="AW53" s="39"/>
      <c r="AX53" s="39"/>
      <c r="AY53" s="39"/>
      <c r="AZ53" s="39"/>
    </row>
    <row r="54" spans="1:52" x14ac:dyDescent="0.25">
      <c r="A54" s="39"/>
      <c r="B54" s="39"/>
      <c r="C54" s="39"/>
      <c r="D54" s="39"/>
      <c r="E54" s="108"/>
      <c r="F54" s="39"/>
      <c r="G54" s="39"/>
      <c r="H54" s="39"/>
      <c r="I54" s="39"/>
      <c r="J54" s="174" t="s">
        <v>243</v>
      </c>
      <c r="K54" s="121" t="s">
        <v>235</v>
      </c>
      <c r="L54" s="106">
        <v>0.20416666666666669</v>
      </c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  <c r="AA54" s="39"/>
      <c r="AB54" s="39"/>
      <c r="AC54" s="39"/>
      <c r="AD54" s="39"/>
      <c r="AE54" s="39"/>
      <c r="AF54" s="39"/>
      <c r="AG54" s="39"/>
      <c r="AH54" s="39"/>
      <c r="AI54" s="39"/>
      <c r="AJ54" s="39"/>
      <c r="AK54" s="39"/>
      <c r="AL54" s="39"/>
      <c r="AM54" s="39"/>
      <c r="AN54" s="39"/>
      <c r="AO54" s="39"/>
      <c r="AP54" s="39"/>
      <c r="AQ54" s="39"/>
      <c r="AR54" s="39"/>
      <c r="AS54" s="39"/>
      <c r="AT54" s="39"/>
      <c r="AU54" s="39"/>
      <c r="AV54" s="39"/>
      <c r="AW54" s="39"/>
      <c r="AX54" s="39"/>
      <c r="AY54" s="39"/>
      <c r="AZ54" s="39"/>
    </row>
    <row r="55" spans="1:52" x14ac:dyDescent="0.25">
      <c r="A55" s="39"/>
      <c r="B55" s="39"/>
      <c r="C55" s="39"/>
      <c r="D55" s="39"/>
      <c r="E55" s="108"/>
      <c r="F55" s="39"/>
      <c r="G55" s="39"/>
      <c r="H55" s="39"/>
      <c r="I55" s="39"/>
      <c r="J55" s="175"/>
      <c r="K55" s="122" t="s">
        <v>242</v>
      </c>
      <c r="L55" s="82">
        <v>0.25</v>
      </c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  <c r="AA55" s="39"/>
      <c r="AB55" s="39"/>
      <c r="AC55" s="39"/>
      <c r="AD55" s="39"/>
      <c r="AE55" s="39"/>
      <c r="AF55" s="39"/>
      <c r="AG55" s="39"/>
      <c r="AH55" s="39"/>
      <c r="AI55" s="39"/>
      <c r="AJ55" s="39"/>
      <c r="AK55" s="39"/>
      <c r="AL55" s="39"/>
      <c r="AM55" s="39"/>
      <c r="AN55" s="39"/>
      <c r="AO55" s="39"/>
      <c r="AP55" s="39"/>
      <c r="AQ55" s="39"/>
      <c r="AR55" s="39"/>
      <c r="AS55" s="39"/>
      <c r="AT55" s="39"/>
      <c r="AU55" s="39"/>
      <c r="AV55" s="39"/>
      <c r="AW55" s="39"/>
      <c r="AX55" s="39"/>
      <c r="AY55" s="39"/>
      <c r="AZ55" s="39"/>
    </row>
    <row r="56" spans="1:52" x14ac:dyDescent="0.25">
      <c r="A56" s="39"/>
      <c r="B56" s="39"/>
      <c r="C56" s="39"/>
      <c r="D56" s="39"/>
      <c r="E56" s="108"/>
      <c r="F56" s="39"/>
      <c r="G56" s="39"/>
      <c r="H56" s="39"/>
      <c r="I56" s="39"/>
      <c r="J56" s="175"/>
      <c r="K56" s="114" t="s">
        <v>29</v>
      </c>
      <c r="L56" s="83">
        <v>0.11805555555555557</v>
      </c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  <c r="AA56" s="39"/>
      <c r="AB56" s="39"/>
      <c r="AC56" s="39"/>
      <c r="AD56" s="39"/>
      <c r="AE56" s="39"/>
      <c r="AF56" s="39"/>
      <c r="AG56" s="39"/>
      <c r="AH56" s="39"/>
      <c r="AI56" s="39"/>
      <c r="AJ56" s="39"/>
      <c r="AK56" s="39"/>
      <c r="AL56" s="39"/>
      <c r="AM56" s="39"/>
      <c r="AN56" s="39"/>
      <c r="AO56" s="39"/>
      <c r="AP56" s="39"/>
      <c r="AQ56" s="39"/>
      <c r="AR56" s="39"/>
      <c r="AS56" s="39"/>
      <c r="AT56" s="39"/>
      <c r="AU56" s="39"/>
      <c r="AV56" s="39"/>
      <c r="AW56" s="39"/>
      <c r="AX56" s="39"/>
      <c r="AY56" s="39"/>
      <c r="AZ56" s="39"/>
    </row>
    <row r="57" spans="1:52" x14ac:dyDescent="0.25">
      <c r="A57" s="39"/>
      <c r="B57" s="39"/>
      <c r="C57" s="39"/>
      <c r="D57" s="39"/>
      <c r="E57" s="108"/>
      <c r="F57" s="39"/>
      <c r="G57" s="39"/>
      <c r="H57" s="39"/>
      <c r="I57" s="39"/>
      <c r="J57" s="176"/>
      <c r="K57" s="115" t="s">
        <v>199</v>
      </c>
      <c r="L57" s="110">
        <v>3.8194444444444441E-2</v>
      </c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  <c r="AA57" s="39"/>
      <c r="AB57" s="39"/>
      <c r="AC57" s="39"/>
      <c r="AD57" s="39"/>
      <c r="AE57" s="39"/>
      <c r="AF57" s="39"/>
      <c r="AG57" s="39"/>
      <c r="AH57" s="39"/>
      <c r="AI57" s="39"/>
      <c r="AJ57" s="39"/>
      <c r="AK57" s="39"/>
      <c r="AL57" s="39"/>
      <c r="AM57" s="39"/>
      <c r="AN57" s="39"/>
      <c r="AO57" s="39"/>
      <c r="AP57" s="39"/>
      <c r="AQ57" s="39"/>
      <c r="AR57" s="39"/>
      <c r="AS57" s="39"/>
      <c r="AT57" s="39"/>
      <c r="AU57" s="39"/>
      <c r="AV57" s="39"/>
      <c r="AW57" s="39"/>
      <c r="AX57" s="39"/>
      <c r="AY57" s="39"/>
      <c r="AZ57" s="39"/>
    </row>
    <row r="58" spans="1:52" ht="15.75" customHeight="1" x14ac:dyDescent="0.25">
      <c r="A58" s="39"/>
      <c r="B58" s="39"/>
      <c r="C58" s="39"/>
      <c r="D58" s="39"/>
      <c r="E58" s="108"/>
      <c r="F58" s="39"/>
      <c r="G58" s="39"/>
      <c r="H58" s="39"/>
      <c r="I58" s="39"/>
      <c r="J58" s="174" t="s">
        <v>246</v>
      </c>
      <c r="K58" s="121" t="s">
        <v>153</v>
      </c>
      <c r="L58" s="106">
        <v>0.25486111111111109</v>
      </c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9"/>
      <c r="AA58" s="39"/>
      <c r="AB58" s="39"/>
      <c r="AC58" s="39"/>
      <c r="AD58" s="39"/>
      <c r="AE58" s="39"/>
      <c r="AF58" s="39"/>
      <c r="AG58" s="39"/>
      <c r="AH58" s="39"/>
      <c r="AI58" s="39"/>
      <c r="AJ58" s="39"/>
      <c r="AK58" s="39"/>
      <c r="AL58" s="39"/>
      <c r="AM58" s="39"/>
      <c r="AN58" s="39"/>
      <c r="AO58" s="39"/>
      <c r="AP58" s="39"/>
      <c r="AQ58" s="39"/>
      <c r="AR58" s="39"/>
      <c r="AS58" s="39"/>
      <c r="AT58" s="39"/>
      <c r="AU58" s="39"/>
      <c r="AV58" s="39"/>
      <c r="AW58" s="39"/>
      <c r="AX58" s="39"/>
      <c r="AY58" s="39"/>
      <c r="AZ58" s="39"/>
    </row>
    <row r="59" spans="1:52" x14ac:dyDescent="0.25">
      <c r="A59" s="39"/>
      <c r="B59" s="39"/>
      <c r="C59" s="39"/>
      <c r="D59" s="39"/>
      <c r="E59" s="108"/>
      <c r="F59" s="39"/>
      <c r="G59" s="39"/>
      <c r="H59" s="39"/>
      <c r="I59" s="39"/>
      <c r="J59" s="175"/>
      <c r="K59" s="122" t="s">
        <v>235</v>
      </c>
      <c r="L59" s="82">
        <v>0.11944444444444445</v>
      </c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39"/>
      <c r="Y59" s="39"/>
      <c r="Z59" s="39"/>
      <c r="AA59" s="39"/>
      <c r="AB59" s="39"/>
      <c r="AC59" s="39"/>
      <c r="AD59" s="39"/>
      <c r="AE59" s="39"/>
      <c r="AF59" s="39"/>
      <c r="AG59" s="39"/>
      <c r="AH59" s="39"/>
      <c r="AI59" s="39"/>
      <c r="AJ59" s="39"/>
      <c r="AK59" s="39"/>
      <c r="AL59" s="39"/>
      <c r="AM59" s="39"/>
      <c r="AN59" s="39"/>
      <c r="AO59" s="39"/>
      <c r="AP59" s="39"/>
      <c r="AQ59" s="39"/>
      <c r="AR59" s="39"/>
      <c r="AS59" s="39"/>
      <c r="AT59" s="39"/>
      <c r="AU59" s="39"/>
      <c r="AV59" s="39"/>
      <c r="AW59" s="39"/>
      <c r="AX59" s="39"/>
      <c r="AY59" s="39"/>
      <c r="AZ59" s="39"/>
    </row>
    <row r="60" spans="1:52" x14ac:dyDescent="0.25">
      <c r="A60" s="39"/>
      <c r="B60" s="39"/>
      <c r="C60" s="39"/>
      <c r="D60" s="39"/>
      <c r="E60" s="108"/>
      <c r="F60" s="39"/>
      <c r="G60" s="39"/>
      <c r="H60" s="39"/>
      <c r="I60" s="39"/>
      <c r="J60" s="175"/>
      <c r="K60" s="114" t="s">
        <v>242</v>
      </c>
      <c r="L60" s="83">
        <v>0.19097222222222221</v>
      </c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  <c r="AA60" s="39"/>
      <c r="AB60" s="39"/>
      <c r="AC60" s="39"/>
      <c r="AD60" s="39"/>
      <c r="AE60" s="39"/>
      <c r="AF60" s="39"/>
      <c r="AG60" s="39"/>
      <c r="AH60" s="39"/>
      <c r="AI60" s="39"/>
      <c r="AJ60" s="39"/>
      <c r="AK60" s="39"/>
      <c r="AL60" s="39"/>
      <c r="AM60" s="39"/>
      <c r="AN60" s="39"/>
      <c r="AO60" s="39"/>
      <c r="AP60" s="39"/>
      <c r="AQ60" s="39"/>
      <c r="AR60" s="39"/>
      <c r="AS60" s="39"/>
      <c r="AT60" s="39"/>
      <c r="AU60" s="39"/>
      <c r="AV60" s="39"/>
      <c r="AW60" s="39"/>
      <c r="AX60" s="39"/>
      <c r="AY60" s="39"/>
      <c r="AZ60" s="39"/>
    </row>
    <row r="61" spans="1:52" x14ac:dyDescent="0.25">
      <c r="A61" s="39"/>
      <c r="B61" s="39"/>
      <c r="C61" s="39"/>
      <c r="D61" s="39"/>
      <c r="E61" s="108"/>
      <c r="F61" s="39"/>
      <c r="G61" s="39"/>
      <c r="H61" s="39"/>
      <c r="I61" s="39"/>
      <c r="J61" s="175"/>
      <c r="K61" s="122" t="s">
        <v>245</v>
      </c>
      <c r="L61" s="82">
        <v>0.18611111111111112</v>
      </c>
      <c r="M61" s="39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  <c r="AA61" s="39"/>
      <c r="AB61" s="39"/>
      <c r="AC61" s="39"/>
      <c r="AD61" s="39"/>
      <c r="AE61" s="39"/>
      <c r="AF61" s="39"/>
      <c r="AG61" s="39"/>
      <c r="AH61" s="39"/>
      <c r="AI61" s="39"/>
      <c r="AJ61" s="39"/>
      <c r="AK61" s="39"/>
      <c r="AL61" s="39"/>
      <c r="AM61" s="39"/>
      <c r="AN61" s="39"/>
      <c r="AO61" s="39"/>
      <c r="AP61" s="39"/>
      <c r="AQ61" s="39"/>
      <c r="AR61" s="39"/>
      <c r="AS61" s="39"/>
      <c r="AT61" s="39"/>
      <c r="AU61" s="39"/>
      <c r="AV61" s="39"/>
      <c r="AW61" s="39"/>
      <c r="AX61" s="39"/>
      <c r="AY61" s="39"/>
      <c r="AZ61" s="39"/>
    </row>
    <row r="62" spans="1:52" x14ac:dyDescent="0.25">
      <c r="A62" s="39"/>
      <c r="B62" s="39"/>
      <c r="C62" s="39"/>
      <c r="D62" s="39"/>
      <c r="E62" s="108"/>
      <c r="F62" s="39"/>
      <c r="G62" s="39"/>
      <c r="H62" s="39"/>
      <c r="I62" s="39"/>
      <c r="J62" s="175"/>
      <c r="K62" s="114" t="s">
        <v>29</v>
      </c>
      <c r="L62" s="83">
        <v>2.2055555555555553</v>
      </c>
      <c r="M62" s="39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  <c r="AA62" s="39"/>
      <c r="AB62" s="39"/>
      <c r="AC62" s="39"/>
      <c r="AD62" s="39"/>
      <c r="AE62" s="39"/>
      <c r="AF62" s="39"/>
      <c r="AG62" s="39"/>
      <c r="AH62" s="39"/>
      <c r="AI62" s="39"/>
      <c r="AJ62" s="39"/>
      <c r="AK62" s="39"/>
      <c r="AL62" s="39"/>
      <c r="AM62" s="39"/>
      <c r="AN62" s="39"/>
      <c r="AO62" s="39"/>
      <c r="AP62" s="39"/>
      <c r="AQ62" s="39"/>
      <c r="AR62" s="39"/>
      <c r="AS62" s="39"/>
      <c r="AT62" s="39"/>
      <c r="AU62" s="39"/>
      <c r="AV62" s="39"/>
      <c r="AW62" s="39"/>
      <c r="AX62" s="39"/>
      <c r="AY62" s="39"/>
      <c r="AZ62" s="39"/>
    </row>
    <row r="63" spans="1:52" x14ac:dyDescent="0.25">
      <c r="A63" s="39"/>
      <c r="B63" s="39"/>
      <c r="C63" s="39"/>
      <c r="D63" s="39"/>
      <c r="E63" s="108"/>
      <c r="F63" s="39"/>
      <c r="G63" s="39"/>
      <c r="H63" s="39"/>
      <c r="I63" s="39"/>
      <c r="J63" s="176"/>
      <c r="K63" s="115" t="s">
        <v>199</v>
      </c>
      <c r="L63" s="110">
        <v>3.888888888888889E-2</v>
      </c>
      <c r="M63" s="39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  <c r="AA63" s="39"/>
      <c r="AB63" s="39"/>
      <c r="AC63" s="39"/>
      <c r="AD63" s="39"/>
      <c r="AE63" s="39"/>
      <c r="AF63" s="39"/>
      <c r="AG63" s="39"/>
      <c r="AH63" s="39"/>
      <c r="AI63" s="39"/>
      <c r="AJ63" s="39"/>
      <c r="AK63" s="39"/>
      <c r="AL63" s="39"/>
      <c r="AM63" s="39"/>
      <c r="AN63" s="39"/>
      <c r="AO63" s="39"/>
      <c r="AP63" s="39"/>
      <c r="AQ63" s="39"/>
      <c r="AR63" s="39"/>
      <c r="AS63" s="39"/>
      <c r="AT63" s="39"/>
      <c r="AU63" s="39"/>
      <c r="AV63" s="39"/>
      <c r="AW63" s="39"/>
      <c r="AX63" s="39"/>
      <c r="AY63" s="39"/>
      <c r="AZ63" s="39"/>
    </row>
    <row r="64" spans="1:52" x14ac:dyDescent="0.25">
      <c r="A64" s="39"/>
      <c r="B64" s="39"/>
      <c r="C64" s="39"/>
      <c r="D64" s="39"/>
      <c r="E64" s="108"/>
      <c r="F64" s="39"/>
      <c r="G64" s="39"/>
      <c r="H64" s="39"/>
      <c r="I64" s="39"/>
      <c r="J64" s="117"/>
      <c r="K64" s="16"/>
      <c r="L64" s="111"/>
      <c r="M64" s="39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  <c r="AA64" s="39"/>
      <c r="AB64" s="39"/>
      <c r="AC64" s="39"/>
      <c r="AD64" s="39"/>
      <c r="AE64" s="39"/>
      <c r="AF64" s="39"/>
      <c r="AG64" s="39"/>
      <c r="AH64" s="39"/>
      <c r="AI64" s="39"/>
      <c r="AJ64" s="39"/>
      <c r="AK64" s="39"/>
      <c r="AL64" s="39"/>
      <c r="AM64" s="39"/>
      <c r="AN64" s="39"/>
      <c r="AO64" s="39"/>
      <c r="AP64" s="39"/>
      <c r="AQ64" s="39"/>
      <c r="AR64" s="39"/>
      <c r="AS64" s="39"/>
      <c r="AT64" s="39"/>
      <c r="AU64" s="39"/>
      <c r="AV64" s="39"/>
      <c r="AW64" s="39"/>
      <c r="AX64" s="39"/>
      <c r="AY64" s="39"/>
      <c r="AZ64" s="39"/>
    </row>
    <row r="65" spans="1:52" x14ac:dyDescent="0.25">
      <c r="A65" s="39"/>
      <c r="B65" s="39"/>
      <c r="C65" s="39"/>
      <c r="D65" s="39"/>
      <c r="E65" s="108"/>
      <c r="F65" s="39"/>
      <c r="G65" s="39"/>
      <c r="H65" s="39"/>
      <c r="I65" s="39"/>
      <c r="J65" s="117"/>
      <c r="K65" s="16"/>
      <c r="L65" s="111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  <c r="AA65" s="39"/>
      <c r="AB65" s="39"/>
      <c r="AC65" s="39"/>
      <c r="AD65" s="39"/>
      <c r="AE65" s="39"/>
      <c r="AF65" s="39"/>
      <c r="AG65" s="39"/>
      <c r="AH65" s="39"/>
      <c r="AI65" s="39"/>
      <c r="AJ65" s="39"/>
      <c r="AK65" s="39"/>
      <c r="AL65" s="39"/>
      <c r="AM65" s="39"/>
      <c r="AN65" s="39"/>
      <c r="AO65" s="39"/>
      <c r="AP65" s="39"/>
      <c r="AQ65" s="39"/>
      <c r="AR65" s="39"/>
      <c r="AS65" s="39"/>
      <c r="AT65" s="39"/>
      <c r="AU65" s="39"/>
      <c r="AV65" s="39"/>
      <c r="AW65" s="39"/>
      <c r="AX65" s="39"/>
      <c r="AY65" s="39"/>
      <c r="AZ65" s="39"/>
    </row>
    <row r="66" spans="1:52" x14ac:dyDescent="0.25">
      <c r="A66" s="39"/>
      <c r="B66" s="39"/>
      <c r="C66" s="39"/>
      <c r="D66" s="39"/>
      <c r="E66" s="108"/>
      <c r="F66" s="39"/>
      <c r="G66" s="39"/>
      <c r="H66" s="39"/>
      <c r="I66" s="39"/>
      <c r="J66" s="117"/>
      <c r="K66" s="16"/>
      <c r="L66" s="111"/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  <c r="AA66" s="39"/>
      <c r="AB66" s="39"/>
      <c r="AC66" s="39"/>
      <c r="AD66" s="39"/>
      <c r="AE66" s="39"/>
      <c r="AF66" s="39"/>
      <c r="AG66" s="39"/>
      <c r="AH66" s="39"/>
      <c r="AI66" s="39"/>
      <c r="AJ66" s="39"/>
      <c r="AK66" s="39"/>
      <c r="AL66" s="39"/>
      <c r="AM66" s="39"/>
      <c r="AN66" s="39"/>
      <c r="AO66" s="39"/>
      <c r="AP66" s="39"/>
      <c r="AQ66" s="39"/>
      <c r="AR66" s="39"/>
      <c r="AS66" s="39"/>
      <c r="AT66" s="39"/>
      <c r="AU66" s="39"/>
      <c r="AV66" s="39"/>
      <c r="AW66" s="39"/>
      <c r="AX66" s="39"/>
      <c r="AY66" s="39"/>
      <c r="AZ66" s="39"/>
    </row>
    <row r="67" spans="1:52" x14ac:dyDescent="0.25">
      <c r="A67" s="39"/>
      <c r="B67" s="39"/>
      <c r="C67" s="39"/>
      <c r="D67" s="39"/>
      <c r="E67" s="108"/>
      <c r="F67" s="39"/>
      <c r="G67" s="39"/>
      <c r="H67" s="39"/>
      <c r="I67" s="39"/>
      <c r="J67" s="117"/>
      <c r="K67" s="16"/>
      <c r="L67" s="111"/>
      <c r="M67" s="39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  <c r="AA67" s="39"/>
      <c r="AB67" s="39"/>
      <c r="AC67" s="39"/>
      <c r="AD67" s="39"/>
      <c r="AE67" s="39"/>
      <c r="AF67" s="39"/>
      <c r="AG67" s="39"/>
      <c r="AH67" s="39"/>
      <c r="AI67" s="39"/>
      <c r="AJ67" s="39"/>
      <c r="AK67" s="39"/>
      <c r="AL67" s="39"/>
      <c r="AM67" s="39"/>
      <c r="AN67" s="39"/>
      <c r="AO67" s="39"/>
      <c r="AP67" s="39"/>
      <c r="AQ67" s="39"/>
      <c r="AR67" s="39"/>
      <c r="AS67" s="39"/>
      <c r="AT67" s="39"/>
      <c r="AU67" s="39"/>
      <c r="AV67" s="39"/>
      <c r="AW67" s="39"/>
      <c r="AX67" s="39"/>
      <c r="AY67" s="39"/>
      <c r="AZ67" s="39"/>
    </row>
    <row r="68" spans="1:52" x14ac:dyDescent="0.25">
      <c r="A68" s="39"/>
      <c r="B68" s="39"/>
      <c r="C68" s="39"/>
      <c r="D68" s="39"/>
      <c r="E68" s="108"/>
      <c r="F68" s="39"/>
      <c r="G68" s="39"/>
      <c r="H68" s="39"/>
      <c r="I68" s="39"/>
      <c r="J68" s="117"/>
      <c r="K68" s="16"/>
      <c r="L68" s="111"/>
      <c r="M68" s="39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  <c r="AA68" s="39"/>
      <c r="AB68" s="39"/>
      <c r="AC68" s="39"/>
      <c r="AD68" s="39"/>
      <c r="AE68" s="39"/>
      <c r="AF68" s="39"/>
      <c r="AG68" s="39"/>
      <c r="AH68" s="39"/>
      <c r="AI68" s="39"/>
      <c r="AJ68" s="39"/>
      <c r="AK68" s="39"/>
      <c r="AL68" s="39"/>
      <c r="AM68" s="39"/>
      <c r="AN68" s="39"/>
      <c r="AO68" s="39"/>
      <c r="AP68" s="39"/>
      <c r="AQ68" s="39"/>
      <c r="AR68" s="39"/>
      <c r="AS68" s="39"/>
      <c r="AT68" s="39"/>
      <c r="AU68" s="39"/>
      <c r="AV68" s="39"/>
      <c r="AW68" s="39"/>
      <c r="AX68" s="39"/>
      <c r="AY68" s="39"/>
      <c r="AZ68" s="39"/>
    </row>
    <row r="69" spans="1:52" x14ac:dyDescent="0.25">
      <c r="A69" s="39"/>
      <c r="B69" s="39"/>
      <c r="C69" s="39"/>
      <c r="D69" s="39"/>
      <c r="E69" s="108"/>
      <c r="F69" s="39"/>
      <c r="G69" s="39"/>
      <c r="H69" s="39"/>
      <c r="I69" s="39"/>
      <c r="J69" s="117"/>
      <c r="K69" s="16"/>
      <c r="L69" s="16"/>
      <c r="M69" s="39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  <c r="AA69" s="39"/>
      <c r="AB69" s="39"/>
      <c r="AC69" s="39"/>
      <c r="AD69" s="39"/>
      <c r="AE69" s="39"/>
      <c r="AF69" s="39"/>
      <c r="AG69" s="39"/>
      <c r="AH69" s="39"/>
      <c r="AI69" s="39"/>
      <c r="AJ69" s="39"/>
      <c r="AK69" s="39"/>
      <c r="AL69" s="39"/>
      <c r="AM69" s="39"/>
      <c r="AN69" s="39"/>
      <c r="AO69" s="39"/>
      <c r="AP69" s="39"/>
      <c r="AQ69" s="39"/>
      <c r="AR69" s="39"/>
      <c r="AS69" s="39"/>
      <c r="AT69" s="39"/>
      <c r="AU69" s="39"/>
      <c r="AV69" s="39"/>
      <c r="AW69" s="39"/>
      <c r="AX69" s="39"/>
      <c r="AY69" s="39"/>
      <c r="AZ69" s="39"/>
    </row>
    <row r="70" spans="1:52" x14ac:dyDescent="0.25">
      <c r="A70" s="39"/>
      <c r="B70" s="39"/>
      <c r="C70" s="39"/>
      <c r="D70" s="39"/>
      <c r="E70" s="108"/>
      <c r="F70" s="39"/>
      <c r="G70" s="39"/>
      <c r="H70" s="39"/>
      <c r="I70" s="39"/>
      <c r="J70" s="117"/>
      <c r="K70" s="16"/>
      <c r="L70" s="16"/>
      <c r="M70" s="39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  <c r="AA70" s="39"/>
      <c r="AB70" s="39"/>
      <c r="AC70" s="39"/>
      <c r="AD70" s="39"/>
      <c r="AE70" s="39"/>
      <c r="AF70" s="39"/>
      <c r="AG70" s="39"/>
      <c r="AH70" s="39"/>
      <c r="AI70" s="39"/>
      <c r="AJ70" s="39"/>
      <c r="AK70" s="39"/>
      <c r="AL70" s="39"/>
      <c r="AM70" s="39"/>
      <c r="AN70" s="39"/>
      <c r="AO70" s="39"/>
      <c r="AP70" s="39"/>
      <c r="AQ70" s="39"/>
      <c r="AR70" s="39"/>
      <c r="AS70" s="39"/>
      <c r="AT70" s="39"/>
      <c r="AU70" s="39"/>
      <c r="AV70" s="39"/>
      <c r="AW70" s="39"/>
      <c r="AX70" s="39"/>
      <c r="AY70" s="39"/>
      <c r="AZ70" s="39"/>
    </row>
    <row r="71" spans="1:52" x14ac:dyDescent="0.25">
      <c r="A71" s="39"/>
      <c r="B71" s="39"/>
      <c r="C71" s="39"/>
      <c r="D71" s="39"/>
      <c r="E71" s="108"/>
      <c r="F71" s="39"/>
      <c r="G71" s="39"/>
      <c r="H71" s="39"/>
      <c r="I71" s="39"/>
      <c r="J71" s="117"/>
      <c r="K71" s="16"/>
      <c r="L71" s="16"/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  <c r="AA71" s="39"/>
      <c r="AB71" s="39"/>
      <c r="AC71" s="39"/>
      <c r="AD71" s="39"/>
      <c r="AE71" s="39"/>
      <c r="AF71" s="39"/>
      <c r="AG71" s="39"/>
      <c r="AH71" s="39"/>
      <c r="AI71" s="39"/>
      <c r="AJ71" s="39"/>
      <c r="AK71" s="39"/>
      <c r="AL71" s="39"/>
      <c r="AM71" s="39"/>
      <c r="AN71" s="39"/>
      <c r="AO71" s="39"/>
      <c r="AP71" s="39"/>
      <c r="AQ71" s="39"/>
      <c r="AR71" s="39"/>
      <c r="AS71" s="39"/>
      <c r="AT71" s="39"/>
      <c r="AU71" s="39"/>
      <c r="AV71" s="39"/>
      <c r="AW71" s="39"/>
      <c r="AX71" s="39"/>
      <c r="AY71" s="39"/>
      <c r="AZ71" s="39"/>
    </row>
    <row r="72" spans="1:52" x14ac:dyDescent="0.25">
      <c r="A72" s="39"/>
      <c r="B72" s="39"/>
      <c r="C72" s="39"/>
      <c r="D72" s="39"/>
      <c r="E72" s="108"/>
      <c r="F72" s="39"/>
      <c r="G72" s="39"/>
      <c r="H72" s="39"/>
      <c r="I72" s="39"/>
      <c r="J72" s="117"/>
      <c r="K72" s="16"/>
      <c r="L72" s="16"/>
      <c r="M72" s="39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  <c r="AA72" s="39"/>
      <c r="AB72" s="39"/>
      <c r="AC72" s="39"/>
      <c r="AD72" s="39"/>
      <c r="AE72" s="39"/>
      <c r="AF72" s="39"/>
      <c r="AG72" s="39"/>
      <c r="AH72" s="39"/>
      <c r="AI72" s="39"/>
      <c r="AJ72" s="39"/>
      <c r="AK72" s="39"/>
      <c r="AL72" s="39"/>
      <c r="AM72" s="39"/>
      <c r="AN72" s="39"/>
      <c r="AO72" s="39"/>
      <c r="AP72" s="39"/>
      <c r="AQ72" s="39"/>
      <c r="AR72" s="39"/>
      <c r="AS72" s="39"/>
      <c r="AT72" s="39"/>
      <c r="AU72" s="39"/>
      <c r="AV72" s="39"/>
      <c r="AW72" s="39"/>
      <c r="AX72" s="39"/>
      <c r="AY72" s="39"/>
      <c r="AZ72" s="39"/>
    </row>
    <row r="73" spans="1:52" x14ac:dyDescent="0.25">
      <c r="A73" s="39"/>
      <c r="B73" s="39"/>
      <c r="C73" s="39"/>
      <c r="D73" s="39"/>
      <c r="E73" s="108"/>
      <c r="F73" s="39"/>
      <c r="G73" s="39"/>
      <c r="H73" s="39"/>
      <c r="I73" s="39"/>
      <c r="J73" s="117"/>
      <c r="K73" s="16"/>
      <c r="L73" s="16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  <c r="AA73" s="39"/>
      <c r="AB73" s="39"/>
      <c r="AC73" s="39"/>
      <c r="AD73" s="39"/>
      <c r="AE73" s="39"/>
      <c r="AF73" s="39"/>
      <c r="AG73" s="39"/>
      <c r="AH73" s="39"/>
      <c r="AI73" s="39"/>
      <c r="AJ73" s="39"/>
      <c r="AK73" s="39"/>
      <c r="AL73" s="39"/>
      <c r="AM73" s="39"/>
      <c r="AN73" s="39"/>
      <c r="AO73" s="39"/>
      <c r="AP73" s="39"/>
      <c r="AQ73" s="39"/>
      <c r="AR73" s="39"/>
      <c r="AS73" s="39"/>
      <c r="AT73" s="39"/>
      <c r="AU73" s="39"/>
      <c r="AV73" s="39"/>
      <c r="AW73" s="39"/>
      <c r="AX73" s="39"/>
      <c r="AY73" s="39"/>
      <c r="AZ73" s="39"/>
    </row>
    <row r="74" spans="1:52" x14ac:dyDescent="0.25">
      <c r="A74" s="39"/>
      <c r="B74" s="39"/>
      <c r="C74" s="39"/>
      <c r="D74" s="39"/>
      <c r="E74" s="108"/>
      <c r="F74" s="39"/>
      <c r="G74" s="39"/>
      <c r="H74" s="39"/>
      <c r="I74" s="39"/>
      <c r="J74" s="117"/>
      <c r="K74" s="16"/>
      <c r="L74" s="16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  <c r="AA74" s="39"/>
      <c r="AB74" s="39"/>
      <c r="AC74" s="39"/>
      <c r="AD74" s="39"/>
      <c r="AE74" s="39"/>
      <c r="AF74" s="39"/>
      <c r="AG74" s="39"/>
      <c r="AH74" s="39"/>
      <c r="AI74" s="39"/>
      <c r="AJ74" s="39"/>
      <c r="AK74" s="39"/>
      <c r="AL74" s="39"/>
      <c r="AM74" s="39"/>
      <c r="AN74" s="39"/>
      <c r="AO74" s="39"/>
      <c r="AP74" s="39"/>
      <c r="AQ74" s="39"/>
      <c r="AR74" s="39"/>
      <c r="AS74" s="39"/>
      <c r="AT74" s="39"/>
      <c r="AU74" s="39"/>
      <c r="AV74" s="39"/>
      <c r="AW74" s="39"/>
      <c r="AX74" s="39"/>
      <c r="AY74" s="39"/>
      <c r="AZ74" s="39"/>
    </row>
    <row r="75" spans="1:52" x14ac:dyDescent="0.25">
      <c r="A75" s="39"/>
      <c r="B75" s="39"/>
      <c r="C75" s="39"/>
      <c r="D75" s="39"/>
      <c r="E75" s="108"/>
      <c r="F75" s="39"/>
      <c r="G75" s="39"/>
      <c r="H75" s="39"/>
      <c r="I75" s="39"/>
      <c r="J75" s="117"/>
      <c r="K75" s="16"/>
      <c r="L75" s="16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  <c r="AB75" s="39"/>
      <c r="AC75" s="39"/>
      <c r="AD75" s="39"/>
      <c r="AE75" s="39"/>
      <c r="AF75" s="39"/>
      <c r="AG75" s="39"/>
      <c r="AH75" s="39"/>
      <c r="AI75" s="39"/>
      <c r="AJ75" s="39"/>
      <c r="AK75" s="39"/>
      <c r="AL75" s="39"/>
      <c r="AM75" s="39"/>
      <c r="AN75" s="39"/>
      <c r="AO75" s="39"/>
      <c r="AP75" s="39"/>
      <c r="AQ75" s="39"/>
      <c r="AR75" s="39"/>
      <c r="AS75" s="39"/>
      <c r="AT75" s="39"/>
      <c r="AU75" s="39"/>
      <c r="AV75" s="39"/>
      <c r="AW75" s="39"/>
      <c r="AX75" s="39"/>
      <c r="AY75" s="39"/>
      <c r="AZ75" s="39"/>
    </row>
    <row r="76" spans="1:52" x14ac:dyDescent="0.25">
      <c r="A76" s="39"/>
      <c r="B76" s="39"/>
      <c r="C76" s="39"/>
      <c r="D76" s="39"/>
      <c r="E76" s="108"/>
      <c r="F76" s="39"/>
      <c r="G76" s="39"/>
      <c r="H76" s="39"/>
      <c r="I76" s="39"/>
      <c r="J76" s="117"/>
      <c r="K76" s="16"/>
      <c r="L76" s="16"/>
      <c r="M76" s="39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  <c r="AA76" s="39"/>
      <c r="AB76" s="39"/>
      <c r="AC76" s="39"/>
      <c r="AD76" s="39"/>
      <c r="AE76" s="39"/>
      <c r="AF76" s="39"/>
      <c r="AG76" s="39"/>
      <c r="AH76" s="39"/>
      <c r="AI76" s="39"/>
      <c r="AJ76" s="39"/>
      <c r="AK76" s="39"/>
      <c r="AL76" s="39"/>
      <c r="AM76" s="39"/>
      <c r="AN76" s="39"/>
      <c r="AO76" s="39"/>
      <c r="AP76" s="39"/>
      <c r="AQ76" s="39"/>
      <c r="AR76" s="39"/>
      <c r="AS76" s="39"/>
      <c r="AT76" s="39"/>
      <c r="AU76" s="39"/>
      <c r="AV76" s="39"/>
      <c r="AW76" s="39"/>
      <c r="AX76" s="39"/>
      <c r="AY76" s="39"/>
      <c r="AZ76" s="39"/>
    </row>
    <row r="77" spans="1:52" x14ac:dyDescent="0.25">
      <c r="A77" s="39"/>
      <c r="B77" s="39"/>
      <c r="C77" s="39"/>
      <c r="D77" s="39"/>
      <c r="E77" s="108"/>
      <c r="F77" s="39"/>
      <c r="G77" s="39"/>
      <c r="H77" s="39"/>
      <c r="I77" s="39"/>
      <c r="J77" s="117"/>
      <c r="K77" s="16"/>
      <c r="L77" s="16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  <c r="AA77" s="39"/>
      <c r="AB77" s="39"/>
      <c r="AC77" s="39"/>
      <c r="AD77" s="39"/>
      <c r="AE77" s="39"/>
      <c r="AF77" s="39"/>
      <c r="AG77" s="39"/>
      <c r="AH77" s="39"/>
      <c r="AI77" s="39"/>
      <c r="AJ77" s="39"/>
      <c r="AK77" s="39"/>
      <c r="AL77" s="39"/>
      <c r="AM77" s="39"/>
      <c r="AN77" s="39"/>
      <c r="AO77" s="39"/>
      <c r="AP77" s="39"/>
      <c r="AQ77" s="39"/>
      <c r="AR77" s="39"/>
      <c r="AS77" s="39"/>
      <c r="AT77" s="39"/>
      <c r="AU77" s="39"/>
      <c r="AV77" s="39"/>
      <c r="AW77" s="39"/>
      <c r="AX77" s="39"/>
      <c r="AY77" s="39"/>
      <c r="AZ77" s="39"/>
    </row>
    <row r="78" spans="1:52" x14ac:dyDescent="0.25">
      <c r="A78" s="39"/>
      <c r="B78" s="39"/>
      <c r="C78" s="39"/>
      <c r="D78" s="39"/>
      <c r="E78" s="108"/>
      <c r="F78" s="39"/>
      <c r="G78" s="39"/>
      <c r="H78" s="39"/>
      <c r="I78" s="39"/>
      <c r="J78" s="117"/>
      <c r="K78" s="16"/>
      <c r="L78" s="16"/>
      <c r="M78" s="39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  <c r="AA78" s="39"/>
      <c r="AB78" s="39"/>
      <c r="AC78" s="39"/>
      <c r="AD78" s="39"/>
      <c r="AE78" s="39"/>
      <c r="AF78" s="39"/>
      <c r="AG78" s="39"/>
      <c r="AH78" s="39"/>
      <c r="AI78" s="39"/>
      <c r="AJ78" s="39"/>
      <c r="AK78" s="39"/>
      <c r="AL78" s="39"/>
      <c r="AM78" s="39"/>
      <c r="AN78" s="39"/>
      <c r="AO78" s="39"/>
      <c r="AP78" s="39"/>
      <c r="AQ78" s="39"/>
      <c r="AR78" s="39"/>
      <c r="AS78" s="39"/>
      <c r="AT78" s="39"/>
      <c r="AU78" s="39"/>
      <c r="AV78" s="39"/>
      <c r="AW78" s="39"/>
      <c r="AX78" s="39"/>
      <c r="AY78" s="39"/>
      <c r="AZ78" s="39"/>
    </row>
    <row r="79" spans="1:52" x14ac:dyDescent="0.25">
      <c r="A79" s="39"/>
      <c r="B79" s="39"/>
      <c r="C79" s="39"/>
      <c r="D79" s="39"/>
      <c r="E79" s="108"/>
      <c r="F79" s="39"/>
      <c r="G79" s="39"/>
      <c r="H79" s="39"/>
      <c r="I79" s="39"/>
      <c r="J79" s="117"/>
      <c r="K79" s="16"/>
      <c r="L79" s="16"/>
      <c r="M79" s="39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  <c r="AA79" s="39"/>
      <c r="AB79" s="39"/>
      <c r="AC79" s="39"/>
      <c r="AD79" s="39"/>
      <c r="AE79" s="39"/>
      <c r="AF79" s="39"/>
      <c r="AG79" s="39"/>
      <c r="AH79" s="39"/>
      <c r="AI79" s="39"/>
      <c r="AJ79" s="39"/>
      <c r="AK79" s="39"/>
      <c r="AL79" s="39"/>
      <c r="AM79" s="39"/>
      <c r="AN79" s="39"/>
      <c r="AO79" s="39"/>
      <c r="AP79" s="39"/>
      <c r="AQ79" s="39"/>
      <c r="AR79" s="39"/>
      <c r="AS79" s="39"/>
      <c r="AT79" s="39"/>
      <c r="AU79" s="39"/>
      <c r="AV79" s="39"/>
      <c r="AW79" s="39"/>
      <c r="AX79" s="39"/>
      <c r="AY79" s="39"/>
      <c r="AZ79" s="39"/>
    </row>
    <row r="80" spans="1:52" x14ac:dyDescent="0.25">
      <c r="A80" s="39"/>
      <c r="B80" s="39"/>
      <c r="C80" s="39"/>
      <c r="D80" s="39"/>
      <c r="E80" s="108"/>
      <c r="F80" s="39"/>
      <c r="G80" s="39"/>
      <c r="H80" s="39"/>
      <c r="I80" s="39"/>
      <c r="J80" s="117"/>
      <c r="K80" s="16"/>
      <c r="L80" s="16"/>
      <c r="M80" s="39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  <c r="AA80" s="39"/>
      <c r="AB80" s="39"/>
      <c r="AC80" s="39"/>
      <c r="AD80" s="39"/>
      <c r="AE80" s="39"/>
      <c r="AF80" s="39"/>
      <c r="AG80" s="39"/>
      <c r="AH80" s="39"/>
      <c r="AI80" s="39"/>
      <c r="AJ80" s="39"/>
      <c r="AK80" s="39"/>
      <c r="AL80" s="39"/>
      <c r="AM80" s="39"/>
      <c r="AN80" s="39"/>
      <c r="AO80" s="39"/>
      <c r="AP80" s="39"/>
      <c r="AQ80" s="39"/>
      <c r="AR80" s="39"/>
      <c r="AS80" s="39"/>
      <c r="AT80" s="39"/>
      <c r="AU80" s="39"/>
      <c r="AV80" s="39"/>
      <c r="AW80" s="39"/>
      <c r="AX80" s="39"/>
      <c r="AY80" s="39"/>
      <c r="AZ80" s="39"/>
    </row>
    <row r="81" spans="1:52" x14ac:dyDescent="0.25">
      <c r="A81" s="39"/>
      <c r="B81" s="39"/>
      <c r="C81" s="39"/>
      <c r="D81" s="39"/>
      <c r="E81" s="108"/>
      <c r="F81" s="39"/>
      <c r="G81" s="39"/>
      <c r="H81" s="39"/>
      <c r="I81" s="39"/>
      <c r="J81" s="117"/>
      <c r="K81" s="16"/>
      <c r="L81" s="16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  <c r="AA81" s="39"/>
      <c r="AB81" s="39"/>
      <c r="AC81" s="39"/>
      <c r="AD81" s="39"/>
      <c r="AE81" s="39"/>
      <c r="AF81" s="39"/>
      <c r="AG81" s="39"/>
      <c r="AH81" s="39"/>
      <c r="AI81" s="39"/>
      <c r="AJ81" s="39"/>
      <c r="AK81" s="39"/>
      <c r="AL81" s="39"/>
      <c r="AM81" s="39"/>
      <c r="AN81" s="39"/>
      <c r="AO81" s="39"/>
      <c r="AP81" s="39"/>
      <c r="AQ81" s="39"/>
      <c r="AR81" s="39"/>
      <c r="AS81" s="39"/>
      <c r="AT81" s="39"/>
      <c r="AU81" s="39"/>
      <c r="AV81" s="39"/>
      <c r="AW81" s="39"/>
      <c r="AX81" s="39"/>
      <c r="AY81" s="39"/>
      <c r="AZ81" s="39"/>
    </row>
    <row r="82" spans="1:52" x14ac:dyDescent="0.25">
      <c r="A82" s="39"/>
      <c r="B82" s="39"/>
      <c r="C82" s="39"/>
      <c r="D82" s="39"/>
      <c r="E82" s="108"/>
      <c r="F82" s="39"/>
      <c r="G82" s="39"/>
      <c r="H82" s="39"/>
      <c r="I82" s="39"/>
      <c r="J82" s="117"/>
      <c r="K82" s="16"/>
      <c r="L82" s="16"/>
      <c r="M82" s="39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  <c r="AA82" s="39"/>
      <c r="AB82" s="39"/>
      <c r="AC82" s="39"/>
      <c r="AD82" s="39"/>
      <c r="AE82" s="39"/>
      <c r="AF82" s="39"/>
      <c r="AG82" s="39"/>
      <c r="AH82" s="39"/>
      <c r="AI82" s="39"/>
      <c r="AJ82" s="39"/>
      <c r="AK82" s="39"/>
      <c r="AL82" s="39"/>
      <c r="AM82" s="39"/>
      <c r="AN82" s="39"/>
      <c r="AO82" s="39"/>
      <c r="AP82" s="39"/>
      <c r="AQ82" s="39"/>
      <c r="AR82" s="39"/>
      <c r="AS82" s="39"/>
      <c r="AT82" s="39"/>
      <c r="AU82" s="39"/>
      <c r="AV82" s="39"/>
      <c r="AW82" s="39"/>
      <c r="AX82" s="39"/>
      <c r="AY82" s="39"/>
      <c r="AZ82" s="39"/>
    </row>
    <row r="83" spans="1:52" x14ac:dyDescent="0.25">
      <c r="A83" s="39"/>
      <c r="B83" s="39"/>
      <c r="C83" s="39"/>
      <c r="D83" s="39"/>
      <c r="E83" s="108"/>
      <c r="F83" s="39"/>
      <c r="G83" s="39"/>
      <c r="H83" s="39"/>
      <c r="I83" s="39"/>
      <c r="J83" s="117"/>
      <c r="K83" s="16"/>
      <c r="L83" s="16"/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  <c r="AA83" s="39"/>
      <c r="AB83" s="39"/>
      <c r="AC83" s="39"/>
      <c r="AD83" s="39"/>
      <c r="AE83" s="39"/>
      <c r="AF83" s="39"/>
      <c r="AG83" s="39"/>
      <c r="AH83" s="39"/>
      <c r="AI83" s="39"/>
      <c r="AJ83" s="39"/>
      <c r="AK83" s="39"/>
      <c r="AL83" s="39"/>
      <c r="AM83" s="39"/>
      <c r="AN83" s="39"/>
      <c r="AO83" s="39"/>
      <c r="AP83" s="39"/>
      <c r="AQ83" s="39"/>
      <c r="AR83" s="39"/>
      <c r="AS83" s="39"/>
      <c r="AT83" s="39"/>
      <c r="AU83" s="39"/>
      <c r="AV83" s="39"/>
      <c r="AW83" s="39"/>
      <c r="AX83" s="39"/>
      <c r="AY83" s="39"/>
      <c r="AZ83" s="39"/>
    </row>
    <row r="84" spans="1:52" x14ac:dyDescent="0.25">
      <c r="A84" s="39"/>
      <c r="B84" s="39"/>
      <c r="C84" s="39"/>
      <c r="D84" s="39"/>
      <c r="E84" s="108"/>
      <c r="F84" s="39"/>
      <c r="G84" s="39"/>
      <c r="H84" s="39"/>
      <c r="I84" s="39"/>
      <c r="J84" s="117"/>
      <c r="K84" s="16"/>
      <c r="L84" s="16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39"/>
      <c r="AI84" s="39"/>
      <c r="AJ84" s="39"/>
      <c r="AK84" s="39"/>
      <c r="AL84" s="39"/>
      <c r="AM84" s="39"/>
      <c r="AN84" s="39"/>
      <c r="AO84" s="39"/>
      <c r="AP84" s="39"/>
      <c r="AQ84" s="39"/>
      <c r="AR84" s="39"/>
      <c r="AS84" s="39"/>
      <c r="AT84" s="39"/>
      <c r="AU84" s="39"/>
      <c r="AV84" s="39"/>
      <c r="AW84" s="39"/>
      <c r="AX84" s="39"/>
      <c r="AY84" s="39"/>
      <c r="AZ84" s="39"/>
    </row>
    <row r="85" spans="1:52" x14ac:dyDescent="0.25">
      <c r="A85" s="39"/>
      <c r="B85" s="39"/>
      <c r="C85" s="39"/>
      <c r="D85" s="39"/>
      <c r="E85" s="108"/>
      <c r="F85" s="39"/>
      <c r="G85" s="39"/>
      <c r="H85" s="39"/>
      <c r="I85" s="39"/>
      <c r="J85" s="117"/>
      <c r="K85" s="16"/>
      <c r="L85" s="16"/>
      <c r="M85" s="39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  <c r="AA85" s="39"/>
      <c r="AB85" s="39"/>
      <c r="AC85" s="39"/>
      <c r="AD85" s="39"/>
      <c r="AE85" s="39"/>
      <c r="AF85" s="39"/>
      <c r="AG85" s="39"/>
      <c r="AH85" s="39"/>
      <c r="AI85" s="39"/>
      <c r="AJ85" s="39"/>
      <c r="AK85" s="39"/>
      <c r="AL85" s="39"/>
      <c r="AM85" s="39"/>
      <c r="AN85" s="39"/>
      <c r="AO85" s="39"/>
      <c r="AP85" s="39"/>
      <c r="AQ85" s="39"/>
      <c r="AR85" s="39"/>
      <c r="AS85" s="39"/>
      <c r="AT85" s="39"/>
      <c r="AU85" s="39"/>
      <c r="AV85" s="39"/>
      <c r="AW85" s="39"/>
      <c r="AX85" s="39"/>
      <c r="AY85" s="39"/>
      <c r="AZ85" s="39"/>
    </row>
    <row r="86" spans="1:52" x14ac:dyDescent="0.25">
      <c r="A86" s="39"/>
      <c r="B86" s="39"/>
      <c r="C86" s="39"/>
      <c r="D86" s="39"/>
      <c r="E86" s="108"/>
      <c r="F86" s="39"/>
      <c r="G86" s="39"/>
      <c r="H86" s="39"/>
      <c r="I86" s="39"/>
      <c r="J86" s="117"/>
      <c r="K86" s="16"/>
      <c r="L86" s="16"/>
      <c r="M86" s="39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  <c r="AA86" s="39"/>
      <c r="AB86" s="39"/>
      <c r="AC86" s="39"/>
      <c r="AD86" s="39"/>
      <c r="AE86" s="39"/>
      <c r="AF86" s="39"/>
      <c r="AG86" s="39"/>
      <c r="AH86" s="39"/>
      <c r="AI86" s="39"/>
      <c r="AJ86" s="39"/>
      <c r="AK86" s="39"/>
      <c r="AL86" s="39"/>
      <c r="AM86" s="39"/>
      <c r="AN86" s="39"/>
      <c r="AO86" s="39"/>
      <c r="AP86" s="39"/>
      <c r="AQ86" s="39"/>
      <c r="AR86" s="39"/>
      <c r="AS86" s="39"/>
      <c r="AT86" s="39"/>
      <c r="AU86" s="39"/>
      <c r="AV86" s="39"/>
      <c r="AW86" s="39"/>
      <c r="AX86" s="39"/>
      <c r="AY86" s="39"/>
      <c r="AZ86" s="39"/>
    </row>
    <row r="87" spans="1:52" x14ac:dyDescent="0.25">
      <c r="A87" s="39"/>
      <c r="B87" s="39"/>
      <c r="C87" s="39"/>
      <c r="D87" s="39"/>
      <c r="E87" s="108"/>
      <c r="F87" s="39"/>
      <c r="G87" s="39"/>
      <c r="H87" s="39"/>
      <c r="I87" s="39"/>
      <c r="J87" s="117"/>
      <c r="K87" s="16"/>
      <c r="L87" s="16"/>
      <c r="M87" s="39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  <c r="AA87" s="39"/>
      <c r="AB87" s="39"/>
      <c r="AC87" s="39"/>
      <c r="AD87" s="39"/>
      <c r="AE87" s="39"/>
      <c r="AF87" s="39"/>
      <c r="AG87" s="39"/>
      <c r="AH87" s="39"/>
      <c r="AI87" s="39"/>
      <c r="AJ87" s="39"/>
      <c r="AK87" s="39"/>
      <c r="AL87" s="39"/>
      <c r="AM87" s="39"/>
      <c r="AN87" s="39"/>
      <c r="AO87" s="39"/>
      <c r="AP87" s="39"/>
      <c r="AQ87" s="39"/>
      <c r="AR87" s="39"/>
      <c r="AS87" s="39"/>
      <c r="AT87" s="39"/>
      <c r="AU87" s="39"/>
      <c r="AV87" s="39"/>
      <c r="AW87" s="39"/>
      <c r="AX87" s="39"/>
      <c r="AY87" s="39"/>
      <c r="AZ87" s="39"/>
    </row>
    <row r="88" spans="1:52" x14ac:dyDescent="0.25">
      <c r="A88" s="39"/>
      <c r="B88" s="39"/>
      <c r="C88" s="39"/>
      <c r="D88" s="39"/>
      <c r="E88" s="108"/>
      <c r="F88" s="39"/>
      <c r="G88" s="39"/>
      <c r="H88" s="39"/>
      <c r="I88" s="39"/>
      <c r="J88" s="117"/>
      <c r="K88" s="16"/>
      <c r="L88" s="16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  <c r="AA88" s="39"/>
      <c r="AB88" s="39"/>
      <c r="AC88" s="39"/>
      <c r="AD88" s="39"/>
      <c r="AE88" s="39"/>
      <c r="AF88" s="39"/>
      <c r="AG88" s="39"/>
      <c r="AH88" s="39"/>
      <c r="AI88" s="39"/>
      <c r="AJ88" s="39"/>
      <c r="AK88" s="39"/>
      <c r="AL88" s="39"/>
      <c r="AM88" s="39"/>
      <c r="AN88" s="39"/>
      <c r="AO88" s="39"/>
      <c r="AP88" s="39"/>
      <c r="AQ88" s="39"/>
      <c r="AR88" s="39"/>
      <c r="AS88" s="39"/>
      <c r="AT88" s="39"/>
      <c r="AU88" s="39"/>
      <c r="AV88" s="39"/>
      <c r="AW88" s="39"/>
      <c r="AX88" s="39"/>
      <c r="AY88" s="39"/>
      <c r="AZ88" s="39"/>
    </row>
    <row r="89" spans="1:52" x14ac:dyDescent="0.25">
      <c r="A89" s="39"/>
      <c r="B89" s="39"/>
      <c r="C89" s="39"/>
      <c r="D89" s="39"/>
      <c r="E89" s="108"/>
      <c r="F89" s="39"/>
      <c r="G89" s="39"/>
      <c r="H89" s="39"/>
      <c r="I89" s="39"/>
      <c r="J89" s="117"/>
      <c r="K89" s="16"/>
      <c r="L89" s="16"/>
      <c r="M89" s="39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  <c r="AA89" s="39"/>
      <c r="AB89" s="39"/>
      <c r="AC89" s="39"/>
      <c r="AD89" s="39"/>
      <c r="AE89" s="39"/>
      <c r="AF89" s="39"/>
      <c r="AG89" s="39"/>
      <c r="AH89" s="39"/>
      <c r="AI89" s="39"/>
      <c r="AJ89" s="39"/>
      <c r="AK89" s="39"/>
      <c r="AL89" s="39"/>
      <c r="AM89" s="39"/>
      <c r="AN89" s="39"/>
      <c r="AO89" s="39"/>
      <c r="AP89" s="39"/>
      <c r="AQ89" s="39"/>
      <c r="AR89" s="39"/>
      <c r="AS89" s="39"/>
      <c r="AT89" s="39"/>
      <c r="AU89" s="39"/>
      <c r="AV89" s="39"/>
      <c r="AW89" s="39"/>
      <c r="AX89" s="39"/>
      <c r="AY89" s="39"/>
      <c r="AZ89" s="39"/>
    </row>
    <row r="90" spans="1:52" x14ac:dyDescent="0.25">
      <c r="A90" s="39"/>
      <c r="B90" s="39"/>
      <c r="C90" s="39"/>
      <c r="D90" s="39"/>
      <c r="E90" s="108"/>
      <c r="F90" s="39"/>
      <c r="G90" s="39"/>
      <c r="H90" s="39"/>
      <c r="I90" s="39"/>
      <c r="J90" s="117"/>
      <c r="K90" s="16"/>
      <c r="L90" s="16"/>
      <c r="M90" s="39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  <c r="AA90" s="39"/>
      <c r="AB90" s="39"/>
      <c r="AC90" s="39"/>
      <c r="AD90" s="39"/>
      <c r="AE90" s="39"/>
      <c r="AF90" s="39"/>
      <c r="AG90" s="39"/>
      <c r="AH90" s="39"/>
      <c r="AI90" s="39"/>
      <c r="AJ90" s="39"/>
      <c r="AK90" s="39"/>
      <c r="AL90" s="39"/>
      <c r="AM90" s="39"/>
      <c r="AN90" s="39"/>
      <c r="AO90" s="39"/>
      <c r="AP90" s="39"/>
      <c r="AQ90" s="39"/>
      <c r="AR90" s="39"/>
      <c r="AS90" s="39"/>
      <c r="AT90" s="39"/>
      <c r="AU90" s="39"/>
      <c r="AV90" s="39"/>
      <c r="AW90" s="39"/>
      <c r="AX90" s="39"/>
      <c r="AY90" s="39"/>
      <c r="AZ90" s="39"/>
    </row>
    <row r="91" spans="1:52" x14ac:dyDescent="0.25">
      <c r="A91" s="39"/>
      <c r="B91" s="39"/>
      <c r="C91" s="39"/>
      <c r="D91" s="39"/>
      <c r="E91" s="108"/>
      <c r="F91" s="39"/>
      <c r="G91" s="39"/>
      <c r="H91" s="39"/>
      <c r="I91" s="39"/>
      <c r="J91" s="117"/>
      <c r="K91" s="16"/>
      <c r="L91" s="16"/>
      <c r="M91" s="39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  <c r="AA91" s="39"/>
      <c r="AB91" s="39"/>
      <c r="AC91" s="39"/>
      <c r="AD91" s="39"/>
      <c r="AE91" s="39"/>
      <c r="AF91" s="39"/>
      <c r="AG91" s="39"/>
      <c r="AH91" s="39"/>
      <c r="AI91" s="39"/>
      <c r="AJ91" s="39"/>
      <c r="AK91" s="39"/>
      <c r="AL91" s="39"/>
      <c r="AM91" s="39"/>
      <c r="AN91" s="39"/>
      <c r="AO91" s="39"/>
      <c r="AP91" s="39"/>
      <c r="AQ91" s="39"/>
      <c r="AR91" s="39"/>
      <c r="AS91" s="39"/>
      <c r="AT91" s="39"/>
      <c r="AU91" s="39"/>
      <c r="AV91" s="39"/>
      <c r="AW91" s="39"/>
      <c r="AX91" s="39"/>
      <c r="AY91" s="39"/>
      <c r="AZ91" s="39"/>
    </row>
    <row r="92" spans="1:52" x14ac:dyDescent="0.25">
      <c r="A92" s="39"/>
      <c r="B92" s="39"/>
      <c r="C92" s="39"/>
      <c r="D92" s="39"/>
      <c r="E92" s="108"/>
      <c r="F92" s="39"/>
      <c r="G92" s="39"/>
      <c r="H92" s="39"/>
      <c r="I92" s="39"/>
      <c r="J92" s="117"/>
      <c r="K92" s="16"/>
      <c r="L92" s="16"/>
      <c r="M92" s="39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  <c r="AA92" s="39"/>
      <c r="AB92" s="39"/>
      <c r="AC92" s="39"/>
      <c r="AD92" s="39"/>
      <c r="AE92" s="39"/>
      <c r="AF92" s="39"/>
      <c r="AG92" s="39"/>
      <c r="AH92" s="39"/>
      <c r="AI92" s="39"/>
      <c r="AJ92" s="39"/>
      <c r="AK92" s="39"/>
      <c r="AL92" s="39"/>
      <c r="AM92" s="39"/>
      <c r="AN92" s="39"/>
      <c r="AO92" s="39"/>
      <c r="AP92" s="39"/>
      <c r="AQ92" s="39"/>
      <c r="AR92" s="39"/>
      <c r="AS92" s="39"/>
      <c r="AT92" s="39"/>
      <c r="AU92" s="39"/>
      <c r="AV92" s="39"/>
      <c r="AW92" s="39"/>
      <c r="AX92" s="39"/>
      <c r="AY92" s="39"/>
      <c r="AZ92" s="39"/>
    </row>
    <row r="93" spans="1:52" x14ac:dyDescent="0.25">
      <c r="A93" s="39"/>
      <c r="B93" s="39"/>
      <c r="C93" s="39"/>
      <c r="D93" s="39"/>
      <c r="E93" s="108"/>
      <c r="F93" s="39"/>
      <c r="G93" s="39"/>
      <c r="H93" s="39"/>
      <c r="I93" s="39"/>
      <c r="J93" s="117"/>
      <c r="K93" s="16"/>
      <c r="L93" s="16"/>
      <c r="M93" s="39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39"/>
      <c r="AA93" s="39"/>
      <c r="AB93" s="39"/>
      <c r="AC93" s="39"/>
      <c r="AD93" s="39"/>
      <c r="AE93" s="39"/>
      <c r="AF93" s="39"/>
      <c r="AG93" s="39"/>
      <c r="AH93" s="39"/>
      <c r="AI93" s="39"/>
      <c r="AJ93" s="39"/>
      <c r="AK93" s="39"/>
      <c r="AL93" s="39"/>
      <c r="AM93" s="39"/>
      <c r="AN93" s="39"/>
      <c r="AO93" s="39"/>
      <c r="AP93" s="39"/>
      <c r="AQ93" s="39"/>
      <c r="AR93" s="39"/>
      <c r="AS93" s="39"/>
      <c r="AT93" s="39"/>
      <c r="AU93" s="39"/>
      <c r="AV93" s="39"/>
      <c r="AW93" s="39"/>
      <c r="AX93" s="39"/>
      <c r="AY93" s="39"/>
      <c r="AZ93" s="39"/>
    </row>
    <row r="94" spans="1:52" x14ac:dyDescent="0.25">
      <c r="A94" s="39"/>
      <c r="B94" s="39"/>
      <c r="C94" s="39"/>
      <c r="D94" s="39"/>
      <c r="E94" s="108"/>
      <c r="F94" s="39"/>
      <c r="G94" s="39"/>
      <c r="H94" s="39"/>
      <c r="I94" s="39"/>
      <c r="J94" s="117"/>
      <c r="K94" s="16"/>
      <c r="L94" s="16"/>
      <c r="M94" s="39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  <c r="AA94" s="39"/>
      <c r="AB94" s="39"/>
      <c r="AC94" s="39"/>
      <c r="AD94" s="39"/>
      <c r="AE94" s="39"/>
      <c r="AF94" s="39"/>
      <c r="AG94" s="39"/>
      <c r="AH94" s="39"/>
      <c r="AI94" s="39"/>
      <c r="AJ94" s="39"/>
      <c r="AK94" s="39"/>
      <c r="AL94" s="39"/>
      <c r="AM94" s="39"/>
      <c r="AN94" s="39"/>
      <c r="AO94" s="39"/>
      <c r="AP94" s="39"/>
      <c r="AQ94" s="39"/>
      <c r="AR94" s="39"/>
      <c r="AS94" s="39"/>
      <c r="AT94" s="39"/>
      <c r="AU94" s="39"/>
      <c r="AV94" s="39"/>
      <c r="AW94" s="39"/>
      <c r="AX94" s="39"/>
      <c r="AY94" s="39"/>
      <c r="AZ94" s="39"/>
    </row>
    <row r="95" spans="1:52" x14ac:dyDescent="0.25">
      <c r="A95" s="39"/>
      <c r="B95" s="39"/>
      <c r="C95" s="39"/>
      <c r="D95" s="39"/>
      <c r="E95" s="108"/>
      <c r="F95" s="39"/>
      <c r="G95" s="39"/>
      <c r="H95" s="39"/>
      <c r="I95" s="39"/>
      <c r="J95" s="117"/>
      <c r="K95" s="16"/>
      <c r="L95" s="16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  <c r="AA95" s="39"/>
      <c r="AB95" s="39"/>
      <c r="AC95" s="39"/>
      <c r="AD95" s="39"/>
      <c r="AE95" s="39"/>
      <c r="AF95" s="39"/>
      <c r="AG95" s="39"/>
      <c r="AH95" s="39"/>
      <c r="AI95" s="39"/>
      <c r="AJ95" s="39"/>
      <c r="AK95" s="39"/>
      <c r="AL95" s="39"/>
      <c r="AM95" s="39"/>
      <c r="AN95" s="39"/>
      <c r="AO95" s="39"/>
      <c r="AP95" s="39"/>
      <c r="AQ95" s="39"/>
      <c r="AR95" s="39"/>
      <c r="AS95" s="39"/>
      <c r="AT95" s="39"/>
      <c r="AU95" s="39"/>
      <c r="AV95" s="39"/>
      <c r="AW95" s="39"/>
      <c r="AX95" s="39"/>
      <c r="AY95" s="39"/>
      <c r="AZ95" s="39"/>
    </row>
    <row r="96" spans="1:52" x14ac:dyDescent="0.25">
      <c r="A96" s="39"/>
      <c r="B96" s="39"/>
      <c r="C96" s="39"/>
      <c r="D96" s="39"/>
      <c r="E96" s="108"/>
      <c r="F96" s="39"/>
      <c r="G96" s="39"/>
      <c r="H96" s="39"/>
      <c r="I96" s="39"/>
      <c r="J96" s="117"/>
      <c r="K96" s="16"/>
      <c r="L96" s="16"/>
      <c r="M96" s="39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39"/>
      <c r="AA96" s="39"/>
      <c r="AB96" s="39"/>
      <c r="AC96" s="39"/>
      <c r="AD96" s="39"/>
      <c r="AE96" s="39"/>
      <c r="AF96" s="39"/>
      <c r="AG96" s="39"/>
      <c r="AH96" s="39"/>
      <c r="AI96" s="39"/>
      <c r="AJ96" s="39"/>
      <c r="AK96" s="39"/>
      <c r="AL96" s="39"/>
      <c r="AM96" s="39"/>
      <c r="AN96" s="39"/>
      <c r="AO96" s="39"/>
      <c r="AP96" s="39"/>
      <c r="AQ96" s="39"/>
      <c r="AR96" s="39"/>
      <c r="AS96" s="39"/>
      <c r="AT96" s="39"/>
      <c r="AU96" s="39"/>
      <c r="AV96" s="39"/>
      <c r="AW96" s="39"/>
      <c r="AX96" s="39"/>
      <c r="AY96" s="39"/>
      <c r="AZ96" s="39"/>
    </row>
    <row r="97" spans="1:52" x14ac:dyDescent="0.25">
      <c r="A97" s="39"/>
      <c r="B97" s="39"/>
      <c r="C97" s="39"/>
      <c r="D97" s="39"/>
      <c r="E97" s="108"/>
      <c r="F97" s="39"/>
      <c r="G97" s="39"/>
      <c r="H97" s="39"/>
      <c r="I97" s="39"/>
      <c r="J97" s="117"/>
      <c r="K97" s="16"/>
      <c r="L97" s="16"/>
      <c r="M97" s="39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39"/>
      <c r="AA97" s="39"/>
      <c r="AB97" s="39"/>
      <c r="AC97" s="39"/>
      <c r="AD97" s="39"/>
      <c r="AE97" s="39"/>
      <c r="AF97" s="39"/>
      <c r="AG97" s="39"/>
      <c r="AH97" s="39"/>
      <c r="AI97" s="39"/>
      <c r="AJ97" s="39"/>
      <c r="AK97" s="39"/>
      <c r="AL97" s="39"/>
      <c r="AM97" s="39"/>
      <c r="AN97" s="39"/>
      <c r="AO97" s="39"/>
      <c r="AP97" s="39"/>
      <c r="AQ97" s="39"/>
      <c r="AR97" s="39"/>
      <c r="AS97" s="39"/>
      <c r="AT97" s="39"/>
      <c r="AU97" s="39"/>
      <c r="AV97" s="39"/>
      <c r="AW97" s="39"/>
      <c r="AX97" s="39"/>
      <c r="AY97" s="39"/>
      <c r="AZ97" s="39"/>
    </row>
    <row r="98" spans="1:52" x14ac:dyDescent="0.25">
      <c r="A98" s="39"/>
      <c r="B98" s="39"/>
      <c r="C98" s="39"/>
      <c r="D98" s="39"/>
      <c r="E98" s="108"/>
      <c r="F98" s="39"/>
      <c r="G98" s="39"/>
      <c r="H98" s="39"/>
      <c r="I98" s="39"/>
      <c r="J98" s="117"/>
      <c r="K98" s="16"/>
      <c r="L98" s="16"/>
      <c r="M98" s="39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  <c r="AA98" s="39"/>
      <c r="AB98" s="39"/>
      <c r="AC98" s="39"/>
      <c r="AD98" s="39"/>
      <c r="AE98" s="39"/>
      <c r="AF98" s="39"/>
      <c r="AG98" s="39"/>
      <c r="AH98" s="39"/>
      <c r="AI98" s="39"/>
      <c r="AJ98" s="39"/>
      <c r="AK98" s="39"/>
      <c r="AL98" s="39"/>
      <c r="AM98" s="39"/>
      <c r="AN98" s="39"/>
      <c r="AO98" s="39"/>
      <c r="AP98" s="39"/>
      <c r="AQ98" s="39"/>
      <c r="AR98" s="39"/>
      <c r="AS98" s="39"/>
      <c r="AT98" s="39"/>
      <c r="AU98" s="39"/>
      <c r="AV98" s="39"/>
      <c r="AW98" s="39"/>
      <c r="AX98" s="39"/>
      <c r="AY98" s="39"/>
      <c r="AZ98" s="39"/>
    </row>
    <row r="99" spans="1:52" x14ac:dyDescent="0.25">
      <c r="A99" s="39"/>
      <c r="B99" s="39"/>
      <c r="C99" s="39"/>
      <c r="D99" s="39"/>
      <c r="E99" s="108"/>
      <c r="F99" s="39"/>
      <c r="G99" s="39"/>
      <c r="H99" s="39"/>
      <c r="I99" s="39"/>
      <c r="J99" s="117"/>
      <c r="K99" s="16"/>
      <c r="L99" s="16"/>
      <c r="M99" s="39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  <c r="AA99" s="39"/>
      <c r="AB99" s="39"/>
      <c r="AC99" s="39"/>
      <c r="AD99" s="39"/>
      <c r="AE99" s="39"/>
      <c r="AF99" s="39"/>
      <c r="AG99" s="39"/>
      <c r="AH99" s="39"/>
      <c r="AI99" s="39"/>
      <c r="AJ99" s="39"/>
      <c r="AK99" s="39"/>
      <c r="AL99" s="39"/>
      <c r="AM99" s="39"/>
      <c r="AN99" s="39"/>
      <c r="AO99" s="39"/>
      <c r="AP99" s="39"/>
      <c r="AQ99" s="39"/>
      <c r="AR99" s="39"/>
      <c r="AS99" s="39"/>
      <c r="AT99" s="39"/>
      <c r="AU99" s="39"/>
      <c r="AV99" s="39"/>
      <c r="AW99" s="39"/>
      <c r="AX99" s="39"/>
      <c r="AY99" s="39"/>
      <c r="AZ99" s="39"/>
    </row>
    <row r="100" spans="1:52" x14ac:dyDescent="0.25">
      <c r="A100" s="39"/>
      <c r="B100" s="39"/>
      <c r="C100" s="39"/>
      <c r="D100" s="39"/>
      <c r="E100" s="108"/>
      <c r="F100" s="39"/>
      <c r="G100" s="39"/>
      <c r="H100" s="39"/>
      <c r="I100" s="39"/>
      <c r="J100" s="117"/>
      <c r="K100" s="16"/>
      <c r="L100" s="16"/>
      <c r="M100" s="39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  <c r="AA100" s="39"/>
      <c r="AB100" s="39"/>
      <c r="AC100" s="39"/>
      <c r="AD100" s="39"/>
      <c r="AE100" s="39"/>
      <c r="AF100" s="39"/>
      <c r="AG100" s="39"/>
      <c r="AH100" s="39"/>
      <c r="AI100" s="39"/>
      <c r="AJ100" s="39"/>
      <c r="AK100" s="39"/>
      <c r="AL100" s="39"/>
      <c r="AM100" s="39"/>
      <c r="AN100" s="39"/>
      <c r="AO100" s="39"/>
      <c r="AP100" s="39"/>
      <c r="AQ100" s="39"/>
      <c r="AR100" s="39"/>
      <c r="AS100" s="39"/>
      <c r="AT100" s="39"/>
      <c r="AU100" s="39"/>
      <c r="AV100" s="39"/>
      <c r="AW100" s="39"/>
      <c r="AX100" s="39"/>
      <c r="AY100" s="39"/>
      <c r="AZ100" s="39"/>
    </row>
    <row r="101" spans="1:52" x14ac:dyDescent="0.25">
      <c r="A101" s="39"/>
      <c r="B101" s="39"/>
      <c r="C101" s="39"/>
      <c r="D101" s="39"/>
      <c r="E101" s="108"/>
      <c r="F101" s="39"/>
      <c r="G101" s="39"/>
      <c r="H101" s="39"/>
      <c r="I101" s="39"/>
      <c r="J101" s="117"/>
      <c r="K101" s="16"/>
      <c r="L101" s="16"/>
      <c r="M101" s="39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  <c r="AA101" s="39"/>
      <c r="AB101" s="39"/>
      <c r="AC101" s="39"/>
      <c r="AD101" s="39"/>
      <c r="AE101" s="39"/>
      <c r="AF101" s="39"/>
      <c r="AG101" s="39"/>
      <c r="AH101" s="39"/>
      <c r="AI101" s="39"/>
      <c r="AJ101" s="39"/>
      <c r="AK101" s="39"/>
      <c r="AL101" s="39"/>
      <c r="AM101" s="39"/>
      <c r="AN101" s="39"/>
      <c r="AO101" s="39"/>
      <c r="AP101" s="39"/>
      <c r="AQ101" s="39"/>
      <c r="AR101" s="39"/>
      <c r="AS101" s="39"/>
      <c r="AT101" s="39"/>
      <c r="AU101" s="39"/>
      <c r="AV101" s="39"/>
      <c r="AW101" s="39"/>
      <c r="AX101" s="39"/>
      <c r="AY101" s="39"/>
      <c r="AZ101" s="39"/>
    </row>
    <row r="102" spans="1:52" x14ac:dyDescent="0.25">
      <c r="A102" s="39"/>
      <c r="B102" s="39"/>
      <c r="C102" s="39"/>
      <c r="D102" s="39"/>
      <c r="E102" s="108"/>
      <c r="F102" s="39"/>
      <c r="G102" s="39"/>
      <c r="H102" s="39"/>
      <c r="I102" s="39"/>
      <c r="J102" s="117"/>
      <c r="K102" s="16"/>
      <c r="L102" s="16"/>
      <c r="M102" s="39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  <c r="AA102" s="39"/>
      <c r="AB102" s="39"/>
      <c r="AC102" s="39"/>
      <c r="AD102" s="39"/>
      <c r="AE102" s="39"/>
      <c r="AF102" s="39"/>
      <c r="AG102" s="39"/>
      <c r="AH102" s="39"/>
      <c r="AI102" s="39"/>
      <c r="AJ102" s="39"/>
      <c r="AK102" s="39"/>
      <c r="AL102" s="39"/>
      <c r="AM102" s="39"/>
      <c r="AN102" s="39"/>
      <c r="AO102" s="39"/>
      <c r="AP102" s="39"/>
      <c r="AQ102" s="39"/>
      <c r="AR102" s="39"/>
      <c r="AS102" s="39"/>
      <c r="AT102" s="39"/>
      <c r="AU102" s="39"/>
      <c r="AV102" s="39"/>
      <c r="AW102" s="39"/>
      <c r="AX102" s="39"/>
      <c r="AY102" s="39"/>
      <c r="AZ102" s="39"/>
    </row>
    <row r="103" spans="1:52" x14ac:dyDescent="0.25">
      <c r="A103" s="39"/>
      <c r="B103" s="39"/>
      <c r="C103" s="39"/>
      <c r="D103" s="39"/>
      <c r="E103" s="108"/>
      <c r="F103" s="39"/>
      <c r="G103" s="39"/>
      <c r="H103" s="39"/>
      <c r="I103" s="39"/>
      <c r="J103" s="117"/>
      <c r="K103" s="16"/>
      <c r="L103" s="16"/>
      <c r="M103" s="39"/>
      <c r="N103" s="39"/>
      <c r="O103" s="39"/>
      <c r="P103" s="39"/>
      <c r="Q103" s="39"/>
      <c r="R103" s="39"/>
      <c r="S103" s="39"/>
      <c r="T103" s="39"/>
      <c r="U103" s="39"/>
      <c r="V103" s="39"/>
      <c r="W103" s="39"/>
      <c r="X103" s="39"/>
      <c r="Y103" s="39"/>
      <c r="Z103" s="39"/>
      <c r="AA103" s="39"/>
      <c r="AB103" s="39"/>
      <c r="AC103" s="39"/>
      <c r="AD103" s="39"/>
      <c r="AE103" s="39"/>
      <c r="AF103" s="39"/>
      <c r="AG103" s="39"/>
      <c r="AH103" s="39"/>
      <c r="AI103" s="39"/>
      <c r="AJ103" s="39"/>
      <c r="AK103" s="39"/>
      <c r="AL103" s="39"/>
      <c r="AM103" s="39"/>
      <c r="AN103" s="39"/>
      <c r="AO103" s="39"/>
      <c r="AP103" s="39"/>
      <c r="AQ103" s="39"/>
      <c r="AR103" s="39"/>
      <c r="AS103" s="39"/>
      <c r="AT103" s="39"/>
      <c r="AU103" s="39"/>
      <c r="AV103" s="39"/>
      <c r="AW103" s="39"/>
      <c r="AX103" s="39"/>
      <c r="AY103" s="39"/>
      <c r="AZ103" s="39"/>
    </row>
    <row r="104" spans="1:52" x14ac:dyDescent="0.25">
      <c r="A104" s="39"/>
      <c r="B104" s="39"/>
      <c r="C104" s="39"/>
      <c r="D104" s="39"/>
      <c r="E104" s="108"/>
      <c r="F104" s="39"/>
      <c r="G104" s="39"/>
      <c r="H104" s="39"/>
      <c r="I104" s="39"/>
      <c r="J104" s="117"/>
      <c r="K104" s="16"/>
      <c r="L104" s="16"/>
      <c r="M104" s="39"/>
      <c r="N104" s="39"/>
      <c r="O104" s="39"/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Z104" s="39"/>
      <c r="AA104" s="39"/>
      <c r="AB104" s="39"/>
      <c r="AC104" s="39"/>
      <c r="AD104" s="39"/>
      <c r="AE104" s="39"/>
      <c r="AF104" s="39"/>
      <c r="AG104" s="39"/>
      <c r="AH104" s="39"/>
      <c r="AI104" s="39"/>
      <c r="AJ104" s="39"/>
      <c r="AK104" s="39"/>
      <c r="AL104" s="39"/>
      <c r="AM104" s="39"/>
      <c r="AN104" s="39"/>
      <c r="AO104" s="39"/>
      <c r="AP104" s="39"/>
      <c r="AQ104" s="39"/>
      <c r="AR104" s="39"/>
      <c r="AS104" s="39"/>
      <c r="AT104" s="39"/>
      <c r="AU104" s="39"/>
      <c r="AV104" s="39"/>
      <c r="AW104" s="39"/>
      <c r="AX104" s="39"/>
      <c r="AY104" s="39"/>
      <c r="AZ104" s="39"/>
    </row>
    <row r="105" spans="1:52" x14ac:dyDescent="0.25">
      <c r="A105" s="39"/>
      <c r="B105" s="39"/>
      <c r="C105" s="39"/>
      <c r="D105" s="39"/>
      <c r="E105" s="108"/>
      <c r="F105" s="39"/>
      <c r="G105" s="39"/>
      <c r="H105" s="39"/>
      <c r="I105" s="39"/>
      <c r="J105" s="117"/>
      <c r="K105" s="16"/>
      <c r="L105" s="16"/>
      <c r="M105" s="39"/>
      <c r="N105" s="39"/>
      <c r="O105" s="39"/>
      <c r="P105" s="39"/>
      <c r="Q105" s="39"/>
      <c r="R105" s="39"/>
      <c r="S105" s="39"/>
      <c r="T105" s="39"/>
      <c r="U105" s="39"/>
      <c r="V105" s="39"/>
      <c r="W105" s="39"/>
      <c r="X105" s="39"/>
      <c r="Y105" s="39"/>
      <c r="Z105" s="39"/>
      <c r="AA105" s="39"/>
      <c r="AB105" s="39"/>
      <c r="AC105" s="39"/>
      <c r="AD105" s="39"/>
      <c r="AE105" s="39"/>
      <c r="AF105" s="39"/>
      <c r="AG105" s="39"/>
      <c r="AH105" s="39"/>
      <c r="AI105" s="39"/>
      <c r="AJ105" s="39"/>
      <c r="AK105" s="39"/>
      <c r="AL105" s="39"/>
      <c r="AM105" s="39"/>
      <c r="AN105" s="39"/>
      <c r="AO105" s="39"/>
      <c r="AP105" s="39"/>
      <c r="AQ105" s="39"/>
      <c r="AR105" s="39"/>
      <c r="AS105" s="39"/>
      <c r="AT105" s="39"/>
      <c r="AU105" s="39"/>
      <c r="AV105" s="39"/>
      <c r="AW105" s="39"/>
      <c r="AX105" s="39"/>
      <c r="AY105" s="39"/>
      <c r="AZ105" s="39"/>
    </row>
    <row r="106" spans="1:52" x14ac:dyDescent="0.25">
      <c r="A106" s="39"/>
      <c r="B106" s="39"/>
      <c r="C106" s="39"/>
      <c r="D106" s="39"/>
      <c r="E106" s="108"/>
      <c r="F106" s="39"/>
      <c r="G106" s="39"/>
      <c r="H106" s="39"/>
      <c r="I106" s="39"/>
      <c r="J106" s="117"/>
      <c r="K106" s="16"/>
      <c r="L106" s="16"/>
      <c r="M106" s="39"/>
      <c r="N106" s="39"/>
      <c r="O106" s="39"/>
      <c r="P106" s="39"/>
      <c r="Q106" s="39"/>
      <c r="R106" s="39"/>
      <c r="S106" s="39"/>
      <c r="T106" s="39"/>
      <c r="U106" s="39"/>
      <c r="V106" s="39"/>
      <c r="W106" s="39"/>
      <c r="X106" s="39"/>
      <c r="Y106" s="39"/>
      <c r="Z106" s="39"/>
      <c r="AA106" s="39"/>
      <c r="AB106" s="39"/>
      <c r="AC106" s="39"/>
      <c r="AD106" s="39"/>
      <c r="AE106" s="39"/>
      <c r="AF106" s="39"/>
      <c r="AG106" s="39"/>
      <c r="AH106" s="39"/>
      <c r="AI106" s="39"/>
      <c r="AJ106" s="39"/>
      <c r="AK106" s="39"/>
      <c r="AL106" s="39"/>
      <c r="AM106" s="39"/>
      <c r="AN106" s="39"/>
      <c r="AO106" s="39"/>
      <c r="AP106" s="39"/>
      <c r="AQ106" s="39"/>
      <c r="AR106" s="39"/>
      <c r="AS106" s="39"/>
      <c r="AT106" s="39"/>
      <c r="AU106" s="39"/>
      <c r="AV106" s="39"/>
      <c r="AW106" s="39"/>
      <c r="AX106" s="39"/>
      <c r="AY106" s="39"/>
      <c r="AZ106" s="39"/>
    </row>
    <row r="107" spans="1:52" x14ac:dyDescent="0.25">
      <c r="A107" s="39"/>
      <c r="B107" s="39"/>
      <c r="C107" s="39"/>
      <c r="D107" s="39"/>
      <c r="E107" s="108"/>
      <c r="F107" s="39"/>
      <c r="G107" s="39"/>
      <c r="H107" s="39"/>
      <c r="I107" s="39"/>
      <c r="J107" s="117"/>
      <c r="K107" s="16"/>
      <c r="L107" s="16"/>
      <c r="M107" s="39"/>
      <c r="N107" s="39"/>
      <c r="O107" s="39"/>
      <c r="P107" s="39"/>
      <c r="Q107" s="39"/>
      <c r="R107" s="39"/>
      <c r="S107" s="39"/>
      <c r="T107" s="39"/>
      <c r="U107" s="39"/>
      <c r="V107" s="39"/>
      <c r="W107" s="39"/>
      <c r="X107" s="39"/>
      <c r="Y107" s="39"/>
      <c r="Z107" s="39"/>
      <c r="AA107" s="39"/>
      <c r="AB107" s="39"/>
      <c r="AC107" s="39"/>
      <c r="AD107" s="39"/>
      <c r="AE107" s="39"/>
      <c r="AF107" s="39"/>
      <c r="AG107" s="39"/>
      <c r="AH107" s="39"/>
      <c r="AI107" s="39"/>
      <c r="AJ107" s="39"/>
      <c r="AK107" s="39"/>
      <c r="AL107" s="39"/>
      <c r="AM107" s="39"/>
      <c r="AN107" s="39"/>
      <c r="AO107" s="39"/>
      <c r="AP107" s="39"/>
      <c r="AQ107" s="39"/>
      <c r="AR107" s="39"/>
      <c r="AS107" s="39"/>
      <c r="AT107" s="39"/>
      <c r="AU107" s="39"/>
      <c r="AV107" s="39"/>
      <c r="AW107" s="39"/>
      <c r="AX107" s="39"/>
      <c r="AY107" s="39"/>
      <c r="AZ107" s="39"/>
    </row>
    <row r="108" spans="1:52" x14ac:dyDescent="0.25">
      <c r="A108" s="39"/>
      <c r="B108" s="39"/>
      <c r="C108" s="39"/>
      <c r="D108" s="39"/>
      <c r="E108" s="108"/>
      <c r="F108" s="39"/>
      <c r="G108" s="39"/>
      <c r="H108" s="39"/>
      <c r="I108" s="39"/>
      <c r="J108" s="117"/>
      <c r="K108" s="16"/>
      <c r="L108" s="16"/>
      <c r="M108" s="39"/>
      <c r="N108" s="39"/>
      <c r="O108" s="39"/>
      <c r="P108" s="39"/>
      <c r="Q108" s="39"/>
      <c r="R108" s="39"/>
      <c r="S108" s="39"/>
      <c r="T108" s="39"/>
      <c r="U108" s="39"/>
      <c r="V108" s="39"/>
      <c r="W108" s="39"/>
      <c r="X108" s="39"/>
      <c r="Y108" s="39"/>
      <c r="Z108" s="39"/>
      <c r="AA108" s="39"/>
      <c r="AB108" s="39"/>
      <c r="AC108" s="39"/>
      <c r="AD108" s="39"/>
      <c r="AE108" s="39"/>
      <c r="AF108" s="39"/>
      <c r="AG108" s="39"/>
      <c r="AH108" s="39"/>
      <c r="AI108" s="39"/>
      <c r="AJ108" s="39"/>
      <c r="AK108" s="39"/>
      <c r="AL108" s="39"/>
      <c r="AM108" s="39"/>
      <c r="AN108" s="39"/>
      <c r="AO108" s="39"/>
      <c r="AP108" s="39"/>
      <c r="AQ108" s="39"/>
      <c r="AR108" s="39"/>
      <c r="AS108" s="39"/>
      <c r="AT108" s="39"/>
      <c r="AU108" s="39"/>
      <c r="AV108" s="39"/>
      <c r="AW108" s="39"/>
      <c r="AX108" s="39"/>
      <c r="AY108" s="39"/>
      <c r="AZ108" s="39"/>
    </row>
    <row r="109" spans="1:52" x14ac:dyDescent="0.25">
      <c r="A109" s="39"/>
      <c r="B109" s="39"/>
      <c r="C109" s="39"/>
      <c r="D109" s="39"/>
      <c r="E109" s="108"/>
      <c r="F109" s="39"/>
      <c r="G109" s="39"/>
      <c r="H109" s="39"/>
      <c r="I109" s="39"/>
      <c r="J109" s="117"/>
      <c r="K109" s="16"/>
      <c r="L109" s="16"/>
      <c r="M109" s="39"/>
      <c r="N109" s="39"/>
      <c r="O109" s="39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39"/>
      <c r="AA109" s="39"/>
      <c r="AB109" s="39"/>
      <c r="AC109" s="39"/>
      <c r="AD109" s="39"/>
      <c r="AE109" s="39"/>
      <c r="AF109" s="39"/>
      <c r="AG109" s="39"/>
      <c r="AH109" s="39"/>
      <c r="AI109" s="39"/>
      <c r="AJ109" s="39"/>
      <c r="AK109" s="39"/>
      <c r="AL109" s="39"/>
      <c r="AM109" s="39"/>
      <c r="AN109" s="39"/>
      <c r="AO109" s="39"/>
      <c r="AP109" s="39"/>
      <c r="AQ109" s="39"/>
      <c r="AR109" s="39"/>
      <c r="AS109" s="39"/>
      <c r="AT109" s="39"/>
      <c r="AU109" s="39"/>
      <c r="AV109" s="39"/>
      <c r="AW109" s="39"/>
      <c r="AX109" s="39"/>
      <c r="AY109" s="39"/>
      <c r="AZ109" s="39"/>
    </row>
    <row r="110" spans="1:52" x14ac:dyDescent="0.25">
      <c r="A110" s="39"/>
      <c r="B110" s="39"/>
      <c r="C110" s="39"/>
      <c r="D110" s="39"/>
      <c r="E110" s="108"/>
      <c r="F110" s="39"/>
      <c r="G110" s="39"/>
      <c r="H110" s="39"/>
      <c r="I110" s="39"/>
      <c r="J110" s="117"/>
      <c r="K110" s="16"/>
      <c r="L110" s="16"/>
      <c r="M110" s="39"/>
      <c r="N110" s="39"/>
      <c r="O110" s="39"/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39"/>
      <c r="AA110" s="39"/>
      <c r="AB110" s="39"/>
      <c r="AC110" s="39"/>
      <c r="AD110" s="39"/>
      <c r="AE110" s="39"/>
      <c r="AF110" s="39"/>
      <c r="AG110" s="39"/>
      <c r="AH110" s="39"/>
      <c r="AI110" s="39"/>
      <c r="AJ110" s="39"/>
      <c r="AK110" s="39"/>
      <c r="AL110" s="39"/>
      <c r="AM110" s="39"/>
      <c r="AN110" s="39"/>
      <c r="AO110" s="39"/>
      <c r="AP110" s="39"/>
      <c r="AQ110" s="39"/>
      <c r="AR110" s="39"/>
      <c r="AS110" s="39"/>
      <c r="AT110" s="39"/>
      <c r="AU110" s="39"/>
      <c r="AV110" s="39"/>
      <c r="AW110" s="39"/>
      <c r="AX110" s="39"/>
      <c r="AY110" s="39"/>
      <c r="AZ110" s="39"/>
    </row>
    <row r="111" spans="1:52" x14ac:dyDescent="0.25">
      <c r="A111" s="39"/>
      <c r="B111" s="39"/>
      <c r="C111" s="39"/>
      <c r="D111" s="39"/>
      <c r="E111" s="108"/>
      <c r="F111" s="39"/>
      <c r="G111" s="39"/>
      <c r="H111" s="39"/>
      <c r="I111" s="39"/>
      <c r="J111" s="117"/>
      <c r="K111" s="16"/>
      <c r="L111" s="16"/>
      <c r="M111" s="39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  <c r="AA111" s="39"/>
      <c r="AB111" s="39"/>
      <c r="AC111" s="39"/>
      <c r="AD111" s="39"/>
      <c r="AE111" s="39"/>
      <c r="AF111" s="39"/>
      <c r="AG111" s="39"/>
      <c r="AH111" s="39"/>
      <c r="AI111" s="39"/>
      <c r="AJ111" s="39"/>
      <c r="AK111" s="39"/>
      <c r="AL111" s="39"/>
      <c r="AM111" s="39"/>
      <c r="AN111" s="39"/>
      <c r="AO111" s="39"/>
      <c r="AP111" s="39"/>
      <c r="AQ111" s="39"/>
      <c r="AR111" s="39"/>
      <c r="AS111" s="39"/>
      <c r="AT111" s="39"/>
      <c r="AU111" s="39"/>
      <c r="AV111" s="39"/>
      <c r="AW111" s="39"/>
      <c r="AX111" s="39"/>
      <c r="AY111" s="39"/>
      <c r="AZ111" s="39"/>
    </row>
    <row r="112" spans="1:52" x14ac:dyDescent="0.25">
      <c r="A112" s="39"/>
      <c r="B112" s="39"/>
      <c r="C112" s="39"/>
      <c r="D112" s="39"/>
      <c r="E112" s="108"/>
      <c r="F112" s="39"/>
      <c r="G112" s="39"/>
      <c r="H112" s="39"/>
      <c r="I112" s="39"/>
      <c r="J112" s="117"/>
      <c r="K112" s="16"/>
      <c r="L112" s="16"/>
      <c r="M112" s="39"/>
      <c r="N112" s="39"/>
      <c r="O112" s="39"/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Z112" s="39"/>
      <c r="AA112" s="39"/>
      <c r="AB112" s="39"/>
      <c r="AC112" s="39"/>
      <c r="AD112" s="39"/>
      <c r="AE112" s="39"/>
      <c r="AF112" s="39"/>
      <c r="AG112" s="39"/>
      <c r="AH112" s="39"/>
      <c r="AI112" s="39"/>
      <c r="AJ112" s="39"/>
      <c r="AK112" s="39"/>
      <c r="AL112" s="39"/>
      <c r="AM112" s="39"/>
      <c r="AN112" s="39"/>
      <c r="AO112" s="39"/>
      <c r="AP112" s="39"/>
      <c r="AQ112" s="39"/>
      <c r="AR112" s="39"/>
      <c r="AS112" s="39"/>
      <c r="AT112" s="39"/>
      <c r="AU112" s="39"/>
      <c r="AV112" s="39"/>
      <c r="AW112" s="39"/>
      <c r="AX112" s="39"/>
      <c r="AY112" s="39"/>
      <c r="AZ112" s="39"/>
    </row>
    <row r="113" spans="1:52" x14ac:dyDescent="0.25">
      <c r="A113" s="39"/>
      <c r="B113" s="39"/>
      <c r="C113" s="39"/>
      <c r="D113" s="39"/>
      <c r="E113" s="108"/>
      <c r="F113" s="39"/>
      <c r="G113" s="39"/>
      <c r="H113" s="39"/>
      <c r="I113" s="39"/>
      <c r="J113" s="117"/>
      <c r="K113" s="16"/>
      <c r="L113" s="16"/>
      <c r="M113" s="39"/>
      <c r="N113" s="39"/>
      <c r="O113" s="39"/>
      <c r="P113" s="39"/>
      <c r="Q113" s="39"/>
      <c r="R113" s="39"/>
      <c r="S113" s="39"/>
      <c r="T113" s="39"/>
      <c r="U113" s="39"/>
      <c r="V113" s="39"/>
      <c r="W113" s="39"/>
      <c r="X113" s="39"/>
      <c r="Y113" s="39"/>
      <c r="Z113" s="39"/>
      <c r="AA113" s="39"/>
      <c r="AB113" s="39"/>
      <c r="AC113" s="39"/>
      <c r="AD113" s="39"/>
      <c r="AE113" s="39"/>
      <c r="AF113" s="39"/>
      <c r="AG113" s="39"/>
      <c r="AH113" s="39"/>
      <c r="AI113" s="39"/>
      <c r="AJ113" s="39"/>
      <c r="AK113" s="39"/>
      <c r="AL113" s="39"/>
      <c r="AM113" s="39"/>
      <c r="AN113" s="39"/>
      <c r="AO113" s="39"/>
      <c r="AP113" s="39"/>
      <c r="AQ113" s="39"/>
      <c r="AR113" s="39"/>
      <c r="AS113" s="39"/>
      <c r="AT113" s="39"/>
      <c r="AU113" s="39"/>
      <c r="AV113" s="39"/>
      <c r="AW113" s="39"/>
      <c r="AX113" s="39"/>
      <c r="AY113" s="39"/>
      <c r="AZ113" s="39"/>
    </row>
    <row r="114" spans="1:52" x14ac:dyDescent="0.25">
      <c r="A114" s="39"/>
      <c r="B114" s="39"/>
      <c r="C114" s="39"/>
      <c r="D114" s="39"/>
      <c r="E114" s="108"/>
      <c r="F114" s="39"/>
      <c r="G114" s="39"/>
      <c r="H114" s="39"/>
      <c r="I114" s="39"/>
      <c r="J114" s="117"/>
      <c r="K114" s="16"/>
      <c r="L114" s="16"/>
      <c r="M114" s="39"/>
      <c r="N114" s="39"/>
      <c r="O114" s="39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  <c r="AA114" s="39"/>
      <c r="AB114" s="39"/>
      <c r="AC114" s="39"/>
      <c r="AD114" s="39"/>
      <c r="AE114" s="39"/>
      <c r="AF114" s="39"/>
      <c r="AG114" s="39"/>
      <c r="AH114" s="39"/>
      <c r="AI114" s="39"/>
      <c r="AJ114" s="39"/>
      <c r="AK114" s="39"/>
      <c r="AL114" s="39"/>
      <c r="AM114" s="39"/>
      <c r="AN114" s="39"/>
      <c r="AO114" s="39"/>
      <c r="AP114" s="39"/>
      <c r="AQ114" s="39"/>
      <c r="AR114" s="39"/>
      <c r="AS114" s="39"/>
      <c r="AT114" s="39"/>
      <c r="AU114" s="39"/>
      <c r="AV114" s="39"/>
      <c r="AW114" s="39"/>
      <c r="AX114" s="39"/>
      <c r="AY114" s="39"/>
      <c r="AZ114" s="39"/>
    </row>
    <row r="115" spans="1:52" x14ac:dyDescent="0.25">
      <c r="A115" s="39"/>
      <c r="B115" s="39"/>
      <c r="C115" s="39"/>
      <c r="D115" s="39"/>
      <c r="E115" s="108"/>
      <c r="F115" s="39"/>
      <c r="G115" s="39"/>
      <c r="H115" s="62"/>
      <c r="I115" s="39"/>
      <c r="J115" s="117"/>
      <c r="K115" s="16"/>
      <c r="L115" s="111"/>
      <c r="M115" s="39"/>
      <c r="N115" s="39"/>
      <c r="O115" s="39"/>
      <c r="P115" s="39"/>
      <c r="Q115" s="39"/>
      <c r="R115" s="39"/>
      <c r="S115" s="39"/>
      <c r="T115" s="39"/>
      <c r="U115" s="39"/>
      <c r="V115" s="39"/>
      <c r="W115" s="39"/>
      <c r="X115" s="39"/>
      <c r="Y115" s="39"/>
      <c r="Z115" s="39"/>
      <c r="AA115" s="39"/>
      <c r="AB115" s="39"/>
      <c r="AC115" s="39"/>
      <c r="AD115" s="39"/>
      <c r="AE115" s="39"/>
      <c r="AF115" s="39"/>
      <c r="AG115" s="39"/>
      <c r="AH115" s="39"/>
      <c r="AI115" s="39"/>
      <c r="AJ115" s="39"/>
      <c r="AK115" s="39"/>
      <c r="AL115" s="39"/>
      <c r="AM115" s="39"/>
      <c r="AN115" s="39"/>
      <c r="AO115" s="39"/>
      <c r="AP115" s="39"/>
      <c r="AQ115" s="39"/>
      <c r="AR115" s="39"/>
      <c r="AS115" s="39"/>
      <c r="AT115" s="39"/>
      <c r="AU115" s="39"/>
      <c r="AV115" s="39"/>
      <c r="AW115" s="39"/>
      <c r="AX115" s="39"/>
      <c r="AY115" s="39"/>
      <c r="AZ115" s="39"/>
    </row>
    <row r="116" spans="1:52" x14ac:dyDescent="0.25">
      <c r="A116" s="39"/>
      <c r="B116" s="39"/>
      <c r="C116" s="39"/>
      <c r="D116" s="39"/>
      <c r="E116" s="108"/>
      <c r="F116" s="39"/>
      <c r="G116" s="39"/>
      <c r="H116" s="62"/>
      <c r="I116" s="39"/>
      <c r="J116" s="117"/>
      <c r="K116" s="16" t="s">
        <v>205</v>
      </c>
      <c r="L116" s="111"/>
      <c r="M116" s="39"/>
      <c r="N116" s="39"/>
      <c r="O116" s="39"/>
      <c r="P116" s="39"/>
      <c r="Q116" s="39"/>
      <c r="R116" s="39"/>
      <c r="S116" s="39"/>
      <c r="T116" s="39"/>
      <c r="U116" s="39"/>
      <c r="V116" s="39"/>
      <c r="W116" s="39"/>
      <c r="X116" s="39"/>
      <c r="Y116" s="39"/>
      <c r="Z116" s="39"/>
      <c r="AA116" s="39"/>
      <c r="AB116" s="39"/>
      <c r="AC116" s="39"/>
      <c r="AD116" s="39"/>
      <c r="AE116" s="39"/>
      <c r="AF116" s="39"/>
      <c r="AG116" s="39"/>
      <c r="AH116" s="39"/>
      <c r="AI116" s="39"/>
      <c r="AJ116" s="39"/>
      <c r="AK116" s="39"/>
      <c r="AL116" s="39"/>
      <c r="AM116" s="39"/>
      <c r="AN116" s="39"/>
      <c r="AO116" s="39"/>
      <c r="AP116" s="39"/>
      <c r="AQ116" s="39"/>
      <c r="AR116" s="39"/>
      <c r="AS116" s="39"/>
      <c r="AT116" s="39"/>
      <c r="AU116" s="39"/>
      <c r="AV116" s="39"/>
      <c r="AW116" s="39"/>
      <c r="AX116" s="39"/>
      <c r="AY116" s="39"/>
      <c r="AZ116" s="39"/>
    </row>
    <row r="117" spans="1:52" x14ac:dyDescent="0.25">
      <c r="A117" s="39"/>
      <c r="B117" s="39"/>
      <c r="C117" s="39"/>
      <c r="D117" s="39"/>
      <c r="E117" s="108"/>
      <c r="F117" s="39"/>
      <c r="G117" s="39"/>
      <c r="H117" s="62"/>
      <c r="I117" s="39"/>
      <c r="J117" s="117"/>
      <c r="K117" s="16" t="s">
        <v>206</v>
      </c>
      <c r="L117" s="111"/>
      <c r="M117" s="39"/>
      <c r="N117" s="39"/>
      <c r="O117" s="39"/>
      <c r="P117" s="39"/>
      <c r="Q117" s="39"/>
      <c r="R117" s="39"/>
      <c r="S117" s="39"/>
      <c r="T117" s="39"/>
      <c r="U117" s="39"/>
      <c r="V117" s="39"/>
      <c r="W117" s="39"/>
      <c r="X117" s="39"/>
      <c r="Y117" s="39"/>
      <c r="Z117" s="39"/>
      <c r="AA117" s="39"/>
      <c r="AB117" s="39"/>
      <c r="AC117" s="39"/>
      <c r="AD117" s="39"/>
      <c r="AE117" s="39"/>
      <c r="AF117" s="39"/>
      <c r="AG117" s="39"/>
      <c r="AH117" s="39"/>
      <c r="AI117" s="39"/>
      <c r="AJ117" s="39"/>
      <c r="AK117" s="39"/>
      <c r="AL117" s="39"/>
      <c r="AM117" s="39"/>
      <c r="AN117" s="39"/>
      <c r="AO117" s="39"/>
      <c r="AP117" s="39"/>
      <c r="AQ117" s="39"/>
      <c r="AR117" s="39"/>
      <c r="AS117" s="39"/>
      <c r="AT117" s="39"/>
      <c r="AU117" s="39"/>
      <c r="AV117" s="39"/>
      <c r="AW117" s="39"/>
      <c r="AX117" s="39"/>
      <c r="AY117" s="39"/>
      <c r="AZ117" s="39"/>
    </row>
    <row r="118" spans="1:52" x14ac:dyDescent="0.25">
      <c r="A118" s="39"/>
      <c r="B118" s="39"/>
      <c r="C118" s="39"/>
      <c r="D118" s="39"/>
      <c r="E118" s="108"/>
      <c r="F118" s="39"/>
      <c r="G118" s="39"/>
      <c r="H118" s="62"/>
      <c r="I118" s="39"/>
      <c r="J118" s="117"/>
      <c r="K118" s="16"/>
      <c r="L118" s="111"/>
      <c r="M118" s="39"/>
      <c r="N118" s="39"/>
      <c r="O118" s="39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  <c r="AA118" s="39"/>
      <c r="AB118" s="39"/>
      <c r="AC118" s="39"/>
      <c r="AD118" s="39"/>
      <c r="AE118" s="39"/>
      <c r="AF118" s="39"/>
      <c r="AG118" s="39"/>
      <c r="AH118" s="39"/>
      <c r="AI118" s="39"/>
      <c r="AJ118" s="39"/>
      <c r="AK118" s="39"/>
      <c r="AL118" s="39"/>
      <c r="AM118" s="39"/>
      <c r="AN118" s="39"/>
      <c r="AO118" s="39"/>
      <c r="AP118" s="39"/>
      <c r="AQ118" s="39"/>
      <c r="AR118" s="39"/>
      <c r="AS118" s="39"/>
      <c r="AT118" s="39"/>
      <c r="AU118" s="39"/>
      <c r="AV118" s="39"/>
      <c r="AW118" s="39"/>
      <c r="AX118" s="39"/>
      <c r="AY118" s="39"/>
      <c r="AZ118" s="39"/>
    </row>
    <row r="119" spans="1:52" x14ac:dyDescent="0.25">
      <c r="A119" s="39"/>
      <c r="B119" s="39"/>
      <c r="C119" s="39"/>
      <c r="D119" s="39"/>
      <c r="E119" s="108"/>
      <c r="F119" s="39"/>
      <c r="G119" s="39"/>
      <c r="H119" s="62"/>
      <c r="I119" s="39"/>
      <c r="J119" s="117"/>
      <c r="K119" s="16"/>
      <c r="L119" s="111"/>
      <c r="M119" s="39"/>
      <c r="N119" s="39"/>
      <c r="O119" s="39"/>
      <c r="P119" s="39"/>
      <c r="Q119" s="39"/>
      <c r="R119" s="39"/>
      <c r="S119" s="39"/>
      <c r="T119" s="39"/>
      <c r="U119" s="39"/>
      <c r="V119" s="39"/>
      <c r="W119" s="39"/>
      <c r="X119" s="39"/>
      <c r="Y119" s="39"/>
      <c r="Z119" s="39"/>
      <c r="AA119" s="39"/>
      <c r="AB119" s="39"/>
      <c r="AC119" s="39"/>
      <c r="AD119" s="39"/>
      <c r="AE119" s="39"/>
      <c r="AF119" s="39"/>
      <c r="AG119" s="39"/>
      <c r="AH119" s="39"/>
      <c r="AI119" s="39"/>
      <c r="AJ119" s="39"/>
      <c r="AK119" s="39"/>
      <c r="AL119" s="39"/>
      <c r="AM119" s="39"/>
      <c r="AN119" s="39"/>
      <c r="AO119" s="39"/>
      <c r="AP119" s="39"/>
      <c r="AQ119" s="39"/>
      <c r="AR119" s="39"/>
      <c r="AS119" s="39"/>
      <c r="AT119" s="39"/>
      <c r="AU119" s="39"/>
      <c r="AV119" s="39"/>
      <c r="AW119" s="39"/>
      <c r="AX119" s="39"/>
      <c r="AY119" s="39"/>
      <c r="AZ119" s="39"/>
    </row>
    <row r="120" spans="1:52" x14ac:dyDescent="0.25">
      <c r="A120" s="39"/>
      <c r="B120" s="39"/>
      <c r="C120" s="39"/>
      <c r="D120" s="39"/>
      <c r="E120" s="108"/>
      <c r="F120" s="39"/>
      <c r="G120" s="39"/>
      <c r="H120" s="62"/>
      <c r="I120" s="39"/>
      <c r="J120" s="117"/>
      <c r="K120" s="16"/>
      <c r="L120" s="111"/>
      <c r="M120" s="39"/>
      <c r="N120" s="39"/>
      <c r="O120" s="43" t="s">
        <v>77</v>
      </c>
      <c r="P120" s="56" t="s">
        <v>124</v>
      </c>
      <c r="Q120" s="39"/>
      <c r="R120" s="39"/>
      <c r="S120" s="39"/>
      <c r="T120" s="39"/>
      <c r="U120" s="39"/>
      <c r="V120" s="39"/>
      <c r="W120" s="39"/>
      <c r="X120" s="39"/>
      <c r="Y120" s="39"/>
      <c r="Z120" s="39"/>
      <c r="AA120" s="39"/>
      <c r="AB120" s="39"/>
      <c r="AC120" s="39"/>
      <c r="AD120" s="39"/>
      <c r="AE120" s="39"/>
      <c r="AF120" s="39"/>
      <c r="AG120" s="39"/>
      <c r="AH120" s="39"/>
      <c r="AI120" s="39"/>
      <c r="AJ120" s="39"/>
      <c r="AK120" s="39"/>
      <c r="AL120" s="39"/>
      <c r="AM120" s="39"/>
      <c r="AN120" s="39"/>
      <c r="AO120" s="39"/>
      <c r="AP120" s="39"/>
      <c r="AQ120" s="39"/>
      <c r="AR120" s="39"/>
      <c r="AS120" s="39"/>
      <c r="AT120" s="39"/>
      <c r="AU120" s="39"/>
      <c r="AV120" s="39"/>
      <c r="AW120" s="39"/>
      <c r="AX120" s="39"/>
      <c r="AY120" s="39"/>
      <c r="AZ120" s="39"/>
    </row>
    <row r="121" spans="1:52" x14ac:dyDescent="0.25">
      <c r="A121" s="39"/>
      <c r="B121" s="39"/>
      <c r="C121" s="39"/>
      <c r="D121" s="39"/>
      <c r="E121" s="108"/>
      <c r="F121" s="39"/>
      <c r="G121" s="39"/>
      <c r="H121" s="62"/>
      <c r="I121" s="39"/>
      <c r="J121" s="117"/>
      <c r="K121" s="16"/>
      <c r="L121" s="111"/>
      <c r="M121" s="39"/>
      <c r="N121" s="39"/>
      <c r="O121" s="58">
        <v>2021</v>
      </c>
      <c r="P121" s="57">
        <f>COUNTIF(D3:D59,O121)</f>
        <v>11</v>
      </c>
      <c r="Q121" s="39"/>
      <c r="R121" s="39"/>
      <c r="S121" s="39"/>
      <c r="T121" s="39"/>
      <c r="U121" s="39"/>
      <c r="V121" s="39"/>
      <c r="W121" s="39"/>
      <c r="X121" s="39"/>
      <c r="Y121" s="39"/>
      <c r="Z121" s="39"/>
      <c r="AA121" s="39"/>
      <c r="AB121" s="39"/>
      <c r="AC121" s="39"/>
      <c r="AD121" s="39"/>
      <c r="AE121" s="39"/>
      <c r="AF121" s="39"/>
      <c r="AG121" s="39"/>
      <c r="AH121" s="39"/>
      <c r="AI121" s="39"/>
      <c r="AJ121" s="39"/>
      <c r="AK121" s="39"/>
      <c r="AL121" s="39"/>
      <c r="AM121" s="39"/>
      <c r="AN121" s="39"/>
      <c r="AO121" s="39"/>
      <c r="AP121" s="39"/>
      <c r="AQ121" s="39"/>
      <c r="AR121" s="39"/>
      <c r="AS121" s="39"/>
      <c r="AT121" s="39"/>
      <c r="AU121" s="39"/>
      <c r="AV121" s="39"/>
      <c r="AW121" s="39"/>
      <c r="AX121" s="39"/>
      <c r="AY121" s="39"/>
      <c r="AZ121" s="39"/>
    </row>
    <row r="122" spans="1:52" x14ac:dyDescent="0.25">
      <c r="A122" s="39"/>
      <c r="B122" s="39"/>
      <c r="C122" s="39"/>
      <c r="D122" s="39"/>
      <c r="E122" s="108"/>
      <c r="F122" s="39"/>
      <c r="G122" s="39"/>
      <c r="H122" s="62"/>
      <c r="I122" s="39"/>
      <c r="J122" s="117"/>
      <c r="K122" s="16"/>
      <c r="L122" s="111"/>
      <c r="M122" s="39"/>
      <c r="N122" s="39"/>
      <c r="O122" s="45">
        <v>2020</v>
      </c>
      <c r="P122" s="46">
        <f>COUNTIF(D3:D59,O122)</f>
        <v>3</v>
      </c>
      <c r="Q122" s="39"/>
      <c r="R122" s="39"/>
      <c r="S122" s="39"/>
      <c r="T122" s="39"/>
      <c r="U122" s="39"/>
      <c r="V122" s="39"/>
      <c r="W122" s="39"/>
      <c r="X122" s="39"/>
      <c r="Y122" s="39"/>
      <c r="Z122" s="39"/>
      <c r="AA122" s="39"/>
      <c r="AB122" s="39"/>
      <c r="AC122" s="39"/>
      <c r="AD122" s="39"/>
      <c r="AE122" s="39"/>
      <c r="AF122" s="39"/>
      <c r="AG122" s="39"/>
      <c r="AH122" s="39"/>
      <c r="AI122" s="39"/>
      <c r="AJ122" s="39"/>
      <c r="AK122" s="39"/>
      <c r="AL122" s="39"/>
      <c r="AM122" s="39"/>
      <c r="AN122" s="39"/>
      <c r="AO122" s="39"/>
      <c r="AP122" s="39"/>
      <c r="AQ122" s="39"/>
      <c r="AR122" s="39"/>
      <c r="AS122" s="39"/>
      <c r="AT122" s="39"/>
      <c r="AU122" s="39"/>
      <c r="AV122" s="39"/>
      <c r="AW122" s="39"/>
      <c r="AX122" s="39"/>
      <c r="AY122" s="39"/>
      <c r="AZ122" s="39"/>
    </row>
    <row r="123" spans="1:52" x14ac:dyDescent="0.25">
      <c r="A123" s="39"/>
      <c r="B123" s="39"/>
      <c r="C123" s="39"/>
      <c r="D123" s="39"/>
      <c r="E123" s="108"/>
      <c r="F123" s="39"/>
      <c r="G123" s="39"/>
      <c r="H123" s="62"/>
      <c r="I123" s="39"/>
      <c r="J123" s="117"/>
      <c r="K123" s="16"/>
      <c r="L123" s="111"/>
      <c r="M123" s="39"/>
      <c r="N123" s="39"/>
      <c r="O123" s="45">
        <v>2019</v>
      </c>
      <c r="P123" s="46">
        <f>COUNTIF(D3:D59,O123)</f>
        <v>7</v>
      </c>
      <c r="Q123" s="39"/>
      <c r="R123" s="39"/>
      <c r="S123" s="39"/>
      <c r="T123" s="39"/>
      <c r="U123" s="39"/>
      <c r="V123" s="39"/>
      <c r="W123" s="39"/>
      <c r="X123" s="39"/>
      <c r="Y123" s="39"/>
      <c r="Z123" s="39"/>
      <c r="AA123" s="39"/>
      <c r="AB123" s="39"/>
      <c r="AC123" s="39"/>
      <c r="AD123" s="39"/>
      <c r="AE123" s="39"/>
      <c r="AF123" s="39"/>
      <c r="AG123" s="39"/>
      <c r="AH123" s="39"/>
      <c r="AI123" s="39"/>
      <c r="AJ123" s="39"/>
      <c r="AK123" s="39"/>
      <c r="AL123" s="39"/>
      <c r="AM123" s="39"/>
      <c r="AN123" s="39"/>
      <c r="AO123" s="39"/>
      <c r="AP123" s="39"/>
      <c r="AQ123" s="39"/>
      <c r="AR123" s="39"/>
      <c r="AS123" s="39"/>
      <c r="AT123" s="39"/>
      <c r="AU123" s="39"/>
      <c r="AV123" s="39"/>
      <c r="AW123" s="39"/>
      <c r="AX123" s="39"/>
      <c r="AY123" s="39"/>
      <c r="AZ123" s="39"/>
    </row>
    <row r="124" spans="1:52" x14ac:dyDescent="0.25">
      <c r="A124" s="39"/>
      <c r="B124" s="39"/>
      <c r="C124" s="39"/>
      <c r="D124" s="39"/>
      <c r="E124" s="108"/>
      <c r="F124" s="39"/>
      <c r="G124" s="39"/>
      <c r="H124" s="62"/>
      <c r="I124" s="39"/>
      <c r="J124" s="117"/>
      <c r="K124" s="16"/>
      <c r="L124" s="111"/>
      <c r="M124" s="39"/>
      <c r="N124" s="39"/>
      <c r="O124" s="45">
        <v>2018</v>
      </c>
      <c r="P124" s="46">
        <f>COUNTIF(D3:D59,O124)</f>
        <v>3</v>
      </c>
      <c r="Q124" s="39"/>
      <c r="R124" s="39"/>
      <c r="S124" s="39"/>
      <c r="T124" s="39"/>
      <c r="U124" s="39"/>
      <c r="V124" s="39"/>
      <c r="W124" s="39"/>
      <c r="X124" s="39"/>
      <c r="Y124" s="39"/>
      <c r="Z124" s="39"/>
      <c r="AA124" s="39"/>
      <c r="AB124" s="39"/>
      <c r="AC124" s="39"/>
      <c r="AD124" s="39"/>
      <c r="AE124" s="39"/>
      <c r="AF124" s="39"/>
      <c r="AG124" s="39"/>
      <c r="AH124" s="39"/>
      <c r="AI124" s="39"/>
      <c r="AJ124" s="39"/>
      <c r="AK124" s="39"/>
      <c r="AL124" s="39"/>
      <c r="AM124" s="39"/>
      <c r="AN124" s="39"/>
      <c r="AO124" s="39"/>
      <c r="AP124" s="39"/>
      <c r="AQ124" s="39"/>
      <c r="AR124" s="39"/>
      <c r="AS124" s="39"/>
      <c r="AT124" s="39"/>
      <c r="AU124" s="39"/>
      <c r="AV124" s="39"/>
      <c r="AW124" s="39"/>
      <c r="AX124" s="39"/>
      <c r="AY124" s="39"/>
      <c r="AZ124" s="39"/>
    </row>
    <row r="125" spans="1:52" x14ac:dyDescent="0.25">
      <c r="A125" s="39"/>
      <c r="B125" s="39"/>
      <c r="C125" s="39"/>
      <c r="D125" s="39"/>
      <c r="E125" s="108"/>
      <c r="F125" s="39"/>
      <c r="G125" s="39"/>
      <c r="H125" s="39"/>
      <c r="I125" s="39"/>
      <c r="J125" s="117"/>
      <c r="K125" s="16"/>
      <c r="L125" s="16"/>
      <c r="M125" s="39"/>
      <c r="N125" s="39"/>
      <c r="O125" s="45">
        <v>2017</v>
      </c>
      <c r="P125" s="46">
        <f>COUNTIF(D3:D59,O125)</f>
        <v>1</v>
      </c>
      <c r="Q125" s="39"/>
      <c r="R125" s="39"/>
      <c r="S125" s="39"/>
      <c r="T125" s="39"/>
      <c r="U125" s="39"/>
      <c r="V125" s="39"/>
      <c r="W125" s="39"/>
      <c r="X125" s="39"/>
      <c r="Y125" s="39"/>
      <c r="Z125" s="39"/>
      <c r="AA125" s="39"/>
      <c r="AB125" s="39"/>
      <c r="AC125" s="39"/>
      <c r="AD125" s="39"/>
      <c r="AE125" s="39"/>
      <c r="AF125" s="39"/>
      <c r="AG125" s="39"/>
      <c r="AH125" s="39"/>
      <c r="AI125" s="39"/>
      <c r="AJ125" s="39"/>
      <c r="AK125" s="39"/>
      <c r="AL125" s="39"/>
      <c r="AM125" s="39"/>
      <c r="AN125" s="39"/>
      <c r="AO125" s="39"/>
      <c r="AP125" s="39"/>
      <c r="AQ125" s="39"/>
      <c r="AR125" s="39"/>
      <c r="AS125" s="39"/>
      <c r="AT125" s="39"/>
      <c r="AU125" s="39"/>
      <c r="AV125" s="39"/>
      <c r="AW125" s="39"/>
      <c r="AX125" s="39"/>
      <c r="AY125" s="39"/>
      <c r="AZ125" s="39"/>
    </row>
    <row r="126" spans="1:52" x14ac:dyDescent="0.25">
      <c r="A126" s="39"/>
      <c r="B126" s="39"/>
      <c r="C126" s="39"/>
      <c r="D126" s="39"/>
      <c r="E126" s="108"/>
      <c r="F126" s="39"/>
      <c r="G126" s="39"/>
      <c r="H126" s="39"/>
      <c r="I126" s="39"/>
      <c r="J126" s="117"/>
      <c r="K126" s="16"/>
      <c r="L126" s="16"/>
      <c r="M126" s="39"/>
      <c r="N126" s="39"/>
      <c r="O126" s="45">
        <v>2016</v>
      </c>
      <c r="P126" s="46">
        <f>COUNTIF(D3:D59,O126)</f>
        <v>2</v>
      </c>
      <c r="Q126" s="39"/>
      <c r="R126" s="39"/>
      <c r="S126" s="39"/>
      <c r="T126" s="39"/>
      <c r="U126" s="39"/>
      <c r="V126" s="39"/>
      <c r="W126" s="39"/>
      <c r="X126" s="39"/>
      <c r="Y126" s="39"/>
      <c r="Z126" s="39"/>
      <c r="AA126" s="39"/>
      <c r="AB126" s="39"/>
      <c r="AC126" s="39"/>
      <c r="AD126" s="39"/>
      <c r="AE126" s="39"/>
      <c r="AF126" s="39"/>
      <c r="AG126" s="39"/>
      <c r="AH126" s="39"/>
      <c r="AI126" s="39"/>
      <c r="AJ126" s="39"/>
      <c r="AK126" s="39"/>
      <c r="AL126" s="39"/>
      <c r="AM126" s="39"/>
      <c r="AN126" s="39"/>
      <c r="AO126" s="39"/>
      <c r="AP126" s="39"/>
      <c r="AQ126" s="39"/>
      <c r="AR126" s="39"/>
      <c r="AS126" s="39"/>
      <c r="AT126" s="39"/>
      <c r="AU126" s="39"/>
      <c r="AV126" s="39"/>
      <c r="AW126" s="39"/>
      <c r="AX126" s="39"/>
      <c r="AY126" s="39"/>
      <c r="AZ126" s="39"/>
    </row>
    <row r="127" spans="1:52" x14ac:dyDescent="0.25">
      <c r="A127" s="39"/>
      <c r="B127" s="39"/>
      <c r="C127" s="39"/>
      <c r="D127" s="39"/>
      <c r="E127" s="108"/>
      <c r="F127" s="39"/>
      <c r="G127" s="39"/>
      <c r="H127" s="39"/>
      <c r="I127" s="39"/>
      <c r="J127" s="117"/>
      <c r="K127" s="16"/>
      <c r="L127" s="16"/>
      <c r="M127" s="39"/>
      <c r="N127" s="39"/>
      <c r="O127" s="45">
        <v>2015</v>
      </c>
      <c r="P127" s="46">
        <f>COUNTIF(D3:D59,O127)</f>
        <v>1</v>
      </c>
      <c r="Q127" s="39"/>
      <c r="R127" s="39"/>
      <c r="S127" s="39"/>
      <c r="T127" s="39"/>
      <c r="U127" s="39"/>
      <c r="V127" s="39"/>
      <c r="W127" s="39"/>
      <c r="X127" s="39"/>
      <c r="Y127" s="39"/>
      <c r="Z127" s="39"/>
      <c r="AA127" s="39"/>
      <c r="AB127" s="39"/>
      <c r="AC127" s="39"/>
      <c r="AD127" s="39"/>
      <c r="AE127" s="39"/>
      <c r="AF127" s="39"/>
      <c r="AG127" s="39"/>
      <c r="AH127" s="39"/>
      <c r="AI127" s="39"/>
      <c r="AJ127" s="39"/>
      <c r="AK127" s="39"/>
      <c r="AL127" s="39"/>
      <c r="AM127" s="39"/>
      <c r="AN127" s="39"/>
      <c r="AO127" s="39"/>
      <c r="AP127" s="39"/>
      <c r="AQ127" s="39"/>
      <c r="AR127" s="39"/>
      <c r="AS127" s="39"/>
      <c r="AT127" s="39"/>
      <c r="AU127" s="39"/>
      <c r="AV127" s="39"/>
      <c r="AW127" s="39"/>
      <c r="AX127" s="39"/>
      <c r="AY127" s="39"/>
      <c r="AZ127" s="39"/>
    </row>
    <row r="128" spans="1:52" x14ac:dyDescent="0.25">
      <c r="A128" s="39"/>
      <c r="B128" s="39"/>
      <c r="C128" s="39"/>
      <c r="D128" s="39"/>
      <c r="E128" s="108"/>
      <c r="F128" s="39"/>
      <c r="G128" s="39"/>
      <c r="H128" s="39"/>
      <c r="I128" s="39"/>
      <c r="J128" s="117"/>
      <c r="K128" s="16"/>
      <c r="L128" s="16"/>
      <c r="M128" s="39"/>
      <c r="N128" s="39"/>
      <c r="O128" s="45">
        <v>2014</v>
      </c>
      <c r="P128" s="46">
        <f>COUNTIF(D3:D59,O128)</f>
        <v>0</v>
      </c>
      <c r="Q128" s="39"/>
      <c r="R128" s="39"/>
      <c r="S128" s="39"/>
      <c r="T128" s="39"/>
      <c r="U128" s="39"/>
      <c r="V128" s="39"/>
      <c r="W128" s="39"/>
      <c r="X128" s="39"/>
      <c r="Y128" s="39"/>
      <c r="Z128" s="39"/>
      <c r="AA128" s="39"/>
      <c r="AB128" s="39"/>
      <c r="AC128" s="39"/>
      <c r="AD128" s="39"/>
      <c r="AE128" s="39"/>
      <c r="AF128" s="39"/>
      <c r="AG128" s="39"/>
      <c r="AH128" s="39"/>
      <c r="AI128" s="39"/>
      <c r="AJ128" s="39"/>
      <c r="AK128" s="39"/>
      <c r="AL128" s="39"/>
      <c r="AM128" s="39"/>
      <c r="AN128" s="39"/>
      <c r="AO128" s="39"/>
      <c r="AP128" s="39"/>
      <c r="AQ128" s="39"/>
      <c r="AR128" s="39"/>
      <c r="AS128" s="39"/>
      <c r="AT128" s="39"/>
      <c r="AU128" s="39"/>
      <c r="AV128" s="39"/>
      <c r="AW128" s="39"/>
      <c r="AX128" s="39"/>
      <c r="AY128" s="39"/>
      <c r="AZ128" s="39"/>
    </row>
    <row r="129" spans="1:52" x14ac:dyDescent="0.25">
      <c r="A129" s="39"/>
      <c r="B129" s="39"/>
      <c r="C129" s="39"/>
      <c r="D129" s="39"/>
      <c r="E129" s="108"/>
      <c r="F129" s="39"/>
      <c r="G129" s="39"/>
      <c r="H129" s="39"/>
      <c r="I129" s="39"/>
      <c r="J129" s="117"/>
      <c r="K129" s="16"/>
      <c r="L129" s="16"/>
      <c r="M129" s="39"/>
      <c r="N129" s="39"/>
      <c r="O129" s="45">
        <v>2013</v>
      </c>
      <c r="P129" s="46">
        <f>COUNTIF(D3:D59,O129)</f>
        <v>2</v>
      </c>
      <c r="Q129" s="39"/>
      <c r="R129" s="39"/>
      <c r="S129" s="39"/>
      <c r="T129" s="39"/>
      <c r="U129" s="39"/>
      <c r="V129" s="39"/>
      <c r="W129" s="39"/>
      <c r="X129" s="39"/>
      <c r="Y129" s="39"/>
      <c r="Z129" s="39"/>
      <c r="AA129" s="39"/>
      <c r="AB129" s="39"/>
      <c r="AC129" s="39"/>
      <c r="AD129" s="39"/>
      <c r="AE129" s="39"/>
      <c r="AF129" s="39"/>
      <c r="AG129" s="39"/>
      <c r="AH129" s="39"/>
      <c r="AI129" s="39"/>
      <c r="AJ129" s="39"/>
      <c r="AK129" s="39"/>
      <c r="AL129" s="39"/>
      <c r="AM129" s="39"/>
      <c r="AN129" s="39"/>
      <c r="AO129" s="39"/>
      <c r="AP129" s="39"/>
      <c r="AQ129" s="39"/>
      <c r="AR129" s="39"/>
      <c r="AS129" s="39"/>
      <c r="AT129" s="39"/>
      <c r="AU129" s="39"/>
      <c r="AV129" s="39"/>
      <c r="AW129" s="39"/>
      <c r="AX129" s="39"/>
      <c r="AY129" s="39"/>
      <c r="AZ129" s="39"/>
    </row>
    <row r="130" spans="1:52" x14ac:dyDescent="0.25">
      <c r="A130" s="39"/>
      <c r="B130" s="39"/>
      <c r="C130" s="39"/>
      <c r="D130" s="39"/>
      <c r="E130" s="108"/>
      <c r="F130" s="39"/>
      <c r="G130" s="39"/>
      <c r="H130" s="39"/>
      <c r="I130" s="39"/>
      <c r="J130" s="117"/>
      <c r="K130" s="16"/>
      <c r="L130" s="16"/>
      <c r="M130" s="39"/>
      <c r="N130" s="39"/>
      <c r="O130" s="45">
        <v>2012</v>
      </c>
      <c r="P130" s="46">
        <f>COUNTIF(D3:D59,O130)</f>
        <v>0</v>
      </c>
      <c r="Q130" s="39"/>
      <c r="R130" s="39"/>
      <c r="S130" s="39"/>
      <c r="T130" s="39"/>
      <c r="U130" s="39"/>
      <c r="V130" s="39"/>
      <c r="W130" s="39"/>
      <c r="X130" s="39"/>
      <c r="Y130" s="39"/>
      <c r="Z130" s="39"/>
      <c r="AA130" s="39"/>
      <c r="AB130" s="39"/>
      <c r="AC130" s="39"/>
      <c r="AD130" s="39"/>
      <c r="AE130" s="39"/>
      <c r="AF130" s="39"/>
      <c r="AG130" s="39"/>
      <c r="AH130" s="39"/>
      <c r="AI130" s="39"/>
      <c r="AJ130" s="39"/>
      <c r="AK130" s="39"/>
      <c r="AL130" s="39"/>
      <c r="AM130" s="39"/>
      <c r="AN130" s="39"/>
      <c r="AO130" s="39"/>
      <c r="AP130" s="39"/>
      <c r="AQ130" s="39"/>
      <c r="AR130" s="39"/>
      <c r="AS130" s="39"/>
      <c r="AT130" s="39"/>
      <c r="AU130" s="39"/>
      <c r="AV130" s="39"/>
      <c r="AW130" s="39"/>
      <c r="AX130" s="39"/>
      <c r="AY130" s="39"/>
      <c r="AZ130" s="39"/>
    </row>
    <row r="131" spans="1:52" x14ac:dyDescent="0.25">
      <c r="A131" s="39"/>
      <c r="B131" s="39"/>
      <c r="C131" s="39"/>
      <c r="D131" s="39"/>
      <c r="E131" s="108"/>
      <c r="F131" s="39"/>
      <c r="G131" s="39"/>
      <c r="H131" s="39"/>
      <c r="I131" s="39"/>
      <c r="J131" s="117"/>
      <c r="K131" s="16"/>
      <c r="L131" s="16"/>
      <c r="M131" s="39"/>
      <c r="N131" s="39"/>
      <c r="O131" s="45">
        <v>2011</v>
      </c>
      <c r="P131" s="46">
        <f>COUNTIF(D3:D59,O131)</f>
        <v>1</v>
      </c>
      <c r="Q131" s="39"/>
      <c r="R131" s="39"/>
      <c r="S131" s="39"/>
      <c r="T131" s="39"/>
      <c r="U131" s="39"/>
      <c r="V131" s="39"/>
      <c r="W131" s="39"/>
      <c r="X131" s="39"/>
      <c r="Y131" s="39"/>
      <c r="Z131" s="39"/>
      <c r="AA131" s="39"/>
      <c r="AB131" s="39"/>
      <c r="AC131" s="39"/>
      <c r="AD131" s="39"/>
      <c r="AE131" s="39"/>
      <c r="AF131" s="39"/>
      <c r="AG131" s="39"/>
      <c r="AH131" s="39"/>
      <c r="AI131" s="39"/>
      <c r="AJ131" s="39"/>
      <c r="AK131" s="39"/>
      <c r="AL131" s="39"/>
      <c r="AM131" s="39"/>
      <c r="AN131" s="39"/>
      <c r="AO131" s="39"/>
      <c r="AP131" s="39"/>
      <c r="AQ131" s="39"/>
      <c r="AR131" s="39"/>
      <c r="AS131" s="39"/>
      <c r="AT131" s="39"/>
      <c r="AU131" s="39"/>
      <c r="AV131" s="39"/>
      <c r="AW131" s="39"/>
      <c r="AX131" s="39"/>
      <c r="AY131" s="39"/>
      <c r="AZ131" s="39"/>
    </row>
    <row r="132" spans="1:52" x14ac:dyDescent="0.25">
      <c r="A132" s="39"/>
      <c r="B132" s="39"/>
      <c r="C132" s="39"/>
      <c r="D132" s="39"/>
      <c r="E132" s="108"/>
      <c r="F132" s="39"/>
      <c r="G132" s="39"/>
      <c r="H132" s="39"/>
      <c r="I132" s="39"/>
      <c r="J132" s="117"/>
      <c r="K132" s="16"/>
      <c r="L132" s="16"/>
      <c r="M132" s="39"/>
      <c r="N132" s="39"/>
      <c r="O132" s="45">
        <v>2010</v>
      </c>
      <c r="P132" s="46">
        <f>COUNTIF(D3:D59,O132)</f>
        <v>0</v>
      </c>
      <c r="Q132" s="39"/>
      <c r="R132" s="39"/>
      <c r="S132" s="39"/>
      <c r="T132" s="39"/>
      <c r="U132" s="39"/>
      <c r="V132" s="39"/>
      <c r="W132" s="39"/>
      <c r="X132" s="39"/>
      <c r="Y132" s="39"/>
      <c r="Z132" s="39"/>
      <c r="AA132" s="39"/>
      <c r="AB132" s="39"/>
      <c r="AC132" s="39"/>
      <c r="AD132" s="39"/>
      <c r="AE132" s="39"/>
      <c r="AF132" s="39"/>
      <c r="AG132" s="39"/>
      <c r="AH132" s="39"/>
      <c r="AI132" s="39"/>
      <c r="AJ132" s="39"/>
      <c r="AK132" s="39"/>
      <c r="AL132" s="39"/>
      <c r="AM132" s="39"/>
      <c r="AN132" s="39"/>
      <c r="AO132" s="39"/>
      <c r="AP132" s="39"/>
      <c r="AQ132" s="39"/>
      <c r="AR132" s="39"/>
      <c r="AS132" s="39"/>
      <c r="AT132" s="39"/>
      <c r="AU132" s="39"/>
      <c r="AV132" s="39"/>
      <c r="AW132" s="39"/>
      <c r="AX132" s="39"/>
      <c r="AY132" s="39"/>
      <c r="AZ132" s="39"/>
    </row>
    <row r="133" spans="1:52" x14ac:dyDescent="0.25">
      <c r="A133" s="39"/>
      <c r="B133" s="39"/>
      <c r="C133" s="39"/>
      <c r="D133" s="39"/>
      <c r="E133" s="108"/>
      <c r="F133" s="39"/>
      <c r="G133" s="39"/>
      <c r="H133" s="39"/>
      <c r="I133" s="39"/>
      <c r="J133" s="117"/>
      <c r="K133" s="16"/>
      <c r="L133" s="16"/>
      <c r="M133" s="39"/>
      <c r="N133" s="39"/>
      <c r="O133" s="45">
        <v>2009</v>
      </c>
      <c r="P133" s="46">
        <f>COUNTIF(D3:D59,O133)</f>
        <v>0</v>
      </c>
      <c r="Q133" s="39"/>
      <c r="R133" s="39"/>
      <c r="S133" s="39"/>
      <c r="T133" s="39"/>
      <c r="U133" s="39"/>
      <c r="V133" s="39"/>
      <c r="W133" s="39"/>
      <c r="X133" s="39"/>
      <c r="Y133" s="39"/>
      <c r="Z133" s="39"/>
      <c r="AA133" s="39"/>
      <c r="AB133" s="39"/>
      <c r="AC133" s="39"/>
      <c r="AD133" s="39"/>
      <c r="AE133" s="39"/>
      <c r="AF133" s="39"/>
      <c r="AG133" s="39"/>
      <c r="AH133" s="39"/>
      <c r="AI133" s="39"/>
      <c r="AJ133" s="39"/>
      <c r="AK133" s="39"/>
      <c r="AL133" s="39"/>
      <c r="AM133" s="39"/>
      <c r="AN133" s="39"/>
      <c r="AO133" s="39"/>
      <c r="AP133" s="39"/>
      <c r="AQ133" s="39"/>
      <c r="AR133" s="39"/>
      <c r="AS133" s="39"/>
      <c r="AT133" s="39"/>
      <c r="AU133" s="39"/>
      <c r="AV133" s="39"/>
      <c r="AW133" s="39"/>
      <c r="AX133" s="39"/>
      <c r="AY133" s="39"/>
      <c r="AZ133" s="39"/>
    </row>
    <row r="134" spans="1:52" x14ac:dyDescent="0.25">
      <c r="A134" s="39"/>
      <c r="B134" s="39"/>
      <c r="C134" s="39"/>
      <c r="D134" s="39"/>
      <c r="E134" s="108"/>
      <c r="F134" s="39"/>
      <c r="G134" s="39"/>
      <c r="H134" s="39"/>
      <c r="I134" s="39"/>
      <c r="J134" s="117"/>
      <c r="K134" s="16"/>
      <c r="L134" s="16"/>
      <c r="M134" s="39"/>
      <c r="N134" s="39"/>
      <c r="O134" s="45">
        <v>2008</v>
      </c>
      <c r="P134" s="46">
        <f>COUNTIF(D3:D59,O134)</f>
        <v>1</v>
      </c>
      <c r="Q134" s="39"/>
      <c r="R134" s="39"/>
      <c r="S134" s="39"/>
      <c r="T134" s="39"/>
      <c r="U134" s="39"/>
      <c r="V134" s="39"/>
      <c r="W134" s="39"/>
      <c r="X134" s="39"/>
      <c r="Y134" s="39"/>
      <c r="Z134" s="39"/>
      <c r="AA134" s="39"/>
      <c r="AB134" s="39"/>
      <c r="AC134" s="39"/>
      <c r="AD134" s="39"/>
      <c r="AE134" s="39"/>
      <c r="AF134" s="39"/>
      <c r="AG134" s="39"/>
      <c r="AH134" s="39"/>
      <c r="AI134" s="39"/>
      <c r="AJ134" s="39"/>
      <c r="AK134" s="39"/>
      <c r="AL134" s="39"/>
      <c r="AM134" s="39"/>
      <c r="AN134" s="39"/>
      <c r="AO134" s="39"/>
      <c r="AP134" s="39"/>
      <c r="AQ134" s="39"/>
      <c r="AR134" s="39"/>
      <c r="AS134" s="39"/>
      <c r="AT134" s="39"/>
      <c r="AU134" s="39"/>
      <c r="AV134" s="39"/>
      <c r="AW134" s="39"/>
      <c r="AX134" s="39"/>
      <c r="AY134" s="39"/>
      <c r="AZ134" s="39"/>
    </row>
    <row r="135" spans="1:52" x14ac:dyDescent="0.25">
      <c r="A135" s="39"/>
      <c r="B135" s="39"/>
      <c r="C135" s="39"/>
      <c r="D135" s="39"/>
      <c r="E135" s="108"/>
      <c r="F135" s="39"/>
      <c r="G135" s="39"/>
      <c r="H135" s="39"/>
      <c r="I135" s="39"/>
      <c r="J135" s="117"/>
      <c r="K135" s="16" t="s">
        <v>139</v>
      </c>
      <c r="L135" s="16"/>
      <c r="M135" s="39"/>
      <c r="N135" s="39"/>
      <c r="O135" s="45">
        <v>2007</v>
      </c>
      <c r="P135" s="46">
        <f>COUNTIF(D3:D59,O135)</f>
        <v>1</v>
      </c>
      <c r="Q135" s="39"/>
      <c r="R135" s="39"/>
      <c r="S135" s="39"/>
      <c r="T135" s="39"/>
      <c r="U135" s="39"/>
      <c r="V135" s="39"/>
      <c r="W135" s="39"/>
      <c r="X135" s="39"/>
      <c r="Y135" s="39"/>
      <c r="Z135" s="39"/>
      <c r="AA135" s="39"/>
      <c r="AB135" s="39"/>
      <c r="AC135" s="39"/>
      <c r="AD135" s="39"/>
      <c r="AE135" s="39"/>
      <c r="AF135" s="39"/>
      <c r="AG135" s="39"/>
      <c r="AH135" s="39"/>
      <c r="AI135" s="39"/>
      <c r="AJ135" s="39"/>
      <c r="AK135" s="39"/>
      <c r="AL135" s="39"/>
      <c r="AM135" s="39"/>
      <c r="AN135" s="39"/>
      <c r="AO135" s="39"/>
      <c r="AP135" s="39"/>
      <c r="AQ135" s="39"/>
      <c r="AR135" s="39"/>
      <c r="AS135" s="39"/>
      <c r="AT135" s="39"/>
      <c r="AU135" s="39"/>
      <c r="AV135" s="39"/>
      <c r="AW135" s="39"/>
      <c r="AX135" s="39"/>
      <c r="AY135" s="39"/>
      <c r="AZ135" s="39"/>
    </row>
    <row r="136" spans="1:52" x14ac:dyDescent="0.25">
      <c r="A136" s="39"/>
      <c r="B136" s="39"/>
      <c r="C136" s="39"/>
      <c r="D136" s="39"/>
      <c r="E136" s="108"/>
      <c r="F136" s="39"/>
      <c r="G136" s="39"/>
      <c r="H136" s="39"/>
      <c r="I136" s="39"/>
      <c r="J136" s="117"/>
      <c r="K136" s="16" t="s">
        <v>140</v>
      </c>
      <c r="L136" s="16"/>
      <c r="M136" s="39"/>
      <c r="N136" s="39"/>
      <c r="O136" s="45">
        <v>2006</v>
      </c>
      <c r="P136" s="46">
        <f>COUNTIF(D3:D59,O136)</f>
        <v>0</v>
      </c>
      <c r="Q136" s="39"/>
      <c r="R136" s="39"/>
      <c r="S136" s="39"/>
      <c r="T136" s="39"/>
      <c r="U136" s="39"/>
      <c r="V136" s="39"/>
      <c r="W136" s="39"/>
      <c r="X136" s="39"/>
      <c r="Y136" s="39"/>
      <c r="Z136" s="39"/>
      <c r="AA136" s="39"/>
      <c r="AB136" s="39"/>
      <c r="AC136" s="39"/>
      <c r="AD136" s="39"/>
      <c r="AE136" s="39"/>
      <c r="AF136" s="39"/>
      <c r="AG136" s="39"/>
      <c r="AH136" s="39"/>
      <c r="AI136" s="39"/>
      <c r="AJ136" s="39"/>
      <c r="AK136" s="39"/>
      <c r="AL136" s="39"/>
      <c r="AM136" s="39"/>
      <c r="AN136" s="39"/>
      <c r="AO136" s="39"/>
      <c r="AP136" s="39"/>
      <c r="AQ136" s="39"/>
      <c r="AR136" s="39"/>
      <c r="AS136" s="39"/>
      <c r="AT136" s="39"/>
      <c r="AU136" s="39"/>
      <c r="AV136" s="39"/>
      <c r="AW136" s="39"/>
      <c r="AX136" s="39"/>
      <c r="AY136" s="39"/>
      <c r="AZ136" s="39"/>
    </row>
    <row r="137" spans="1:52" x14ac:dyDescent="0.25">
      <c r="A137" s="39"/>
      <c r="B137" s="39"/>
      <c r="C137" s="39"/>
      <c r="D137" s="39"/>
      <c r="E137" s="108"/>
      <c r="F137" s="39"/>
      <c r="G137" s="39"/>
      <c r="H137" s="39"/>
      <c r="I137" s="39"/>
      <c r="J137" s="117"/>
      <c r="K137" s="16"/>
      <c r="L137" s="16"/>
      <c r="M137" s="39"/>
      <c r="N137" s="39"/>
      <c r="O137" s="45">
        <v>2005</v>
      </c>
      <c r="P137" s="46">
        <f>COUNTIF(D3:D59,O137)</f>
        <v>0</v>
      </c>
      <c r="Q137" s="39"/>
      <c r="R137" s="39"/>
      <c r="S137" s="39"/>
      <c r="T137" s="39"/>
      <c r="U137" s="39"/>
      <c r="V137" s="39"/>
      <c r="W137" s="39"/>
      <c r="X137" s="39"/>
      <c r="Y137" s="39"/>
      <c r="Z137" s="39"/>
      <c r="AA137" s="39"/>
      <c r="AB137" s="39"/>
      <c r="AC137" s="39"/>
      <c r="AD137" s="39"/>
      <c r="AE137" s="39"/>
      <c r="AF137" s="39"/>
      <c r="AG137" s="39"/>
      <c r="AH137" s="39"/>
      <c r="AI137" s="39"/>
      <c r="AJ137" s="39"/>
      <c r="AK137" s="39"/>
      <c r="AL137" s="39"/>
      <c r="AM137" s="39"/>
      <c r="AN137" s="39"/>
      <c r="AO137" s="39"/>
      <c r="AP137" s="39"/>
      <c r="AQ137" s="39"/>
      <c r="AR137" s="39"/>
      <c r="AS137" s="39"/>
      <c r="AT137" s="39"/>
      <c r="AU137" s="39"/>
      <c r="AV137" s="39"/>
      <c r="AW137" s="39"/>
      <c r="AX137" s="39"/>
      <c r="AY137" s="39"/>
      <c r="AZ137" s="39"/>
    </row>
    <row r="138" spans="1:52" x14ac:dyDescent="0.25">
      <c r="A138" s="39"/>
      <c r="B138" s="39"/>
      <c r="C138" s="39"/>
      <c r="D138" s="39"/>
      <c r="E138" s="108"/>
      <c r="F138" s="39"/>
      <c r="G138" s="39"/>
      <c r="H138" s="39"/>
      <c r="I138" s="39"/>
      <c r="J138" s="117"/>
      <c r="K138" s="16"/>
      <c r="L138" s="16"/>
      <c r="M138" s="39"/>
      <c r="N138" s="39"/>
      <c r="O138" s="45">
        <v>2004</v>
      </c>
      <c r="P138" s="46">
        <f>COUNTIF(D3:D59,O138)</f>
        <v>1</v>
      </c>
      <c r="Q138" s="39"/>
      <c r="R138" s="39"/>
      <c r="S138" s="39"/>
      <c r="T138" s="39"/>
      <c r="U138" s="39"/>
      <c r="V138" s="39"/>
      <c r="W138" s="39"/>
      <c r="X138" s="39"/>
      <c r="Y138" s="39"/>
      <c r="Z138" s="39"/>
      <c r="AA138" s="39"/>
      <c r="AB138" s="39"/>
      <c r="AC138" s="39"/>
      <c r="AD138" s="39"/>
      <c r="AE138" s="39"/>
      <c r="AF138" s="39"/>
      <c r="AG138" s="39"/>
      <c r="AH138" s="39"/>
      <c r="AI138" s="39"/>
      <c r="AJ138" s="39"/>
      <c r="AK138" s="39"/>
      <c r="AL138" s="39"/>
      <c r="AM138" s="39"/>
      <c r="AN138" s="39"/>
      <c r="AO138" s="39"/>
      <c r="AP138" s="39"/>
      <c r="AQ138" s="39"/>
      <c r="AR138" s="39"/>
      <c r="AS138" s="39"/>
      <c r="AT138" s="39"/>
      <c r="AU138" s="39"/>
      <c r="AV138" s="39"/>
      <c r="AW138" s="39"/>
      <c r="AX138" s="39"/>
      <c r="AY138" s="39"/>
      <c r="AZ138" s="39"/>
    </row>
    <row r="139" spans="1:52" x14ac:dyDescent="0.25">
      <c r="A139" s="39"/>
      <c r="B139" s="39"/>
      <c r="C139" s="39"/>
      <c r="D139" s="39"/>
      <c r="E139" s="108"/>
      <c r="F139" s="39"/>
      <c r="G139" s="39"/>
      <c r="H139" s="39"/>
      <c r="I139" s="39"/>
      <c r="J139" s="117"/>
      <c r="K139" s="16"/>
      <c r="L139" s="16"/>
      <c r="M139" s="39"/>
      <c r="N139" s="39"/>
      <c r="O139" s="45">
        <v>2003</v>
      </c>
      <c r="P139" s="46">
        <f>COUNTIF(D3:D59,O139)</f>
        <v>0</v>
      </c>
      <c r="Q139" s="39"/>
      <c r="R139" s="39"/>
      <c r="S139" s="39"/>
      <c r="T139" s="39"/>
      <c r="U139" s="39"/>
      <c r="V139" s="39"/>
      <c r="W139" s="39"/>
      <c r="X139" s="39"/>
      <c r="Y139" s="39"/>
      <c r="Z139" s="39"/>
      <c r="AA139" s="39"/>
      <c r="AB139" s="39"/>
      <c r="AC139" s="39"/>
      <c r="AD139" s="39"/>
      <c r="AE139" s="39"/>
      <c r="AF139" s="39"/>
      <c r="AG139" s="39"/>
      <c r="AH139" s="39"/>
      <c r="AI139" s="39"/>
      <c r="AJ139" s="39"/>
      <c r="AK139" s="39"/>
      <c r="AL139" s="39"/>
      <c r="AM139" s="39"/>
      <c r="AN139" s="39"/>
      <c r="AO139" s="39"/>
      <c r="AP139" s="39"/>
      <c r="AQ139" s="39"/>
      <c r="AR139" s="39"/>
      <c r="AS139" s="39"/>
      <c r="AT139" s="39"/>
      <c r="AU139" s="39"/>
      <c r="AV139" s="39"/>
      <c r="AW139" s="39"/>
      <c r="AX139" s="39"/>
      <c r="AY139" s="39"/>
      <c r="AZ139" s="39"/>
    </row>
    <row r="140" spans="1:52" x14ac:dyDescent="0.25">
      <c r="A140" s="39"/>
      <c r="B140" s="39"/>
      <c r="C140" s="39"/>
      <c r="D140" s="39"/>
      <c r="E140" s="108"/>
      <c r="F140" s="39"/>
      <c r="G140" s="39"/>
      <c r="H140" s="39"/>
      <c r="I140" s="39"/>
      <c r="J140" s="117"/>
      <c r="K140" s="16"/>
      <c r="L140" s="16"/>
      <c r="M140" s="39"/>
      <c r="N140" s="39"/>
      <c r="O140" s="45">
        <v>2002</v>
      </c>
      <c r="P140" s="46">
        <f>COUNTIF(D3:D59,O140)</f>
        <v>0</v>
      </c>
      <c r="Q140" s="39"/>
      <c r="R140" s="39"/>
      <c r="S140" s="39"/>
      <c r="T140" s="39"/>
      <c r="U140" s="39"/>
      <c r="V140" s="39"/>
      <c r="W140" s="39"/>
      <c r="X140" s="39"/>
      <c r="Y140" s="39"/>
      <c r="Z140" s="39"/>
      <c r="AA140" s="39"/>
      <c r="AB140" s="39"/>
      <c r="AC140" s="39"/>
      <c r="AD140" s="39"/>
      <c r="AE140" s="39"/>
      <c r="AF140" s="39"/>
      <c r="AG140" s="39"/>
      <c r="AH140" s="39"/>
      <c r="AI140" s="39"/>
      <c r="AJ140" s="39"/>
      <c r="AK140" s="39"/>
      <c r="AL140" s="39"/>
      <c r="AM140" s="39"/>
      <c r="AN140" s="39"/>
      <c r="AO140" s="39"/>
      <c r="AP140" s="39"/>
      <c r="AQ140" s="39"/>
      <c r="AR140" s="39"/>
      <c r="AS140" s="39"/>
      <c r="AT140" s="39"/>
      <c r="AU140" s="39"/>
      <c r="AV140" s="39"/>
      <c r="AW140" s="39"/>
      <c r="AX140" s="39"/>
      <c r="AY140" s="39"/>
      <c r="AZ140" s="39"/>
    </row>
    <row r="141" spans="1:52" x14ac:dyDescent="0.25">
      <c r="A141" s="39"/>
      <c r="B141" s="39"/>
      <c r="C141" s="39"/>
      <c r="D141" s="39"/>
      <c r="E141" s="108"/>
      <c r="F141" s="39"/>
      <c r="G141" s="39"/>
      <c r="H141" s="39"/>
      <c r="I141" s="39"/>
      <c r="J141" s="117"/>
      <c r="K141" s="16"/>
      <c r="L141" s="16"/>
      <c r="M141" s="39"/>
      <c r="N141" s="39"/>
      <c r="O141" s="45">
        <v>2001</v>
      </c>
      <c r="P141" s="46">
        <f>COUNTIF(D3:D59,O141)</f>
        <v>0</v>
      </c>
      <c r="Q141" s="39"/>
      <c r="R141" s="39"/>
      <c r="S141" s="39"/>
      <c r="T141" s="39"/>
      <c r="U141" s="39"/>
      <c r="V141" s="39"/>
      <c r="W141" s="39"/>
      <c r="X141" s="39"/>
      <c r="Y141" s="39"/>
      <c r="Z141" s="39"/>
      <c r="AA141" s="39"/>
      <c r="AB141" s="39"/>
      <c r="AC141" s="39"/>
      <c r="AD141" s="39"/>
      <c r="AE141" s="39"/>
      <c r="AF141" s="39"/>
      <c r="AG141" s="39"/>
      <c r="AH141" s="39"/>
      <c r="AI141" s="39"/>
      <c r="AJ141" s="39"/>
      <c r="AK141" s="39"/>
      <c r="AL141" s="39"/>
      <c r="AM141" s="39"/>
      <c r="AN141" s="39"/>
      <c r="AO141" s="39"/>
      <c r="AP141" s="39"/>
      <c r="AQ141" s="39"/>
      <c r="AR141" s="39"/>
      <c r="AS141" s="39"/>
      <c r="AT141" s="39"/>
      <c r="AU141" s="39"/>
      <c r="AV141" s="39"/>
      <c r="AW141" s="39"/>
      <c r="AX141" s="39"/>
      <c r="AY141" s="39"/>
      <c r="AZ141" s="39"/>
    </row>
    <row r="142" spans="1:52" x14ac:dyDescent="0.25">
      <c r="A142" s="39"/>
      <c r="B142" s="39"/>
      <c r="C142" s="39"/>
      <c r="D142" s="39"/>
      <c r="E142" s="108"/>
      <c r="F142" s="39"/>
      <c r="G142" s="39"/>
      <c r="H142" s="39"/>
      <c r="I142" s="39"/>
      <c r="J142" s="117"/>
      <c r="K142" s="16"/>
      <c r="L142" s="16"/>
      <c r="M142" s="39"/>
      <c r="N142" s="39"/>
      <c r="O142" s="45">
        <v>2000</v>
      </c>
      <c r="P142" s="46">
        <f>COUNTIF(D3:D59,O142)</f>
        <v>0</v>
      </c>
      <c r="Q142" s="39"/>
      <c r="R142" s="39"/>
      <c r="S142" s="39"/>
      <c r="T142" s="39"/>
      <c r="U142" s="39"/>
      <c r="V142" s="39"/>
      <c r="W142" s="39"/>
      <c r="X142" s="39"/>
      <c r="Y142" s="39"/>
      <c r="Z142" s="39"/>
      <c r="AA142" s="39"/>
      <c r="AB142" s="39"/>
      <c r="AC142" s="39"/>
      <c r="AD142" s="39"/>
      <c r="AE142" s="39"/>
      <c r="AF142" s="39"/>
      <c r="AG142" s="39"/>
      <c r="AH142" s="39"/>
      <c r="AI142" s="39"/>
      <c r="AJ142" s="39"/>
      <c r="AK142" s="39"/>
      <c r="AL142" s="39"/>
      <c r="AM142" s="39"/>
      <c r="AN142" s="39"/>
      <c r="AO142" s="39"/>
      <c r="AP142" s="39"/>
      <c r="AQ142" s="39"/>
      <c r="AR142" s="39"/>
      <c r="AS142" s="39"/>
      <c r="AT142" s="39"/>
      <c r="AU142" s="39"/>
      <c r="AV142" s="39"/>
      <c r="AW142" s="39"/>
      <c r="AX142" s="39"/>
      <c r="AY142" s="39"/>
      <c r="AZ142" s="39"/>
    </row>
    <row r="143" spans="1:52" x14ac:dyDescent="0.25">
      <c r="A143" s="39"/>
      <c r="B143" s="39"/>
      <c r="C143" s="39"/>
      <c r="D143" s="39"/>
      <c r="E143" s="108"/>
      <c r="F143" s="39"/>
      <c r="G143" s="39"/>
      <c r="H143" s="39"/>
      <c r="I143" s="39"/>
      <c r="J143" s="117"/>
      <c r="K143" s="16"/>
      <c r="L143" s="16"/>
      <c r="M143" s="39"/>
      <c r="N143" s="39"/>
      <c r="O143" s="45">
        <v>1999</v>
      </c>
      <c r="P143" s="46">
        <f>COUNTIF(D3:D59,O143)</f>
        <v>0</v>
      </c>
      <c r="Q143" s="39"/>
      <c r="R143" s="39"/>
      <c r="S143" s="39"/>
      <c r="T143" s="39"/>
      <c r="U143" s="39"/>
      <c r="V143" s="39"/>
      <c r="W143" s="39"/>
      <c r="X143" s="39"/>
      <c r="Y143" s="39"/>
      <c r="Z143" s="39"/>
      <c r="AA143" s="39"/>
      <c r="AB143" s="39"/>
      <c r="AC143" s="39"/>
      <c r="AD143" s="39"/>
      <c r="AE143" s="39"/>
      <c r="AF143" s="39"/>
      <c r="AG143" s="39"/>
      <c r="AH143" s="39"/>
      <c r="AI143" s="39"/>
      <c r="AJ143" s="39"/>
      <c r="AK143" s="39"/>
      <c r="AL143" s="39"/>
      <c r="AM143" s="39"/>
      <c r="AN143" s="39"/>
      <c r="AO143" s="39"/>
      <c r="AP143" s="39"/>
      <c r="AQ143" s="39"/>
      <c r="AR143" s="39"/>
      <c r="AS143" s="39"/>
      <c r="AT143" s="39"/>
      <c r="AU143" s="39"/>
      <c r="AV143" s="39"/>
      <c r="AW143" s="39"/>
      <c r="AX143" s="39"/>
      <c r="AY143" s="39"/>
      <c r="AZ143" s="39"/>
    </row>
    <row r="144" spans="1:52" x14ac:dyDescent="0.25">
      <c r="A144" s="39"/>
      <c r="B144" s="39"/>
      <c r="C144" s="39"/>
      <c r="D144" s="39"/>
      <c r="E144" s="108"/>
      <c r="F144" s="39"/>
      <c r="G144" s="39"/>
      <c r="H144" s="39"/>
      <c r="I144" s="39"/>
      <c r="J144" s="117"/>
      <c r="K144" s="16"/>
      <c r="L144" s="16"/>
      <c r="M144" s="39"/>
      <c r="N144" s="39"/>
      <c r="O144" s="45">
        <v>1998</v>
      </c>
      <c r="P144" s="46">
        <f>COUNTIF(D3:D59,O144)</f>
        <v>0</v>
      </c>
      <c r="Q144" s="39"/>
      <c r="R144" s="39"/>
      <c r="S144" s="39"/>
      <c r="T144" s="39"/>
      <c r="U144" s="39"/>
      <c r="V144" s="39"/>
      <c r="W144" s="39"/>
      <c r="X144" s="39"/>
      <c r="Y144" s="39"/>
      <c r="Z144" s="39"/>
      <c r="AA144" s="39"/>
      <c r="AB144" s="39"/>
      <c r="AC144" s="39"/>
      <c r="AD144" s="39"/>
      <c r="AE144" s="39"/>
      <c r="AF144" s="39"/>
      <c r="AG144" s="39"/>
      <c r="AH144" s="39"/>
      <c r="AI144" s="39"/>
      <c r="AJ144" s="39"/>
      <c r="AK144" s="39"/>
      <c r="AL144" s="39"/>
      <c r="AM144" s="39"/>
      <c r="AN144" s="39"/>
      <c r="AO144" s="39"/>
      <c r="AP144" s="39"/>
      <c r="AQ144" s="39"/>
      <c r="AR144" s="39"/>
      <c r="AS144" s="39"/>
      <c r="AT144" s="39"/>
      <c r="AU144" s="39"/>
      <c r="AV144" s="39"/>
      <c r="AW144" s="39"/>
      <c r="AX144" s="39"/>
      <c r="AY144" s="39"/>
      <c r="AZ144" s="39"/>
    </row>
    <row r="145" spans="1:52" x14ac:dyDescent="0.25">
      <c r="A145" s="39"/>
      <c r="B145" s="39"/>
      <c r="C145" s="39"/>
      <c r="D145" s="39"/>
      <c r="E145" s="108"/>
      <c r="F145" s="39"/>
      <c r="G145" s="39"/>
      <c r="H145" s="39"/>
      <c r="I145" s="39"/>
      <c r="J145" s="117"/>
      <c r="K145" s="16"/>
      <c r="L145" s="16"/>
      <c r="M145" s="39"/>
      <c r="N145" s="39"/>
      <c r="O145" s="45">
        <v>1997</v>
      </c>
      <c r="P145" s="46">
        <f>COUNTIF(D3:D45,O145)</f>
        <v>1</v>
      </c>
      <c r="Q145" s="39"/>
      <c r="R145" s="39"/>
      <c r="S145" s="39"/>
      <c r="T145" s="39"/>
      <c r="U145" s="39"/>
      <c r="V145" s="39"/>
      <c r="W145" s="39"/>
      <c r="X145" s="39"/>
      <c r="Y145" s="39"/>
      <c r="Z145" s="39"/>
      <c r="AA145" s="39"/>
      <c r="AB145" s="39"/>
      <c r="AC145" s="39"/>
      <c r="AD145" s="39"/>
      <c r="AE145" s="39"/>
      <c r="AF145" s="39"/>
      <c r="AG145" s="39"/>
      <c r="AH145" s="39"/>
      <c r="AI145" s="39"/>
      <c r="AJ145" s="39"/>
      <c r="AK145" s="39"/>
      <c r="AL145" s="39"/>
      <c r="AM145" s="39"/>
      <c r="AN145" s="39"/>
      <c r="AO145" s="39"/>
      <c r="AP145" s="39"/>
      <c r="AQ145" s="39"/>
      <c r="AR145" s="39"/>
      <c r="AS145" s="39"/>
      <c r="AT145" s="39"/>
      <c r="AU145" s="39"/>
      <c r="AV145" s="39"/>
      <c r="AW145" s="39"/>
      <c r="AX145" s="39"/>
      <c r="AY145" s="39"/>
      <c r="AZ145" s="39"/>
    </row>
    <row r="146" spans="1:52" x14ac:dyDescent="0.25">
      <c r="A146" s="39"/>
      <c r="B146" s="39"/>
      <c r="C146" s="39"/>
      <c r="D146" s="39"/>
      <c r="E146" s="108"/>
      <c r="F146" s="39"/>
      <c r="G146" s="39"/>
      <c r="H146" s="39"/>
      <c r="I146" s="39"/>
      <c r="J146" s="117"/>
      <c r="K146" s="16"/>
      <c r="L146" s="16"/>
      <c r="M146" s="39"/>
      <c r="N146" s="39"/>
      <c r="O146" s="45">
        <v>1996</v>
      </c>
      <c r="P146" s="46">
        <f>COUNTIF(D3:D46,O146)</f>
        <v>0</v>
      </c>
      <c r="Q146" s="39"/>
      <c r="R146" s="39"/>
      <c r="S146" s="39"/>
      <c r="T146" s="39"/>
      <c r="U146" s="39"/>
      <c r="V146" s="39"/>
      <c r="W146" s="39"/>
      <c r="X146" s="39"/>
      <c r="Y146" s="39"/>
      <c r="Z146" s="39"/>
      <c r="AA146" s="39"/>
      <c r="AB146" s="39"/>
      <c r="AC146" s="39"/>
      <c r="AD146" s="39"/>
      <c r="AE146" s="39"/>
      <c r="AF146" s="39"/>
      <c r="AG146" s="39"/>
      <c r="AH146" s="39"/>
      <c r="AI146" s="39"/>
      <c r="AJ146" s="39"/>
      <c r="AK146" s="39"/>
      <c r="AL146" s="39"/>
      <c r="AM146" s="39"/>
      <c r="AN146" s="39"/>
      <c r="AO146" s="39"/>
      <c r="AP146" s="39"/>
      <c r="AQ146" s="39"/>
      <c r="AR146" s="39"/>
      <c r="AS146" s="39"/>
      <c r="AT146" s="39"/>
      <c r="AU146" s="39"/>
      <c r="AV146" s="39"/>
      <c r="AW146" s="39"/>
      <c r="AX146" s="39"/>
      <c r="AY146" s="39"/>
      <c r="AZ146" s="39"/>
    </row>
    <row r="147" spans="1:52" x14ac:dyDescent="0.25">
      <c r="A147" s="39"/>
      <c r="B147" s="39"/>
      <c r="C147" s="39"/>
      <c r="D147" s="39"/>
      <c r="E147" s="108"/>
      <c r="F147" s="39"/>
      <c r="G147" s="39"/>
      <c r="H147" s="39"/>
      <c r="I147" s="39"/>
      <c r="J147" s="117"/>
      <c r="K147" s="16"/>
      <c r="L147" s="16"/>
      <c r="M147" s="39"/>
      <c r="N147" s="39"/>
      <c r="O147" s="47">
        <v>1995</v>
      </c>
      <c r="P147" s="48">
        <f>COUNTIF(D5:D47,O147)</f>
        <v>1</v>
      </c>
      <c r="Q147" s="39"/>
      <c r="R147" s="39"/>
      <c r="S147" s="39"/>
      <c r="T147" s="39"/>
      <c r="U147" s="39"/>
      <c r="V147" s="39"/>
      <c r="W147" s="39"/>
      <c r="X147" s="39"/>
      <c r="Y147" s="39"/>
      <c r="Z147" s="39"/>
      <c r="AA147" s="39"/>
      <c r="AB147" s="39"/>
      <c r="AC147" s="39"/>
      <c r="AD147" s="39"/>
      <c r="AE147" s="39"/>
      <c r="AF147" s="39"/>
      <c r="AG147" s="39"/>
      <c r="AH147" s="39"/>
      <c r="AI147" s="39"/>
      <c r="AJ147" s="39"/>
      <c r="AK147" s="39"/>
      <c r="AL147" s="39"/>
      <c r="AM147" s="39"/>
      <c r="AN147" s="39"/>
      <c r="AO147" s="39"/>
      <c r="AP147" s="39"/>
      <c r="AQ147" s="39"/>
      <c r="AR147" s="39"/>
      <c r="AS147" s="39"/>
      <c r="AT147" s="39"/>
      <c r="AU147" s="39"/>
      <c r="AV147" s="39"/>
      <c r="AW147" s="39"/>
      <c r="AX147" s="39"/>
      <c r="AY147" s="39"/>
      <c r="AZ147" s="39"/>
    </row>
    <row r="148" spans="1:52" x14ac:dyDescent="0.25">
      <c r="A148" s="39"/>
      <c r="B148" s="39"/>
      <c r="C148" s="39"/>
      <c r="D148" s="39"/>
      <c r="E148" s="108"/>
      <c r="F148" s="39"/>
      <c r="G148" s="39"/>
      <c r="H148" s="39"/>
      <c r="I148" s="39"/>
      <c r="J148" s="117"/>
      <c r="K148" s="16"/>
      <c r="L148" s="16"/>
      <c r="M148" s="39"/>
      <c r="N148" s="39"/>
      <c r="O148" s="41" t="s">
        <v>123</v>
      </c>
      <c r="P148" s="42">
        <f>SUM(P121:P147)</f>
        <v>36</v>
      </c>
      <c r="Q148" s="39"/>
      <c r="R148" s="39"/>
      <c r="S148" s="39"/>
      <c r="T148" s="39"/>
      <c r="U148" s="39"/>
      <c r="V148" s="39"/>
      <c r="W148" s="39"/>
      <c r="X148" s="39"/>
      <c r="Y148" s="39"/>
      <c r="Z148" s="39"/>
      <c r="AA148" s="39"/>
      <c r="AB148" s="39"/>
      <c r="AC148" s="39"/>
      <c r="AD148" s="39"/>
      <c r="AE148" s="39"/>
      <c r="AF148" s="39"/>
      <c r="AG148" s="39"/>
      <c r="AH148" s="39"/>
      <c r="AI148" s="39"/>
      <c r="AJ148" s="39"/>
      <c r="AK148" s="39"/>
      <c r="AL148" s="39"/>
      <c r="AM148" s="39"/>
      <c r="AN148" s="39"/>
      <c r="AO148" s="39"/>
      <c r="AP148" s="39"/>
      <c r="AQ148" s="39"/>
      <c r="AR148" s="39"/>
      <c r="AS148" s="39"/>
      <c r="AT148" s="39"/>
      <c r="AU148" s="39"/>
      <c r="AV148" s="39"/>
      <c r="AW148" s="39"/>
      <c r="AX148" s="39"/>
      <c r="AY148" s="39"/>
      <c r="AZ148" s="39"/>
    </row>
    <row r="149" spans="1:52" x14ac:dyDescent="0.25">
      <c r="A149" s="39"/>
      <c r="B149" s="39"/>
      <c r="C149" s="39"/>
      <c r="D149" s="39"/>
      <c r="E149" s="108"/>
      <c r="F149" s="39"/>
      <c r="G149" s="39"/>
      <c r="H149" s="39"/>
      <c r="I149" s="39"/>
      <c r="J149" s="117"/>
      <c r="K149" s="16"/>
      <c r="L149" s="16"/>
      <c r="M149" s="39"/>
      <c r="N149" s="39"/>
      <c r="O149" s="39"/>
      <c r="P149" s="39"/>
      <c r="Q149" s="39"/>
      <c r="R149" s="39"/>
      <c r="S149" s="39"/>
      <c r="T149" s="39"/>
      <c r="U149" s="39"/>
      <c r="V149" s="39"/>
      <c r="W149" s="39"/>
      <c r="X149" s="39"/>
      <c r="Y149" s="39"/>
      <c r="Z149" s="39"/>
      <c r="AA149" s="39"/>
      <c r="AB149" s="39"/>
      <c r="AC149" s="39"/>
      <c r="AD149" s="39"/>
      <c r="AE149" s="39"/>
      <c r="AF149" s="39"/>
      <c r="AG149" s="39"/>
      <c r="AH149" s="39"/>
      <c r="AI149" s="39"/>
      <c r="AJ149" s="39"/>
      <c r="AK149" s="39"/>
      <c r="AL149" s="39"/>
      <c r="AM149" s="39"/>
      <c r="AN149" s="39"/>
      <c r="AO149" s="39"/>
      <c r="AP149" s="39"/>
      <c r="AQ149" s="39"/>
      <c r="AR149" s="39"/>
      <c r="AS149" s="39"/>
      <c r="AT149" s="39"/>
      <c r="AU149" s="39"/>
      <c r="AV149" s="39"/>
      <c r="AW149" s="39"/>
      <c r="AX149" s="39"/>
      <c r="AY149" s="39"/>
      <c r="AZ149" s="39"/>
    </row>
    <row r="150" spans="1:52" x14ac:dyDescent="0.25">
      <c r="A150" s="39"/>
      <c r="B150" s="39"/>
      <c r="C150" s="39"/>
      <c r="D150" s="39"/>
      <c r="E150" s="108"/>
      <c r="F150" s="39"/>
      <c r="G150" s="39"/>
      <c r="H150" s="39"/>
      <c r="I150" s="39"/>
      <c r="J150" s="117"/>
      <c r="K150" s="16"/>
      <c r="L150" s="16"/>
      <c r="M150" s="39"/>
      <c r="N150" s="39"/>
      <c r="O150" s="39"/>
      <c r="P150" s="39"/>
      <c r="Q150" s="39"/>
      <c r="R150" s="39"/>
      <c r="S150" s="39"/>
      <c r="T150" s="39"/>
      <c r="U150" s="39"/>
      <c r="V150" s="39"/>
      <c r="W150" s="39"/>
      <c r="X150" s="39"/>
      <c r="Y150" s="39"/>
      <c r="Z150" s="39"/>
      <c r="AA150" s="39"/>
      <c r="AB150" s="39"/>
      <c r="AC150" s="39"/>
      <c r="AD150" s="39"/>
      <c r="AE150" s="39"/>
      <c r="AF150" s="39"/>
      <c r="AG150" s="39"/>
      <c r="AH150" s="39"/>
      <c r="AI150" s="39"/>
      <c r="AJ150" s="39"/>
      <c r="AK150" s="39"/>
      <c r="AL150" s="39"/>
      <c r="AM150" s="39"/>
      <c r="AN150" s="39"/>
      <c r="AO150" s="39"/>
      <c r="AP150" s="39"/>
      <c r="AQ150" s="39"/>
      <c r="AR150" s="39"/>
      <c r="AS150" s="39"/>
      <c r="AT150" s="39"/>
      <c r="AU150" s="39"/>
      <c r="AV150" s="39"/>
      <c r="AW150" s="39"/>
      <c r="AX150" s="39"/>
      <c r="AY150" s="39"/>
      <c r="AZ150" s="39"/>
    </row>
    <row r="151" spans="1:52" x14ac:dyDescent="0.25">
      <c r="A151" s="39"/>
      <c r="B151" s="39"/>
      <c r="C151" s="39"/>
      <c r="D151" s="39"/>
      <c r="E151" s="108"/>
      <c r="F151" s="39"/>
      <c r="G151" s="39"/>
      <c r="H151" s="39"/>
      <c r="I151" s="39"/>
      <c r="J151" s="117"/>
      <c r="K151" s="16"/>
      <c r="L151" s="16"/>
      <c r="M151" s="39"/>
      <c r="N151" s="39"/>
      <c r="O151" s="39"/>
      <c r="P151" s="39"/>
      <c r="Q151" s="39"/>
      <c r="R151" s="39"/>
      <c r="S151" s="39"/>
      <c r="T151" s="39"/>
      <c r="U151" s="39"/>
      <c r="V151" s="39"/>
      <c r="W151" s="39"/>
      <c r="X151" s="39"/>
      <c r="Y151" s="39"/>
      <c r="Z151" s="39"/>
      <c r="AA151" s="39"/>
      <c r="AB151" s="39"/>
      <c r="AC151" s="39"/>
      <c r="AD151" s="39"/>
      <c r="AE151" s="39"/>
      <c r="AF151" s="39"/>
      <c r="AG151" s="39"/>
      <c r="AH151" s="39"/>
      <c r="AI151" s="39"/>
      <c r="AJ151" s="39"/>
      <c r="AK151" s="39"/>
      <c r="AL151" s="39"/>
      <c r="AM151" s="39"/>
      <c r="AN151" s="39"/>
      <c r="AO151" s="39"/>
      <c r="AP151" s="39"/>
      <c r="AQ151" s="39"/>
      <c r="AR151" s="39"/>
      <c r="AS151" s="39"/>
      <c r="AT151" s="39"/>
      <c r="AU151" s="39"/>
      <c r="AV151" s="39"/>
      <c r="AW151" s="39"/>
      <c r="AX151" s="39"/>
      <c r="AY151" s="39"/>
      <c r="AZ151" s="39"/>
    </row>
    <row r="152" spans="1:52" x14ac:dyDescent="0.25">
      <c r="A152" s="39"/>
      <c r="B152" s="39"/>
      <c r="C152" s="39"/>
      <c r="D152" s="39"/>
      <c r="E152" s="108"/>
      <c r="F152" s="39"/>
      <c r="G152" s="39"/>
      <c r="H152" s="39"/>
      <c r="I152" s="39"/>
      <c r="J152" s="117"/>
      <c r="K152" s="16"/>
      <c r="L152" s="16"/>
      <c r="M152" s="39"/>
      <c r="N152" s="39"/>
      <c r="O152" s="39"/>
      <c r="P152" s="39"/>
      <c r="Q152" s="39"/>
      <c r="R152" s="39"/>
      <c r="S152" s="39"/>
      <c r="T152" s="39"/>
      <c r="U152" s="39"/>
      <c r="V152" s="39"/>
      <c r="W152" s="39"/>
      <c r="X152" s="39"/>
      <c r="Y152" s="39"/>
      <c r="Z152" s="39"/>
      <c r="AA152" s="39"/>
      <c r="AB152" s="39"/>
      <c r="AC152" s="39"/>
      <c r="AD152" s="39"/>
      <c r="AE152" s="39"/>
      <c r="AF152" s="39"/>
      <c r="AG152" s="39"/>
      <c r="AH152" s="39"/>
      <c r="AI152" s="39"/>
      <c r="AJ152" s="39"/>
      <c r="AK152" s="39"/>
      <c r="AL152" s="39"/>
      <c r="AM152" s="39"/>
      <c r="AN152" s="39"/>
      <c r="AO152" s="39"/>
      <c r="AP152" s="39"/>
      <c r="AQ152" s="39"/>
      <c r="AR152" s="39"/>
      <c r="AS152" s="39"/>
      <c r="AT152" s="39"/>
      <c r="AU152" s="39"/>
      <c r="AV152" s="39"/>
      <c r="AW152" s="39"/>
      <c r="AX152" s="39"/>
      <c r="AY152" s="39"/>
      <c r="AZ152" s="39"/>
    </row>
    <row r="153" spans="1:52" x14ac:dyDescent="0.25">
      <c r="A153" s="39"/>
      <c r="B153" s="39"/>
      <c r="C153" s="39"/>
      <c r="D153" s="39"/>
      <c r="E153" s="108"/>
      <c r="F153" s="39"/>
      <c r="G153" s="39"/>
      <c r="H153" s="39"/>
      <c r="I153" s="39"/>
      <c r="J153" s="117"/>
      <c r="K153" s="16"/>
      <c r="L153" s="16"/>
      <c r="M153" s="39"/>
      <c r="N153" s="39"/>
      <c r="O153" s="39"/>
      <c r="P153" s="39"/>
      <c r="Q153" s="39"/>
      <c r="R153" s="39"/>
      <c r="S153" s="39"/>
      <c r="T153" s="39"/>
      <c r="U153" s="39"/>
      <c r="V153" s="39"/>
      <c r="W153" s="39"/>
      <c r="X153" s="39"/>
      <c r="Y153" s="39"/>
      <c r="Z153" s="39"/>
      <c r="AA153" s="39"/>
      <c r="AB153" s="39"/>
      <c r="AC153" s="39"/>
      <c r="AD153" s="39"/>
      <c r="AE153" s="39"/>
      <c r="AF153" s="39"/>
      <c r="AG153" s="39"/>
      <c r="AH153" s="39"/>
      <c r="AI153" s="39"/>
      <c r="AJ153" s="39"/>
      <c r="AK153" s="39"/>
      <c r="AL153" s="39"/>
      <c r="AM153" s="39"/>
      <c r="AN153" s="39"/>
      <c r="AO153" s="39"/>
      <c r="AP153" s="39"/>
      <c r="AQ153" s="39"/>
      <c r="AR153" s="39"/>
      <c r="AS153" s="39"/>
      <c r="AT153" s="39"/>
      <c r="AU153" s="39"/>
      <c r="AV153" s="39"/>
      <c r="AW153" s="39"/>
      <c r="AX153" s="39"/>
      <c r="AY153" s="39"/>
      <c r="AZ153" s="39"/>
    </row>
    <row r="154" spans="1:52" x14ac:dyDescent="0.25">
      <c r="A154" s="39"/>
      <c r="B154" s="39"/>
      <c r="C154" s="39"/>
      <c r="D154" s="39"/>
      <c r="E154" s="108"/>
      <c r="F154" s="39"/>
      <c r="G154" s="39"/>
      <c r="H154" s="39"/>
      <c r="I154" s="39"/>
      <c r="J154" s="117"/>
      <c r="K154" s="16"/>
      <c r="L154" s="16"/>
      <c r="M154" s="39"/>
      <c r="N154" s="39"/>
      <c r="O154" s="39"/>
      <c r="P154" s="39"/>
      <c r="Q154" s="39"/>
      <c r="R154" s="39"/>
      <c r="S154" s="39"/>
      <c r="T154" s="39"/>
      <c r="U154" s="39"/>
      <c r="V154" s="39"/>
      <c r="W154" s="39"/>
      <c r="X154" s="39"/>
      <c r="Y154" s="39"/>
      <c r="Z154" s="39"/>
      <c r="AA154" s="39"/>
      <c r="AB154" s="39"/>
      <c r="AC154" s="39"/>
      <c r="AD154" s="39"/>
      <c r="AE154" s="39"/>
      <c r="AF154" s="39"/>
      <c r="AG154" s="39"/>
      <c r="AH154" s="39"/>
      <c r="AI154" s="39"/>
      <c r="AJ154" s="39"/>
      <c r="AK154" s="39"/>
      <c r="AL154" s="39"/>
      <c r="AM154" s="39"/>
      <c r="AN154" s="39"/>
      <c r="AO154" s="39"/>
      <c r="AP154" s="39"/>
      <c r="AQ154" s="39"/>
      <c r="AR154" s="39"/>
      <c r="AS154" s="39"/>
      <c r="AT154" s="39"/>
      <c r="AU154" s="39"/>
      <c r="AV154" s="39"/>
      <c r="AW154" s="39"/>
      <c r="AX154" s="39"/>
      <c r="AY154" s="39"/>
      <c r="AZ154" s="39"/>
    </row>
    <row r="155" spans="1:52" x14ac:dyDescent="0.25">
      <c r="A155" s="39"/>
      <c r="B155" s="39"/>
      <c r="C155" s="39"/>
      <c r="D155" s="39"/>
      <c r="E155" s="108"/>
      <c r="F155" s="39"/>
      <c r="G155" s="39"/>
      <c r="H155" s="39"/>
      <c r="I155" s="39"/>
      <c r="J155" s="117"/>
      <c r="K155" s="16"/>
      <c r="L155" s="16"/>
      <c r="M155" s="39"/>
      <c r="N155" s="39"/>
      <c r="O155" s="39"/>
      <c r="P155" s="39"/>
      <c r="Q155" s="39"/>
      <c r="R155" s="39"/>
      <c r="S155" s="39"/>
      <c r="T155" s="39"/>
      <c r="U155" s="39"/>
      <c r="V155" s="39"/>
      <c r="W155" s="39"/>
      <c r="X155" s="39"/>
      <c r="Y155" s="39"/>
      <c r="Z155" s="39"/>
      <c r="AA155" s="39"/>
      <c r="AB155" s="39"/>
      <c r="AC155" s="39"/>
      <c r="AD155" s="39"/>
      <c r="AE155" s="39"/>
      <c r="AF155" s="39"/>
      <c r="AG155" s="39"/>
      <c r="AH155" s="39"/>
      <c r="AI155" s="39"/>
      <c r="AJ155" s="39"/>
      <c r="AK155" s="39"/>
      <c r="AL155" s="39"/>
      <c r="AM155" s="39"/>
      <c r="AN155" s="39"/>
      <c r="AO155" s="39"/>
      <c r="AP155" s="39"/>
      <c r="AQ155" s="39"/>
      <c r="AR155" s="39"/>
      <c r="AS155" s="39"/>
      <c r="AT155" s="39"/>
      <c r="AU155" s="39"/>
      <c r="AV155" s="39"/>
      <c r="AW155" s="39"/>
      <c r="AX155" s="39"/>
      <c r="AY155" s="39"/>
      <c r="AZ155" s="39"/>
    </row>
    <row r="156" spans="1:52" x14ac:dyDescent="0.25">
      <c r="A156" s="39"/>
      <c r="B156" s="39"/>
      <c r="C156" s="39"/>
      <c r="D156" s="39"/>
      <c r="E156" s="108"/>
      <c r="F156" s="39"/>
      <c r="G156" s="39"/>
      <c r="H156" s="39"/>
      <c r="I156" s="39"/>
      <c r="J156" s="117"/>
      <c r="K156" s="16"/>
      <c r="L156" s="16"/>
      <c r="M156" s="39"/>
      <c r="N156" s="39"/>
      <c r="O156" s="39"/>
      <c r="P156" s="39"/>
      <c r="Q156" s="39"/>
      <c r="R156" s="39"/>
      <c r="S156" s="39"/>
      <c r="T156" s="39"/>
      <c r="U156" s="39"/>
      <c r="V156" s="39"/>
      <c r="W156" s="39"/>
      <c r="X156" s="39"/>
      <c r="Y156" s="39"/>
      <c r="Z156" s="39"/>
      <c r="AA156" s="39"/>
      <c r="AB156" s="39"/>
      <c r="AC156" s="39"/>
      <c r="AD156" s="39"/>
      <c r="AE156" s="39"/>
      <c r="AF156" s="39"/>
      <c r="AG156" s="39"/>
      <c r="AH156" s="39"/>
      <c r="AI156" s="39"/>
      <c r="AJ156" s="39"/>
      <c r="AK156" s="39"/>
      <c r="AL156" s="39"/>
      <c r="AM156" s="39"/>
      <c r="AN156" s="39"/>
      <c r="AO156" s="39"/>
      <c r="AP156" s="39"/>
      <c r="AQ156" s="39"/>
      <c r="AR156" s="39"/>
      <c r="AS156" s="39"/>
      <c r="AT156" s="39"/>
      <c r="AU156" s="39"/>
      <c r="AV156" s="39"/>
      <c r="AW156" s="39"/>
      <c r="AX156" s="39"/>
      <c r="AY156" s="39"/>
      <c r="AZ156" s="39"/>
    </row>
    <row r="157" spans="1:52" x14ac:dyDescent="0.25">
      <c r="A157" s="39"/>
      <c r="B157" s="39"/>
      <c r="C157" s="39"/>
      <c r="D157" s="39"/>
      <c r="E157" s="108"/>
      <c r="F157" s="39"/>
      <c r="G157" s="39"/>
      <c r="H157" s="39"/>
      <c r="I157" s="39"/>
      <c r="J157" s="117"/>
      <c r="K157" s="16"/>
      <c r="L157" s="16"/>
      <c r="M157" s="39"/>
      <c r="N157" s="39"/>
      <c r="O157" s="39"/>
      <c r="P157" s="39"/>
      <c r="Q157" s="39"/>
      <c r="R157" s="39"/>
      <c r="S157" s="39"/>
      <c r="T157" s="39"/>
      <c r="U157" s="39"/>
      <c r="V157" s="39"/>
      <c r="W157" s="39"/>
      <c r="X157" s="39"/>
      <c r="Y157" s="39"/>
      <c r="Z157" s="39"/>
      <c r="AA157" s="39"/>
      <c r="AB157" s="39"/>
      <c r="AC157" s="39"/>
      <c r="AD157" s="39"/>
      <c r="AE157" s="39"/>
      <c r="AF157" s="39"/>
      <c r="AG157" s="39"/>
      <c r="AH157" s="39"/>
      <c r="AI157" s="39"/>
      <c r="AJ157" s="39"/>
      <c r="AK157" s="39"/>
      <c r="AL157" s="39"/>
      <c r="AM157" s="39"/>
      <c r="AN157" s="39"/>
      <c r="AO157" s="39"/>
      <c r="AP157" s="39"/>
      <c r="AQ157" s="39"/>
      <c r="AR157" s="39"/>
      <c r="AS157" s="39"/>
      <c r="AT157" s="39"/>
      <c r="AU157" s="39"/>
      <c r="AV157" s="39"/>
      <c r="AW157" s="39"/>
      <c r="AX157" s="39"/>
      <c r="AY157" s="39"/>
      <c r="AZ157" s="39"/>
    </row>
    <row r="158" spans="1:52" x14ac:dyDescent="0.25">
      <c r="A158" s="39"/>
      <c r="B158" s="39"/>
      <c r="C158" s="39"/>
      <c r="D158" s="39"/>
      <c r="E158" s="108"/>
      <c r="F158" s="39"/>
      <c r="G158" s="39"/>
      <c r="H158" s="39"/>
      <c r="I158" s="39"/>
      <c r="J158" s="117"/>
      <c r="K158" s="16"/>
      <c r="L158" s="16"/>
      <c r="M158" s="39"/>
      <c r="N158" s="39"/>
      <c r="O158" s="39"/>
      <c r="P158" s="39"/>
      <c r="Q158" s="39"/>
      <c r="R158" s="39"/>
      <c r="S158" s="39"/>
      <c r="T158" s="39"/>
      <c r="U158" s="39"/>
      <c r="V158" s="39"/>
      <c r="W158" s="39"/>
      <c r="X158" s="39"/>
      <c r="Y158" s="39"/>
      <c r="Z158" s="39"/>
      <c r="AA158" s="39"/>
      <c r="AB158" s="39"/>
      <c r="AC158" s="39"/>
      <c r="AD158" s="39"/>
      <c r="AE158" s="39"/>
      <c r="AF158" s="39"/>
      <c r="AG158" s="39"/>
      <c r="AH158" s="39"/>
      <c r="AI158" s="39"/>
      <c r="AJ158" s="39"/>
      <c r="AK158" s="39"/>
      <c r="AL158" s="39"/>
      <c r="AM158" s="39"/>
      <c r="AN158" s="39"/>
      <c r="AO158" s="39"/>
      <c r="AP158" s="39"/>
      <c r="AQ158" s="39"/>
      <c r="AR158" s="39"/>
      <c r="AS158" s="39"/>
      <c r="AT158" s="39"/>
      <c r="AU158" s="39"/>
      <c r="AV158" s="39"/>
      <c r="AW158" s="39"/>
      <c r="AX158" s="39"/>
      <c r="AY158" s="39"/>
      <c r="AZ158" s="39"/>
    </row>
    <row r="159" spans="1:52" x14ac:dyDescent="0.25">
      <c r="A159" s="39"/>
    </row>
    <row r="160" spans="1:52" x14ac:dyDescent="0.25">
      <c r="A160" s="39"/>
    </row>
    <row r="161" spans="1:1" x14ac:dyDescent="0.25">
      <c r="A161" s="39"/>
    </row>
    <row r="162" spans="1:1" x14ac:dyDescent="0.25">
      <c r="A162" s="39"/>
    </row>
    <row r="163" spans="1:1" x14ac:dyDescent="0.25">
      <c r="A163" s="39"/>
    </row>
    <row r="164" spans="1:1" x14ac:dyDescent="0.25">
      <c r="A164" s="39"/>
    </row>
    <row r="165" spans="1:1" x14ac:dyDescent="0.25">
      <c r="A165" s="39"/>
    </row>
    <row r="166" spans="1:1" x14ac:dyDescent="0.25">
      <c r="A166" s="39"/>
    </row>
    <row r="167" spans="1:1" x14ac:dyDescent="0.25">
      <c r="A167" s="39"/>
    </row>
    <row r="168" spans="1:1" x14ac:dyDescent="0.25">
      <c r="A168" s="39"/>
    </row>
    <row r="169" spans="1:1" x14ac:dyDescent="0.25">
      <c r="A169" s="39"/>
    </row>
    <row r="170" spans="1:1" x14ac:dyDescent="0.25">
      <c r="A170" s="39"/>
    </row>
    <row r="171" spans="1:1" x14ac:dyDescent="0.25">
      <c r="A171" s="39"/>
    </row>
    <row r="172" spans="1:1" x14ac:dyDescent="0.25">
      <c r="A172" s="39"/>
    </row>
    <row r="173" spans="1:1" x14ac:dyDescent="0.25">
      <c r="A173" s="39"/>
    </row>
    <row r="174" spans="1:1" x14ac:dyDescent="0.25">
      <c r="A174" s="39"/>
    </row>
    <row r="175" spans="1:1" x14ac:dyDescent="0.25">
      <c r="A175" s="39"/>
    </row>
    <row r="176" spans="1:1" x14ac:dyDescent="0.25">
      <c r="A176" s="39"/>
    </row>
    <row r="177" spans="1:1" x14ac:dyDescent="0.25">
      <c r="A177" s="39"/>
    </row>
    <row r="178" spans="1:1" x14ac:dyDescent="0.25">
      <c r="A178" s="39"/>
    </row>
    <row r="179" spans="1:1" x14ac:dyDescent="0.25">
      <c r="A179" s="39"/>
    </row>
    <row r="180" spans="1:1" x14ac:dyDescent="0.25">
      <c r="A180" s="39"/>
    </row>
    <row r="181" spans="1:1" x14ac:dyDescent="0.25">
      <c r="A181" s="39"/>
    </row>
    <row r="182" spans="1:1" x14ac:dyDescent="0.25">
      <c r="A182" s="39"/>
    </row>
    <row r="183" spans="1:1" x14ac:dyDescent="0.25">
      <c r="A183" s="39"/>
    </row>
    <row r="184" spans="1:1" x14ac:dyDescent="0.25">
      <c r="A184" s="39"/>
    </row>
    <row r="185" spans="1:1" x14ac:dyDescent="0.25">
      <c r="A185" s="39"/>
    </row>
    <row r="186" spans="1:1" x14ac:dyDescent="0.25">
      <c r="A186" s="39"/>
    </row>
    <row r="187" spans="1:1" x14ac:dyDescent="0.25">
      <c r="A187" s="39"/>
    </row>
    <row r="188" spans="1:1" x14ac:dyDescent="0.25">
      <c r="A188" s="39"/>
    </row>
    <row r="189" spans="1:1" x14ac:dyDescent="0.25">
      <c r="A189" s="39"/>
    </row>
    <row r="190" spans="1:1" x14ac:dyDescent="0.25">
      <c r="A190" s="39"/>
    </row>
    <row r="191" spans="1:1" x14ac:dyDescent="0.25">
      <c r="A191" s="39"/>
    </row>
    <row r="192" spans="1:1" x14ac:dyDescent="0.25">
      <c r="A192" s="39"/>
    </row>
    <row r="193" spans="1:1" x14ac:dyDescent="0.25">
      <c r="A193" s="39"/>
    </row>
    <row r="194" spans="1:1" x14ac:dyDescent="0.25">
      <c r="A194" s="39"/>
    </row>
    <row r="195" spans="1:1" x14ac:dyDescent="0.25">
      <c r="A195" s="39"/>
    </row>
    <row r="196" spans="1:1" x14ac:dyDescent="0.25">
      <c r="A196" s="39"/>
    </row>
    <row r="197" spans="1:1" x14ac:dyDescent="0.25">
      <c r="A197" s="39"/>
    </row>
    <row r="198" spans="1:1" x14ac:dyDescent="0.25">
      <c r="A198" s="39"/>
    </row>
    <row r="199" spans="1:1" x14ac:dyDescent="0.25">
      <c r="A199" s="39"/>
    </row>
    <row r="200" spans="1:1" x14ac:dyDescent="0.25">
      <c r="A200" s="39"/>
    </row>
    <row r="201" spans="1:1" x14ac:dyDescent="0.25">
      <c r="A201" s="39"/>
    </row>
    <row r="202" spans="1:1" x14ac:dyDescent="0.25">
      <c r="A202" s="39"/>
    </row>
    <row r="203" spans="1:1" x14ac:dyDescent="0.25">
      <c r="A203" s="39"/>
    </row>
    <row r="204" spans="1:1" x14ac:dyDescent="0.25">
      <c r="A204" s="39"/>
    </row>
    <row r="205" spans="1:1" x14ac:dyDescent="0.25">
      <c r="A205" s="39"/>
    </row>
    <row r="206" spans="1:1" x14ac:dyDescent="0.25">
      <c r="A206" s="39"/>
    </row>
    <row r="207" spans="1:1" x14ac:dyDescent="0.25">
      <c r="A207" s="39"/>
    </row>
    <row r="208" spans="1:1" x14ac:dyDescent="0.25">
      <c r="A208" s="39"/>
    </row>
    <row r="209" spans="1:1" x14ac:dyDescent="0.25">
      <c r="A209" s="39"/>
    </row>
    <row r="210" spans="1:1" x14ac:dyDescent="0.25">
      <c r="A210" s="39"/>
    </row>
    <row r="211" spans="1:1" x14ac:dyDescent="0.25">
      <c r="A211" s="39"/>
    </row>
    <row r="212" spans="1:1" x14ac:dyDescent="0.25">
      <c r="A212" s="39"/>
    </row>
    <row r="213" spans="1:1" x14ac:dyDescent="0.25">
      <c r="A213" s="39"/>
    </row>
    <row r="214" spans="1:1" x14ac:dyDescent="0.25">
      <c r="A214" s="39"/>
    </row>
    <row r="215" spans="1:1" x14ac:dyDescent="0.25">
      <c r="A215" s="39"/>
    </row>
    <row r="216" spans="1:1" x14ac:dyDescent="0.25">
      <c r="A216" s="39"/>
    </row>
    <row r="217" spans="1:1" x14ac:dyDescent="0.25">
      <c r="A217" s="39"/>
    </row>
    <row r="218" spans="1:1" x14ac:dyDescent="0.25">
      <c r="A218" s="39"/>
    </row>
    <row r="219" spans="1:1" x14ac:dyDescent="0.25">
      <c r="A219" s="39"/>
    </row>
    <row r="220" spans="1:1" x14ac:dyDescent="0.25">
      <c r="A220" s="39"/>
    </row>
    <row r="221" spans="1:1" x14ac:dyDescent="0.25">
      <c r="A221" s="39"/>
    </row>
    <row r="222" spans="1:1" x14ac:dyDescent="0.25">
      <c r="A222" s="39"/>
    </row>
    <row r="223" spans="1:1" x14ac:dyDescent="0.25">
      <c r="A223" s="39"/>
    </row>
    <row r="224" spans="1:1" x14ac:dyDescent="0.25">
      <c r="A224" s="39"/>
    </row>
    <row r="225" spans="1:1" x14ac:dyDescent="0.25">
      <c r="A225" s="39"/>
    </row>
    <row r="226" spans="1:1" x14ac:dyDescent="0.25">
      <c r="A226" s="39"/>
    </row>
    <row r="227" spans="1:1" x14ac:dyDescent="0.25">
      <c r="A227" s="39"/>
    </row>
    <row r="228" spans="1:1" x14ac:dyDescent="0.25">
      <c r="A228" s="39"/>
    </row>
    <row r="229" spans="1:1" x14ac:dyDescent="0.25">
      <c r="A229" s="39"/>
    </row>
    <row r="230" spans="1:1" x14ac:dyDescent="0.25">
      <c r="A230" s="39"/>
    </row>
    <row r="231" spans="1:1" x14ac:dyDescent="0.25">
      <c r="A231" s="39"/>
    </row>
    <row r="232" spans="1:1" x14ac:dyDescent="0.25">
      <c r="A232" s="39"/>
    </row>
    <row r="233" spans="1:1" x14ac:dyDescent="0.25">
      <c r="A233" s="39"/>
    </row>
    <row r="234" spans="1:1" x14ac:dyDescent="0.25">
      <c r="A234" s="39"/>
    </row>
    <row r="235" spans="1:1" x14ac:dyDescent="0.25">
      <c r="A235" s="39"/>
    </row>
    <row r="236" spans="1:1" x14ac:dyDescent="0.25">
      <c r="A236" s="39"/>
    </row>
    <row r="237" spans="1:1" x14ac:dyDescent="0.25">
      <c r="A237" s="39"/>
    </row>
    <row r="238" spans="1:1" x14ac:dyDescent="0.25">
      <c r="A238" s="39"/>
    </row>
    <row r="239" spans="1:1" x14ac:dyDescent="0.25">
      <c r="A239" s="39"/>
    </row>
    <row r="240" spans="1:1" x14ac:dyDescent="0.25">
      <c r="A240" s="39"/>
    </row>
    <row r="241" spans="1:1" x14ac:dyDescent="0.25">
      <c r="A241" s="39"/>
    </row>
    <row r="242" spans="1:1" x14ac:dyDescent="0.25">
      <c r="A242" s="39"/>
    </row>
    <row r="243" spans="1:1" x14ac:dyDescent="0.25">
      <c r="A243" s="39"/>
    </row>
    <row r="244" spans="1:1" x14ac:dyDescent="0.25">
      <c r="A244" s="39"/>
    </row>
    <row r="245" spans="1:1" x14ac:dyDescent="0.25">
      <c r="A245" s="39"/>
    </row>
    <row r="246" spans="1:1" x14ac:dyDescent="0.25">
      <c r="A246" s="39"/>
    </row>
    <row r="247" spans="1:1" x14ac:dyDescent="0.25">
      <c r="A247" s="39"/>
    </row>
    <row r="248" spans="1:1" x14ac:dyDescent="0.25">
      <c r="A248" s="39"/>
    </row>
    <row r="249" spans="1:1" x14ac:dyDescent="0.25">
      <c r="A249" s="39"/>
    </row>
    <row r="250" spans="1:1" x14ac:dyDescent="0.25">
      <c r="A250" s="39"/>
    </row>
    <row r="251" spans="1:1" x14ac:dyDescent="0.25">
      <c r="A251" s="39"/>
    </row>
    <row r="252" spans="1:1" x14ac:dyDescent="0.25">
      <c r="A252" s="39"/>
    </row>
    <row r="253" spans="1:1" x14ac:dyDescent="0.25">
      <c r="A253" s="39"/>
    </row>
    <row r="254" spans="1:1" x14ac:dyDescent="0.25">
      <c r="A254" s="39"/>
    </row>
    <row r="255" spans="1:1" x14ac:dyDescent="0.25">
      <c r="A255" s="39"/>
    </row>
    <row r="256" spans="1:1" x14ac:dyDescent="0.25">
      <c r="A256" s="39"/>
    </row>
    <row r="257" spans="1:1" x14ac:dyDescent="0.25">
      <c r="A257" s="39"/>
    </row>
    <row r="258" spans="1:1" x14ac:dyDescent="0.25">
      <c r="A258" s="39"/>
    </row>
    <row r="259" spans="1:1" x14ac:dyDescent="0.25">
      <c r="A259" s="39"/>
    </row>
    <row r="260" spans="1:1" x14ac:dyDescent="0.25">
      <c r="A260" s="39"/>
    </row>
    <row r="261" spans="1:1" x14ac:dyDescent="0.25">
      <c r="A261" s="39"/>
    </row>
    <row r="262" spans="1:1" x14ac:dyDescent="0.25">
      <c r="A262" s="39"/>
    </row>
    <row r="263" spans="1:1" x14ac:dyDescent="0.25">
      <c r="A263" s="39"/>
    </row>
    <row r="264" spans="1:1" x14ac:dyDescent="0.25">
      <c r="A264" s="39"/>
    </row>
    <row r="265" spans="1:1" x14ac:dyDescent="0.25">
      <c r="A265" s="39"/>
    </row>
    <row r="266" spans="1:1" x14ac:dyDescent="0.25">
      <c r="A266" s="39"/>
    </row>
    <row r="267" spans="1:1" x14ac:dyDescent="0.25">
      <c r="A267" s="39"/>
    </row>
    <row r="268" spans="1:1" x14ac:dyDescent="0.25">
      <c r="A268" s="39"/>
    </row>
    <row r="269" spans="1:1" x14ac:dyDescent="0.25">
      <c r="A269" s="39"/>
    </row>
    <row r="270" spans="1:1" x14ac:dyDescent="0.25">
      <c r="A270" s="39"/>
    </row>
    <row r="271" spans="1:1" x14ac:dyDescent="0.25">
      <c r="A271" s="39"/>
    </row>
    <row r="272" spans="1:1" x14ac:dyDescent="0.25">
      <c r="A272" s="39"/>
    </row>
    <row r="273" spans="1:1" x14ac:dyDescent="0.25">
      <c r="A273" s="39"/>
    </row>
    <row r="274" spans="1:1" x14ac:dyDescent="0.25">
      <c r="A274" s="39"/>
    </row>
    <row r="275" spans="1:1" x14ac:dyDescent="0.25">
      <c r="A275" s="39"/>
    </row>
    <row r="276" spans="1:1" x14ac:dyDescent="0.25">
      <c r="A276" s="39"/>
    </row>
    <row r="277" spans="1:1" x14ac:dyDescent="0.25">
      <c r="A277" s="39"/>
    </row>
    <row r="278" spans="1:1" x14ac:dyDescent="0.25">
      <c r="A278" s="39"/>
    </row>
    <row r="279" spans="1:1" x14ac:dyDescent="0.25">
      <c r="A279" s="39"/>
    </row>
    <row r="280" spans="1:1" x14ac:dyDescent="0.25">
      <c r="A280" s="39"/>
    </row>
    <row r="281" spans="1:1" x14ac:dyDescent="0.25">
      <c r="A281" s="39"/>
    </row>
    <row r="282" spans="1:1" x14ac:dyDescent="0.25">
      <c r="A282" s="39"/>
    </row>
    <row r="283" spans="1:1" x14ac:dyDescent="0.25">
      <c r="A283" s="39"/>
    </row>
    <row r="284" spans="1:1" x14ac:dyDescent="0.25">
      <c r="A284" s="39"/>
    </row>
    <row r="285" spans="1:1" x14ac:dyDescent="0.25">
      <c r="A285" s="39"/>
    </row>
    <row r="286" spans="1:1" x14ac:dyDescent="0.25">
      <c r="A286" s="39"/>
    </row>
    <row r="287" spans="1:1" x14ac:dyDescent="0.25">
      <c r="A287" s="39"/>
    </row>
    <row r="288" spans="1:1" x14ac:dyDescent="0.25">
      <c r="A288" s="39"/>
    </row>
    <row r="289" spans="1:1" x14ac:dyDescent="0.25">
      <c r="A289" s="39"/>
    </row>
    <row r="290" spans="1:1" x14ac:dyDescent="0.25">
      <c r="A290" s="39"/>
    </row>
    <row r="291" spans="1:1" x14ac:dyDescent="0.25">
      <c r="A291" s="39"/>
    </row>
    <row r="292" spans="1:1" x14ac:dyDescent="0.25">
      <c r="A292" s="39"/>
    </row>
    <row r="293" spans="1:1" x14ac:dyDescent="0.25">
      <c r="A293" s="39"/>
    </row>
    <row r="294" spans="1:1" x14ac:dyDescent="0.25">
      <c r="A294" s="39"/>
    </row>
    <row r="295" spans="1:1" x14ac:dyDescent="0.25">
      <c r="A295" s="39"/>
    </row>
    <row r="296" spans="1:1" x14ac:dyDescent="0.25">
      <c r="A296" s="39"/>
    </row>
  </sheetData>
  <sortState xmlns:xlrd2="http://schemas.microsoft.com/office/spreadsheetml/2017/richdata2" ref="K34:K37">
    <sortCondition ref="K33"/>
  </sortState>
  <mergeCells count="18">
    <mergeCell ref="N41:P41"/>
    <mergeCell ref="N40:P40"/>
    <mergeCell ref="N37:P37"/>
    <mergeCell ref="N36:P36"/>
    <mergeCell ref="N38:P38"/>
    <mergeCell ref="N39:P39"/>
    <mergeCell ref="J58:J63"/>
    <mergeCell ref="J54:J57"/>
    <mergeCell ref="J50:J53"/>
    <mergeCell ref="J3:J8"/>
    <mergeCell ref="J9:J13"/>
    <mergeCell ref="J20:J21"/>
    <mergeCell ref="J22:J26"/>
    <mergeCell ref="J46:J49"/>
    <mergeCell ref="J39:J45"/>
    <mergeCell ref="J32:J38"/>
    <mergeCell ref="J27:J31"/>
    <mergeCell ref="J14:J19"/>
  </mergeCells>
  <pageMargins left="0.7" right="0.7" top="0.75" bottom="0.75" header="0.3" footer="0.3"/>
  <pageSetup paperSize="9" orientation="portrait" r:id="rId1"/>
  <ignoredErrors>
    <ignoredError sqref="P22:P33 P147" formulaRange="1"/>
    <ignoredError sqref="P146" formula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53"/>
  <sheetViews>
    <sheetView zoomScaleNormal="100" workbookViewId="0">
      <selection activeCell="F11" sqref="F11"/>
    </sheetView>
  </sheetViews>
  <sheetFormatPr defaultColWidth="11.42578125" defaultRowHeight="15.75" customHeight="1" x14ac:dyDescent="0.25"/>
  <cols>
    <col min="1" max="2" width="3.140625" style="130" customWidth="1"/>
    <col min="3" max="3" width="35.7109375" style="130" customWidth="1"/>
    <col min="4" max="4" width="7.140625" style="130" customWidth="1"/>
    <col min="5" max="5" width="9.28515625" style="159" customWidth="1"/>
    <col min="6" max="7" width="12.85546875" style="130" customWidth="1"/>
    <col min="8" max="8" width="9.28515625" style="130" customWidth="1"/>
    <col min="9" max="9" width="3.140625" style="130" customWidth="1"/>
    <col min="10" max="10" width="30" style="130" customWidth="1"/>
    <col min="11" max="11" width="9.28515625" style="130" customWidth="1"/>
    <col min="12" max="12" width="3.140625" style="130" customWidth="1"/>
    <col min="13" max="13" width="30" style="130" customWidth="1"/>
    <col min="14" max="14" width="9.28515625" style="130" customWidth="1"/>
    <col min="15" max="15" width="3.140625" style="130" customWidth="1"/>
    <col min="16" max="16" width="5.7109375" style="130" customWidth="1"/>
    <col min="17" max="19" width="10" style="130" customWidth="1"/>
    <col min="20" max="20" width="3.140625" style="130" customWidth="1"/>
    <col min="21" max="21" width="42.85546875" style="130" customWidth="1"/>
    <col min="22" max="22" width="3.140625" style="130" customWidth="1"/>
    <col min="23" max="16384" width="11.42578125" style="130"/>
  </cols>
  <sheetData>
    <row r="1" spans="1:23" ht="15.75" customHeight="1" x14ac:dyDescent="0.25">
      <c r="A1" s="39"/>
      <c r="B1" s="34"/>
      <c r="C1" s="34"/>
      <c r="D1" s="34"/>
      <c r="E1" s="160"/>
      <c r="F1" s="34"/>
      <c r="G1" s="34"/>
      <c r="H1" s="34"/>
      <c r="I1" s="34"/>
      <c r="J1" s="27"/>
      <c r="K1" s="27"/>
      <c r="L1" s="27"/>
      <c r="M1" s="27"/>
      <c r="N1" s="27"/>
      <c r="O1" s="40"/>
      <c r="P1" s="39"/>
      <c r="Q1" s="39"/>
      <c r="R1" s="39"/>
      <c r="S1" s="39"/>
      <c r="T1" s="39"/>
      <c r="U1" s="39"/>
      <c r="V1" s="40"/>
      <c r="W1" s="39"/>
    </row>
    <row r="2" spans="1:23" ht="15.75" customHeight="1" x14ac:dyDescent="0.25">
      <c r="A2" s="39"/>
      <c r="B2" s="85" t="s">
        <v>8</v>
      </c>
      <c r="C2" s="86" t="s">
        <v>9</v>
      </c>
      <c r="D2" s="86" t="s">
        <v>77</v>
      </c>
      <c r="E2" s="86" t="s">
        <v>438</v>
      </c>
      <c r="F2" s="86" t="s">
        <v>12</v>
      </c>
      <c r="G2" s="86" t="s">
        <v>14</v>
      </c>
      <c r="H2" s="79" t="s">
        <v>20</v>
      </c>
      <c r="I2" s="6"/>
      <c r="J2" s="181" t="s">
        <v>284</v>
      </c>
      <c r="K2" s="183"/>
      <c r="L2" s="136"/>
      <c r="M2" s="183" t="s">
        <v>285</v>
      </c>
      <c r="N2" s="182"/>
      <c r="O2" s="39"/>
      <c r="P2" s="39"/>
      <c r="Q2" s="39"/>
      <c r="R2" s="39"/>
      <c r="S2" s="39"/>
      <c r="T2" s="39"/>
      <c r="U2" s="39"/>
      <c r="V2" s="6"/>
      <c r="W2" s="39"/>
    </row>
    <row r="3" spans="1:23" ht="15.75" customHeight="1" x14ac:dyDescent="0.25">
      <c r="A3" s="39"/>
      <c r="B3" s="70">
        <v>1</v>
      </c>
      <c r="C3" s="73" t="s">
        <v>253</v>
      </c>
      <c r="D3" s="73">
        <v>2019</v>
      </c>
      <c r="E3" s="152" t="s">
        <v>440</v>
      </c>
      <c r="F3" s="74" t="s">
        <v>259</v>
      </c>
      <c r="G3" s="74" t="s">
        <v>260</v>
      </c>
      <c r="H3" s="75">
        <v>0.80694444444444446</v>
      </c>
      <c r="I3" s="6"/>
      <c r="J3" s="122" t="s">
        <v>348</v>
      </c>
      <c r="K3" s="132">
        <v>4.5833333333333337E-2</v>
      </c>
      <c r="L3" s="137"/>
      <c r="M3" s="131" t="s">
        <v>25</v>
      </c>
      <c r="N3" s="72">
        <v>0.43472222222222223</v>
      </c>
      <c r="O3" s="39"/>
      <c r="P3" s="39"/>
      <c r="Q3" s="39"/>
      <c r="R3" s="39"/>
      <c r="S3" s="39"/>
      <c r="T3" s="39"/>
      <c r="U3" s="39"/>
      <c r="V3" s="6"/>
      <c r="W3" s="39"/>
    </row>
    <row r="4" spans="1:23" ht="15.75" customHeight="1" x14ac:dyDescent="0.25">
      <c r="A4" s="39"/>
      <c r="B4" s="78">
        <v>2</v>
      </c>
      <c r="C4" s="54" t="s">
        <v>262</v>
      </c>
      <c r="D4" s="54">
        <v>2020</v>
      </c>
      <c r="E4" s="153" t="s">
        <v>440</v>
      </c>
      <c r="F4" s="69" t="s">
        <v>263</v>
      </c>
      <c r="G4" s="69" t="s">
        <v>265</v>
      </c>
      <c r="H4" s="60">
        <v>0.17083333333333331</v>
      </c>
      <c r="I4" s="6"/>
      <c r="J4" s="113" t="s">
        <v>242</v>
      </c>
      <c r="K4" s="133">
        <v>7.4999999999999997E-2</v>
      </c>
      <c r="L4" s="137"/>
      <c r="M4" s="101" t="s">
        <v>210</v>
      </c>
      <c r="N4" s="60">
        <v>5.9722222222222225E-2</v>
      </c>
      <c r="O4" s="39"/>
      <c r="P4" s="39"/>
      <c r="Q4" s="39"/>
      <c r="R4" s="39"/>
      <c r="S4" s="39"/>
      <c r="T4" s="39"/>
      <c r="U4" s="39"/>
      <c r="V4" s="6"/>
      <c r="W4" s="39"/>
    </row>
    <row r="5" spans="1:23" ht="15.75" customHeight="1" x14ac:dyDescent="0.25">
      <c r="A5" s="39"/>
      <c r="B5" s="70">
        <v>3</v>
      </c>
      <c r="C5" s="73" t="s">
        <v>264</v>
      </c>
      <c r="D5" s="73">
        <v>2020</v>
      </c>
      <c r="E5" s="152" t="s">
        <v>440</v>
      </c>
      <c r="F5" s="74" t="s">
        <v>263</v>
      </c>
      <c r="G5" s="74" t="s">
        <v>266</v>
      </c>
      <c r="H5" s="75">
        <v>0.33749999999999997</v>
      </c>
      <c r="I5" s="6"/>
      <c r="J5" s="112" t="s">
        <v>29</v>
      </c>
      <c r="K5" s="132">
        <v>0.72986111111111107</v>
      </c>
      <c r="L5" s="137"/>
      <c r="M5" s="73" t="s">
        <v>136</v>
      </c>
      <c r="N5" s="75">
        <v>0.19791666666666666</v>
      </c>
      <c r="O5" s="39"/>
      <c r="P5" s="39"/>
      <c r="Q5" s="39"/>
      <c r="R5" s="39"/>
      <c r="S5" s="39"/>
      <c r="T5" s="39"/>
      <c r="U5" s="39"/>
      <c r="V5" s="6"/>
      <c r="W5" s="39"/>
    </row>
    <row r="6" spans="1:23" ht="15.75" customHeight="1" x14ac:dyDescent="0.25">
      <c r="A6" s="39"/>
      <c r="B6" s="78">
        <v>4</v>
      </c>
      <c r="C6" s="54" t="s">
        <v>267</v>
      </c>
      <c r="D6" s="54">
        <v>2012</v>
      </c>
      <c r="E6" s="153" t="s">
        <v>440</v>
      </c>
      <c r="F6" s="69" t="s">
        <v>268</v>
      </c>
      <c r="G6" s="69" t="s">
        <v>270</v>
      </c>
      <c r="H6" s="60">
        <v>0.15</v>
      </c>
      <c r="I6" s="6"/>
      <c r="J6" s="113" t="s">
        <v>196</v>
      </c>
      <c r="K6" s="133">
        <v>6.5972222222222224E-2</v>
      </c>
      <c r="L6" s="137"/>
      <c r="M6" s="54" t="s">
        <v>269</v>
      </c>
      <c r="N6" s="60">
        <v>5.9027777777777783E-2</v>
      </c>
      <c r="O6" s="39"/>
      <c r="P6" s="39"/>
      <c r="Q6" s="39"/>
      <c r="R6" s="39"/>
      <c r="S6" s="39"/>
      <c r="T6" s="39"/>
      <c r="U6" s="39"/>
      <c r="V6" s="6"/>
      <c r="W6" s="39"/>
    </row>
    <row r="7" spans="1:23" ht="15.75" customHeight="1" x14ac:dyDescent="0.25">
      <c r="A7" s="39"/>
      <c r="B7" s="70">
        <v>5</v>
      </c>
      <c r="C7" s="73" t="s">
        <v>240</v>
      </c>
      <c r="D7" s="73">
        <v>2021</v>
      </c>
      <c r="E7" s="152" t="s">
        <v>441</v>
      </c>
      <c r="F7" s="74" t="s">
        <v>271</v>
      </c>
      <c r="G7" s="74" t="s">
        <v>272</v>
      </c>
      <c r="H7" s="75">
        <v>2.7097222222222221</v>
      </c>
      <c r="I7" s="6"/>
      <c r="J7" s="135" t="s">
        <v>269</v>
      </c>
      <c r="K7" s="134">
        <v>0.1763888888888889</v>
      </c>
      <c r="L7" s="137"/>
      <c r="M7" s="134"/>
      <c r="N7" s="77"/>
      <c r="O7" s="39"/>
      <c r="P7" s="39"/>
      <c r="Q7" s="39"/>
      <c r="R7" s="39"/>
      <c r="S7" s="39"/>
      <c r="T7" s="39"/>
      <c r="U7" s="39"/>
      <c r="V7" s="6"/>
      <c r="W7" s="39"/>
    </row>
    <row r="8" spans="1:23" ht="15.75" customHeight="1" x14ac:dyDescent="0.25">
      <c r="A8" s="39"/>
      <c r="B8" s="78">
        <v>6</v>
      </c>
      <c r="C8" s="54" t="s">
        <v>275</v>
      </c>
      <c r="D8" s="54">
        <v>2022</v>
      </c>
      <c r="E8" s="153" t="s">
        <v>440</v>
      </c>
      <c r="F8" s="69" t="s">
        <v>276</v>
      </c>
      <c r="G8" s="69" t="s">
        <v>277</v>
      </c>
      <c r="H8" s="60">
        <v>0.32083333333333336</v>
      </c>
      <c r="I8" s="6"/>
      <c r="O8" s="39"/>
      <c r="P8" s="39"/>
      <c r="Q8" s="39"/>
      <c r="R8" s="39"/>
      <c r="S8" s="39"/>
      <c r="T8" s="39"/>
      <c r="U8" s="39"/>
      <c r="V8" s="6"/>
      <c r="W8" s="39"/>
    </row>
    <row r="9" spans="1:23" ht="15.75" customHeight="1" x14ac:dyDescent="0.25">
      <c r="A9" s="39"/>
      <c r="B9" s="70">
        <v>7</v>
      </c>
      <c r="C9" s="73" t="s">
        <v>278</v>
      </c>
      <c r="D9" s="73">
        <v>2019</v>
      </c>
      <c r="E9" s="152" t="s">
        <v>440</v>
      </c>
      <c r="F9" s="74" t="s">
        <v>279</v>
      </c>
      <c r="G9" s="74" t="s">
        <v>280</v>
      </c>
      <c r="H9" s="75">
        <v>0.20416666666666669</v>
      </c>
      <c r="I9" s="6"/>
      <c r="J9" s="181" t="s">
        <v>286</v>
      </c>
      <c r="K9" s="183"/>
      <c r="L9" s="136"/>
      <c r="M9" s="183" t="s">
        <v>287</v>
      </c>
      <c r="N9" s="182"/>
      <c r="O9" s="39"/>
      <c r="P9" s="39"/>
      <c r="Q9" s="39"/>
      <c r="R9" s="39"/>
      <c r="S9" s="39"/>
      <c r="T9" s="39"/>
      <c r="U9" s="39"/>
      <c r="V9" s="6"/>
      <c r="W9" s="39"/>
    </row>
    <row r="10" spans="1:23" ht="15.75" customHeight="1" x14ac:dyDescent="0.25">
      <c r="A10" s="39"/>
      <c r="B10" s="78">
        <v>8</v>
      </c>
      <c r="C10" s="54" t="s">
        <v>281</v>
      </c>
      <c r="D10" s="54">
        <v>2000</v>
      </c>
      <c r="E10" s="153" t="s">
        <v>443</v>
      </c>
      <c r="F10" s="69" t="s">
        <v>282</v>
      </c>
      <c r="G10" s="69" t="s">
        <v>13</v>
      </c>
      <c r="H10" s="60" t="s">
        <v>13</v>
      </c>
      <c r="I10" s="6"/>
      <c r="J10" s="122" t="s">
        <v>25</v>
      </c>
      <c r="K10" s="132">
        <v>2.1409722222222221</v>
      </c>
      <c r="L10" s="137"/>
      <c r="M10" s="131" t="s">
        <v>25</v>
      </c>
      <c r="N10" s="72">
        <v>0.8569444444444444</v>
      </c>
      <c r="O10" s="39"/>
      <c r="P10" s="39"/>
      <c r="Q10" s="39"/>
      <c r="R10" s="39"/>
      <c r="S10" s="39"/>
      <c r="T10" s="39"/>
      <c r="U10" s="39"/>
      <c r="V10" s="6"/>
      <c r="W10" s="39"/>
    </row>
    <row r="11" spans="1:23" ht="15.75" customHeight="1" x14ac:dyDescent="0.25">
      <c r="A11" s="39"/>
      <c r="B11" s="70">
        <v>9</v>
      </c>
      <c r="C11" s="73" t="s">
        <v>296</v>
      </c>
      <c r="D11" s="73">
        <v>2019</v>
      </c>
      <c r="E11" s="152" t="s">
        <v>440</v>
      </c>
      <c r="F11" s="74" t="s">
        <v>297</v>
      </c>
      <c r="G11" s="74" t="s">
        <v>297</v>
      </c>
      <c r="H11" s="75">
        <v>0.20833333333333334</v>
      </c>
      <c r="I11" s="6"/>
      <c r="J11" s="113"/>
      <c r="K11" s="133"/>
      <c r="L11" s="137"/>
      <c r="M11" s="101" t="s">
        <v>348</v>
      </c>
      <c r="N11" s="60">
        <v>5.0694444444444452E-2</v>
      </c>
      <c r="O11" s="39"/>
      <c r="P11" s="39"/>
      <c r="Q11" s="39"/>
      <c r="R11" s="39"/>
      <c r="S11" s="39"/>
      <c r="T11" s="39"/>
      <c r="U11" s="39"/>
      <c r="V11" s="6"/>
      <c r="W11" s="39"/>
    </row>
    <row r="12" spans="1:23" ht="15.75" customHeight="1" x14ac:dyDescent="0.25">
      <c r="A12" s="39"/>
      <c r="B12" s="78">
        <v>10</v>
      </c>
      <c r="C12" s="54" t="s">
        <v>298</v>
      </c>
      <c r="D12" s="54">
        <v>2019</v>
      </c>
      <c r="E12" s="153" t="s">
        <v>441</v>
      </c>
      <c r="F12" s="69" t="s">
        <v>299</v>
      </c>
      <c r="G12" s="69" t="s">
        <v>306</v>
      </c>
      <c r="H12" s="60">
        <v>1.6291666666666667</v>
      </c>
      <c r="I12" s="6"/>
      <c r="J12" s="112"/>
      <c r="K12" s="132"/>
      <c r="L12" s="137"/>
      <c r="M12" s="73" t="s">
        <v>300</v>
      </c>
      <c r="N12" s="75">
        <v>4.8611111111111112E-2</v>
      </c>
      <c r="O12" s="39"/>
      <c r="P12" s="39"/>
      <c r="Q12" s="39"/>
      <c r="R12" s="39"/>
      <c r="S12" s="39"/>
      <c r="T12" s="39"/>
      <c r="U12" s="39"/>
      <c r="V12" s="6"/>
      <c r="W12" s="39"/>
    </row>
    <row r="13" spans="1:23" ht="15.75" customHeight="1" x14ac:dyDescent="0.25">
      <c r="A13" s="39"/>
      <c r="B13" s="70">
        <v>11</v>
      </c>
      <c r="C13" s="73" t="s">
        <v>308</v>
      </c>
      <c r="D13" s="73">
        <v>2022</v>
      </c>
      <c r="E13" s="152" t="s">
        <v>441</v>
      </c>
      <c r="F13" s="74" t="s">
        <v>309</v>
      </c>
      <c r="G13" s="74" t="s">
        <v>168</v>
      </c>
      <c r="H13" s="75">
        <v>0.8618055555555556</v>
      </c>
      <c r="I13" s="6"/>
      <c r="J13" s="52"/>
      <c r="K13" s="138"/>
      <c r="L13" s="61"/>
      <c r="M13" s="138"/>
      <c r="N13" s="138"/>
      <c r="O13" s="39"/>
      <c r="P13" s="39"/>
      <c r="Q13" s="39"/>
      <c r="R13" s="39"/>
      <c r="S13" s="39"/>
      <c r="T13" s="39"/>
      <c r="U13" s="39"/>
      <c r="V13" s="6"/>
      <c r="W13" s="39"/>
    </row>
    <row r="14" spans="1:23" ht="15.75" customHeight="1" x14ac:dyDescent="0.25">
      <c r="A14" s="39"/>
      <c r="B14" s="78">
        <v>12</v>
      </c>
      <c r="C14" s="54" t="s">
        <v>310</v>
      </c>
      <c r="D14" s="54">
        <v>2011</v>
      </c>
      <c r="E14" s="153" t="s">
        <v>440</v>
      </c>
      <c r="F14" s="69" t="s">
        <v>168</v>
      </c>
      <c r="G14" s="69" t="s">
        <v>168</v>
      </c>
      <c r="H14" s="60">
        <v>0.15208333333333332</v>
      </c>
      <c r="I14" s="6"/>
      <c r="J14" s="181" t="s">
        <v>288</v>
      </c>
      <c r="K14" s="182"/>
      <c r="L14" s="136"/>
      <c r="M14" s="181" t="s">
        <v>289</v>
      </c>
      <c r="N14" s="182"/>
      <c r="O14" s="39"/>
      <c r="P14" s="39"/>
      <c r="Q14" s="39"/>
      <c r="R14" s="39"/>
      <c r="S14" s="39"/>
      <c r="T14" s="39"/>
      <c r="U14" s="39"/>
      <c r="V14" s="6"/>
      <c r="W14" s="39"/>
    </row>
    <row r="15" spans="1:23" ht="15.75" customHeight="1" x14ac:dyDescent="0.25">
      <c r="A15" s="39"/>
      <c r="B15" s="70">
        <v>13</v>
      </c>
      <c r="C15" s="73" t="s">
        <v>311</v>
      </c>
      <c r="D15" s="73">
        <v>1999</v>
      </c>
      <c r="E15" s="152" t="s">
        <v>443</v>
      </c>
      <c r="F15" s="74" t="s">
        <v>312</v>
      </c>
      <c r="G15" s="74" t="s">
        <v>102</v>
      </c>
      <c r="H15" s="75">
        <v>0.41388888888888892</v>
      </c>
      <c r="I15" s="6"/>
      <c r="J15" s="122" t="s">
        <v>25</v>
      </c>
      <c r="K15" s="132">
        <v>9.9999999999999992E-2</v>
      </c>
      <c r="L15" s="137"/>
      <c r="M15" s="131" t="s">
        <v>303</v>
      </c>
      <c r="N15" s="72">
        <v>0.66319444444444442</v>
      </c>
      <c r="O15" s="39"/>
      <c r="P15" s="39"/>
      <c r="Q15" s="39"/>
      <c r="R15" s="39"/>
      <c r="S15" s="39"/>
      <c r="T15" s="39"/>
      <c r="U15" s="39"/>
      <c r="V15" s="6"/>
      <c r="W15" s="39"/>
    </row>
    <row r="16" spans="1:23" ht="15.75" customHeight="1" x14ac:dyDescent="0.25">
      <c r="A16" s="39"/>
      <c r="B16" s="78">
        <v>14</v>
      </c>
      <c r="C16" s="54" t="s">
        <v>314</v>
      </c>
      <c r="D16" s="54">
        <v>2022</v>
      </c>
      <c r="E16" s="153" t="s">
        <v>440</v>
      </c>
      <c r="F16" s="69" t="s">
        <v>315</v>
      </c>
      <c r="G16" s="69" t="s">
        <v>315</v>
      </c>
      <c r="H16" s="60">
        <v>7.013888888888889E-2</v>
      </c>
      <c r="I16" s="6"/>
      <c r="J16" s="113" t="s">
        <v>307</v>
      </c>
      <c r="K16" s="133">
        <v>5.8333333333333327E-2</v>
      </c>
      <c r="L16" s="137"/>
      <c r="M16" s="101" t="s">
        <v>325</v>
      </c>
      <c r="N16" s="60">
        <v>0.3520833333333333</v>
      </c>
      <c r="O16" s="39"/>
      <c r="P16" s="39"/>
      <c r="Q16" s="39"/>
      <c r="R16" s="39"/>
      <c r="S16" s="39"/>
      <c r="T16" s="39"/>
      <c r="U16" s="39"/>
      <c r="V16" s="6"/>
      <c r="W16" s="39"/>
    </row>
    <row r="17" spans="1:23" ht="15.75" customHeight="1" x14ac:dyDescent="0.25">
      <c r="A17" s="39"/>
      <c r="B17" s="70">
        <v>15</v>
      </c>
      <c r="C17" s="73" t="s">
        <v>316</v>
      </c>
      <c r="D17" s="73">
        <v>2019</v>
      </c>
      <c r="E17" s="152" t="s">
        <v>441</v>
      </c>
      <c r="F17" s="74" t="s">
        <v>102</v>
      </c>
      <c r="G17" s="74" t="s">
        <v>48</v>
      </c>
      <c r="H17" s="75">
        <v>0.56944444444444442</v>
      </c>
      <c r="I17" s="6"/>
      <c r="J17" s="112" t="s">
        <v>303</v>
      </c>
      <c r="K17" s="132">
        <v>0.35138888888888892</v>
      </c>
      <c r="L17" s="137"/>
      <c r="M17" s="73" t="s">
        <v>320</v>
      </c>
      <c r="N17" s="75">
        <v>7.6388888888888895E-2</v>
      </c>
      <c r="O17" s="39"/>
      <c r="P17" s="39"/>
      <c r="Q17" s="39"/>
      <c r="R17" s="39"/>
      <c r="S17" s="39"/>
      <c r="T17" s="39"/>
      <c r="U17" s="39"/>
      <c r="V17" s="6"/>
      <c r="W17" s="39"/>
    </row>
    <row r="18" spans="1:23" ht="15.75" customHeight="1" x14ac:dyDescent="0.25">
      <c r="A18" s="39"/>
      <c r="B18" s="78">
        <v>16</v>
      </c>
      <c r="C18" s="54" t="s">
        <v>318</v>
      </c>
      <c r="D18" s="54">
        <v>2022</v>
      </c>
      <c r="E18" s="153" t="s">
        <v>440</v>
      </c>
      <c r="F18" s="69" t="s">
        <v>51</v>
      </c>
      <c r="G18" s="69" t="s">
        <v>319</v>
      </c>
      <c r="H18" s="60">
        <v>0.38819444444444445</v>
      </c>
      <c r="I18" s="6"/>
      <c r="J18" s="113" t="s">
        <v>300</v>
      </c>
      <c r="K18" s="133">
        <v>4.5138888888888888E-2</v>
      </c>
      <c r="L18" s="137"/>
      <c r="M18" s="54" t="s">
        <v>213</v>
      </c>
      <c r="N18" s="60">
        <v>0.59791666666666665</v>
      </c>
      <c r="O18" s="39"/>
      <c r="P18" s="39"/>
      <c r="Q18" s="39"/>
      <c r="R18" s="39"/>
      <c r="S18" s="39"/>
      <c r="T18" s="39"/>
      <c r="U18" s="39"/>
      <c r="V18" s="6"/>
      <c r="W18" s="39"/>
    </row>
    <row r="19" spans="1:23" ht="15.75" customHeight="1" x14ac:dyDescent="0.25">
      <c r="A19" s="39"/>
      <c r="B19" s="70">
        <v>17</v>
      </c>
      <c r="C19" s="73" t="s">
        <v>329</v>
      </c>
      <c r="D19" s="73">
        <v>2022</v>
      </c>
      <c r="E19" s="152" t="s">
        <v>440</v>
      </c>
      <c r="F19" s="74" t="s">
        <v>321</v>
      </c>
      <c r="G19" s="74" t="s">
        <v>13</v>
      </c>
      <c r="H19" s="75" t="s">
        <v>13</v>
      </c>
      <c r="I19" s="6"/>
      <c r="J19" s="135" t="s">
        <v>141</v>
      </c>
      <c r="K19" s="134">
        <v>0.12361111111111112</v>
      </c>
      <c r="L19" s="137"/>
      <c r="M19" s="134" t="s">
        <v>317</v>
      </c>
      <c r="N19" s="77">
        <v>0.11944444444444445</v>
      </c>
      <c r="O19" s="39"/>
      <c r="P19" s="39"/>
      <c r="Q19" s="39"/>
      <c r="R19" s="39"/>
      <c r="S19" s="39"/>
      <c r="T19" s="39"/>
      <c r="U19" s="39"/>
      <c r="V19" s="6"/>
      <c r="W19" s="39"/>
    </row>
    <row r="20" spans="1:23" ht="15.75" customHeight="1" x14ac:dyDescent="0.25">
      <c r="A20" s="39"/>
      <c r="B20" s="78">
        <v>18</v>
      </c>
      <c r="C20" s="54" t="s">
        <v>322</v>
      </c>
      <c r="D20" s="54">
        <v>2003</v>
      </c>
      <c r="E20" s="153" t="s">
        <v>444</v>
      </c>
      <c r="F20" s="69" t="s">
        <v>54</v>
      </c>
      <c r="G20" s="69" t="s">
        <v>323</v>
      </c>
      <c r="H20" s="60">
        <v>0.28472222222222221</v>
      </c>
      <c r="I20" s="6"/>
      <c r="O20" s="39"/>
      <c r="P20" s="39"/>
      <c r="Q20" s="39"/>
      <c r="R20" s="39"/>
      <c r="S20" s="39"/>
      <c r="T20" s="39"/>
      <c r="U20" s="39"/>
      <c r="V20" s="6"/>
      <c r="W20" s="39"/>
    </row>
    <row r="21" spans="1:23" ht="15.75" customHeight="1" x14ac:dyDescent="0.25">
      <c r="A21" s="39"/>
      <c r="B21" s="70">
        <v>19</v>
      </c>
      <c r="C21" s="73" t="s">
        <v>324</v>
      </c>
      <c r="D21" s="73">
        <v>2005</v>
      </c>
      <c r="E21" s="152" t="s">
        <v>444</v>
      </c>
      <c r="F21" s="74" t="s">
        <v>328</v>
      </c>
      <c r="G21" s="74" t="s">
        <v>192</v>
      </c>
      <c r="H21" s="75">
        <v>0.35138888888888892</v>
      </c>
      <c r="I21" s="6"/>
      <c r="J21" s="181" t="s">
        <v>290</v>
      </c>
      <c r="K21" s="182"/>
      <c r="L21" s="136"/>
      <c r="M21" s="181" t="s">
        <v>291</v>
      </c>
      <c r="N21" s="182"/>
      <c r="O21" s="39"/>
      <c r="P21" s="89" t="s">
        <v>31</v>
      </c>
      <c r="Q21" s="91" t="s">
        <v>122</v>
      </c>
      <c r="R21" s="91" t="s">
        <v>121</v>
      </c>
      <c r="S21" s="92" t="s">
        <v>128</v>
      </c>
      <c r="T21" s="39"/>
      <c r="U21" s="88" t="s">
        <v>62</v>
      </c>
      <c r="V21" s="39"/>
      <c r="W21" s="39"/>
    </row>
    <row r="22" spans="1:23" ht="15.75" customHeight="1" x14ac:dyDescent="0.25">
      <c r="A22" s="39"/>
      <c r="B22" s="78">
        <v>20</v>
      </c>
      <c r="C22" s="54" t="s">
        <v>338</v>
      </c>
      <c r="D22" s="54">
        <v>2011</v>
      </c>
      <c r="E22" s="153" t="s">
        <v>439</v>
      </c>
      <c r="F22" s="69" t="s">
        <v>192</v>
      </c>
      <c r="G22" s="69" t="s">
        <v>340</v>
      </c>
      <c r="H22" s="60">
        <v>1.0513888888888889</v>
      </c>
      <c r="I22" s="6"/>
      <c r="J22" s="122" t="s">
        <v>327</v>
      </c>
      <c r="K22" s="132">
        <v>6.3888888888888884E-2</v>
      </c>
      <c r="L22" s="137"/>
      <c r="M22" s="131" t="s">
        <v>325</v>
      </c>
      <c r="N22" s="72">
        <v>0.4597222222222222</v>
      </c>
      <c r="O22" s="39"/>
      <c r="P22" s="63" t="s">
        <v>32</v>
      </c>
      <c r="Q22" s="95">
        <v>1.2777777777777779</v>
      </c>
      <c r="R22" s="95">
        <f>SUM(K3:K7)</f>
        <v>1.0930555555555554</v>
      </c>
      <c r="S22" s="96">
        <f t="shared" ref="S22:S28" si="0">Q22+R22</f>
        <v>2.3708333333333336</v>
      </c>
      <c r="T22" s="39"/>
      <c r="U22" s="104" t="s">
        <v>274</v>
      </c>
      <c r="V22" s="39"/>
      <c r="W22" s="39"/>
    </row>
    <row r="23" spans="1:23" ht="15.75" customHeight="1" x14ac:dyDescent="0.25">
      <c r="A23" s="39"/>
      <c r="B23" s="70">
        <v>21</v>
      </c>
      <c r="C23" s="73" t="s">
        <v>341</v>
      </c>
      <c r="D23" s="73">
        <v>1994</v>
      </c>
      <c r="E23" s="152" t="s">
        <v>445</v>
      </c>
      <c r="F23" s="74" t="s">
        <v>342</v>
      </c>
      <c r="G23" s="74" t="s">
        <v>13</v>
      </c>
      <c r="H23" s="75" t="s">
        <v>13</v>
      </c>
      <c r="I23" s="6"/>
      <c r="J23" s="113" t="s">
        <v>325</v>
      </c>
      <c r="K23" s="133">
        <v>0.3</v>
      </c>
      <c r="L23" s="137"/>
      <c r="M23" s="101" t="s">
        <v>29</v>
      </c>
      <c r="N23" s="60">
        <v>1.2694444444444444</v>
      </c>
      <c r="O23" s="39"/>
      <c r="P23" s="94" t="s">
        <v>33</v>
      </c>
      <c r="Q23" s="64">
        <v>0.69513888888888886</v>
      </c>
      <c r="R23" s="64">
        <f>SUM(N3:N7)</f>
        <v>0.75138888888888888</v>
      </c>
      <c r="S23" s="90">
        <f t="shared" si="0"/>
        <v>1.4465277777777779</v>
      </c>
      <c r="T23" s="39"/>
      <c r="U23" s="98" t="s">
        <v>283</v>
      </c>
      <c r="V23" s="39"/>
      <c r="W23" s="39"/>
    </row>
    <row r="24" spans="1:23" ht="15.75" customHeight="1" x14ac:dyDescent="0.25">
      <c r="A24" s="39"/>
      <c r="B24" s="78">
        <v>22</v>
      </c>
      <c r="C24" s="54" t="s">
        <v>345</v>
      </c>
      <c r="D24" s="54">
        <v>2021</v>
      </c>
      <c r="E24" s="153" t="s">
        <v>440</v>
      </c>
      <c r="F24" s="69" t="s">
        <v>346</v>
      </c>
      <c r="G24" s="69" t="s">
        <v>346</v>
      </c>
      <c r="H24" s="60">
        <v>7.9166666666666663E-2</v>
      </c>
      <c r="I24" s="39"/>
      <c r="J24" s="112" t="s">
        <v>29</v>
      </c>
      <c r="K24" s="132">
        <v>1.3499999999999999</v>
      </c>
      <c r="L24" s="137"/>
      <c r="M24" s="73" t="s">
        <v>343</v>
      </c>
      <c r="N24" s="75">
        <v>9.1666666666666674E-2</v>
      </c>
      <c r="O24" s="39"/>
      <c r="P24" s="93" t="s">
        <v>34</v>
      </c>
      <c r="Q24" s="81">
        <v>0.20833333333333334</v>
      </c>
      <c r="R24" s="81">
        <f>SUM(K10)</f>
        <v>2.1409722222222221</v>
      </c>
      <c r="S24" s="97">
        <f t="shared" si="0"/>
        <v>2.3493055555555555</v>
      </c>
      <c r="T24" s="39"/>
      <c r="U24" s="99" t="s">
        <v>13</v>
      </c>
      <c r="V24" s="39"/>
      <c r="W24" s="39"/>
    </row>
    <row r="25" spans="1:23" ht="15.75" customHeight="1" x14ac:dyDescent="0.25">
      <c r="A25" s="39"/>
      <c r="B25" s="70">
        <v>23</v>
      </c>
      <c r="C25" s="73" t="s">
        <v>349</v>
      </c>
      <c r="D25" s="73">
        <v>2022</v>
      </c>
      <c r="E25" s="152" t="s">
        <v>440</v>
      </c>
      <c r="F25" s="74" t="s">
        <v>223</v>
      </c>
      <c r="G25" s="74" t="s">
        <v>351</v>
      </c>
      <c r="H25" s="75">
        <v>1.625</v>
      </c>
      <c r="I25" s="39"/>
      <c r="J25" s="113" t="s">
        <v>213</v>
      </c>
      <c r="K25" s="60">
        <v>0.80138888888888893</v>
      </c>
      <c r="L25" s="137"/>
      <c r="M25" s="113" t="s">
        <v>213</v>
      </c>
      <c r="N25" s="60">
        <v>0.64722222222222225</v>
      </c>
      <c r="O25" s="39"/>
      <c r="P25" s="94" t="s">
        <v>35</v>
      </c>
      <c r="Q25" s="64">
        <v>1.007638888888889</v>
      </c>
      <c r="R25" s="64">
        <f>SUM(N10:N12)</f>
        <v>0.95625000000000004</v>
      </c>
      <c r="S25" s="90">
        <f t="shared" si="0"/>
        <v>1.963888888888889</v>
      </c>
      <c r="T25" s="39"/>
      <c r="U25" s="98" t="s">
        <v>301</v>
      </c>
      <c r="V25" s="39"/>
      <c r="W25" s="39"/>
    </row>
    <row r="26" spans="1:23" ht="15.75" customHeight="1" x14ac:dyDescent="0.25">
      <c r="A26" s="39"/>
      <c r="B26" s="78">
        <v>24</v>
      </c>
      <c r="C26" s="54" t="s">
        <v>352</v>
      </c>
      <c r="D26" s="54">
        <v>2022</v>
      </c>
      <c r="E26" s="153" t="s">
        <v>440</v>
      </c>
      <c r="F26" s="69" t="s">
        <v>88</v>
      </c>
      <c r="G26" s="69" t="s">
        <v>305</v>
      </c>
      <c r="H26" s="60">
        <v>0.40416666666666662</v>
      </c>
      <c r="I26" s="39"/>
      <c r="J26" s="139"/>
      <c r="K26" s="77"/>
      <c r="L26" s="61"/>
      <c r="M26" s="139" t="s">
        <v>344</v>
      </c>
      <c r="N26" s="77">
        <v>0.13125000000000001</v>
      </c>
      <c r="O26" s="39"/>
      <c r="P26" s="93" t="s">
        <v>36</v>
      </c>
      <c r="Q26" s="81">
        <v>1.8458333333333332</v>
      </c>
      <c r="R26" s="81">
        <f>SUM(K15:K19)</f>
        <v>0.67847222222222214</v>
      </c>
      <c r="S26" s="97">
        <f t="shared" si="0"/>
        <v>2.5243055555555554</v>
      </c>
      <c r="T26" s="39"/>
      <c r="U26" s="99" t="s">
        <v>313</v>
      </c>
      <c r="V26" s="39"/>
      <c r="W26" s="39"/>
    </row>
    <row r="27" spans="1:23" ht="15.75" customHeight="1" x14ac:dyDescent="0.25">
      <c r="A27" s="39"/>
      <c r="B27" s="70">
        <v>25</v>
      </c>
      <c r="C27" s="73" t="s">
        <v>354</v>
      </c>
      <c r="D27" s="73">
        <v>2015</v>
      </c>
      <c r="E27" s="152" t="s">
        <v>440</v>
      </c>
      <c r="F27" s="74" t="s">
        <v>353</v>
      </c>
      <c r="G27" s="74" t="s">
        <v>13</v>
      </c>
      <c r="H27" s="75" t="s">
        <v>13</v>
      </c>
      <c r="I27" s="39"/>
      <c r="O27" s="39"/>
      <c r="P27" s="94" t="s">
        <v>37</v>
      </c>
      <c r="Q27" s="64">
        <v>1.7430555555555556</v>
      </c>
      <c r="R27" s="64">
        <f>SUM(N15:N19)</f>
        <v>1.8090277777777777</v>
      </c>
      <c r="S27" s="90">
        <f t="shared" si="0"/>
        <v>3.552083333333333</v>
      </c>
      <c r="T27" s="39"/>
      <c r="U27" s="98" t="s">
        <v>326</v>
      </c>
      <c r="V27" s="39"/>
      <c r="W27" s="39"/>
    </row>
    <row r="28" spans="1:23" ht="15.75" customHeight="1" x14ac:dyDescent="0.25">
      <c r="A28" s="39"/>
      <c r="B28" s="78">
        <v>26</v>
      </c>
      <c r="C28" s="54" t="s">
        <v>357</v>
      </c>
      <c r="D28" s="54">
        <v>2022</v>
      </c>
      <c r="E28" s="153" t="s">
        <v>440</v>
      </c>
      <c r="F28" s="69" t="s">
        <v>93</v>
      </c>
      <c r="G28" s="69" t="s">
        <v>241</v>
      </c>
      <c r="H28" s="60">
        <v>0.11805555555555557</v>
      </c>
      <c r="I28" s="39"/>
      <c r="J28" s="181" t="s">
        <v>292</v>
      </c>
      <c r="K28" s="182"/>
      <c r="L28" s="136"/>
      <c r="M28" s="181" t="s">
        <v>293</v>
      </c>
      <c r="N28" s="182"/>
      <c r="O28" s="39"/>
      <c r="P28" s="93" t="s">
        <v>38</v>
      </c>
      <c r="Q28" s="81">
        <v>1.2506944444444443</v>
      </c>
      <c r="R28" s="81">
        <f>SUM(K22:K25)</f>
        <v>2.5152777777777775</v>
      </c>
      <c r="S28" s="97">
        <f t="shared" si="0"/>
        <v>3.7659722222222216</v>
      </c>
      <c r="T28" s="39"/>
      <c r="U28" s="100" t="s">
        <v>339</v>
      </c>
      <c r="V28" s="39"/>
      <c r="W28" s="39"/>
    </row>
    <row r="29" spans="1:23" ht="15.75" customHeight="1" x14ac:dyDescent="0.25">
      <c r="A29" s="39"/>
      <c r="B29" s="70">
        <v>27</v>
      </c>
      <c r="C29" s="73" t="s">
        <v>359</v>
      </c>
      <c r="D29" s="73">
        <v>2021</v>
      </c>
      <c r="E29" s="152" t="s">
        <v>440</v>
      </c>
      <c r="F29" s="74" t="s">
        <v>241</v>
      </c>
      <c r="G29" s="74" t="s">
        <v>360</v>
      </c>
      <c r="H29" s="75">
        <v>0.22013888888888888</v>
      </c>
      <c r="I29" s="39"/>
      <c r="J29" s="122" t="s">
        <v>348</v>
      </c>
      <c r="K29" s="132">
        <v>0.19791666666666666</v>
      </c>
      <c r="L29" s="137"/>
      <c r="M29" s="141" t="s">
        <v>356</v>
      </c>
      <c r="N29" s="72">
        <v>0.30486111111111108</v>
      </c>
      <c r="O29" s="39"/>
      <c r="P29" s="94" t="s">
        <v>39</v>
      </c>
      <c r="Q29" s="64">
        <v>0.54583333333333328</v>
      </c>
      <c r="R29" s="64">
        <f>SUM(N22:N26)</f>
        <v>2.5993055555555555</v>
      </c>
      <c r="S29" s="90">
        <f>Q29+R29</f>
        <v>3.1451388888888889</v>
      </c>
      <c r="T29" s="39"/>
      <c r="U29" s="98" t="s">
        <v>347</v>
      </c>
      <c r="V29" s="39"/>
      <c r="W29" s="39"/>
    </row>
    <row r="30" spans="1:23" ht="15.75" customHeight="1" x14ac:dyDescent="0.25">
      <c r="A30" s="39"/>
      <c r="B30" s="78">
        <v>28</v>
      </c>
      <c r="C30" s="54" t="s">
        <v>363</v>
      </c>
      <c r="D30" s="54">
        <v>2022</v>
      </c>
      <c r="E30" s="153" t="s">
        <v>440</v>
      </c>
      <c r="F30" s="69" t="s">
        <v>105</v>
      </c>
      <c r="G30" s="69" t="s">
        <v>364</v>
      </c>
      <c r="H30" s="60">
        <v>0.77777777777777779</v>
      </c>
      <c r="I30" s="39"/>
      <c r="J30" s="113" t="s">
        <v>325</v>
      </c>
      <c r="K30" s="133">
        <v>0.28750000000000003</v>
      </c>
      <c r="L30" s="140"/>
      <c r="M30" s="142" t="s">
        <v>300</v>
      </c>
      <c r="N30" s="60">
        <v>0.20833333333333334</v>
      </c>
      <c r="O30" s="39"/>
      <c r="P30" s="93" t="s">
        <v>40</v>
      </c>
      <c r="Q30" s="81">
        <v>1.625</v>
      </c>
      <c r="R30" s="81">
        <f>SUM(K29:K33)</f>
        <v>2.0631944444444446</v>
      </c>
      <c r="S30" s="97">
        <f>Q30+R30</f>
        <v>3.6881944444444446</v>
      </c>
      <c r="T30" s="39"/>
      <c r="U30" s="100" t="s">
        <v>350</v>
      </c>
      <c r="V30" s="39"/>
      <c r="W30" s="39"/>
    </row>
    <row r="31" spans="1:23" ht="15.75" customHeight="1" x14ac:dyDescent="0.25">
      <c r="A31" s="39"/>
      <c r="B31" s="70">
        <v>29</v>
      </c>
      <c r="C31" s="73" t="s">
        <v>365</v>
      </c>
      <c r="D31" s="73">
        <v>2022</v>
      </c>
      <c r="E31" s="152" t="s">
        <v>440</v>
      </c>
      <c r="F31" s="74" t="s">
        <v>366</v>
      </c>
      <c r="G31" s="74" t="s">
        <v>367</v>
      </c>
      <c r="H31" s="75">
        <v>0.45833333333333331</v>
      </c>
      <c r="I31" s="39"/>
      <c r="J31" s="112" t="s">
        <v>29</v>
      </c>
      <c r="K31" s="132">
        <v>1.0965277777777778</v>
      </c>
      <c r="L31" s="137"/>
      <c r="M31" s="80" t="s">
        <v>136</v>
      </c>
      <c r="N31" s="75">
        <v>0.21666666666666667</v>
      </c>
      <c r="O31" s="39"/>
      <c r="P31" s="94" t="s">
        <v>41</v>
      </c>
      <c r="Q31" s="64">
        <v>2.1645833333333333</v>
      </c>
      <c r="R31" s="64">
        <f>SUM(N29:N33)</f>
        <v>1.7729166666666667</v>
      </c>
      <c r="S31" s="90">
        <f>Q31+R31</f>
        <v>3.9375</v>
      </c>
      <c r="T31" s="39"/>
      <c r="U31" s="98" t="s">
        <v>358</v>
      </c>
      <c r="V31" s="39"/>
      <c r="W31" s="39"/>
    </row>
    <row r="32" spans="1:23" ht="15.75" customHeight="1" x14ac:dyDescent="0.25">
      <c r="A32" s="39"/>
      <c r="B32" s="123">
        <v>30</v>
      </c>
      <c r="C32" s="11" t="s">
        <v>371</v>
      </c>
      <c r="D32" s="11">
        <v>2022</v>
      </c>
      <c r="E32" s="154" t="s">
        <v>441</v>
      </c>
      <c r="F32" s="21" t="s">
        <v>248</v>
      </c>
      <c r="G32" s="21" t="s">
        <v>372</v>
      </c>
      <c r="H32" s="102">
        <v>0.96180555555555547</v>
      </c>
      <c r="I32" s="39"/>
      <c r="J32" s="113" t="s">
        <v>136</v>
      </c>
      <c r="K32" s="133">
        <v>0.1875</v>
      </c>
      <c r="L32" s="137"/>
      <c r="M32" s="54" t="s">
        <v>355</v>
      </c>
      <c r="N32" s="60">
        <v>0.26944444444444443</v>
      </c>
      <c r="O32" s="39"/>
      <c r="P32" s="93" t="s">
        <v>42</v>
      </c>
      <c r="Q32" s="81">
        <v>1.4333333333333333</v>
      </c>
      <c r="R32" s="81">
        <f>SUM(K36:K40)</f>
        <v>3.4805555555555561</v>
      </c>
      <c r="S32" s="97">
        <f>Q32+R32</f>
        <v>4.9138888888888896</v>
      </c>
      <c r="T32" s="39"/>
      <c r="U32" s="99" t="s">
        <v>368</v>
      </c>
      <c r="V32" s="39"/>
      <c r="W32" s="39"/>
    </row>
    <row r="33" spans="1:23" ht="15.75" customHeight="1" x14ac:dyDescent="0.25">
      <c r="A33" s="39"/>
      <c r="B33" s="7"/>
      <c r="C33" s="6"/>
      <c r="D33" s="6"/>
      <c r="E33" s="157"/>
      <c r="F33" s="30"/>
      <c r="G33" s="30"/>
      <c r="H33" s="61"/>
      <c r="I33" s="39"/>
      <c r="J33" s="135" t="s">
        <v>213</v>
      </c>
      <c r="K33" s="134">
        <v>0.29375000000000001</v>
      </c>
      <c r="L33" s="137"/>
      <c r="M33" s="135" t="s">
        <v>213</v>
      </c>
      <c r="N33" s="77">
        <v>0.77361111111111114</v>
      </c>
      <c r="O33" s="39"/>
      <c r="P33" s="94" t="s">
        <v>43</v>
      </c>
      <c r="Q33" s="64">
        <v>1.0798611111111112</v>
      </c>
      <c r="R33" s="64">
        <f>SUM(N36:N41)</f>
        <v>2.5166666666666666</v>
      </c>
      <c r="S33" s="90">
        <f>Q33+R33</f>
        <v>3.5965277777777778</v>
      </c>
      <c r="T33" s="39" t="s">
        <v>256</v>
      </c>
      <c r="U33" s="128" t="s">
        <v>369</v>
      </c>
      <c r="V33" s="39"/>
      <c r="W33" s="39"/>
    </row>
    <row r="34" spans="1:23" ht="15.75" customHeight="1" x14ac:dyDescent="0.25">
      <c r="A34" s="39"/>
      <c r="B34" s="7"/>
      <c r="C34" s="6"/>
      <c r="D34" s="6"/>
      <c r="E34" s="157"/>
      <c r="F34" s="30"/>
      <c r="G34" s="30"/>
      <c r="H34" s="61"/>
      <c r="I34" s="39"/>
      <c r="O34" s="39"/>
      <c r="P34" s="125" t="s">
        <v>77</v>
      </c>
      <c r="Q34" s="126">
        <f t="shared" ref="Q34" si="1">SUM(Q22:Q33)</f>
        <v>14.877083333333331</v>
      </c>
      <c r="R34" s="126">
        <f>SUM(R22:R33)</f>
        <v>22.377083333333331</v>
      </c>
      <c r="S34" s="127">
        <f>SUM(S22:S33)</f>
        <v>37.25416666666667</v>
      </c>
      <c r="T34" s="39"/>
      <c r="U34" s="39"/>
      <c r="V34" s="39"/>
      <c r="W34" s="39"/>
    </row>
    <row r="35" spans="1:23" ht="15.75" customHeight="1" x14ac:dyDescent="0.25">
      <c r="A35" s="39"/>
      <c r="B35" s="7"/>
      <c r="C35" s="6"/>
      <c r="D35" s="6"/>
      <c r="E35" s="157"/>
      <c r="F35" s="30"/>
      <c r="G35" s="30"/>
      <c r="H35" s="61"/>
      <c r="I35" s="39"/>
      <c r="J35" s="181" t="s">
        <v>294</v>
      </c>
      <c r="K35" s="182"/>
      <c r="L35" s="136"/>
      <c r="M35" s="181" t="s">
        <v>295</v>
      </c>
      <c r="N35" s="182"/>
      <c r="O35" s="39"/>
      <c r="P35" s="39"/>
      <c r="Q35" s="39"/>
      <c r="R35" s="39"/>
      <c r="S35" s="39"/>
      <c r="T35" s="16"/>
      <c r="U35" s="109"/>
      <c r="V35" s="39"/>
      <c r="W35" s="39"/>
    </row>
    <row r="36" spans="1:23" ht="15.75" customHeight="1" x14ac:dyDescent="0.25">
      <c r="A36" s="39"/>
      <c r="B36" s="7"/>
      <c r="C36" s="6"/>
      <c r="D36" s="6"/>
      <c r="E36" s="157"/>
      <c r="F36" s="30"/>
      <c r="G36" s="30"/>
      <c r="H36" s="61"/>
      <c r="I36" s="39"/>
      <c r="J36" s="122" t="s">
        <v>25</v>
      </c>
      <c r="K36" s="132">
        <v>0.72569444444444453</v>
      </c>
      <c r="L36" s="137"/>
      <c r="M36" s="131" t="s">
        <v>356</v>
      </c>
      <c r="N36" s="72">
        <v>4.9305555555555554E-2</v>
      </c>
      <c r="O36" s="39"/>
      <c r="P36" s="180"/>
      <c r="Q36" s="180"/>
      <c r="R36" s="180"/>
      <c r="S36" s="111"/>
      <c r="T36" s="16"/>
      <c r="U36" s="16"/>
      <c r="V36" s="39"/>
      <c r="W36" s="39"/>
    </row>
    <row r="37" spans="1:23" ht="15.75" customHeight="1" x14ac:dyDescent="0.25">
      <c r="A37" s="39"/>
      <c r="B37" s="7"/>
      <c r="C37" s="6"/>
      <c r="D37" s="6"/>
      <c r="E37" s="157"/>
      <c r="F37" s="30"/>
      <c r="G37" s="30"/>
      <c r="H37" s="61"/>
      <c r="I37" s="39"/>
      <c r="J37" s="113" t="s">
        <v>210</v>
      </c>
      <c r="K37" s="133">
        <v>6.3194444444444442E-2</v>
      </c>
      <c r="L37" s="137"/>
      <c r="M37" s="101" t="s">
        <v>136</v>
      </c>
      <c r="N37" s="60">
        <v>0.18472222222222223</v>
      </c>
      <c r="O37" s="39"/>
      <c r="P37" s="184"/>
      <c r="Q37" s="184"/>
      <c r="R37" s="184"/>
      <c r="S37" s="111"/>
      <c r="T37" s="16"/>
      <c r="U37" s="16"/>
      <c r="V37" s="39"/>
      <c r="W37" s="39"/>
    </row>
    <row r="38" spans="1:23" ht="15.75" customHeight="1" x14ac:dyDescent="0.25">
      <c r="A38" s="39"/>
      <c r="B38" s="7"/>
      <c r="C38" s="6"/>
      <c r="D38" s="6"/>
      <c r="E38" s="157"/>
      <c r="F38" s="30"/>
      <c r="G38" s="30"/>
      <c r="H38" s="61"/>
      <c r="I38" s="39"/>
      <c r="J38" s="112" t="s">
        <v>213</v>
      </c>
      <c r="K38" s="132">
        <v>0.61597222222222225</v>
      </c>
      <c r="L38" s="137"/>
      <c r="M38" s="73" t="s">
        <v>213</v>
      </c>
      <c r="N38" s="75">
        <v>0.21249999999999999</v>
      </c>
      <c r="O38" s="39"/>
      <c r="P38" s="180"/>
      <c r="Q38" s="180"/>
      <c r="R38" s="180"/>
      <c r="S38" s="111"/>
      <c r="T38" s="16"/>
      <c r="U38" s="16"/>
      <c r="V38" s="39"/>
      <c r="W38" s="39"/>
    </row>
    <row r="39" spans="1:23" ht="15.75" customHeight="1" x14ac:dyDescent="0.25">
      <c r="A39" s="39"/>
      <c r="B39" s="7"/>
      <c r="C39" s="6"/>
      <c r="D39" s="6"/>
      <c r="E39" s="157"/>
      <c r="F39" s="30"/>
      <c r="G39" s="30"/>
      <c r="H39" s="61"/>
      <c r="I39" s="39"/>
      <c r="J39" s="113" t="s">
        <v>361</v>
      </c>
      <c r="K39" s="133">
        <v>1.3187499999999999</v>
      </c>
      <c r="L39" s="137"/>
      <c r="M39" s="54" t="s">
        <v>361</v>
      </c>
      <c r="N39" s="60">
        <v>0.26527777777777778</v>
      </c>
      <c r="O39" s="39"/>
      <c r="P39" s="180"/>
      <c r="Q39" s="180"/>
      <c r="R39" s="180"/>
      <c r="S39" s="124"/>
      <c r="T39" s="16"/>
      <c r="U39" s="16"/>
      <c r="V39" s="39"/>
      <c r="W39" s="39"/>
    </row>
    <row r="40" spans="1:23" ht="15.75" customHeight="1" x14ac:dyDescent="0.25">
      <c r="A40" s="39"/>
      <c r="B40" s="7"/>
      <c r="C40" s="39"/>
      <c r="D40" s="39"/>
      <c r="E40" s="158"/>
      <c r="F40" s="39"/>
      <c r="G40" s="39"/>
      <c r="H40" s="62"/>
      <c r="I40" s="39"/>
      <c r="J40" s="112" t="s">
        <v>362</v>
      </c>
      <c r="K40" s="132">
        <v>0.75694444444444453</v>
      </c>
      <c r="L40" s="137"/>
      <c r="M40" s="132" t="s">
        <v>370</v>
      </c>
      <c r="N40" s="75">
        <v>0.75347222222222221</v>
      </c>
      <c r="O40" s="39"/>
      <c r="P40" s="180"/>
      <c r="Q40" s="180"/>
      <c r="R40" s="180"/>
      <c r="S40" s="124"/>
      <c r="T40" s="16"/>
      <c r="U40" s="16"/>
      <c r="V40" s="39"/>
      <c r="W40" s="39"/>
    </row>
    <row r="41" spans="1:23" ht="15.75" customHeight="1" x14ac:dyDescent="0.25">
      <c r="A41" s="39"/>
      <c r="B41" s="7"/>
      <c r="C41" s="6"/>
      <c r="D41" s="6"/>
      <c r="E41" s="157"/>
      <c r="F41" s="30"/>
      <c r="G41" s="30"/>
      <c r="H41" s="61"/>
      <c r="I41" s="39"/>
      <c r="J41" s="14"/>
      <c r="K41" s="102"/>
      <c r="M41" s="14" t="s">
        <v>362</v>
      </c>
      <c r="N41" s="102">
        <v>1.0513888888888889</v>
      </c>
      <c r="O41" s="39"/>
      <c r="P41" s="180"/>
      <c r="Q41" s="180"/>
      <c r="R41" s="180"/>
      <c r="S41" s="124"/>
      <c r="T41" s="16"/>
      <c r="U41" s="16"/>
      <c r="V41" s="39"/>
      <c r="W41" s="39"/>
    </row>
    <row r="42" spans="1:23" ht="15.75" customHeight="1" x14ac:dyDescent="0.25">
      <c r="A42" s="39"/>
      <c r="B42" s="7"/>
      <c r="C42" s="6"/>
      <c r="D42" s="6"/>
      <c r="E42" s="157"/>
      <c r="F42" s="30"/>
      <c r="G42" s="30"/>
      <c r="H42" s="61"/>
      <c r="I42" s="39"/>
      <c r="O42" s="39"/>
      <c r="P42" s="39"/>
      <c r="Q42" s="39"/>
      <c r="R42" s="39"/>
      <c r="S42" s="124"/>
      <c r="T42" s="16"/>
      <c r="U42" s="16"/>
      <c r="V42" s="39"/>
      <c r="W42" s="39"/>
    </row>
    <row r="43" spans="1:23" ht="15.75" customHeight="1" x14ac:dyDescent="0.25">
      <c r="A43" s="39"/>
      <c r="B43" s="39"/>
      <c r="C43" s="39"/>
      <c r="D43" s="39"/>
      <c r="E43" s="158"/>
      <c r="F43" s="39"/>
      <c r="G43" s="39"/>
      <c r="H43" s="62"/>
      <c r="I43" s="39"/>
      <c r="J43" s="6"/>
      <c r="K43" s="61"/>
      <c r="L43" s="61"/>
      <c r="M43" s="61"/>
      <c r="N43" s="61"/>
      <c r="O43" s="39"/>
      <c r="P43" s="39"/>
      <c r="Q43" s="39"/>
      <c r="R43" s="39"/>
      <c r="S43" s="39"/>
      <c r="T43" s="16"/>
      <c r="U43" s="16"/>
      <c r="V43" s="39"/>
      <c r="W43" s="39"/>
    </row>
    <row r="44" spans="1:23" ht="15.75" customHeight="1" x14ac:dyDescent="0.25">
      <c r="A44" s="39"/>
      <c r="B44" s="39"/>
      <c r="C44" s="39"/>
      <c r="D44" s="39"/>
      <c r="E44" s="158"/>
      <c r="F44" s="39"/>
      <c r="G44" s="39"/>
      <c r="H44" s="62"/>
      <c r="I44" s="39"/>
      <c r="J44" s="6"/>
      <c r="K44" s="111"/>
      <c r="L44" s="111"/>
      <c r="M44" s="111"/>
      <c r="N44" s="111"/>
      <c r="O44" s="39"/>
      <c r="P44" s="16"/>
      <c r="Q44" s="16"/>
      <c r="R44" s="16"/>
      <c r="S44" s="16"/>
      <c r="T44" s="16"/>
      <c r="U44" s="16"/>
      <c r="V44" s="39"/>
      <c r="W44" s="39"/>
    </row>
    <row r="45" spans="1:23" ht="15.75" customHeight="1" x14ac:dyDescent="0.25">
      <c r="A45" s="39"/>
      <c r="B45" s="39"/>
      <c r="C45" s="39"/>
      <c r="D45" s="39"/>
      <c r="E45" s="158"/>
      <c r="F45" s="39"/>
      <c r="G45" s="39"/>
      <c r="H45" s="62"/>
      <c r="I45" s="39"/>
      <c r="J45" s="16"/>
      <c r="K45" s="111"/>
      <c r="L45" s="111"/>
      <c r="M45" s="111"/>
      <c r="N45" s="111"/>
      <c r="O45" s="39"/>
      <c r="P45" s="16"/>
      <c r="Q45" s="16"/>
      <c r="R45" s="16"/>
      <c r="S45" s="16"/>
      <c r="T45" s="16"/>
      <c r="U45" s="16"/>
      <c r="V45" s="39"/>
      <c r="W45" s="39"/>
    </row>
    <row r="46" spans="1:23" ht="15.75" customHeight="1" x14ac:dyDescent="0.25">
      <c r="A46" s="39"/>
      <c r="B46" s="39"/>
      <c r="C46" s="39"/>
      <c r="D46" s="39"/>
      <c r="E46" s="158"/>
      <c r="F46" s="39"/>
      <c r="G46" s="39"/>
      <c r="H46" s="62"/>
      <c r="I46" s="39"/>
      <c r="J46" s="16"/>
      <c r="K46" s="111"/>
      <c r="L46" s="111"/>
      <c r="M46" s="111"/>
      <c r="N46" s="111"/>
      <c r="O46" s="39"/>
      <c r="P46" s="109"/>
      <c r="Q46" s="16"/>
      <c r="R46" s="16"/>
      <c r="S46" s="16"/>
      <c r="T46" s="16"/>
      <c r="U46" s="16"/>
      <c r="V46" s="39"/>
      <c r="W46" s="39"/>
    </row>
    <row r="47" spans="1:23" ht="15.75" customHeight="1" x14ac:dyDescent="0.25">
      <c r="A47" s="39"/>
      <c r="B47" s="39"/>
      <c r="C47" s="39"/>
      <c r="D47" s="39"/>
      <c r="E47" s="158"/>
      <c r="F47" s="39"/>
      <c r="G47" s="39"/>
      <c r="H47" s="62"/>
      <c r="I47" s="39"/>
      <c r="J47" s="16"/>
      <c r="K47" s="111"/>
      <c r="L47" s="111"/>
      <c r="M47" s="111"/>
      <c r="N47" s="111"/>
      <c r="O47" s="39"/>
      <c r="P47" s="16"/>
      <c r="Q47" s="16"/>
      <c r="R47" s="16"/>
      <c r="S47" s="16"/>
      <c r="T47" s="16"/>
      <c r="U47" s="16"/>
      <c r="V47" s="39"/>
      <c r="W47" s="39"/>
    </row>
    <row r="48" spans="1:23" ht="15.75" customHeight="1" x14ac:dyDescent="0.25">
      <c r="A48" s="39"/>
      <c r="B48" s="39"/>
      <c r="C48" s="39"/>
      <c r="D48" s="39"/>
      <c r="E48" s="158"/>
      <c r="F48" s="39"/>
      <c r="G48" s="39"/>
      <c r="H48" s="62"/>
      <c r="I48" s="39"/>
      <c r="J48" s="16"/>
      <c r="K48" s="111"/>
      <c r="L48" s="111"/>
      <c r="M48" s="111"/>
      <c r="N48" s="111"/>
      <c r="O48" s="39"/>
      <c r="P48" s="16"/>
      <c r="Q48" s="16"/>
      <c r="R48" s="16"/>
      <c r="S48" s="16"/>
      <c r="T48" s="16"/>
      <c r="U48" s="16"/>
      <c r="V48" s="39"/>
      <c r="W48" s="39"/>
    </row>
    <row r="49" spans="1:23" ht="15.75" customHeight="1" x14ac:dyDescent="0.25">
      <c r="A49" s="39"/>
      <c r="B49" s="39"/>
      <c r="C49" s="39"/>
      <c r="D49" s="39"/>
      <c r="E49" s="158"/>
      <c r="F49" s="39"/>
      <c r="G49" s="39"/>
      <c r="H49" s="62"/>
      <c r="I49" s="39"/>
      <c r="J49" s="16"/>
      <c r="K49" s="111"/>
      <c r="L49" s="111"/>
      <c r="M49" s="111"/>
      <c r="N49" s="111"/>
      <c r="O49" s="39"/>
      <c r="P49" s="16"/>
      <c r="Q49" s="16"/>
      <c r="R49" s="16"/>
      <c r="S49" s="16"/>
      <c r="T49" s="16"/>
      <c r="U49" s="16"/>
      <c r="V49" s="39"/>
      <c r="W49" s="39"/>
    </row>
    <row r="50" spans="1:23" ht="15.75" customHeight="1" x14ac:dyDescent="0.25">
      <c r="A50" s="39"/>
      <c r="B50" s="39"/>
      <c r="C50" s="39"/>
      <c r="D50" s="39"/>
      <c r="E50" s="158"/>
      <c r="F50" s="39"/>
      <c r="G50" s="39"/>
      <c r="H50" s="39"/>
      <c r="I50" s="39"/>
      <c r="J50" s="16"/>
      <c r="K50" s="111"/>
      <c r="L50" s="111"/>
      <c r="M50" s="111"/>
      <c r="N50" s="111"/>
      <c r="O50" s="39"/>
      <c r="P50" s="39"/>
      <c r="Q50" s="39"/>
      <c r="R50" s="39"/>
      <c r="S50" s="39"/>
      <c r="T50" s="39"/>
      <c r="U50" s="39"/>
      <c r="V50" s="39"/>
      <c r="W50" s="39"/>
    </row>
    <row r="51" spans="1:23" ht="15.75" customHeight="1" x14ac:dyDescent="0.25">
      <c r="A51" s="39"/>
      <c r="B51" s="39"/>
      <c r="C51" s="39"/>
      <c r="D51" s="39"/>
      <c r="E51" s="158"/>
      <c r="F51" s="39"/>
      <c r="G51" s="39"/>
      <c r="H51" s="39"/>
      <c r="I51" s="39"/>
      <c r="J51" s="16"/>
      <c r="K51" s="111"/>
      <c r="L51" s="111"/>
      <c r="M51" s="111"/>
      <c r="N51" s="111"/>
      <c r="O51" s="39"/>
      <c r="P51" s="39"/>
      <c r="Q51" s="39"/>
      <c r="R51" s="39"/>
      <c r="S51" s="39"/>
      <c r="T51" s="39"/>
      <c r="U51" s="39"/>
      <c r="V51" s="39"/>
      <c r="W51" s="39"/>
    </row>
    <row r="52" spans="1:23" ht="15.75" customHeight="1" x14ac:dyDescent="0.25">
      <c r="A52" s="39"/>
      <c r="B52" s="39"/>
      <c r="C52" s="39"/>
      <c r="D52" s="39"/>
      <c r="E52" s="158"/>
      <c r="F52" s="39"/>
      <c r="G52" s="39"/>
      <c r="H52" s="39"/>
      <c r="I52" s="39"/>
      <c r="J52" s="16"/>
      <c r="K52" s="111"/>
      <c r="L52" s="111"/>
      <c r="M52" s="111"/>
      <c r="N52" s="111"/>
      <c r="O52" s="39"/>
      <c r="P52" s="39"/>
      <c r="Q52" s="39"/>
      <c r="R52" s="39"/>
      <c r="S52" s="39"/>
      <c r="T52" s="39"/>
      <c r="U52" s="39"/>
      <c r="V52" s="39"/>
      <c r="W52" s="39"/>
    </row>
    <row r="53" spans="1:23" ht="15.75" customHeight="1" x14ac:dyDescent="0.25">
      <c r="A53" s="39"/>
      <c r="B53" s="39"/>
      <c r="C53" s="39"/>
      <c r="D53" s="39"/>
      <c r="E53" s="158"/>
      <c r="F53" s="39"/>
      <c r="G53" s="39"/>
      <c r="H53" s="39"/>
      <c r="I53" s="39"/>
      <c r="J53" s="16"/>
      <c r="K53" s="111"/>
      <c r="L53" s="111"/>
      <c r="M53" s="111"/>
      <c r="N53" s="111"/>
      <c r="O53" s="39"/>
      <c r="P53" s="39"/>
      <c r="Q53" s="39"/>
      <c r="R53" s="39"/>
      <c r="S53" s="39"/>
      <c r="T53" s="39"/>
      <c r="U53" s="39"/>
      <c r="V53" s="39"/>
      <c r="W53" s="39"/>
    </row>
    <row r="54" spans="1:23" ht="15.75" customHeight="1" x14ac:dyDescent="0.25">
      <c r="A54" s="39"/>
      <c r="B54" s="39"/>
      <c r="C54" s="39"/>
      <c r="D54" s="39"/>
      <c r="E54" s="158"/>
      <c r="F54" s="39"/>
      <c r="G54" s="39"/>
      <c r="H54" s="39"/>
      <c r="I54" s="39"/>
      <c r="J54" s="16"/>
      <c r="K54" s="111"/>
      <c r="L54" s="111"/>
      <c r="M54" s="111"/>
      <c r="N54" s="111"/>
      <c r="O54" s="39"/>
      <c r="P54" s="39"/>
      <c r="Q54" s="39"/>
      <c r="R54" s="39"/>
      <c r="S54" s="39"/>
      <c r="T54" s="39"/>
      <c r="U54" s="39"/>
      <c r="V54" s="39"/>
      <c r="W54" s="39"/>
    </row>
    <row r="55" spans="1:23" ht="15.75" customHeight="1" x14ac:dyDescent="0.25">
      <c r="A55" s="39"/>
      <c r="B55" s="39"/>
      <c r="C55" s="39"/>
      <c r="D55" s="39"/>
      <c r="E55" s="158"/>
      <c r="F55" s="39"/>
      <c r="G55" s="39"/>
      <c r="H55" s="39"/>
      <c r="I55" s="39"/>
      <c r="J55" s="16"/>
      <c r="K55" s="111"/>
      <c r="L55" s="111"/>
      <c r="M55" s="111"/>
      <c r="N55" s="111"/>
      <c r="O55" s="39"/>
      <c r="P55" s="39"/>
      <c r="Q55" s="39"/>
      <c r="R55" s="39"/>
      <c r="S55" s="39"/>
      <c r="T55" s="39"/>
      <c r="U55" s="39"/>
      <c r="V55" s="39"/>
      <c r="W55" s="39"/>
    </row>
    <row r="56" spans="1:23" ht="15.75" customHeight="1" x14ac:dyDescent="0.25">
      <c r="A56" s="39"/>
      <c r="B56" s="39"/>
      <c r="C56" s="39"/>
      <c r="D56" s="39"/>
      <c r="E56" s="158"/>
      <c r="F56" s="39"/>
      <c r="G56" s="39"/>
      <c r="H56" s="39"/>
      <c r="I56" s="39"/>
      <c r="J56" s="16"/>
      <c r="K56" s="111"/>
      <c r="L56" s="111"/>
      <c r="M56" s="111"/>
      <c r="N56" s="111"/>
      <c r="O56" s="39"/>
      <c r="P56" s="39"/>
      <c r="Q56" s="39"/>
      <c r="R56" s="39"/>
      <c r="S56" s="39"/>
      <c r="T56" s="39"/>
      <c r="U56" s="39"/>
      <c r="V56" s="39"/>
      <c r="W56" s="39"/>
    </row>
    <row r="57" spans="1:23" ht="15.75" customHeight="1" x14ac:dyDescent="0.25">
      <c r="A57" s="39"/>
      <c r="B57" s="39"/>
      <c r="C57" s="39"/>
      <c r="D57" s="39"/>
      <c r="E57" s="158"/>
      <c r="F57" s="39"/>
      <c r="G57" s="39"/>
      <c r="H57" s="39"/>
      <c r="I57" s="39"/>
      <c r="J57" s="16"/>
      <c r="K57" s="111"/>
      <c r="L57" s="111"/>
      <c r="M57" s="111"/>
      <c r="N57" s="111"/>
      <c r="O57" s="39"/>
      <c r="P57" s="39"/>
      <c r="Q57" s="39"/>
      <c r="R57" s="39"/>
      <c r="S57" s="39"/>
      <c r="T57" s="39"/>
      <c r="U57" s="39"/>
      <c r="V57" s="39"/>
      <c r="W57" s="39"/>
    </row>
    <row r="58" spans="1:23" ht="15.75" customHeight="1" x14ac:dyDescent="0.25">
      <c r="A58" s="39"/>
      <c r="B58" s="39"/>
      <c r="C58" s="39"/>
      <c r="D58" s="39"/>
      <c r="E58" s="158"/>
      <c r="F58" s="39"/>
      <c r="G58" s="39"/>
      <c r="H58" s="39"/>
      <c r="I58" s="39"/>
      <c r="J58" s="16"/>
      <c r="K58" s="111"/>
      <c r="L58" s="111"/>
      <c r="M58" s="111"/>
      <c r="N58" s="111"/>
      <c r="O58" s="39"/>
      <c r="P58" s="39"/>
      <c r="Q58" s="39"/>
      <c r="R58" s="39"/>
      <c r="S58" s="39"/>
      <c r="T58" s="39"/>
      <c r="U58" s="39"/>
      <c r="V58" s="39"/>
      <c r="W58" s="39"/>
    </row>
    <row r="59" spans="1:23" ht="15.75" customHeight="1" x14ac:dyDescent="0.25">
      <c r="A59" s="39"/>
      <c r="B59" s="39"/>
      <c r="C59" s="39"/>
      <c r="D59" s="39"/>
      <c r="E59" s="158"/>
      <c r="F59" s="39"/>
      <c r="G59" s="39"/>
      <c r="H59" s="39"/>
      <c r="I59" s="39"/>
      <c r="J59" s="16"/>
      <c r="K59" s="111"/>
      <c r="L59" s="111"/>
      <c r="M59" s="111"/>
      <c r="N59" s="111"/>
      <c r="O59" s="39"/>
      <c r="P59" s="39"/>
      <c r="Q59" s="39"/>
      <c r="R59" s="39"/>
      <c r="S59" s="39"/>
      <c r="T59" s="39"/>
      <c r="U59" s="39"/>
      <c r="V59" s="39"/>
      <c r="W59" s="39"/>
    </row>
    <row r="60" spans="1:23" ht="15.75" customHeight="1" x14ac:dyDescent="0.25">
      <c r="A60" s="39"/>
      <c r="B60" s="39"/>
      <c r="C60" s="39"/>
      <c r="D60" s="39"/>
      <c r="E60" s="158"/>
      <c r="F60" s="39"/>
      <c r="G60" s="39"/>
      <c r="H60" s="39"/>
      <c r="I60" s="39"/>
      <c r="J60" s="16"/>
      <c r="K60" s="111"/>
      <c r="L60" s="111"/>
      <c r="M60" s="111"/>
      <c r="N60" s="111"/>
      <c r="O60" s="39"/>
      <c r="P60" s="39"/>
      <c r="Q60" s="39"/>
      <c r="R60" s="39"/>
      <c r="S60" s="39"/>
      <c r="T60" s="39"/>
      <c r="U60" s="39"/>
      <c r="V60" s="39"/>
      <c r="W60" s="39"/>
    </row>
    <row r="61" spans="1:23" ht="15.75" customHeight="1" x14ac:dyDescent="0.25">
      <c r="A61" s="39"/>
      <c r="B61" s="39"/>
      <c r="C61" s="39"/>
      <c r="D61" s="39"/>
      <c r="E61" s="158"/>
      <c r="F61" s="39"/>
      <c r="G61" s="39"/>
      <c r="H61" s="39"/>
      <c r="I61" s="39"/>
      <c r="J61" s="16"/>
      <c r="K61" s="111"/>
      <c r="L61" s="111"/>
      <c r="M61" s="111"/>
      <c r="N61" s="111"/>
      <c r="O61" s="39"/>
      <c r="P61" s="39"/>
      <c r="Q61" s="39"/>
      <c r="R61" s="39"/>
      <c r="S61" s="39"/>
      <c r="T61" s="39"/>
      <c r="U61" s="39"/>
      <c r="V61" s="39"/>
      <c r="W61" s="39"/>
    </row>
    <row r="62" spans="1:23" ht="15.75" customHeight="1" x14ac:dyDescent="0.25">
      <c r="A62" s="39"/>
      <c r="B62" s="39"/>
      <c r="C62" s="39"/>
      <c r="D62" s="39"/>
      <c r="E62" s="158"/>
      <c r="F62" s="39"/>
      <c r="G62" s="39"/>
      <c r="H62" s="39"/>
      <c r="I62" s="39"/>
      <c r="J62" s="16"/>
      <c r="K62" s="111"/>
      <c r="L62" s="111"/>
      <c r="M62" s="111"/>
      <c r="N62" s="111"/>
      <c r="O62" s="39"/>
      <c r="P62" s="39"/>
      <c r="Q62" s="39"/>
      <c r="R62" s="39"/>
      <c r="S62" s="39"/>
      <c r="T62" s="39"/>
      <c r="U62" s="39"/>
      <c r="V62" s="39"/>
      <c r="W62" s="39"/>
    </row>
    <row r="63" spans="1:23" ht="15.75" customHeight="1" x14ac:dyDescent="0.25">
      <c r="A63" s="39"/>
      <c r="B63" s="39"/>
      <c r="C63" s="39"/>
      <c r="D63" s="39"/>
      <c r="E63" s="158"/>
      <c r="F63" s="39"/>
      <c r="G63" s="39"/>
      <c r="H63" s="39"/>
      <c r="I63" s="39"/>
      <c r="J63" s="16"/>
      <c r="K63" s="111"/>
      <c r="L63" s="111"/>
      <c r="M63" s="111"/>
      <c r="N63" s="111"/>
      <c r="O63" s="39"/>
      <c r="P63" s="39"/>
      <c r="Q63" s="39"/>
      <c r="R63" s="39"/>
      <c r="S63" s="39"/>
      <c r="T63" s="39"/>
      <c r="U63" s="39"/>
      <c r="V63" s="39"/>
      <c r="W63" s="39"/>
    </row>
    <row r="64" spans="1:23" ht="15.75" customHeight="1" x14ac:dyDescent="0.25">
      <c r="A64" s="39"/>
      <c r="B64" s="39"/>
      <c r="C64" s="39"/>
      <c r="D64" s="39"/>
      <c r="E64" s="158"/>
      <c r="F64" s="39"/>
      <c r="G64" s="39"/>
      <c r="H64" s="39"/>
      <c r="I64" s="39"/>
      <c r="J64" s="16"/>
      <c r="K64" s="111"/>
      <c r="L64" s="111"/>
      <c r="M64" s="111"/>
      <c r="N64" s="111"/>
      <c r="O64" s="39"/>
      <c r="P64" s="39"/>
      <c r="Q64" s="39"/>
      <c r="R64" s="39"/>
      <c r="S64" s="39"/>
      <c r="T64" s="39"/>
      <c r="U64" s="39"/>
      <c r="V64" s="39"/>
      <c r="W64" s="39"/>
    </row>
    <row r="65" spans="1:23" ht="15.75" customHeight="1" x14ac:dyDescent="0.25">
      <c r="A65" s="39"/>
      <c r="B65" s="39"/>
      <c r="C65" s="39"/>
      <c r="D65" s="39"/>
      <c r="E65" s="158"/>
      <c r="F65" s="39"/>
      <c r="G65" s="39"/>
      <c r="H65" s="39"/>
      <c r="I65" s="39"/>
      <c r="J65" s="16"/>
      <c r="K65" s="111"/>
      <c r="L65" s="111"/>
      <c r="M65" s="111"/>
      <c r="N65" s="111"/>
      <c r="O65" s="39"/>
      <c r="P65" s="39"/>
      <c r="Q65" s="39"/>
      <c r="R65" s="39"/>
      <c r="S65" s="39"/>
      <c r="T65" s="39"/>
      <c r="U65" s="39"/>
      <c r="V65" s="39"/>
      <c r="W65" s="39"/>
    </row>
    <row r="66" spans="1:23" ht="15.75" customHeight="1" x14ac:dyDescent="0.25">
      <c r="A66" s="39"/>
      <c r="B66" s="39"/>
      <c r="C66" s="39"/>
      <c r="D66" s="39"/>
      <c r="E66" s="158"/>
      <c r="F66" s="39"/>
      <c r="G66" s="39"/>
      <c r="H66" s="39"/>
      <c r="I66" s="39"/>
      <c r="J66" s="16"/>
      <c r="K66" s="111"/>
      <c r="L66" s="111"/>
      <c r="M66" s="111"/>
      <c r="N66" s="111"/>
      <c r="O66" s="39"/>
      <c r="P66" s="39"/>
      <c r="Q66" s="39"/>
      <c r="R66" s="39"/>
      <c r="S66" s="39"/>
      <c r="T66" s="39"/>
      <c r="U66" s="39"/>
      <c r="V66" s="39"/>
      <c r="W66" s="39"/>
    </row>
    <row r="67" spans="1:23" ht="15.75" customHeight="1" x14ac:dyDescent="0.25">
      <c r="A67" s="39"/>
      <c r="B67" s="39"/>
      <c r="C67" s="39"/>
      <c r="D67" s="39"/>
      <c r="E67" s="158"/>
      <c r="F67" s="39"/>
      <c r="G67" s="39"/>
      <c r="H67" s="39"/>
      <c r="I67" s="39"/>
      <c r="J67" s="16"/>
      <c r="K67" s="111"/>
      <c r="L67" s="111"/>
      <c r="M67" s="111"/>
      <c r="N67" s="111"/>
      <c r="O67" s="39"/>
      <c r="P67" s="39"/>
      <c r="Q67" s="39"/>
      <c r="R67" s="39"/>
      <c r="S67" s="39"/>
      <c r="T67" s="39"/>
      <c r="U67" s="39"/>
      <c r="V67" s="39"/>
      <c r="W67" s="39"/>
    </row>
    <row r="68" spans="1:23" ht="15.75" customHeight="1" x14ac:dyDescent="0.25">
      <c r="A68" s="39"/>
      <c r="B68" s="39"/>
      <c r="C68" s="39"/>
      <c r="D68" s="39"/>
      <c r="E68" s="158"/>
      <c r="F68" s="39"/>
      <c r="G68" s="39"/>
      <c r="H68" s="39"/>
      <c r="I68" s="39"/>
      <c r="J68" s="16"/>
      <c r="K68" s="111"/>
      <c r="L68" s="111"/>
      <c r="M68" s="111"/>
      <c r="N68" s="111"/>
      <c r="O68" s="39"/>
      <c r="P68" s="39"/>
      <c r="Q68" s="39"/>
      <c r="R68" s="39"/>
      <c r="S68" s="39"/>
      <c r="T68" s="39"/>
      <c r="U68" s="39"/>
      <c r="V68" s="39"/>
      <c r="W68" s="39"/>
    </row>
    <row r="69" spans="1:23" ht="15.75" customHeight="1" x14ac:dyDescent="0.25">
      <c r="A69" s="39"/>
      <c r="B69" s="39"/>
      <c r="C69" s="39"/>
      <c r="D69" s="39"/>
      <c r="E69" s="158"/>
      <c r="F69" s="39"/>
      <c r="G69" s="39"/>
      <c r="H69" s="39"/>
      <c r="I69" s="39"/>
      <c r="J69" s="16"/>
      <c r="K69" s="16"/>
      <c r="L69" s="16"/>
      <c r="M69" s="16"/>
      <c r="N69" s="16"/>
      <c r="O69" s="39"/>
      <c r="P69" s="39"/>
      <c r="Q69" s="39"/>
      <c r="R69" s="39"/>
      <c r="S69" s="39"/>
      <c r="T69" s="39"/>
      <c r="U69" s="39"/>
      <c r="V69" s="39"/>
      <c r="W69" s="39"/>
    </row>
    <row r="70" spans="1:23" ht="15.75" customHeight="1" x14ac:dyDescent="0.25">
      <c r="A70" s="39"/>
      <c r="B70" s="39"/>
      <c r="C70" s="39"/>
      <c r="D70" s="39"/>
      <c r="E70" s="158"/>
      <c r="F70" s="39"/>
      <c r="G70" s="39"/>
      <c r="H70" s="39"/>
      <c r="I70" s="39"/>
      <c r="J70" s="16"/>
      <c r="K70" s="16"/>
      <c r="L70" s="16"/>
      <c r="M70" s="16"/>
      <c r="N70" s="16"/>
      <c r="O70" s="39"/>
      <c r="P70" s="39"/>
      <c r="Q70" s="39"/>
      <c r="R70" s="39"/>
      <c r="S70" s="39"/>
      <c r="T70" s="39"/>
      <c r="U70" s="39"/>
      <c r="V70" s="39"/>
      <c r="W70" s="39"/>
    </row>
    <row r="71" spans="1:23" ht="15.75" customHeight="1" x14ac:dyDescent="0.25">
      <c r="A71" s="39"/>
      <c r="B71" s="39"/>
      <c r="C71" s="39"/>
      <c r="D71" s="39"/>
      <c r="E71" s="158"/>
      <c r="F71" s="39"/>
      <c r="G71" s="39"/>
      <c r="H71" s="39"/>
      <c r="I71" s="39"/>
      <c r="J71" s="16"/>
      <c r="K71" s="16"/>
      <c r="L71" s="16"/>
      <c r="M71" s="16"/>
      <c r="N71" s="16"/>
      <c r="O71" s="39"/>
      <c r="P71" s="39"/>
      <c r="Q71" s="39"/>
      <c r="R71" s="39"/>
      <c r="S71" s="39"/>
      <c r="T71" s="39"/>
      <c r="U71" s="39"/>
      <c r="V71" s="39"/>
      <c r="W71" s="39"/>
    </row>
    <row r="72" spans="1:23" ht="15.75" customHeight="1" x14ac:dyDescent="0.25">
      <c r="A72" s="39"/>
      <c r="B72" s="39"/>
      <c r="C72" s="39"/>
      <c r="D72" s="39"/>
      <c r="E72" s="158"/>
      <c r="F72" s="39"/>
      <c r="G72" s="39"/>
      <c r="H72" s="39"/>
      <c r="I72" s="39"/>
      <c r="J72" s="16"/>
      <c r="K72" s="16"/>
      <c r="L72" s="16"/>
      <c r="M72" s="16"/>
      <c r="N72" s="16"/>
      <c r="O72" s="39"/>
      <c r="P72" s="39"/>
      <c r="Q72" s="39"/>
      <c r="R72" s="39"/>
      <c r="S72" s="39"/>
      <c r="T72" s="39"/>
      <c r="U72" s="39"/>
      <c r="V72" s="39"/>
      <c r="W72" s="39"/>
    </row>
    <row r="73" spans="1:23" ht="15.75" customHeight="1" x14ac:dyDescent="0.25">
      <c r="A73" s="39"/>
      <c r="B73" s="39"/>
      <c r="C73" s="39"/>
      <c r="D73" s="39"/>
      <c r="E73" s="158"/>
      <c r="F73" s="39"/>
      <c r="G73" s="39"/>
      <c r="H73" s="39"/>
      <c r="I73" s="39"/>
      <c r="J73" s="16"/>
      <c r="K73" s="16"/>
      <c r="L73" s="16"/>
      <c r="M73" s="16"/>
      <c r="N73" s="16"/>
      <c r="O73" s="39"/>
      <c r="P73" s="39"/>
      <c r="Q73" s="39"/>
      <c r="R73" s="39"/>
      <c r="S73" s="39"/>
      <c r="T73" s="39"/>
      <c r="U73" s="39"/>
      <c r="V73" s="39"/>
      <c r="W73" s="39"/>
    </row>
    <row r="74" spans="1:23" ht="15.75" customHeight="1" x14ac:dyDescent="0.25">
      <c r="A74" s="39"/>
      <c r="B74" s="39"/>
      <c r="C74" s="39"/>
      <c r="D74" s="39"/>
      <c r="E74" s="158"/>
      <c r="F74" s="39"/>
      <c r="G74" s="39"/>
      <c r="H74" s="39"/>
      <c r="I74" s="39"/>
      <c r="J74" s="16"/>
      <c r="K74" s="16"/>
      <c r="L74" s="16"/>
      <c r="M74" s="16"/>
      <c r="N74" s="16"/>
      <c r="O74" s="39"/>
      <c r="P74" s="39"/>
      <c r="Q74" s="39"/>
      <c r="R74" s="39"/>
      <c r="S74" s="39"/>
      <c r="T74" s="39"/>
      <c r="U74" s="39"/>
      <c r="V74" s="39"/>
      <c r="W74" s="39"/>
    </row>
    <row r="75" spans="1:23" ht="15.75" customHeight="1" x14ac:dyDescent="0.25">
      <c r="A75" s="39"/>
      <c r="B75" s="39"/>
      <c r="C75" s="39"/>
      <c r="D75" s="39"/>
      <c r="E75" s="158"/>
      <c r="F75" s="39"/>
      <c r="G75" s="39"/>
      <c r="H75" s="39"/>
      <c r="I75" s="39"/>
      <c r="J75" s="16"/>
      <c r="K75" s="16"/>
      <c r="L75" s="16"/>
      <c r="M75" s="16"/>
      <c r="N75" s="16"/>
      <c r="O75" s="39"/>
      <c r="P75" s="39"/>
      <c r="Q75" s="39"/>
      <c r="R75" s="39"/>
      <c r="S75" s="39"/>
      <c r="T75" s="39"/>
      <c r="U75" s="39"/>
      <c r="V75" s="39"/>
      <c r="W75" s="39"/>
    </row>
    <row r="76" spans="1:23" ht="15.75" customHeight="1" x14ac:dyDescent="0.25">
      <c r="A76" s="39"/>
      <c r="B76" s="39"/>
      <c r="C76" s="39"/>
      <c r="D76" s="39"/>
      <c r="E76" s="158"/>
      <c r="F76" s="39"/>
      <c r="G76" s="39"/>
      <c r="H76" s="39"/>
      <c r="I76" s="39"/>
      <c r="J76" s="16"/>
      <c r="K76" s="16"/>
      <c r="L76" s="16"/>
      <c r="M76" s="16"/>
      <c r="N76" s="16"/>
      <c r="O76" s="39"/>
      <c r="P76" s="39"/>
      <c r="Q76" s="39"/>
      <c r="R76" s="39"/>
      <c r="S76" s="39"/>
      <c r="T76" s="39"/>
      <c r="U76" s="39"/>
      <c r="V76" s="39"/>
      <c r="W76" s="39"/>
    </row>
    <row r="77" spans="1:23" ht="15.75" customHeight="1" x14ac:dyDescent="0.25">
      <c r="A77" s="39"/>
      <c r="B77" s="39"/>
      <c r="C77" s="39"/>
      <c r="D77" s="39"/>
      <c r="E77" s="158"/>
      <c r="F77" s="39"/>
      <c r="G77" s="39"/>
      <c r="H77" s="39"/>
      <c r="I77" s="39"/>
      <c r="J77" s="16"/>
      <c r="K77" s="16"/>
      <c r="L77" s="16"/>
      <c r="M77" s="16"/>
      <c r="N77" s="16"/>
      <c r="O77" s="39"/>
      <c r="P77" s="39"/>
      <c r="Q77" s="39"/>
      <c r="R77" s="39"/>
      <c r="S77" s="39"/>
      <c r="T77" s="39"/>
      <c r="U77" s="39"/>
      <c r="V77" s="39"/>
      <c r="W77" s="39"/>
    </row>
    <row r="78" spans="1:23" ht="15.75" customHeight="1" x14ac:dyDescent="0.25">
      <c r="A78" s="39"/>
      <c r="B78" s="39"/>
      <c r="C78" s="39"/>
      <c r="D78" s="39"/>
      <c r="E78" s="158"/>
      <c r="F78" s="39"/>
      <c r="G78" s="39"/>
      <c r="H78" s="39"/>
      <c r="I78" s="39"/>
      <c r="J78" s="16"/>
      <c r="K78" s="16"/>
      <c r="L78" s="16"/>
      <c r="M78" s="16"/>
      <c r="N78" s="16"/>
      <c r="O78" s="39"/>
      <c r="P78" s="39"/>
      <c r="Q78" s="39"/>
      <c r="R78" s="39"/>
      <c r="S78" s="39"/>
      <c r="T78" s="39"/>
      <c r="U78" s="39"/>
      <c r="V78" s="39"/>
      <c r="W78" s="39"/>
    </row>
    <row r="79" spans="1:23" ht="15.75" customHeight="1" x14ac:dyDescent="0.25">
      <c r="A79" s="39"/>
      <c r="B79" s="39"/>
      <c r="C79" s="39"/>
      <c r="D79" s="39"/>
      <c r="E79" s="158"/>
      <c r="F79" s="39"/>
      <c r="G79" s="39"/>
      <c r="H79" s="39"/>
      <c r="I79" s="39"/>
      <c r="J79" s="16"/>
      <c r="K79" s="16"/>
      <c r="L79" s="16"/>
      <c r="M79" s="16"/>
      <c r="N79" s="16"/>
      <c r="O79" s="39"/>
      <c r="P79" s="39"/>
      <c r="Q79" s="39"/>
      <c r="R79" s="39"/>
      <c r="S79" s="39"/>
      <c r="T79" s="39"/>
      <c r="U79" s="39"/>
      <c r="V79" s="39"/>
      <c r="W79" s="39"/>
    </row>
    <row r="80" spans="1:23" ht="15.75" customHeight="1" x14ac:dyDescent="0.25">
      <c r="A80" s="39"/>
      <c r="B80" s="39"/>
      <c r="C80" s="39"/>
      <c r="D80" s="39"/>
      <c r="E80" s="158"/>
      <c r="F80" s="39"/>
      <c r="G80" s="39"/>
      <c r="H80" s="39"/>
      <c r="I80" s="39"/>
      <c r="J80" s="16"/>
      <c r="K80" s="16"/>
      <c r="L80" s="16"/>
      <c r="M80" s="16"/>
      <c r="N80" s="16"/>
      <c r="O80" s="39"/>
      <c r="P80" s="39"/>
      <c r="Q80" s="39"/>
      <c r="R80" s="39"/>
      <c r="S80" s="39"/>
      <c r="T80" s="39"/>
      <c r="U80" s="39"/>
      <c r="V80" s="39"/>
      <c r="W80" s="39"/>
    </row>
    <row r="81" spans="1:23" ht="15.75" customHeight="1" x14ac:dyDescent="0.25">
      <c r="A81" s="39"/>
      <c r="B81" s="39"/>
      <c r="C81" s="39"/>
      <c r="D81" s="39"/>
      <c r="E81" s="158"/>
      <c r="F81" s="39"/>
      <c r="G81" s="39"/>
      <c r="H81" s="39"/>
      <c r="I81" s="39"/>
      <c r="J81" s="16"/>
      <c r="K81" s="16"/>
      <c r="L81" s="16"/>
      <c r="M81" s="16"/>
      <c r="N81" s="16"/>
      <c r="O81" s="39"/>
      <c r="P81" s="39"/>
      <c r="Q81" s="39"/>
      <c r="R81" s="39"/>
      <c r="S81" s="39"/>
      <c r="T81" s="39"/>
      <c r="U81" s="39"/>
      <c r="V81" s="39"/>
      <c r="W81" s="39"/>
    </row>
    <row r="82" spans="1:23" ht="15.75" customHeight="1" x14ac:dyDescent="0.25">
      <c r="A82" s="39"/>
      <c r="B82" s="39"/>
      <c r="C82" s="39"/>
      <c r="D82" s="39"/>
      <c r="E82" s="158"/>
      <c r="F82" s="39"/>
      <c r="G82" s="39"/>
      <c r="H82" s="39"/>
      <c r="I82" s="39"/>
      <c r="J82" s="16"/>
      <c r="K82" s="16"/>
      <c r="L82" s="16"/>
      <c r="M82" s="16"/>
      <c r="N82" s="16"/>
      <c r="O82" s="39"/>
      <c r="P82" s="39"/>
      <c r="Q82" s="39"/>
      <c r="R82" s="39"/>
      <c r="S82" s="39"/>
      <c r="T82" s="39"/>
      <c r="U82" s="39"/>
      <c r="V82" s="39"/>
      <c r="W82" s="39"/>
    </row>
    <row r="83" spans="1:23" ht="15.75" customHeight="1" x14ac:dyDescent="0.25">
      <c r="A83" s="39"/>
      <c r="B83" s="39"/>
      <c r="C83" s="39"/>
      <c r="D83" s="39"/>
      <c r="E83" s="158"/>
      <c r="F83" s="39"/>
      <c r="G83" s="39"/>
      <c r="H83" s="39"/>
      <c r="I83" s="39"/>
      <c r="J83" s="16"/>
      <c r="K83" s="16"/>
      <c r="L83" s="16"/>
      <c r="M83" s="16"/>
      <c r="N83" s="16"/>
      <c r="O83" s="39"/>
      <c r="P83" s="39"/>
      <c r="Q83" s="39"/>
      <c r="R83" s="39"/>
      <c r="S83" s="39"/>
      <c r="T83" s="39"/>
      <c r="U83" s="39"/>
      <c r="V83" s="39"/>
      <c r="W83" s="39"/>
    </row>
    <row r="84" spans="1:23" ht="15.75" customHeight="1" x14ac:dyDescent="0.25">
      <c r="A84" s="39"/>
      <c r="B84" s="39"/>
      <c r="C84" s="39"/>
      <c r="D84" s="39"/>
      <c r="E84" s="158"/>
      <c r="F84" s="39"/>
      <c r="G84" s="39"/>
      <c r="H84" s="39"/>
      <c r="I84" s="39"/>
      <c r="J84" s="16"/>
      <c r="K84" s="16"/>
      <c r="L84" s="16"/>
      <c r="M84" s="16"/>
      <c r="N84" s="16"/>
      <c r="O84" s="39"/>
      <c r="P84" s="39"/>
      <c r="Q84" s="39"/>
      <c r="R84" s="39"/>
      <c r="S84" s="39"/>
      <c r="T84" s="39"/>
      <c r="U84" s="39"/>
      <c r="V84" s="39"/>
      <c r="W84" s="39"/>
    </row>
    <row r="85" spans="1:23" ht="15.75" customHeight="1" x14ac:dyDescent="0.25">
      <c r="A85" s="39"/>
      <c r="B85" s="39"/>
      <c r="C85" s="39"/>
      <c r="D85" s="39"/>
      <c r="E85" s="158"/>
      <c r="F85" s="39"/>
      <c r="G85" s="39"/>
      <c r="H85" s="39"/>
      <c r="I85" s="39"/>
      <c r="J85" s="16"/>
      <c r="K85" s="16"/>
      <c r="L85" s="16"/>
      <c r="M85" s="16"/>
      <c r="N85" s="16"/>
      <c r="O85" s="39"/>
      <c r="P85" s="39"/>
      <c r="Q85" s="39"/>
      <c r="R85" s="39"/>
      <c r="S85" s="39"/>
      <c r="T85" s="39"/>
      <c r="U85" s="39"/>
      <c r="V85" s="39"/>
      <c r="W85" s="39"/>
    </row>
    <row r="86" spans="1:23" ht="15.75" customHeight="1" x14ac:dyDescent="0.25">
      <c r="A86" s="39"/>
      <c r="B86" s="39"/>
      <c r="C86" s="39"/>
      <c r="D86" s="39"/>
      <c r="E86" s="158"/>
      <c r="F86" s="39"/>
      <c r="G86" s="39"/>
      <c r="H86" s="39"/>
      <c r="I86" s="39"/>
      <c r="J86" s="16"/>
      <c r="K86" s="16"/>
      <c r="L86" s="16"/>
      <c r="M86" s="16"/>
      <c r="N86" s="16"/>
      <c r="O86" s="39"/>
      <c r="P86" s="39"/>
      <c r="Q86" s="39"/>
      <c r="R86" s="39"/>
      <c r="S86" s="39"/>
      <c r="T86" s="39"/>
      <c r="U86" s="39"/>
      <c r="V86" s="39"/>
      <c r="W86" s="39"/>
    </row>
    <row r="87" spans="1:23" ht="15.75" customHeight="1" x14ac:dyDescent="0.25">
      <c r="A87" s="39"/>
      <c r="B87" s="39"/>
      <c r="C87" s="39"/>
      <c r="D87" s="39"/>
      <c r="E87" s="158"/>
      <c r="F87" s="39"/>
      <c r="G87" s="39"/>
      <c r="H87" s="39"/>
      <c r="I87" s="39"/>
      <c r="J87" s="16"/>
      <c r="K87" s="16"/>
      <c r="L87" s="16"/>
      <c r="M87" s="16"/>
      <c r="N87" s="16"/>
      <c r="O87" s="39"/>
      <c r="P87" s="39"/>
      <c r="Q87" s="39"/>
      <c r="R87" s="39"/>
      <c r="S87" s="39"/>
      <c r="T87" s="39"/>
      <c r="U87" s="39"/>
      <c r="V87" s="39"/>
      <c r="W87" s="39"/>
    </row>
    <row r="88" spans="1:23" ht="15.75" customHeight="1" x14ac:dyDescent="0.25">
      <c r="A88" s="39"/>
      <c r="B88" s="39"/>
      <c r="C88" s="39"/>
      <c r="D88" s="39"/>
      <c r="E88" s="158"/>
      <c r="F88" s="39"/>
      <c r="G88" s="39"/>
      <c r="H88" s="39"/>
      <c r="I88" s="39"/>
      <c r="J88" s="16"/>
      <c r="K88" s="16"/>
      <c r="L88" s="16"/>
      <c r="M88" s="16"/>
      <c r="N88" s="16"/>
      <c r="O88" s="39"/>
      <c r="P88" s="39"/>
      <c r="Q88" s="39"/>
      <c r="R88" s="39"/>
      <c r="S88" s="39"/>
      <c r="T88" s="39"/>
      <c r="U88" s="39"/>
      <c r="V88" s="39"/>
      <c r="W88" s="39"/>
    </row>
    <row r="89" spans="1:23" ht="15.75" customHeight="1" x14ac:dyDescent="0.25">
      <c r="A89" s="39"/>
      <c r="B89" s="39"/>
      <c r="C89" s="39"/>
      <c r="D89" s="39"/>
      <c r="E89" s="158"/>
      <c r="F89" s="39"/>
      <c r="G89" s="39"/>
      <c r="H89" s="39"/>
      <c r="I89" s="39"/>
      <c r="J89" s="16"/>
      <c r="K89" s="16"/>
      <c r="L89" s="16"/>
      <c r="M89" s="16"/>
      <c r="N89" s="16"/>
      <c r="O89" s="39"/>
      <c r="P89" s="39"/>
      <c r="Q89" s="39"/>
      <c r="R89" s="39"/>
      <c r="S89" s="39"/>
      <c r="T89" s="39"/>
      <c r="U89" s="39"/>
      <c r="V89" s="39"/>
      <c r="W89" s="39"/>
    </row>
    <row r="90" spans="1:23" ht="15.75" customHeight="1" x14ac:dyDescent="0.25">
      <c r="A90" s="39"/>
      <c r="B90" s="39"/>
      <c r="C90" s="39"/>
      <c r="D90" s="39"/>
      <c r="E90" s="158"/>
      <c r="F90" s="39"/>
      <c r="G90" s="39"/>
      <c r="H90" s="39"/>
      <c r="I90" s="39"/>
      <c r="J90" s="16"/>
      <c r="K90" s="16"/>
      <c r="L90" s="16"/>
      <c r="M90" s="16"/>
      <c r="N90" s="16"/>
      <c r="O90" s="39"/>
      <c r="P90" s="39"/>
      <c r="Q90" s="39"/>
      <c r="R90" s="39"/>
      <c r="S90" s="39"/>
      <c r="T90" s="39"/>
      <c r="U90" s="39"/>
      <c r="V90" s="39"/>
      <c r="W90" s="39"/>
    </row>
    <row r="91" spans="1:23" ht="15.75" customHeight="1" x14ac:dyDescent="0.25">
      <c r="A91" s="39"/>
      <c r="B91" s="39"/>
      <c r="C91" s="39"/>
      <c r="D91" s="39"/>
      <c r="E91" s="158"/>
      <c r="F91" s="39"/>
      <c r="G91" s="39"/>
      <c r="H91" s="39"/>
      <c r="I91" s="39"/>
      <c r="J91" s="16"/>
      <c r="K91" s="16"/>
      <c r="L91" s="16"/>
      <c r="M91" s="16"/>
      <c r="N91" s="16"/>
      <c r="O91" s="39"/>
      <c r="P91" s="39"/>
      <c r="Q91" s="39"/>
      <c r="R91" s="39"/>
      <c r="S91" s="39"/>
      <c r="T91" s="39"/>
      <c r="U91" s="39"/>
      <c r="V91" s="39"/>
      <c r="W91" s="39"/>
    </row>
    <row r="92" spans="1:23" ht="15.75" customHeight="1" x14ac:dyDescent="0.25">
      <c r="A92" s="39"/>
      <c r="B92" s="39"/>
      <c r="C92" s="39"/>
      <c r="D92" s="39"/>
      <c r="E92" s="158"/>
      <c r="F92" s="39"/>
      <c r="G92" s="39"/>
      <c r="H92" s="39"/>
      <c r="I92" s="39"/>
      <c r="J92" s="16"/>
      <c r="K92" s="16"/>
      <c r="L92" s="16"/>
      <c r="M92" s="16"/>
      <c r="N92" s="16"/>
      <c r="O92" s="39"/>
      <c r="P92" s="39"/>
      <c r="Q92" s="39"/>
      <c r="R92" s="39"/>
      <c r="S92" s="39"/>
      <c r="T92" s="39"/>
      <c r="U92" s="39"/>
      <c r="V92" s="39"/>
      <c r="W92" s="39"/>
    </row>
    <row r="93" spans="1:23" ht="15.75" customHeight="1" x14ac:dyDescent="0.25">
      <c r="A93" s="39"/>
      <c r="B93" s="39"/>
      <c r="C93" s="39"/>
      <c r="D93" s="39"/>
      <c r="E93" s="158"/>
      <c r="F93" s="39"/>
      <c r="G93" s="39"/>
      <c r="H93" s="39"/>
      <c r="I93" s="39"/>
      <c r="J93" s="16"/>
      <c r="K93" s="16"/>
      <c r="L93" s="16"/>
      <c r="M93" s="16"/>
      <c r="N93" s="16"/>
      <c r="O93" s="39"/>
      <c r="P93" s="39"/>
      <c r="Q93" s="39"/>
      <c r="R93" s="39"/>
      <c r="S93" s="39"/>
      <c r="T93" s="39"/>
      <c r="U93" s="39"/>
      <c r="V93" s="39"/>
      <c r="W93" s="39"/>
    </row>
    <row r="94" spans="1:23" ht="15.75" customHeight="1" x14ac:dyDescent="0.25">
      <c r="A94" s="39"/>
      <c r="B94" s="39"/>
      <c r="C94" s="39"/>
      <c r="D94" s="39"/>
      <c r="E94" s="158"/>
      <c r="F94" s="39"/>
      <c r="G94" s="39"/>
      <c r="H94" s="39"/>
      <c r="I94" s="39"/>
      <c r="J94" s="16"/>
      <c r="K94" s="16"/>
      <c r="L94" s="16"/>
      <c r="M94" s="16"/>
      <c r="N94" s="16"/>
      <c r="O94" s="39"/>
      <c r="P94" s="39"/>
      <c r="Q94" s="39"/>
      <c r="R94" s="39"/>
      <c r="S94" s="39"/>
      <c r="T94" s="39"/>
      <c r="U94" s="39"/>
      <c r="V94" s="39"/>
      <c r="W94" s="39"/>
    </row>
    <row r="95" spans="1:23" ht="15.75" customHeight="1" x14ac:dyDescent="0.25">
      <c r="A95" s="39"/>
      <c r="B95" s="39"/>
      <c r="C95" s="39"/>
      <c r="D95" s="39"/>
      <c r="E95" s="158"/>
      <c r="F95" s="39"/>
      <c r="G95" s="39"/>
      <c r="H95" s="39"/>
      <c r="I95" s="39"/>
      <c r="J95" s="16"/>
      <c r="K95" s="16"/>
      <c r="L95" s="16"/>
      <c r="M95" s="16"/>
      <c r="N95" s="16"/>
      <c r="O95" s="39"/>
      <c r="P95" s="39"/>
      <c r="Q95" s="39"/>
      <c r="R95" s="39"/>
      <c r="S95" s="39"/>
      <c r="T95" s="39"/>
      <c r="U95" s="39"/>
      <c r="V95" s="39"/>
      <c r="W95" s="39"/>
    </row>
    <row r="96" spans="1:23" ht="15.75" customHeight="1" x14ac:dyDescent="0.25">
      <c r="A96" s="39"/>
      <c r="B96" s="39"/>
      <c r="C96" s="39"/>
      <c r="D96" s="39"/>
      <c r="E96" s="158"/>
      <c r="F96" s="39"/>
      <c r="G96" s="39"/>
      <c r="H96" s="39"/>
      <c r="I96" s="39"/>
      <c r="J96" s="16"/>
      <c r="K96" s="16"/>
      <c r="L96" s="16"/>
      <c r="M96" s="16"/>
      <c r="N96" s="16"/>
      <c r="O96" s="39"/>
      <c r="P96" s="39"/>
      <c r="Q96" s="39"/>
      <c r="R96" s="39"/>
      <c r="S96" s="39"/>
      <c r="T96" s="39"/>
      <c r="U96" s="39"/>
      <c r="V96" s="39"/>
      <c r="W96" s="39"/>
    </row>
    <row r="97" spans="1:23" ht="15.75" customHeight="1" x14ac:dyDescent="0.25">
      <c r="A97" s="39"/>
      <c r="B97" s="39"/>
      <c r="C97" s="39"/>
      <c r="D97" s="39"/>
      <c r="E97" s="158"/>
      <c r="F97" s="39"/>
      <c r="G97" s="39"/>
      <c r="H97" s="39"/>
      <c r="I97" s="39"/>
      <c r="J97" s="16"/>
      <c r="K97" s="16"/>
      <c r="L97" s="16"/>
      <c r="M97" s="16"/>
      <c r="N97" s="16"/>
      <c r="O97" s="39"/>
      <c r="P97" s="39"/>
      <c r="Q97" s="39"/>
      <c r="R97" s="39"/>
      <c r="S97" s="39"/>
      <c r="T97" s="39"/>
      <c r="U97" s="39"/>
      <c r="V97" s="39"/>
      <c r="W97" s="39"/>
    </row>
    <row r="98" spans="1:23" ht="15.75" customHeight="1" x14ac:dyDescent="0.25">
      <c r="A98" s="39"/>
      <c r="B98" s="39"/>
      <c r="C98" s="39"/>
      <c r="D98" s="39"/>
      <c r="E98" s="158"/>
      <c r="F98" s="39"/>
      <c r="G98" s="39"/>
      <c r="H98" s="39"/>
      <c r="I98" s="39"/>
      <c r="J98" s="16"/>
      <c r="K98" s="16"/>
      <c r="L98" s="16"/>
      <c r="M98" s="16"/>
      <c r="N98" s="16"/>
      <c r="O98" s="39"/>
      <c r="P98" s="39"/>
      <c r="Q98" s="39"/>
      <c r="R98" s="39"/>
      <c r="S98" s="39"/>
      <c r="T98" s="39"/>
      <c r="U98" s="39"/>
      <c r="V98" s="39"/>
      <c r="W98" s="39"/>
    </row>
    <row r="99" spans="1:23" ht="15.75" customHeight="1" x14ac:dyDescent="0.25">
      <c r="A99" s="39"/>
      <c r="B99" s="39"/>
      <c r="C99" s="39"/>
      <c r="D99" s="39"/>
      <c r="E99" s="158"/>
      <c r="F99" s="39"/>
      <c r="G99" s="39"/>
      <c r="H99" s="39"/>
      <c r="I99" s="39"/>
      <c r="J99" s="16"/>
      <c r="K99" s="16"/>
      <c r="L99" s="16"/>
      <c r="M99" s="16"/>
      <c r="N99" s="16"/>
      <c r="O99" s="39"/>
      <c r="P99" s="39"/>
      <c r="Q99" s="39"/>
      <c r="R99" s="39"/>
      <c r="S99" s="39"/>
      <c r="T99" s="39"/>
      <c r="U99" s="39"/>
      <c r="V99" s="39"/>
      <c r="W99" s="39"/>
    </row>
    <row r="100" spans="1:23" ht="15.75" customHeight="1" x14ac:dyDescent="0.25">
      <c r="A100" s="39"/>
      <c r="B100" s="39"/>
      <c r="C100" s="39"/>
      <c r="D100" s="39"/>
      <c r="E100" s="158"/>
      <c r="F100" s="39"/>
      <c r="G100" s="39"/>
      <c r="H100" s="39"/>
      <c r="I100" s="39"/>
      <c r="J100" s="16"/>
      <c r="K100" s="16"/>
      <c r="L100" s="16"/>
      <c r="M100" s="16"/>
      <c r="N100" s="16"/>
      <c r="O100" s="39"/>
      <c r="P100" s="39"/>
      <c r="Q100" s="39"/>
      <c r="R100" s="39"/>
      <c r="S100" s="39"/>
      <c r="T100" s="39"/>
      <c r="U100" s="39"/>
      <c r="V100" s="39"/>
      <c r="W100" s="39"/>
    </row>
    <row r="101" spans="1:23" ht="15.75" customHeight="1" x14ac:dyDescent="0.25">
      <c r="A101" s="39"/>
      <c r="B101" s="39"/>
      <c r="C101" s="39"/>
      <c r="D101" s="39"/>
      <c r="E101" s="158"/>
      <c r="F101" s="39"/>
      <c r="G101" s="39"/>
      <c r="H101" s="39"/>
      <c r="I101" s="39"/>
      <c r="J101" s="16"/>
      <c r="K101" s="16"/>
      <c r="L101" s="16"/>
      <c r="M101" s="16"/>
      <c r="N101" s="16"/>
      <c r="O101" s="39"/>
      <c r="P101" s="39"/>
      <c r="Q101" s="39"/>
      <c r="R101" s="39"/>
      <c r="S101" s="39"/>
      <c r="T101" s="39"/>
      <c r="U101" s="39"/>
      <c r="V101" s="39"/>
      <c r="W101" s="39"/>
    </row>
    <row r="102" spans="1:23" ht="15.75" customHeight="1" x14ac:dyDescent="0.25">
      <c r="A102" s="39"/>
      <c r="B102" s="39"/>
      <c r="C102" s="39"/>
      <c r="D102" s="39"/>
      <c r="E102" s="158"/>
      <c r="F102" s="39"/>
      <c r="G102" s="39"/>
      <c r="H102" s="39"/>
      <c r="I102" s="39"/>
      <c r="J102" s="16"/>
      <c r="K102" s="16"/>
      <c r="L102" s="16"/>
      <c r="M102" s="16"/>
      <c r="N102" s="16"/>
      <c r="O102" s="39"/>
      <c r="P102" s="39"/>
      <c r="Q102" s="39"/>
      <c r="R102" s="39"/>
      <c r="S102" s="39"/>
      <c r="T102" s="39"/>
      <c r="U102" s="39"/>
      <c r="V102" s="39"/>
      <c r="W102" s="39"/>
    </row>
    <row r="103" spans="1:23" ht="15.75" customHeight="1" x14ac:dyDescent="0.25">
      <c r="A103" s="39"/>
      <c r="B103" s="39"/>
      <c r="C103" s="39"/>
      <c r="D103" s="39"/>
      <c r="E103" s="158"/>
      <c r="F103" s="39"/>
      <c r="G103" s="39"/>
      <c r="H103" s="39"/>
      <c r="I103" s="39"/>
      <c r="J103" s="16"/>
      <c r="K103" s="16"/>
      <c r="L103" s="16"/>
      <c r="M103" s="16"/>
      <c r="N103" s="16"/>
      <c r="O103" s="39"/>
      <c r="P103" s="39"/>
      <c r="Q103" s="39"/>
      <c r="R103" s="39"/>
      <c r="S103" s="39"/>
      <c r="T103" s="39"/>
      <c r="U103" s="39"/>
      <c r="V103" s="39"/>
      <c r="W103" s="39"/>
    </row>
    <row r="104" spans="1:23" ht="15.75" customHeight="1" x14ac:dyDescent="0.25">
      <c r="A104" s="39"/>
      <c r="B104" s="39"/>
      <c r="C104" s="39"/>
      <c r="D104" s="39"/>
      <c r="E104" s="158"/>
      <c r="F104" s="39"/>
      <c r="G104" s="39"/>
      <c r="H104" s="39"/>
      <c r="I104" s="39"/>
      <c r="J104" s="16"/>
      <c r="K104" s="16"/>
      <c r="L104" s="16"/>
      <c r="M104" s="16"/>
      <c r="N104" s="16"/>
      <c r="O104" s="39"/>
      <c r="P104" s="39"/>
      <c r="Q104" s="39"/>
      <c r="R104" s="39"/>
      <c r="S104" s="39"/>
      <c r="T104" s="39"/>
      <c r="U104" s="39"/>
      <c r="V104" s="39"/>
      <c r="W104" s="39"/>
    </row>
    <row r="105" spans="1:23" ht="15.75" customHeight="1" x14ac:dyDescent="0.25">
      <c r="A105" s="39"/>
      <c r="B105" s="39"/>
      <c r="C105" s="39"/>
      <c r="D105" s="39"/>
      <c r="E105" s="158"/>
      <c r="F105" s="39"/>
      <c r="G105" s="39"/>
      <c r="H105" s="39"/>
      <c r="I105" s="39"/>
      <c r="J105" s="16"/>
      <c r="K105" s="16"/>
      <c r="L105" s="16"/>
      <c r="M105" s="16"/>
      <c r="N105" s="16"/>
      <c r="O105" s="39"/>
      <c r="P105" s="39"/>
      <c r="Q105" s="39"/>
      <c r="R105" s="39"/>
      <c r="S105" s="39"/>
      <c r="T105" s="39"/>
      <c r="U105" s="39"/>
      <c r="V105" s="39"/>
      <c r="W105" s="39"/>
    </row>
    <row r="106" spans="1:23" ht="15.75" customHeight="1" x14ac:dyDescent="0.25">
      <c r="A106" s="39"/>
      <c r="B106" s="39"/>
      <c r="C106" s="39"/>
      <c r="D106" s="39"/>
      <c r="E106" s="158"/>
      <c r="F106" s="39"/>
      <c r="G106" s="39"/>
      <c r="H106" s="39"/>
      <c r="I106" s="39"/>
      <c r="J106" s="16"/>
      <c r="K106" s="16"/>
      <c r="L106" s="16"/>
      <c r="M106" s="16"/>
      <c r="N106" s="16"/>
      <c r="O106" s="39"/>
      <c r="P106" s="39"/>
      <c r="Q106" s="39"/>
      <c r="R106" s="39"/>
      <c r="S106" s="39"/>
      <c r="T106" s="39"/>
      <c r="U106" s="39"/>
      <c r="V106" s="39"/>
      <c r="W106" s="39"/>
    </row>
    <row r="107" spans="1:23" ht="15.75" customHeight="1" x14ac:dyDescent="0.25">
      <c r="A107" s="39"/>
      <c r="B107" s="39"/>
      <c r="C107" s="39"/>
      <c r="D107" s="39"/>
      <c r="E107" s="158"/>
      <c r="F107" s="39"/>
      <c r="G107" s="39"/>
      <c r="H107" s="39"/>
      <c r="I107" s="39"/>
      <c r="J107" s="16"/>
      <c r="K107" s="16"/>
      <c r="L107" s="16"/>
      <c r="M107" s="16"/>
      <c r="N107" s="16"/>
      <c r="O107" s="39"/>
      <c r="P107" s="39"/>
      <c r="Q107" s="39"/>
      <c r="R107" s="39"/>
      <c r="S107" s="39"/>
      <c r="T107" s="39"/>
      <c r="U107" s="39"/>
      <c r="V107" s="39"/>
      <c r="W107" s="39"/>
    </row>
    <row r="108" spans="1:23" ht="15.75" customHeight="1" x14ac:dyDescent="0.25">
      <c r="A108" s="39"/>
      <c r="B108" s="39"/>
      <c r="C108" s="39"/>
      <c r="D108" s="39"/>
      <c r="E108" s="158"/>
      <c r="F108" s="39"/>
      <c r="G108" s="39"/>
      <c r="H108" s="39"/>
      <c r="I108" s="39"/>
      <c r="J108" s="16"/>
      <c r="K108" s="16"/>
      <c r="L108" s="16"/>
      <c r="M108" s="16"/>
      <c r="N108" s="16"/>
      <c r="O108" s="39"/>
      <c r="P108" s="39"/>
      <c r="Q108" s="39"/>
      <c r="R108" s="39"/>
      <c r="S108" s="39"/>
      <c r="T108" s="39"/>
      <c r="U108" s="39"/>
      <c r="V108" s="39"/>
      <c r="W108" s="39"/>
    </row>
    <row r="109" spans="1:23" ht="15.75" customHeight="1" x14ac:dyDescent="0.25">
      <c r="A109" s="39"/>
      <c r="B109" s="39"/>
      <c r="C109" s="39"/>
      <c r="D109" s="39"/>
      <c r="E109" s="158"/>
      <c r="F109" s="39"/>
      <c r="G109" s="39"/>
      <c r="H109" s="39"/>
      <c r="I109" s="39"/>
      <c r="J109" s="16"/>
      <c r="K109" s="16"/>
      <c r="L109" s="16"/>
      <c r="M109" s="16"/>
      <c r="N109" s="16"/>
      <c r="O109" s="39"/>
      <c r="P109" s="39"/>
      <c r="Q109" s="39"/>
      <c r="R109" s="39"/>
      <c r="S109" s="39"/>
      <c r="T109" s="39"/>
      <c r="U109" s="39"/>
      <c r="V109" s="39"/>
      <c r="W109" s="39"/>
    </row>
    <row r="110" spans="1:23" ht="15.75" customHeight="1" x14ac:dyDescent="0.25">
      <c r="A110" s="39"/>
      <c r="B110" s="39"/>
      <c r="C110" s="39"/>
      <c r="D110" s="39"/>
      <c r="E110" s="158"/>
      <c r="F110" s="39"/>
      <c r="G110" s="39"/>
      <c r="H110" s="39"/>
      <c r="I110" s="39"/>
      <c r="J110" s="16"/>
      <c r="K110" s="16"/>
      <c r="L110" s="16"/>
      <c r="M110" s="16"/>
      <c r="N110" s="16"/>
      <c r="O110" s="39"/>
      <c r="P110" s="39"/>
      <c r="Q110" s="39"/>
      <c r="R110" s="39"/>
      <c r="S110" s="39"/>
      <c r="T110" s="39"/>
      <c r="U110" s="39"/>
      <c r="V110" s="39"/>
      <c r="W110" s="39"/>
    </row>
    <row r="111" spans="1:23" ht="15.75" customHeight="1" x14ac:dyDescent="0.25">
      <c r="A111" s="39"/>
      <c r="B111" s="39"/>
      <c r="C111" s="39"/>
      <c r="D111" s="39"/>
      <c r="E111" s="158"/>
      <c r="F111" s="39"/>
      <c r="G111" s="39"/>
      <c r="H111" s="39"/>
      <c r="I111" s="39"/>
      <c r="J111" s="16"/>
      <c r="K111" s="16"/>
      <c r="L111" s="16"/>
      <c r="M111" s="16"/>
      <c r="N111" s="16"/>
      <c r="O111" s="39"/>
      <c r="P111" s="39"/>
      <c r="Q111" s="39"/>
      <c r="R111" s="39"/>
      <c r="S111" s="39"/>
      <c r="T111" s="39"/>
      <c r="U111" s="39"/>
      <c r="V111" s="39"/>
      <c r="W111" s="39"/>
    </row>
    <row r="112" spans="1:23" ht="15.75" customHeight="1" x14ac:dyDescent="0.25">
      <c r="A112" s="39"/>
      <c r="B112" s="39"/>
      <c r="C112" s="39"/>
      <c r="D112" s="39"/>
      <c r="E112" s="158"/>
      <c r="F112" s="39"/>
      <c r="G112" s="39"/>
      <c r="H112" s="39"/>
      <c r="I112" s="39"/>
      <c r="J112" s="16"/>
      <c r="K112" s="16"/>
      <c r="L112" s="16"/>
      <c r="M112" s="16"/>
      <c r="N112" s="16"/>
      <c r="O112" s="39"/>
      <c r="P112" s="39"/>
      <c r="Q112" s="39"/>
      <c r="R112" s="39"/>
      <c r="S112" s="39"/>
      <c r="T112" s="39"/>
      <c r="U112" s="39"/>
      <c r="V112" s="39"/>
      <c r="W112" s="39"/>
    </row>
    <row r="113" spans="1:23" ht="15.75" customHeight="1" x14ac:dyDescent="0.25">
      <c r="A113" s="39"/>
      <c r="B113" s="39"/>
      <c r="C113" s="39"/>
      <c r="D113" s="39"/>
      <c r="E113" s="158"/>
      <c r="F113" s="39"/>
      <c r="G113" s="39"/>
      <c r="H113" s="39"/>
      <c r="I113" s="39"/>
      <c r="J113" s="16"/>
      <c r="K113" s="16"/>
      <c r="L113" s="16"/>
      <c r="M113" s="16"/>
      <c r="N113" s="16"/>
      <c r="O113" s="39"/>
      <c r="P113" s="39"/>
      <c r="Q113" s="39"/>
      <c r="R113" s="39"/>
      <c r="S113" s="39"/>
      <c r="T113" s="39"/>
      <c r="U113" s="39"/>
      <c r="V113" s="39"/>
      <c r="W113" s="39"/>
    </row>
    <row r="114" spans="1:23" ht="15.75" customHeight="1" x14ac:dyDescent="0.25">
      <c r="A114" s="39"/>
      <c r="B114" s="39"/>
      <c r="C114" s="39"/>
      <c r="D114" s="39"/>
      <c r="E114" s="158"/>
      <c r="F114" s="39"/>
      <c r="G114" s="39"/>
      <c r="H114" s="39"/>
      <c r="I114" s="39"/>
      <c r="J114" s="16"/>
      <c r="K114" s="16"/>
      <c r="L114" s="16"/>
      <c r="M114" s="16"/>
      <c r="N114" s="16"/>
      <c r="O114" s="39"/>
      <c r="P114" s="39"/>
      <c r="Q114" s="39"/>
      <c r="R114" s="39"/>
      <c r="S114" s="39"/>
      <c r="T114" s="39"/>
      <c r="U114" s="39"/>
      <c r="V114" s="39"/>
      <c r="W114" s="39"/>
    </row>
    <row r="115" spans="1:23" ht="15.75" customHeight="1" x14ac:dyDescent="0.25">
      <c r="A115" s="39"/>
      <c r="B115" s="39"/>
      <c r="C115" s="39"/>
      <c r="D115" s="39"/>
      <c r="E115" s="158"/>
      <c r="F115" s="39"/>
      <c r="G115" s="39"/>
      <c r="H115" s="62"/>
      <c r="I115" s="39"/>
      <c r="J115" s="16"/>
      <c r="K115" s="111"/>
      <c r="L115" s="111"/>
      <c r="M115" s="111"/>
      <c r="N115" s="111"/>
      <c r="O115" s="39"/>
      <c r="P115" s="39"/>
      <c r="Q115" s="39"/>
      <c r="R115" s="39"/>
      <c r="S115" s="39"/>
      <c r="T115" s="39"/>
      <c r="U115" s="39"/>
      <c r="V115" s="39"/>
      <c r="W115" s="39"/>
    </row>
    <row r="116" spans="1:23" ht="15.75" customHeight="1" x14ac:dyDescent="0.25">
      <c r="A116" s="39"/>
      <c r="B116" s="39"/>
      <c r="C116" s="39"/>
      <c r="D116" s="39"/>
      <c r="E116" s="158"/>
      <c r="F116" s="39"/>
      <c r="G116" s="39"/>
      <c r="H116" s="62"/>
      <c r="I116" s="39"/>
      <c r="J116" s="129" t="s">
        <v>205</v>
      </c>
      <c r="K116" s="111"/>
      <c r="L116" s="111"/>
      <c r="M116" s="111"/>
      <c r="N116" s="111"/>
      <c r="O116" s="39"/>
      <c r="P116" s="39"/>
      <c r="Q116" s="39"/>
      <c r="R116" s="39"/>
      <c r="S116" s="39"/>
      <c r="T116" s="39"/>
      <c r="U116" s="39"/>
      <c r="V116" s="39"/>
      <c r="W116" s="39"/>
    </row>
    <row r="117" spans="1:23" ht="15.75" customHeight="1" x14ac:dyDescent="0.25">
      <c r="A117" s="39"/>
      <c r="B117" s="39"/>
      <c r="C117" s="39"/>
      <c r="D117" s="39"/>
      <c r="E117" s="158"/>
      <c r="F117" s="39"/>
      <c r="G117" s="39"/>
      <c r="H117" s="62"/>
      <c r="I117" s="39"/>
      <c r="J117" s="129" t="s">
        <v>206</v>
      </c>
      <c r="K117" s="111"/>
      <c r="L117" s="111"/>
      <c r="M117" s="111"/>
      <c r="N117" s="111"/>
      <c r="O117" s="39"/>
      <c r="P117" s="39"/>
      <c r="Q117" s="39"/>
      <c r="R117" s="39"/>
      <c r="S117" s="39"/>
      <c r="T117" s="39"/>
      <c r="U117" s="39"/>
      <c r="V117" s="39"/>
      <c r="W117" s="39"/>
    </row>
    <row r="118" spans="1:23" ht="15.75" customHeight="1" x14ac:dyDescent="0.25">
      <c r="A118" s="39"/>
      <c r="B118" s="39"/>
      <c r="C118" s="39"/>
      <c r="D118" s="39"/>
      <c r="E118" s="158"/>
      <c r="F118" s="39"/>
      <c r="G118" s="39"/>
      <c r="H118" s="62"/>
      <c r="I118" s="39"/>
      <c r="J118" s="16"/>
      <c r="K118" s="111"/>
      <c r="L118" s="111"/>
      <c r="M118" s="111"/>
      <c r="N118" s="111"/>
      <c r="O118" s="39"/>
      <c r="P118" s="39"/>
      <c r="Q118" s="39"/>
      <c r="R118" s="39"/>
      <c r="S118" s="39"/>
      <c r="T118" s="39"/>
      <c r="U118" s="39"/>
      <c r="V118" s="39"/>
      <c r="W118" s="39"/>
    </row>
    <row r="119" spans="1:23" ht="15.75" customHeight="1" x14ac:dyDescent="0.25">
      <c r="A119" s="39"/>
      <c r="B119" s="39"/>
      <c r="C119" s="39"/>
      <c r="D119" s="39"/>
      <c r="E119" s="158"/>
      <c r="F119" s="39"/>
      <c r="G119" s="39"/>
      <c r="H119" s="62"/>
      <c r="I119" s="39"/>
      <c r="J119" s="16"/>
      <c r="K119" s="111"/>
      <c r="L119" s="111"/>
      <c r="M119" s="111"/>
      <c r="N119" s="111"/>
      <c r="O119" s="39"/>
      <c r="P119" s="39"/>
      <c r="Q119" s="39"/>
      <c r="R119" s="39"/>
      <c r="S119" s="39"/>
      <c r="T119" s="39"/>
      <c r="U119" s="39"/>
      <c r="V119" s="39"/>
      <c r="W119" s="39"/>
    </row>
    <row r="120" spans="1:23" ht="15.75" customHeight="1" x14ac:dyDescent="0.25">
      <c r="A120" s="39"/>
      <c r="B120" s="39"/>
      <c r="C120" s="39"/>
      <c r="D120" s="39"/>
      <c r="E120" s="158"/>
      <c r="F120" s="39"/>
      <c r="G120" s="39"/>
      <c r="H120" s="62"/>
      <c r="I120" s="39"/>
      <c r="J120" s="16"/>
      <c r="K120" s="111"/>
      <c r="L120" s="111"/>
      <c r="M120" s="111"/>
      <c r="N120" s="111"/>
      <c r="O120" s="39"/>
      <c r="P120" s="39"/>
      <c r="Q120" s="43" t="s">
        <v>77</v>
      </c>
      <c r="R120" s="56" t="s">
        <v>124</v>
      </c>
      <c r="S120" s="39"/>
      <c r="T120" s="39"/>
      <c r="U120" s="39"/>
      <c r="V120" s="39"/>
      <c r="W120" s="39"/>
    </row>
    <row r="121" spans="1:23" ht="15.75" customHeight="1" x14ac:dyDescent="0.25">
      <c r="A121" s="39"/>
      <c r="B121" s="39"/>
      <c r="C121" s="39"/>
      <c r="D121" s="39"/>
      <c r="E121" s="158"/>
      <c r="F121" s="39"/>
      <c r="G121" s="39"/>
      <c r="H121" s="62"/>
      <c r="I121" s="39"/>
      <c r="J121" s="16"/>
      <c r="K121" s="111"/>
      <c r="L121" s="111"/>
      <c r="M121" s="111"/>
      <c r="N121" s="111"/>
      <c r="O121" s="39"/>
      <c r="P121" s="39"/>
      <c r="Q121" s="58">
        <v>2022</v>
      </c>
      <c r="R121" s="57">
        <f>COUNTIF(D2:D58,Q121)</f>
        <v>11</v>
      </c>
      <c r="S121" s="39"/>
      <c r="T121" s="39"/>
      <c r="U121" s="39"/>
      <c r="V121" s="39"/>
      <c r="W121" s="39"/>
    </row>
    <row r="122" spans="1:23" ht="15.75" customHeight="1" x14ac:dyDescent="0.25">
      <c r="A122" s="39"/>
      <c r="B122" s="39"/>
      <c r="C122" s="39"/>
      <c r="D122" s="39"/>
      <c r="E122" s="158"/>
      <c r="F122" s="39"/>
      <c r="G122" s="39"/>
      <c r="H122" s="62"/>
      <c r="I122" s="39"/>
      <c r="J122" s="16"/>
      <c r="K122" s="111"/>
      <c r="L122" s="111"/>
      <c r="M122" s="111"/>
      <c r="N122" s="111"/>
      <c r="O122" s="39"/>
      <c r="P122" s="39"/>
      <c r="Q122" s="144">
        <v>2021</v>
      </c>
      <c r="R122" s="145">
        <f>COUNTIF(D3:D59,Q122)</f>
        <v>3</v>
      </c>
      <c r="S122" s="39"/>
      <c r="T122" s="39"/>
      <c r="U122" s="39"/>
      <c r="V122" s="39"/>
      <c r="W122" s="39"/>
    </row>
    <row r="123" spans="1:23" ht="15.75" customHeight="1" x14ac:dyDescent="0.25">
      <c r="A123" s="39"/>
      <c r="B123" s="39"/>
      <c r="C123" s="39"/>
      <c r="D123" s="39"/>
      <c r="E123" s="158"/>
      <c r="F123" s="39"/>
      <c r="G123" s="39"/>
      <c r="H123" s="62"/>
      <c r="I123" s="39"/>
      <c r="J123" s="16"/>
      <c r="K123" s="111"/>
      <c r="L123" s="111"/>
      <c r="M123" s="111"/>
      <c r="N123" s="111"/>
      <c r="O123" s="39"/>
      <c r="P123" s="39"/>
      <c r="Q123" s="45">
        <v>2020</v>
      </c>
      <c r="R123" s="46">
        <f>COUNTIF(D3:D59,Q123)</f>
        <v>2</v>
      </c>
      <c r="S123" s="39"/>
      <c r="T123" s="39"/>
      <c r="U123" s="39"/>
      <c r="V123" s="39"/>
      <c r="W123" s="39"/>
    </row>
    <row r="124" spans="1:23" ht="15.75" customHeight="1" x14ac:dyDescent="0.25">
      <c r="A124" s="39"/>
      <c r="B124" s="39"/>
      <c r="C124" s="39"/>
      <c r="D124" s="39"/>
      <c r="E124" s="158"/>
      <c r="F124" s="39"/>
      <c r="G124" s="39"/>
      <c r="H124" s="62"/>
      <c r="I124" s="39"/>
      <c r="J124" s="16"/>
      <c r="K124" s="111"/>
      <c r="L124" s="111"/>
      <c r="M124" s="111"/>
      <c r="N124" s="111"/>
      <c r="O124" s="39"/>
      <c r="P124" s="39"/>
      <c r="Q124" s="45">
        <v>2019</v>
      </c>
      <c r="R124" s="46">
        <f>COUNTIF(D3:D59,Q124)</f>
        <v>5</v>
      </c>
      <c r="S124" s="39"/>
      <c r="T124" s="39"/>
      <c r="U124" s="39"/>
      <c r="V124" s="39"/>
      <c r="W124" s="39"/>
    </row>
    <row r="125" spans="1:23" ht="15.75" customHeight="1" x14ac:dyDescent="0.25">
      <c r="A125" s="39"/>
      <c r="B125" s="39"/>
      <c r="C125" s="39"/>
      <c r="D125" s="39"/>
      <c r="E125" s="158"/>
      <c r="F125" s="39"/>
      <c r="G125" s="39"/>
      <c r="H125" s="39"/>
      <c r="I125" s="39"/>
      <c r="J125" s="16"/>
      <c r="K125" s="16"/>
      <c r="L125" s="16"/>
      <c r="M125" s="16"/>
      <c r="N125" s="16"/>
      <c r="O125" s="39"/>
      <c r="P125" s="39"/>
      <c r="Q125" s="45">
        <v>2018</v>
      </c>
      <c r="R125" s="46">
        <f>COUNTIF(D3:D59,Q125)</f>
        <v>0</v>
      </c>
      <c r="S125" s="39"/>
      <c r="T125" s="39"/>
      <c r="U125" s="39"/>
      <c r="V125" s="39"/>
      <c r="W125" s="39"/>
    </row>
    <row r="126" spans="1:23" ht="15.75" customHeight="1" x14ac:dyDescent="0.25">
      <c r="A126" s="39"/>
      <c r="B126" s="39"/>
      <c r="C126" s="39"/>
      <c r="D126" s="39"/>
      <c r="E126" s="158"/>
      <c r="F126" s="39"/>
      <c r="G126" s="39"/>
      <c r="H126" s="39"/>
      <c r="I126" s="39"/>
      <c r="J126" s="16"/>
      <c r="K126" s="16"/>
      <c r="L126" s="16"/>
      <c r="M126" s="16"/>
      <c r="N126" s="16"/>
      <c r="O126" s="39"/>
      <c r="P126" s="39"/>
      <c r="Q126" s="45">
        <v>2017</v>
      </c>
      <c r="R126" s="46">
        <f>COUNTIF(D3:D59,Q126)</f>
        <v>0</v>
      </c>
      <c r="S126" s="39"/>
      <c r="T126" s="39"/>
      <c r="U126" s="39"/>
      <c r="V126" s="39"/>
      <c r="W126" s="39"/>
    </row>
    <row r="127" spans="1:23" ht="15.75" customHeight="1" x14ac:dyDescent="0.25">
      <c r="A127" s="39"/>
      <c r="B127" s="39"/>
      <c r="C127" s="39"/>
      <c r="D127" s="39"/>
      <c r="E127" s="158"/>
      <c r="F127" s="39"/>
      <c r="G127" s="39"/>
      <c r="H127" s="39"/>
      <c r="I127" s="39"/>
      <c r="J127" s="16"/>
      <c r="K127" s="16"/>
      <c r="L127" s="16"/>
      <c r="M127" s="16"/>
      <c r="N127" s="16"/>
      <c r="O127" s="39"/>
      <c r="P127" s="39"/>
      <c r="Q127" s="45">
        <v>2016</v>
      </c>
      <c r="R127" s="46">
        <f>COUNTIF(D3:D59,Q127)</f>
        <v>0</v>
      </c>
      <c r="S127" s="39"/>
      <c r="T127" s="39"/>
      <c r="U127" s="39"/>
      <c r="V127" s="39"/>
      <c r="W127" s="39"/>
    </row>
    <row r="128" spans="1:23" ht="15.75" customHeight="1" x14ac:dyDescent="0.25">
      <c r="A128" s="39"/>
      <c r="B128" s="39"/>
      <c r="C128" s="39"/>
      <c r="D128" s="39"/>
      <c r="E128" s="158"/>
      <c r="F128" s="39"/>
      <c r="G128" s="39"/>
      <c r="H128" s="39"/>
      <c r="I128" s="39"/>
      <c r="J128" s="16"/>
      <c r="K128" s="16"/>
      <c r="L128" s="16"/>
      <c r="M128" s="16"/>
      <c r="N128" s="16"/>
      <c r="O128" s="39"/>
      <c r="P128" s="39"/>
      <c r="Q128" s="45">
        <v>2015</v>
      </c>
      <c r="R128" s="46">
        <f>COUNTIF(D3:D59,Q128)</f>
        <v>1</v>
      </c>
      <c r="S128" s="39"/>
      <c r="T128" s="39"/>
      <c r="U128" s="39"/>
      <c r="V128" s="39"/>
      <c r="W128" s="39"/>
    </row>
    <row r="129" spans="1:23" ht="15.75" customHeight="1" x14ac:dyDescent="0.25">
      <c r="A129" s="39"/>
      <c r="B129" s="39"/>
      <c r="C129" s="39"/>
      <c r="D129" s="39"/>
      <c r="E129" s="158"/>
      <c r="F129" s="39"/>
      <c r="G129" s="39"/>
      <c r="H129" s="39"/>
      <c r="I129" s="39"/>
      <c r="J129" s="16"/>
      <c r="K129" s="16"/>
      <c r="L129" s="16"/>
      <c r="M129" s="16"/>
      <c r="N129" s="16"/>
      <c r="O129" s="39"/>
      <c r="P129" s="39"/>
      <c r="Q129" s="45">
        <v>2014</v>
      </c>
      <c r="R129" s="46">
        <f>COUNTIF(D3:D59,Q129)</f>
        <v>0</v>
      </c>
      <c r="S129" s="39"/>
      <c r="T129" s="39"/>
      <c r="U129" s="39"/>
      <c r="V129" s="39"/>
      <c r="W129" s="39"/>
    </row>
    <row r="130" spans="1:23" ht="15.75" customHeight="1" x14ac:dyDescent="0.25">
      <c r="A130" s="39"/>
      <c r="B130" s="39"/>
      <c r="C130" s="39"/>
      <c r="D130" s="39"/>
      <c r="E130" s="158"/>
      <c r="F130" s="39"/>
      <c r="G130" s="39"/>
      <c r="H130" s="39"/>
      <c r="I130" s="39"/>
      <c r="J130" s="16"/>
      <c r="K130" s="16"/>
      <c r="L130" s="16"/>
      <c r="M130" s="16"/>
      <c r="N130" s="16"/>
      <c r="O130" s="39"/>
      <c r="P130" s="39"/>
      <c r="Q130" s="45">
        <v>2013</v>
      </c>
      <c r="R130" s="46">
        <f>COUNTIF(D3:D59,Q130)</f>
        <v>0</v>
      </c>
      <c r="S130" s="39"/>
      <c r="T130" s="39"/>
      <c r="U130" s="39"/>
      <c r="V130" s="39"/>
      <c r="W130" s="39"/>
    </row>
    <row r="131" spans="1:23" ht="15.75" customHeight="1" x14ac:dyDescent="0.25">
      <c r="A131" s="39"/>
      <c r="B131" s="39"/>
      <c r="C131" s="39"/>
      <c r="D131" s="39"/>
      <c r="E131" s="158"/>
      <c r="F131" s="39"/>
      <c r="G131" s="39"/>
      <c r="H131" s="39"/>
      <c r="I131" s="39"/>
      <c r="J131" s="16"/>
      <c r="K131" s="16"/>
      <c r="L131" s="16"/>
      <c r="M131" s="16"/>
      <c r="N131" s="16"/>
      <c r="O131" s="39"/>
      <c r="P131" s="39"/>
      <c r="Q131" s="45">
        <v>2012</v>
      </c>
      <c r="R131" s="46">
        <f>COUNTIF(D3:D59,Q131)</f>
        <v>1</v>
      </c>
      <c r="S131" s="39"/>
      <c r="T131" s="39"/>
      <c r="U131" s="39"/>
      <c r="V131" s="39"/>
      <c r="W131" s="39"/>
    </row>
    <row r="132" spans="1:23" ht="15.75" customHeight="1" x14ac:dyDescent="0.25">
      <c r="A132" s="39"/>
      <c r="B132" s="39"/>
      <c r="C132" s="39"/>
      <c r="D132" s="39"/>
      <c r="E132" s="158"/>
      <c r="F132" s="39"/>
      <c r="G132" s="39"/>
      <c r="H132" s="39"/>
      <c r="I132" s="39"/>
      <c r="J132" s="16"/>
      <c r="K132" s="16"/>
      <c r="L132" s="16"/>
      <c r="M132" s="16"/>
      <c r="N132" s="16"/>
      <c r="O132" s="39"/>
      <c r="P132" s="39"/>
      <c r="Q132" s="45">
        <v>2011</v>
      </c>
      <c r="R132" s="46">
        <f>COUNTIF(D3:D59,Q132)</f>
        <v>2</v>
      </c>
      <c r="S132" s="39"/>
      <c r="T132" s="39"/>
      <c r="U132" s="39"/>
      <c r="V132" s="39"/>
      <c r="W132" s="39"/>
    </row>
    <row r="133" spans="1:23" ht="15.75" customHeight="1" x14ac:dyDescent="0.25">
      <c r="A133" s="39"/>
      <c r="B133" s="39"/>
      <c r="C133" s="39"/>
      <c r="D133" s="39"/>
      <c r="E133" s="158"/>
      <c r="F133" s="39"/>
      <c r="G133" s="39"/>
      <c r="H133" s="39"/>
      <c r="I133" s="39"/>
      <c r="J133" s="16"/>
      <c r="K133" s="16"/>
      <c r="L133" s="16"/>
      <c r="M133" s="16"/>
      <c r="N133" s="16"/>
      <c r="O133" s="39"/>
      <c r="P133" s="39"/>
      <c r="Q133" s="45">
        <v>2010</v>
      </c>
      <c r="R133" s="46">
        <f>COUNTIF(D3:D59,Q133)</f>
        <v>0</v>
      </c>
      <c r="S133" s="39"/>
      <c r="T133" s="39"/>
      <c r="U133" s="39"/>
      <c r="V133" s="39"/>
      <c r="W133" s="39"/>
    </row>
    <row r="134" spans="1:23" ht="15.75" customHeight="1" x14ac:dyDescent="0.25">
      <c r="A134" s="39"/>
      <c r="B134" s="39"/>
      <c r="C134" s="39"/>
      <c r="D134" s="39"/>
      <c r="E134" s="158"/>
      <c r="F134" s="39"/>
      <c r="G134" s="39"/>
      <c r="H134" s="39"/>
      <c r="I134" s="39"/>
      <c r="J134" s="16"/>
      <c r="K134" s="16"/>
      <c r="L134" s="16"/>
      <c r="M134" s="16"/>
      <c r="N134" s="16"/>
      <c r="O134" s="39"/>
      <c r="P134" s="39"/>
      <c r="Q134" s="45">
        <v>2009</v>
      </c>
      <c r="R134" s="46">
        <f>COUNTIF(D3:D59,Q134)</f>
        <v>0</v>
      </c>
      <c r="S134" s="39"/>
      <c r="T134" s="39"/>
      <c r="U134" s="39"/>
      <c r="V134" s="39"/>
      <c r="W134" s="39"/>
    </row>
    <row r="135" spans="1:23" ht="15.75" customHeight="1" x14ac:dyDescent="0.25">
      <c r="A135" s="39"/>
      <c r="B135" s="39"/>
      <c r="C135" s="39"/>
      <c r="D135" s="39"/>
      <c r="E135" s="158"/>
      <c r="F135" s="39"/>
      <c r="G135" s="39"/>
      <c r="H135" s="39"/>
      <c r="I135" s="39"/>
      <c r="J135" s="16"/>
      <c r="K135" s="16"/>
      <c r="L135" s="16"/>
      <c r="M135" s="16"/>
      <c r="N135" s="16"/>
      <c r="O135" s="39"/>
      <c r="P135" s="39"/>
      <c r="Q135" s="45">
        <v>2008</v>
      </c>
      <c r="R135" s="46">
        <f>COUNTIF(D3:D59,Q135)</f>
        <v>0</v>
      </c>
      <c r="S135" s="39"/>
      <c r="T135" s="39"/>
      <c r="U135" s="39"/>
      <c r="V135" s="39"/>
      <c r="W135" s="39"/>
    </row>
    <row r="136" spans="1:23" ht="15.75" customHeight="1" x14ac:dyDescent="0.25">
      <c r="A136" s="39"/>
      <c r="B136" s="39"/>
      <c r="C136" s="39"/>
      <c r="D136" s="39"/>
      <c r="E136" s="158"/>
      <c r="F136" s="39"/>
      <c r="G136" s="39"/>
      <c r="H136" s="39"/>
      <c r="I136" s="39"/>
      <c r="J136" s="16"/>
      <c r="K136" s="16"/>
      <c r="L136" s="16"/>
      <c r="M136" s="16"/>
      <c r="N136" s="16"/>
      <c r="O136" s="39"/>
      <c r="P136" s="39"/>
      <c r="Q136" s="45">
        <v>2007</v>
      </c>
      <c r="R136" s="46">
        <f>COUNTIF(D3:D59,Q136)</f>
        <v>0</v>
      </c>
      <c r="S136" s="39"/>
      <c r="T136" s="39"/>
      <c r="U136" s="39"/>
      <c r="V136" s="39"/>
      <c r="W136" s="39"/>
    </row>
    <row r="137" spans="1:23" ht="15.75" customHeight="1" x14ac:dyDescent="0.25">
      <c r="A137" s="39"/>
      <c r="B137" s="39"/>
      <c r="C137" s="39"/>
      <c r="D137" s="39"/>
      <c r="E137" s="158"/>
      <c r="F137" s="39"/>
      <c r="G137" s="39"/>
      <c r="H137" s="39"/>
      <c r="I137" s="39"/>
      <c r="J137" s="16"/>
      <c r="K137" s="16"/>
      <c r="L137" s="16"/>
      <c r="M137" s="16"/>
      <c r="N137" s="16"/>
      <c r="O137" s="39"/>
      <c r="P137" s="39"/>
      <c r="Q137" s="45">
        <v>2006</v>
      </c>
      <c r="R137" s="46">
        <f>COUNTIF(D3:D59,Q137)</f>
        <v>0</v>
      </c>
      <c r="S137" s="39"/>
      <c r="T137" s="39"/>
      <c r="U137" s="39"/>
      <c r="V137" s="39"/>
      <c r="W137" s="39"/>
    </row>
    <row r="138" spans="1:23" ht="15.75" customHeight="1" x14ac:dyDescent="0.25">
      <c r="A138" s="39"/>
      <c r="B138" s="39"/>
      <c r="C138" s="39"/>
      <c r="D138" s="39"/>
      <c r="E138" s="158"/>
      <c r="F138" s="39"/>
      <c r="G138" s="39"/>
      <c r="H138" s="39"/>
      <c r="I138" s="39"/>
      <c r="J138" s="16"/>
      <c r="K138" s="16"/>
      <c r="L138" s="16"/>
      <c r="M138" s="16"/>
      <c r="N138" s="16"/>
      <c r="O138" s="39"/>
      <c r="P138" s="39"/>
      <c r="Q138" s="45">
        <v>2005</v>
      </c>
      <c r="R138" s="46">
        <f>COUNTIF(D3:D59,Q138)</f>
        <v>1</v>
      </c>
      <c r="S138" s="39"/>
      <c r="T138" s="39"/>
      <c r="U138" s="39"/>
      <c r="V138" s="39"/>
      <c r="W138" s="39"/>
    </row>
    <row r="139" spans="1:23" ht="15.75" customHeight="1" x14ac:dyDescent="0.25">
      <c r="A139" s="39"/>
      <c r="B139" s="39"/>
      <c r="C139" s="39"/>
      <c r="D139" s="39"/>
      <c r="E139" s="158"/>
      <c r="F139" s="39"/>
      <c r="G139" s="39"/>
      <c r="H139" s="39"/>
      <c r="I139" s="39"/>
      <c r="J139" s="16"/>
      <c r="K139" s="16"/>
      <c r="L139" s="16"/>
      <c r="M139" s="16"/>
      <c r="N139" s="16"/>
      <c r="O139" s="39"/>
      <c r="P139" s="39"/>
      <c r="Q139" s="45">
        <v>2004</v>
      </c>
      <c r="R139" s="46">
        <f>COUNTIF(D3:D59,Q139)</f>
        <v>0</v>
      </c>
      <c r="S139" s="39"/>
      <c r="T139" s="39"/>
      <c r="U139" s="39"/>
      <c r="V139" s="39"/>
      <c r="W139" s="39"/>
    </row>
    <row r="140" spans="1:23" ht="15.75" customHeight="1" x14ac:dyDescent="0.25">
      <c r="A140" s="39"/>
      <c r="B140" s="39"/>
      <c r="C140" s="39"/>
      <c r="D140" s="39"/>
      <c r="E140" s="158"/>
      <c r="F140" s="39"/>
      <c r="G140" s="39"/>
      <c r="H140" s="39"/>
      <c r="I140" s="39"/>
      <c r="J140" s="16"/>
      <c r="K140" s="16"/>
      <c r="L140" s="16"/>
      <c r="M140" s="16"/>
      <c r="N140" s="16"/>
      <c r="O140" s="39"/>
      <c r="P140" s="39"/>
      <c r="Q140" s="45">
        <v>2003</v>
      </c>
      <c r="R140" s="46">
        <f>COUNTIF(D3:D59,Q140)</f>
        <v>1</v>
      </c>
      <c r="S140" s="39"/>
      <c r="T140" s="39"/>
      <c r="U140" s="39"/>
      <c r="V140" s="39"/>
      <c r="W140" s="39"/>
    </row>
    <row r="141" spans="1:23" ht="15.75" customHeight="1" x14ac:dyDescent="0.25">
      <c r="A141" s="39"/>
      <c r="B141" s="39"/>
      <c r="C141" s="39"/>
      <c r="D141" s="39"/>
      <c r="E141" s="158"/>
      <c r="F141" s="39"/>
      <c r="G141" s="39"/>
      <c r="H141" s="39"/>
      <c r="I141" s="39"/>
      <c r="J141" s="16"/>
      <c r="K141" s="16"/>
      <c r="L141" s="16"/>
      <c r="M141" s="16"/>
      <c r="N141" s="16"/>
      <c r="O141" s="39"/>
      <c r="P141" s="39"/>
      <c r="Q141" s="45">
        <v>2002</v>
      </c>
      <c r="R141" s="46">
        <f>COUNTIF(D3:D59,Q141)</f>
        <v>0</v>
      </c>
      <c r="S141" s="39"/>
      <c r="T141" s="39"/>
      <c r="U141" s="39"/>
      <c r="V141" s="39"/>
      <c r="W141" s="39"/>
    </row>
    <row r="142" spans="1:23" ht="15.75" customHeight="1" x14ac:dyDescent="0.25">
      <c r="A142" s="39"/>
      <c r="B142" s="39"/>
      <c r="C142" s="39"/>
      <c r="D142" s="39"/>
      <c r="E142" s="158"/>
      <c r="F142" s="39"/>
      <c r="G142" s="39"/>
      <c r="H142" s="39"/>
      <c r="I142" s="39"/>
      <c r="J142" s="16"/>
      <c r="K142" s="16"/>
      <c r="L142" s="16"/>
      <c r="M142" s="16"/>
      <c r="N142" s="16"/>
      <c r="O142" s="39"/>
      <c r="P142" s="39"/>
      <c r="Q142" s="45">
        <v>2001</v>
      </c>
      <c r="R142" s="46">
        <f>COUNTIF(D3:D59,Q142)</f>
        <v>0</v>
      </c>
      <c r="S142" s="39"/>
      <c r="T142" s="39"/>
      <c r="U142" s="39"/>
      <c r="V142" s="39"/>
      <c r="W142" s="39"/>
    </row>
    <row r="143" spans="1:23" ht="15.75" customHeight="1" x14ac:dyDescent="0.25">
      <c r="A143" s="39"/>
      <c r="B143" s="39"/>
      <c r="C143" s="39"/>
      <c r="D143" s="39"/>
      <c r="E143" s="158"/>
      <c r="F143" s="39"/>
      <c r="G143" s="39"/>
      <c r="H143" s="39"/>
      <c r="I143" s="39"/>
      <c r="J143" s="16"/>
      <c r="K143" s="16"/>
      <c r="L143" s="16"/>
      <c r="M143" s="16"/>
      <c r="N143" s="16"/>
      <c r="O143" s="39"/>
      <c r="P143" s="39"/>
      <c r="Q143" s="45">
        <v>2000</v>
      </c>
      <c r="R143" s="46">
        <f>COUNTIF(D3:D59,Q143)</f>
        <v>1</v>
      </c>
      <c r="S143" s="39"/>
      <c r="T143" s="39"/>
      <c r="U143" s="39"/>
      <c r="V143" s="39"/>
      <c r="W143" s="39"/>
    </row>
    <row r="144" spans="1:23" ht="15.75" customHeight="1" x14ac:dyDescent="0.25">
      <c r="A144" s="39"/>
      <c r="B144" s="39"/>
      <c r="C144" s="39"/>
      <c r="D144" s="39"/>
      <c r="E144" s="158"/>
      <c r="F144" s="39"/>
      <c r="G144" s="39"/>
      <c r="H144" s="39"/>
      <c r="I144" s="39"/>
      <c r="J144" s="16"/>
      <c r="K144" s="16"/>
      <c r="L144" s="16"/>
      <c r="M144" s="16"/>
      <c r="N144" s="16"/>
      <c r="O144" s="39"/>
      <c r="P144" s="39"/>
      <c r="Q144" s="45">
        <v>1999</v>
      </c>
      <c r="R144" s="46">
        <f>COUNTIF(D3:D59,Q144)</f>
        <v>1</v>
      </c>
      <c r="S144" s="39"/>
      <c r="T144" s="39"/>
      <c r="U144" s="39"/>
      <c r="V144" s="39"/>
      <c r="W144" s="39"/>
    </row>
    <row r="145" spans="1:23" ht="15.75" customHeight="1" x14ac:dyDescent="0.25">
      <c r="A145" s="39"/>
      <c r="B145" s="39"/>
      <c r="C145" s="39"/>
      <c r="D145" s="39"/>
      <c r="E145" s="158"/>
      <c r="F145" s="39"/>
      <c r="G145" s="39"/>
      <c r="H145" s="39"/>
      <c r="I145" s="39"/>
      <c r="J145" s="16"/>
      <c r="K145" s="16"/>
      <c r="L145" s="16"/>
      <c r="M145" s="16"/>
      <c r="N145" s="16"/>
      <c r="O145" s="39"/>
      <c r="P145" s="39"/>
      <c r="Q145" s="45">
        <v>1998</v>
      </c>
      <c r="R145" s="46">
        <f>COUNTIF(D3:D59,Q145)</f>
        <v>0</v>
      </c>
      <c r="S145" s="39"/>
      <c r="T145" s="39"/>
      <c r="U145" s="39"/>
      <c r="V145" s="39"/>
      <c r="W145" s="39"/>
    </row>
    <row r="146" spans="1:23" ht="15.75" customHeight="1" x14ac:dyDescent="0.25">
      <c r="A146" s="39"/>
      <c r="B146" s="39"/>
      <c r="C146" s="39"/>
      <c r="D146" s="39"/>
      <c r="E146" s="158"/>
      <c r="F146" s="39"/>
      <c r="G146" s="39"/>
      <c r="H146" s="39"/>
      <c r="I146" s="39"/>
      <c r="J146" s="16"/>
      <c r="K146" s="16"/>
      <c r="L146" s="16"/>
      <c r="M146" s="16"/>
      <c r="N146" s="16"/>
      <c r="O146" s="39"/>
      <c r="P146" s="39"/>
      <c r="Q146" s="45">
        <v>1997</v>
      </c>
      <c r="R146" s="46">
        <f>COUNTIF(D3:D45,Q146)</f>
        <v>0</v>
      </c>
      <c r="S146" s="39"/>
      <c r="T146" s="39"/>
      <c r="U146" s="39"/>
      <c r="V146" s="39"/>
      <c r="W146" s="39"/>
    </row>
    <row r="147" spans="1:23" ht="15.75" customHeight="1" x14ac:dyDescent="0.25">
      <c r="A147" s="39"/>
      <c r="B147" s="39"/>
      <c r="C147" s="39"/>
      <c r="D147" s="39"/>
      <c r="E147" s="158"/>
      <c r="F147" s="39"/>
      <c r="G147" s="39"/>
      <c r="H147" s="39"/>
      <c r="I147" s="39"/>
      <c r="J147" s="16"/>
      <c r="K147" s="16"/>
      <c r="L147" s="16"/>
      <c r="M147" s="16"/>
      <c r="N147" s="16"/>
      <c r="O147" s="39"/>
      <c r="P147" s="39"/>
      <c r="Q147" s="45">
        <v>1996</v>
      </c>
      <c r="R147" s="46">
        <f>COUNTIF(D3:D46,Q147)</f>
        <v>0</v>
      </c>
      <c r="S147" s="39"/>
      <c r="T147" s="39"/>
      <c r="U147" s="39"/>
      <c r="V147" s="39"/>
      <c r="W147" s="39"/>
    </row>
    <row r="148" spans="1:23" ht="15.75" customHeight="1" x14ac:dyDescent="0.25">
      <c r="A148" s="39"/>
      <c r="B148" s="39"/>
      <c r="C148" s="39"/>
      <c r="D148" s="39"/>
      <c r="E148" s="158"/>
      <c r="F148" s="39"/>
      <c r="G148" s="39"/>
      <c r="H148" s="39"/>
      <c r="I148" s="39"/>
      <c r="J148" s="16"/>
      <c r="K148" s="16"/>
      <c r="L148" s="16"/>
      <c r="M148" s="16"/>
      <c r="N148" s="16"/>
      <c r="O148" s="39"/>
      <c r="P148" s="39"/>
      <c r="Q148" s="45">
        <v>1995</v>
      </c>
      <c r="R148" s="46">
        <f>COUNTIF(D3:D47,Q148)</f>
        <v>0</v>
      </c>
      <c r="S148" s="39"/>
      <c r="T148" s="39"/>
      <c r="U148" s="39"/>
      <c r="V148" s="39"/>
      <c r="W148" s="39"/>
    </row>
    <row r="149" spans="1:23" ht="15.75" customHeight="1" x14ac:dyDescent="0.25">
      <c r="A149" s="39"/>
      <c r="B149" s="39"/>
      <c r="C149" s="39"/>
      <c r="D149" s="39"/>
      <c r="E149" s="158"/>
      <c r="F149" s="39"/>
      <c r="G149" s="39"/>
      <c r="H149" s="39"/>
      <c r="I149" s="39"/>
      <c r="J149" s="16"/>
      <c r="K149" s="16"/>
      <c r="L149" s="16"/>
      <c r="M149" s="16"/>
      <c r="N149" s="16"/>
      <c r="O149" s="39"/>
      <c r="P149" s="39"/>
      <c r="Q149" s="47">
        <v>1994</v>
      </c>
      <c r="R149" s="48">
        <f>COUNTIF(D3:D48,Q149)</f>
        <v>1</v>
      </c>
      <c r="S149" s="39"/>
      <c r="T149" s="39"/>
      <c r="U149" s="39"/>
      <c r="V149" s="39"/>
      <c r="W149" s="39"/>
    </row>
    <row r="150" spans="1:23" ht="15.75" customHeight="1" x14ac:dyDescent="0.25">
      <c r="A150" s="39"/>
      <c r="B150" s="39"/>
      <c r="C150" s="39"/>
      <c r="D150" s="39"/>
      <c r="E150" s="158"/>
      <c r="F150" s="39"/>
      <c r="G150" s="39"/>
      <c r="H150" s="39"/>
      <c r="I150" s="39"/>
      <c r="J150" s="16"/>
      <c r="K150" s="16"/>
      <c r="L150" s="16"/>
      <c r="M150" s="16"/>
      <c r="N150" s="16"/>
      <c r="O150" s="39"/>
      <c r="P150" s="39"/>
      <c r="Q150" s="41" t="s">
        <v>123</v>
      </c>
      <c r="R150" s="42">
        <f>SUM(R121:R149)</f>
        <v>30</v>
      </c>
      <c r="S150" s="39"/>
      <c r="T150" s="39"/>
      <c r="U150" s="39"/>
      <c r="V150" s="39"/>
      <c r="W150" s="39"/>
    </row>
    <row r="151" spans="1:23" ht="15.75" customHeight="1" x14ac:dyDescent="0.25">
      <c r="A151" s="39"/>
      <c r="B151" s="39"/>
      <c r="C151" s="39"/>
      <c r="D151" s="39"/>
      <c r="E151" s="158"/>
      <c r="F151" s="39"/>
      <c r="G151" s="39"/>
      <c r="H151" s="39"/>
      <c r="I151" s="39"/>
      <c r="J151" s="16"/>
      <c r="K151" s="16"/>
      <c r="L151" s="16"/>
      <c r="M151" s="16"/>
      <c r="N151" s="16"/>
      <c r="O151" s="39"/>
      <c r="P151" s="39"/>
      <c r="Q151" s="39"/>
      <c r="R151" s="39"/>
      <c r="S151" s="39"/>
      <c r="T151" s="39"/>
      <c r="U151" s="39"/>
      <c r="V151" s="39"/>
      <c r="W151" s="39"/>
    </row>
    <row r="152" spans="1:23" ht="15.75" customHeight="1" x14ac:dyDescent="0.25">
      <c r="A152" s="39"/>
      <c r="B152" s="39"/>
      <c r="C152" s="39"/>
      <c r="D152" s="39"/>
      <c r="E152" s="158"/>
      <c r="F152" s="39"/>
      <c r="G152" s="39"/>
      <c r="H152" s="39"/>
      <c r="I152" s="39"/>
      <c r="J152" s="16"/>
      <c r="K152" s="16"/>
      <c r="L152" s="16"/>
      <c r="M152" s="16"/>
      <c r="N152" s="16"/>
      <c r="O152" s="39"/>
      <c r="P152" s="39"/>
      <c r="Q152" s="39"/>
      <c r="R152" s="39"/>
      <c r="S152" s="39"/>
      <c r="T152" s="39"/>
      <c r="U152" s="39"/>
      <c r="V152" s="39"/>
      <c r="W152" s="39"/>
    </row>
    <row r="153" spans="1:23" ht="15.75" customHeight="1" x14ac:dyDescent="0.25">
      <c r="A153" s="39"/>
      <c r="B153" s="39"/>
      <c r="C153" s="39"/>
      <c r="D153" s="39"/>
      <c r="E153" s="158"/>
      <c r="F153" s="39"/>
      <c r="G153" s="39"/>
      <c r="H153" s="39"/>
      <c r="I153" s="39"/>
      <c r="J153" s="16"/>
      <c r="K153" s="16"/>
      <c r="L153" s="16"/>
      <c r="M153" s="16"/>
      <c r="N153" s="16"/>
      <c r="O153" s="39"/>
      <c r="P153" s="39"/>
      <c r="Q153" s="39"/>
      <c r="R153" s="39"/>
      <c r="S153" s="39"/>
      <c r="T153" s="39"/>
      <c r="U153" s="39"/>
      <c r="V153" s="39"/>
      <c r="W153" s="39"/>
    </row>
  </sheetData>
  <sortState xmlns:xlrd2="http://schemas.microsoft.com/office/spreadsheetml/2017/richdata2" ref="J9:J13">
    <sortCondition ref="J9"/>
  </sortState>
  <mergeCells count="18">
    <mergeCell ref="P41:R41"/>
    <mergeCell ref="P36:R36"/>
    <mergeCell ref="P37:R37"/>
    <mergeCell ref="P38:R38"/>
    <mergeCell ref="P39:R39"/>
    <mergeCell ref="P40:R40"/>
    <mergeCell ref="M35:N35"/>
    <mergeCell ref="M28:N28"/>
    <mergeCell ref="M21:N21"/>
    <mergeCell ref="J21:K21"/>
    <mergeCell ref="M2:N2"/>
    <mergeCell ref="J2:K2"/>
    <mergeCell ref="M9:N9"/>
    <mergeCell ref="J9:K9"/>
    <mergeCell ref="J14:K14"/>
    <mergeCell ref="M14:N14"/>
    <mergeCell ref="J28:K28"/>
    <mergeCell ref="J35:K35"/>
  </mergeCells>
  <hyperlinks>
    <hyperlink ref="J116" r:id="rId1" xr:uid="{00000000-0004-0000-0300-000000000000}"/>
    <hyperlink ref="J117" r:id="rId2" xr:uid="{00000000-0004-0000-0300-000001000000}"/>
  </hyperlinks>
  <pageMargins left="0.7" right="0.7" top="0.75" bottom="0.75" header="0.3" footer="0.3"/>
  <pageSetup paperSize="9" orientation="portrait" r:id="rId3"/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E69CA-387B-46EE-8AF5-1104FD3CA4B0}">
  <dimension ref="A1:Z153"/>
  <sheetViews>
    <sheetView zoomScaleNormal="100" workbookViewId="0">
      <selection activeCell="G12" sqref="G12"/>
    </sheetView>
  </sheetViews>
  <sheetFormatPr defaultColWidth="11.42578125" defaultRowHeight="15.75" customHeight="1" x14ac:dyDescent="0.25"/>
  <cols>
    <col min="1" max="2" width="3.140625" style="130" customWidth="1"/>
    <col min="3" max="3" width="35.7109375" style="130" customWidth="1"/>
    <col min="4" max="4" width="7.140625" style="130" customWidth="1"/>
    <col min="5" max="5" width="9.28515625" style="156" customWidth="1"/>
    <col min="6" max="7" width="12.85546875" style="130" customWidth="1"/>
    <col min="8" max="8" width="9.28515625" style="130" customWidth="1"/>
    <col min="9" max="9" width="3.140625" style="130" customWidth="1"/>
    <col min="10" max="10" width="30" style="130" customWidth="1"/>
    <col min="11" max="11" width="9.28515625" style="130" customWidth="1"/>
    <col min="12" max="12" width="3.140625" style="130" customWidth="1"/>
    <col min="13" max="13" width="30" style="130" customWidth="1"/>
    <col min="14" max="14" width="9.28515625" style="130" customWidth="1"/>
    <col min="15" max="15" width="3.140625" style="130" customWidth="1"/>
    <col min="16" max="16" width="5.7109375" style="130" customWidth="1"/>
    <col min="17" max="19" width="10" style="130" customWidth="1"/>
    <col min="20" max="20" width="3.140625" style="130" customWidth="1"/>
    <col min="21" max="21" width="42.85546875" style="130" customWidth="1"/>
    <col min="22" max="22" width="3.140625" style="130" customWidth="1"/>
    <col min="23" max="24" width="11.42578125" style="149"/>
    <col min="25" max="16384" width="11.42578125" style="130"/>
  </cols>
  <sheetData>
    <row r="1" spans="1:23" ht="15.75" customHeight="1" x14ac:dyDescent="0.25">
      <c r="A1" s="39"/>
      <c r="B1" s="34"/>
      <c r="C1" s="34"/>
      <c r="D1" s="34"/>
      <c r="E1" s="151"/>
      <c r="F1" s="34"/>
      <c r="G1" s="34"/>
      <c r="H1" s="34"/>
      <c r="I1" s="34"/>
      <c r="J1" s="27"/>
      <c r="K1" s="27"/>
      <c r="L1" s="27"/>
      <c r="M1" s="27"/>
      <c r="N1" s="27"/>
      <c r="O1" s="40"/>
      <c r="P1" s="39"/>
      <c r="Q1" s="39"/>
      <c r="R1" s="39"/>
      <c r="S1" s="39"/>
      <c r="T1" s="39"/>
      <c r="U1" s="39"/>
      <c r="V1" s="40"/>
      <c r="W1" s="111"/>
    </row>
    <row r="2" spans="1:23" ht="15.75" customHeight="1" x14ac:dyDescent="0.25">
      <c r="A2" s="39"/>
      <c r="B2" s="85" t="s">
        <v>8</v>
      </c>
      <c r="C2" s="86" t="s">
        <v>9</v>
      </c>
      <c r="D2" s="86" t="s">
        <v>77</v>
      </c>
      <c r="E2" s="86" t="s">
        <v>438</v>
      </c>
      <c r="F2" s="86" t="s">
        <v>12</v>
      </c>
      <c r="G2" s="86" t="s">
        <v>14</v>
      </c>
      <c r="H2" s="79" t="s">
        <v>20</v>
      </c>
      <c r="I2" s="6"/>
      <c r="J2" s="181" t="s">
        <v>284</v>
      </c>
      <c r="K2" s="183"/>
      <c r="L2" s="136"/>
      <c r="M2" s="183" t="s">
        <v>285</v>
      </c>
      <c r="N2" s="182"/>
      <c r="O2" s="39"/>
      <c r="P2" s="39"/>
      <c r="Q2" s="39"/>
      <c r="R2" s="39"/>
      <c r="S2" s="39"/>
      <c r="T2" s="39"/>
      <c r="U2" s="39"/>
      <c r="V2" s="6"/>
      <c r="W2" s="111"/>
    </row>
    <row r="3" spans="1:23" ht="15.75" customHeight="1" x14ac:dyDescent="0.25">
      <c r="A3" s="39"/>
      <c r="B3" s="70">
        <v>1</v>
      </c>
      <c r="C3" s="73" t="s">
        <v>374</v>
      </c>
      <c r="D3" s="73">
        <v>2017</v>
      </c>
      <c r="E3" s="152" t="s">
        <v>439</v>
      </c>
      <c r="F3" s="74" t="s">
        <v>265</v>
      </c>
      <c r="G3" s="74" t="s">
        <v>13</v>
      </c>
      <c r="H3" s="75" t="s">
        <v>13</v>
      </c>
      <c r="I3" s="6"/>
      <c r="J3" s="122" t="s">
        <v>373</v>
      </c>
      <c r="K3" s="132">
        <v>0.24652777777777779</v>
      </c>
      <c r="L3" s="137"/>
      <c r="M3" s="131" t="s">
        <v>378</v>
      </c>
      <c r="N3" s="72">
        <v>0.24305555555555555</v>
      </c>
      <c r="O3" s="39"/>
      <c r="P3" s="39"/>
      <c r="Q3" s="39"/>
      <c r="R3" s="39"/>
      <c r="S3" s="39"/>
      <c r="T3" s="39"/>
      <c r="U3" s="39"/>
      <c r="V3" s="6"/>
      <c r="W3" s="111"/>
    </row>
    <row r="4" spans="1:23" ht="15.75" customHeight="1" x14ac:dyDescent="0.25">
      <c r="A4" s="39"/>
      <c r="B4" s="78">
        <v>2</v>
      </c>
      <c r="C4" s="54" t="s">
        <v>381</v>
      </c>
      <c r="D4" s="54">
        <v>2001</v>
      </c>
      <c r="E4" s="153" t="s">
        <v>444</v>
      </c>
      <c r="F4" s="69" t="s">
        <v>379</v>
      </c>
      <c r="G4" s="69" t="s">
        <v>380</v>
      </c>
      <c r="H4" s="60">
        <v>0.25555555555555559</v>
      </c>
      <c r="I4" s="6"/>
      <c r="J4" s="113" t="s">
        <v>370</v>
      </c>
      <c r="K4" s="133">
        <v>0.22361111111111109</v>
      </c>
      <c r="L4" s="137"/>
      <c r="M4" s="101" t="s">
        <v>377</v>
      </c>
      <c r="N4" s="60">
        <v>1.1048611111111111</v>
      </c>
      <c r="O4" s="39"/>
      <c r="P4" s="39"/>
      <c r="Q4" s="39"/>
      <c r="R4" s="39"/>
      <c r="S4" s="39"/>
      <c r="T4" s="39"/>
      <c r="U4" s="39"/>
      <c r="V4" s="6"/>
      <c r="W4" s="111"/>
    </row>
    <row r="5" spans="1:23" ht="15.75" customHeight="1" x14ac:dyDescent="0.25">
      <c r="A5" s="39"/>
      <c r="B5" s="70">
        <v>3</v>
      </c>
      <c r="C5" s="73" t="s">
        <v>382</v>
      </c>
      <c r="D5" s="73">
        <v>2018</v>
      </c>
      <c r="E5" s="152" t="s">
        <v>440</v>
      </c>
      <c r="F5" s="74" t="s">
        <v>383</v>
      </c>
      <c r="G5" s="74" t="s">
        <v>384</v>
      </c>
      <c r="H5" s="75">
        <v>0.5708333333333333</v>
      </c>
      <c r="I5" s="6"/>
      <c r="J5" s="135" t="s">
        <v>375</v>
      </c>
      <c r="K5" s="77">
        <v>0.1875</v>
      </c>
      <c r="L5" s="137"/>
      <c r="M5" s="112" t="s">
        <v>213</v>
      </c>
      <c r="N5" s="75">
        <v>9.9999999999999992E-2</v>
      </c>
      <c r="O5" s="39"/>
      <c r="P5" s="39"/>
      <c r="Q5" s="39"/>
      <c r="R5" s="39"/>
      <c r="S5" s="39"/>
      <c r="T5" s="39"/>
      <c r="U5" s="39"/>
      <c r="V5" s="6"/>
      <c r="W5" s="111"/>
    </row>
    <row r="6" spans="1:23" ht="15.75" customHeight="1" x14ac:dyDescent="0.25">
      <c r="A6" s="39"/>
      <c r="B6" s="78">
        <v>4</v>
      </c>
      <c r="C6" s="54" t="s">
        <v>405</v>
      </c>
      <c r="D6" s="54">
        <v>2023</v>
      </c>
      <c r="E6" s="153" t="s">
        <v>441</v>
      </c>
      <c r="F6" s="69" t="s">
        <v>387</v>
      </c>
      <c r="G6" s="69" t="s">
        <v>388</v>
      </c>
      <c r="H6" s="60">
        <v>0.71388888888888891</v>
      </c>
      <c r="I6" s="6"/>
      <c r="M6" s="114" t="s">
        <v>370</v>
      </c>
      <c r="N6" s="60">
        <v>2.9861111111111113E-2</v>
      </c>
      <c r="O6" s="39"/>
      <c r="P6" s="39"/>
      <c r="Q6" s="39"/>
      <c r="R6" s="39"/>
      <c r="S6" s="39"/>
      <c r="T6" s="39"/>
      <c r="U6" s="39"/>
      <c r="V6" s="6"/>
      <c r="W6" s="111"/>
    </row>
    <row r="7" spans="1:23" ht="15.75" customHeight="1" x14ac:dyDescent="0.25">
      <c r="A7" s="39"/>
      <c r="B7" s="70">
        <v>5</v>
      </c>
      <c r="C7" s="73" t="s">
        <v>389</v>
      </c>
      <c r="D7" s="73">
        <v>2020</v>
      </c>
      <c r="E7" s="152" t="s">
        <v>441</v>
      </c>
      <c r="F7" s="74" t="s">
        <v>390</v>
      </c>
      <c r="G7" s="74" t="s">
        <v>400</v>
      </c>
      <c r="H7" s="75">
        <v>0.80555555555555547</v>
      </c>
      <c r="I7" s="6"/>
      <c r="M7" s="112" t="s">
        <v>344</v>
      </c>
      <c r="N7" s="75">
        <v>0.13125000000000001</v>
      </c>
      <c r="O7" s="39"/>
      <c r="P7" s="39"/>
      <c r="Q7" s="39"/>
      <c r="R7" s="39"/>
      <c r="S7" s="39"/>
      <c r="T7" s="39"/>
      <c r="U7" s="39"/>
      <c r="V7" s="6"/>
      <c r="W7" s="111"/>
    </row>
    <row r="8" spans="1:23" ht="15.75" customHeight="1" x14ac:dyDescent="0.25">
      <c r="A8" s="39"/>
      <c r="B8" s="78">
        <v>6</v>
      </c>
      <c r="C8" s="54" t="s">
        <v>392</v>
      </c>
      <c r="D8" s="54">
        <v>2021</v>
      </c>
      <c r="E8" s="153" t="s">
        <v>440</v>
      </c>
      <c r="F8" s="69" t="s">
        <v>393</v>
      </c>
      <c r="G8" s="69" t="s">
        <v>393</v>
      </c>
      <c r="H8" s="60">
        <v>8.5416666666666655E-2</v>
      </c>
      <c r="I8" s="6"/>
      <c r="M8" s="143" t="s">
        <v>362</v>
      </c>
      <c r="N8" s="102">
        <v>0.53819444444444442</v>
      </c>
      <c r="O8" s="39"/>
      <c r="P8" s="39"/>
      <c r="Q8" s="39"/>
      <c r="R8" s="39"/>
      <c r="S8" s="39"/>
      <c r="T8" s="39"/>
      <c r="U8" s="39"/>
      <c r="V8" s="6"/>
      <c r="W8" s="111"/>
    </row>
    <row r="9" spans="1:23" ht="15.75" customHeight="1" x14ac:dyDescent="0.25">
      <c r="A9" s="39"/>
      <c r="B9" s="70">
        <v>7</v>
      </c>
      <c r="C9" s="73" t="s">
        <v>394</v>
      </c>
      <c r="D9" s="73">
        <v>2020</v>
      </c>
      <c r="E9" s="152" t="s">
        <v>442</v>
      </c>
      <c r="F9" s="74" t="s">
        <v>395</v>
      </c>
      <c r="G9" s="74" t="s">
        <v>146</v>
      </c>
      <c r="H9" s="75">
        <v>0.15972222222222224</v>
      </c>
      <c r="I9" s="6"/>
      <c r="O9" s="39"/>
      <c r="P9" s="39"/>
      <c r="Q9" s="39"/>
      <c r="R9" s="39"/>
      <c r="S9" s="39"/>
      <c r="T9" s="39"/>
      <c r="U9" s="39"/>
      <c r="V9" s="6"/>
      <c r="W9" s="111"/>
    </row>
    <row r="10" spans="1:23" ht="15.75" customHeight="1" x14ac:dyDescent="0.25">
      <c r="A10" s="39"/>
      <c r="B10" s="78">
        <v>8</v>
      </c>
      <c r="C10" s="54" t="s">
        <v>397</v>
      </c>
      <c r="D10" s="54">
        <v>2020</v>
      </c>
      <c r="E10" s="153" t="s">
        <v>442</v>
      </c>
      <c r="F10" s="69" t="s">
        <v>395</v>
      </c>
      <c r="G10" s="69" t="s">
        <v>396</v>
      </c>
      <c r="H10" s="60">
        <v>1.1847222222222222</v>
      </c>
      <c r="I10" s="6"/>
      <c r="J10" s="181" t="s">
        <v>286</v>
      </c>
      <c r="K10" s="182"/>
      <c r="L10" s="136"/>
      <c r="M10" s="181" t="s">
        <v>287</v>
      </c>
      <c r="N10" s="182"/>
      <c r="O10" s="39"/>
      <c r="P10" s="39"/>
      <c r="Q10" s="39"/>
      <c r="R10" s="39"/>
      <c r="S10" s="39"/>
      <c r="T10" s="39"/>
      <c r="U10" s="39"/>
      <c r="V10" s="6"/>
      <c r="W10" s="111"/>
    </row>
    <row r="11" spans="1:23" ht="15.75" customHeight="1" x14ac:dyDescent="0.25">
      <c r="A11" s="39"/>
      <c r="B11" s="70">
        <v>9</v>
      </c>
      <c r="C11" s="73" t="s">
        <v>447</v>
      </c>
      <c r="D11" s="73">
        <v>2020</v>
      </c>
      <c r="E11" s="152" t="s">
        <v>442</v>
      </c>
      <c r="F11" s="74" t="s">
        <v>396</v>
      </c>
      <c r="G11" s="74" t="s">
        <v>408</v>
      </c>
      <c r="H11" s="75">
        <v>0.5444444444444444</v>
      </c>
      <c r="I11" s="6"/>
      <c r="J11" s="122" t="s">
        <v>136</v>
      </c>
      <c r="K11" s="132">
        <v>4.7222222222222221E-2</v>
      </c>
      <c r="L11" s="137"/>
      <c r="M11" s="131" t="s">
        <v>377</v>
      </c>
      <c r="N11" s="72">
        <v>0.41944444444444445</v>
      </c>
      <c r="O11" s="39"/>
      <c r="P11" s="39"/>
      <c r="Q11" s="39"/>
      <c r="R11" s="39"/>
      <c r="S11" s="39"/>
      <c r="T11" s="39"/>
      <c r="U11" s="39"/>
      <c r="V11" s="6"/>
      <c r="W11" s="111"/>
    </row>
    <row r="12" spans="1:23" ht="15.75" customHeight="1" x14ac:dyDescent="0.25">
      <c r="A12" s="39"/>
      <c r="B12" s="78">
        <v>10</v>
      </c>
      <c r="C12" s="54" t="s">
        <v>398</v>
      </c>
      <c r="D12" s="54">
        <v>2018</v>
      </c>
      <c r="E12" s="153" t="s">
        <v>442</v>
      </c>
      <c r="F12" s="69" t="s">
        <v>149</v>
      </c>
      <c r="G12" s="69" t="s">
        <v>399</v>
      </c>
      <c r="H12" s="60">
        <v>0.30138888888888887</v>
      </c>
      <c r="I12" s="6"/>
      <c r="J12" s="113" t="s">
        <v>386</v>
      </c>
      <c r="K12" s="133">
        <v>8.819444444444445E-2</v>
      </c>
      <c r="L12" s="137"/>
      <c r="M12" s="101" t="s">
        <v>136</v>
      </c>
      <c r="N12" s="60">
        <v>0.27361111111111108</v>
      </c>
      <c r="O12" s="39"/>
      <c r="P12" s="39"/>
      <c r="Q12" s="39"/>
      <c r="R12" s="39"/>
      <c r="S12" s="39"/>
      <c r="T12" s="39"/>
      <c r="U12" s="39"/>
      <c r="V12" s="6"/>
      <c r="W12" s="111"/>
    </row>
    <row r="13" spans="1:23" ht="15.75" customHeight="1" x14ac:dyDescent="0.25">
      <c r="A13" s="39"/>
      <c r="B13" s="70">
        <v>11</v>
      </c>
      <c r="C13" s="73" t="s">
        <v>401</v>
      </c>
      <c r="D13" s="73">
        <v>1997</v>
      </c>
      <c r="E13" s="152" t="s">
        <v>442</v>
      </c>
      <c r="F13" s="74" t="s">
        <v>402</v>
      </c>
      <c r="G13" s="74" t="s">
        <v>404</v>
      </c>
      <c r="H13" s="75">
        <v>0.64166666666666672</v>
      </c>
      <c r="I13" s="6"/>
      <c r="J13" s="112" t="s">
        <v>362</v>
      </c>
      <c r="K13" s="132">
        <v>0.32291666666666669</v>
      </c>
      <c r="L13" s="137"/>
      <c r="M13" s="73" t="s">
        <v>202</v>
      </c>
      <c r="N13" s="75">
        <v>0.14444444444444446</v>
      </c>
      <c r="O13" s="39"/>
      <c r="P13" s="39"/>
      <c r="Q13" s="39"/>
      <c r="R13" s="39"/>
      <c r="S13" s="39"/>
      <c r="T13" s="39"/>
      <c r="U13" s="39"/>
      <c r="V13" s="6"/>
      <c r="W13" s="111"/>
    </row>
    <row r="14" spans="1:23" ht="15.75" customHeight="1" x14ac:dyDescent="0.25">
      <c r="A14" s="39"/>
      <c r="B14" s="78">
        <v>12</v>
      </c>
      <c r="C14" s="54" t="s">
        <v>403</v>
      </c>
      <c r="D14" s="54">
        <v>1993</v>
      </c>
      <c r="E14" s="153" t="s">
        <v>442</v>
      </c>
      <c r="F14" s="69" t="s">
        <v>404</v>
      </c>
      <c r="G14" s="69" t="s">
        <v>404</v>
      </c>
      <c r="H14" s="60">
        <v>0.21319444444444444</v>
      </c>
      <c r="I14" s="6"/>
      <c r="J14" s="113" t="s">
        <v>202</v>
      </c>
      <c r="K14" s="60">
        <v>0.16180555555555556</v>
      </c>
      <c r="L14" s="61"/>
      <c r="M14" s="143" t="s">
        <v>413</v>
      </c>
      <c r="N14" s="102">
        <v>5.347222222222222E-2</v>
      </c>
      <c r="O14" s="39"/>
      <c r="P14" s="39"/>
      <c r="Q14" s="39"/>
      <c r="R14" s="39"/>
      <c r="S14" s="39"/>
      <c r="T14" s="39"/>
      <c r="U14" s="39"/>
      <c r="V14" s="6"/>
      <c r="W14" s="111"/>
    </row>
    <row r="15" spans="1:23" ht="15.75" customHeight="1" x14ac:dyDescent="0.25">
      <c r="A15" s="39"/>
      <c r="B15" s="70">
        <v>13</v>
      </c>
      <c r="C15" s="73" t="s">
        <v>406</v>
      </c>
      <c r="D15" s="73">
        <v>2016</v>
      </c>
      <c r="E15" s="152" t="s">
        <v>442</v>
      </c>
      <c r="F15" s="74" t="s">
        <v>157</v>
      </c>
      <c r="G15" s="74" t="s">
        <v>407</v>
      </c>
      <c r="H15" s="75">
        <v>0.59791666666666665</v>
      </c>
      <c r="I15" s="6"/>
      <c r="J15" s="135" t="s">
        <v>391</v>
      </c>
      <c r="K15" s="77">
        <v>3.3333333333333333E-2</v>
      </c>
      <c r="O15" s="39"/>
      <c r="P15" s="39"/>
      <c r="Q15" s="39"/>
      <c r="R15" s="39"/>
      <c r="S15" s="39"/>
      <c r="T15" s="39"/>
      <c r="U15" s="39"/>
      <c r="V15" s="6"/>
      <c r="W15" s="111"/>
    </row>
    <row r="16" spans="1:23" ht="15.75" customHeight="1" x14ac:dyDescent="0.25">
      <c r="A16" s="39"/>
      <c r="B16" s="78">
        <v>14</v>
      </c>
      <c r="C16" s="54" t="s">
        <v>410</v>
      </c>
      <c r="D16" s="54">
        <v>1997</v>
      </c>
      <c r="E16" s="153" t="s">
        <v>443</v>
      </c>
      <c r="F16" s="69" t="s">
        <v>411</v>
      </c>
      <c r="G16" s="69" t="s">
        <v>13</v>
      </c>
      <c r="H16" s="60" t="s">
        <v>13</v>
      </c>
      <c r="I16" s="6"/>
      <c r="O16" s="39"/>
      <c r="P16" s="39"/>
      <c r="Q16" s="39"/>
      <c r="R16" s="39"/>
      <c r="S16" s="39"/>
      <c r="T16" s="39"/>
      <c r="U16" s="39"/>
      <c r="V16" s="6"/>
      <c r="W16" s="111"/>
    </row>
    <row r="17" spans="1:26" ht="15.75" customHeight="1" x14ac:dyDescent="0.25">
      <c r="A17" s="39"/>
      <c r="B17" s="70">
        <v>15</v>
      </c>
      <c r="C17" s="73" t="s">
        <v>412</v>
      </c>
      <c r="D17" s="73">
        <v>2023</v>
      </c>
      <c r="E17" s="152" t="s">
        <v>441</v>
      </c>
      <c r="F17" s="74" t="s">
        <v>309</v>
      </c>
      <c r="G17" s="74" t="s">
        <v>416</v>
      </c>
      <c r="H17" s="75">
        <v>6.063194444444445</v>
      </c>
      <c r="I17" s="6"/>
      <c r="J17" s="181" t="s">
        <v>288</v>
      </c>
      <c r="K17" s="182"/>
      <c r="L17" s="136"/>
      <c r="M17" s="181" t="s">
        <v>289</v>
      </c>
      <c r="N17" s="182"/>
      <c r="O17" s="39"/>
      <c r="P17" s="39"/>
      <c r="Q17" s="39"/>
      <c r="R17" s="39"/>
      <c r="S17" s="39"/>
      <c r="T17" s="39"/>
      <c r="U17" s="39"/>
      <c r="V17" s="6"/>
      <c r="W17" s="111"/>
    </row>
    <row r="18" spans="1:26" ht="15.75" customHeight="1" x14ac:dyDescent="0.25">
      <c r="A18" s="39"/>
      <c r="B18" s="78">
        <v>16</v>
      </c>
      <c r="C18" s="54" t="s">
        <v>418</v>
      </c>
      <c r="D18" s="54">
        <v>2023</v>
      </c>
      <c r="E18" s="153" t="s">
        <v>440</v>
      </c>
      <c r="F18" s="69" t="s">
        <v>419</v>
      </c>
      <c r="G18" s="69" t="s">
        <v>191</v>
      </c>
      <c r="H18" s="60">
        <v>0.49652777777777773</v>
      </c>
      <c r="I18" s="6"/>
      <c r="J18" s="122" t="s">
        <v>413</v>
      </c>
      <c r="K18" s="132">
        <v>0.3125</v>
      </c>
      <c r="L18" s="137"/>
      <c r="M18" s="131" t="s">
        <v>413</v>
      </c>
      <c r="N18" s="72">
        <v>0.27777777777777779</v>
      </c>
      <c r="O18" s="39"/>
      <c r="P18" s="39"/>
      <c r="Q18" s="39"/>
      <c r="R18" s="39"/>
      <c r="S18" s="39"/>
      <c r="T18" s="39"/>
      <c r="U18" s="39"/>
      <c r="V18" s="6"/>
      <c r="W18" s="111"/>
    </row>
    <row r="19" spans="1:26" ht="15.75" customHeight="1" x14ac:dyDescent="0.25">
      <c r="A19" s="39"/>
      <c r="B19" s="70">
        <v>17</v>
      </c>
      <c r="C19" s="73" t="s">
        <v>420</v>
      </c>
      <c r="D19" s="73">
        <v>2020</v>
      </c>
      <c r="E19" s="152" t="s">
        <v>440</v>
      </c>
      <c r="F19" s="74" t="s">
        <v>421</v>
      </c>
      <c r="G19" s="74" t="s">
        <v>421</v>
      </c>
      <c r="H19" s="75">
        <v>9.375E-2</v>
      </c>
      <c r="I19" s="6"/>
      <c r="J19" s="113" t="s">
        <v>377</v>
      </c>
      <c r="K19" s="133">
        <v>0.13333333333333333</v>
      </c>
      <c r="L19" s="137"/>
      <c r="M19" s="101" t="s">
        <v>415</v>
      </c>
      <c r="N19" s="60">
        <v>0.1125</v>
      </c>
      <c r="O19" s="39"/>
      <c r="P19" s="39"/>
      <c r="Q19" s="39"/>
      <c r="R19" s="39"/>
      <c r="S19" s="39"/>
      <c r="T19" s="39"/>
      <c r="U19" s="39"/>
      <c r="V19" s="6"/>
      <c r="W19" s="111"/>
    </row>
    <row r="20" spans="1:26" ht="15.75" customHeight="1" x14ac:dyDescent="0.25">
      <c r="A20" s="39"/>
      <c r="B20" s="78">
        <v>18</v>
      </c>
      <c r="C20" s="54" t="s">
        <v>422</v>
      </c>
      <c r="D20" s="54">
        <v>2021</v>
      </c>
      <c r="E20" s="153" t="s">
        <v>440</v>
      </c>
      <c r="F20" s="69" t="s">
        <v>423</v>
      </c>
      <c r="G20" s="69">
        <v>45123</v>
      </c>
      <c r="H20" s="60">
        <v>0.2638888888888889</v>
      </c>
      <c r="I20" s="6"/>
      <c r="J20" s="135" t="s">
        <v>202</v>
      </c>
      <c r="K20" s="77">
        <v>3.2638888888888891E-2</v>
      </c>
      <c r="L20" s="137"/>
      <c r="M20" s="135" t="s">
        <v>202</v>
      </c>
      <c r="N20" s="77">
        <v>0.15</v>
      </c>
      <c r="O20" s="39"/>
      <c r="P20" s="39"/>
      <c r="Q20" s="39"/>
      <c r="R20" s="39"/>
      <c r="S20" s="39"/>
      <c r="T20" s="39"/>
      <c r="U20" s="39"/>
      <c r="V20" s="6"/>
      <c r="W20" s="111"/>
    </row>
    <row r="21" spans="1:26" ht="15.75" customHeight="1" x14ac:dyDescent="0.25">
      <c r="A21" s="39"/>
      <c r="B21" s="70">
        <v>19</v>
      </c>
      <c r="C21" s="73" t="s">
        <v>426</v>
      </c>
      <c r="D21" s="73">
        <v>2023</v>
      </c>
      <c r="E21" s="152" t="s">
        <v>440</v>
      </c>
      <c r="F21" s="74" t="s">
        <v>197</v>
      </c>
      <c r="G21" s="74" t="s">
        <v>427</v>
      </c>
      <c r="H21" s="75">
        <v>0.51388888888888895</v>
      </c>
      <c r="I21" s="6"/>
      <c r="O21" s="39"/>
      <c r="P21" s="89" t="s">
        <v>31</v>
      </c>
      <c r="Q21" s="91" t="s">
        <v>122</v>
      </c>
      <c r="R21" s="91" t="s">
        <v>121</v>
      </c>
      <c r="S21" s="92" t="s">
        <v>128</v>
      </c>
      <c r="T21" s="39"/>
      <c r="U21" s="88" t="s">
        <v>62</v>
      </c>
      <c r="V21" s="146"/>
      <c r="W21" s="147"/>
      <c r="X21" s="150"/>
      <c r="Y21" s="148"/>
    </row>
    <row r="22" spans="1:26" ht="15.75" customHeight="1" x14ac:dyDescent="0.25">
      <c r="A22" s="39"/>
      <c r="B22" s="78">
        <v>20</v>
      </c>
      <c r="C22" s="54" t="s">
        <v>430</v>
      </c>
      <c r="D22" s="54">
        <v>2011</v>
      </c>
      <c r="E22" s="153" t="s">
        <v>439</v>
      </c>
      <c r="F22" s="69" t="s">
        <v>428</v>
      </c>
      <c r="G22" s="69" t="s">
        <v>429</v>
      </c>
      <c r="H22" s="60">
        <v>0.50555555555555554</v>
      </c>
      <c r="I22" s="6"/>
      <c r="J22" s="181" t="s">
        <v>290</v>
      </c>
      <c r="K22" s="182"/>
      <c r="L22" s="136"/>
      <c r="M22" s="181" t="s">
        <v>291</v>
      </c>
      <c r="N22" s="182"/>
      <c r="O22" s="39"/>
      <c r="P22" s="63" t="s">
        <v>32</v>
      </c>
      <c r="Q22" s="95">
        <v>0.18055555555555555</v>
      </c>
      <c r="R22" s="95">
        <f>SUM(K3:K5)</f>
        <v>0.65763888888888888</v>
      </c>
      <c r="S22" s="96">
        <f t="shared" ref="S22:S28" si="0">Q22+R22</f>
        <v>0.83819444444444446</v>
      </c>
      <c r="T22" s="39"/>
      <c r="U22" s="104" t="s">
        <v>376</v>
      </c>
      <c r="V22" s="146"/>
      <c r="W22" s="147"/>
      <c r="X22" s="147"/>
      <c r="Y22" s="146"/>
      <c r="Z22" s="39"/>
    </row>
    <row r="23" spans="1:26" ht="15.75" customHeight="1" x14ac:dyDescent="0.25">
      <c r="A23" s="39"/>
      <c r="B23" s="70">
        <v>21</v>
      </c>
      <c r="C23" s="73" t="s">
        <v>431</v>
      </c>
      <c r="D23" s="73">
        <v>2021</v>
      </c>
      <c r="E23" s="152" t="s">
        <v>442</v>
      </c>
      <c r="F23" s="74" t="s">
        <v>432</v>
      </c>
      <c r="G23" s="74" t="s">
        <v>433</v>
      </c>
      <c r="H23" s="75">
        <v>0.45277777777777778</v>
      </c>
      <c r="I23" s="6"/>
      <c r="J23" s="122" t="s">
        <v>303</v>
      </c>
      <c r="K23" s="132">
        <v>0.3611111111111111</v>
      </c>
      <c r="L23" s="137"/>
      <c r="M23" s="131" t="s">
        <v>377</v>
      </c>
      <c r="N23" s="72">
        <v>1.1909722222222221</v>
      </c>
      <c r="O23" s="39"/>
      <c r="P23" s="94" t="s">
        <v>33</v>
      </c>
      <c r="Q23" s="64">
        <f>SUM(H4:H5)</f>
        <v>0.82638888888888884</v>
      </c>
      <c r="R23" s="64">
        <f>SUM(N3:N8)</f>
        <v>2.1472222222222221</v>
      </c>
      <c r="S23" s="90">
        <f t="shared" si="0"/>
        <v>2.973611111111111</v>
      </c>
      <c r="T23" s="39"/>
      <c r="U23" s="105" t="s">
        <v>385</v>
      </c>
      <c r="V23" s="146"/>
      <c r="W23" s="147"/>
      <c r="X23" s="147"/>
      <c r="Y23" s="146"/>
      <c r="Z23" s="39"/>
    </row>
    <row r="24" spans="1:26" ht="15.75" customHeight="1" x14ac:dyDescent="0.25">
      <c r="A24" s="39"/>
      <c r="B24" s="78">
        <v>22</v>
      </c>
      <c r="C24" s="54" t="s">
        <v>434</v>
      </c>
      <c r="D24" s="54">
        <v>2013</v>
      </c>
      <c r="E24" s="153" t="s">
        <v>439</v>
      </c>
      <c r="F24" s="69" t="s">
        <v>73</v>
      </c>
      <c r="G24" s="69" t="s">
        <v>436</v>
      </c>
      <c r="H24" s="60">
        <v>1.1722222222222223</v>
      </c>
      <c r="I24" s="39"/>
      <c r="J24" s="113" t="s">
        <v>136</v>
      </c>
      <c r="K24" s="133">
        <v>4.7916666666666663E-2</v>
      </c>
      <c r="L24" s="137"/>
      <c r="M24" s="101" t="s">
        <v>136</v>
      </c>
      <c r="N24" s="60">
        <v>0.52777777777777779</v>
      </c>
      <c r="O24" s="39"/>
      <c r="P24" s="93" t="s">
        <v>34</v>
      </c>
      <c r="Q24" s="81">
        <f>SUM(H6:H10,H12,W24)</f>
        <v>3.4152777777777779</v>
      </c>
      <c r="R24" s="81">
        <f>SUM(K11:K15)</f>
        <v>0.65347222222222223</v>
      </c>
      <c r="S24" s="97">
        <f t="shared" si="0"/>
        <v>4.0687499999999996</v>
      </c>
      <c r="T24" s="39"/>
      <c r="U24" s="100" t="s">
        <v>424</v>
      </c>
      <c r="V24" s="146"/>
      <c r="W24" s="147">
        <v>0.16458333333333333</v>
      </c>
      <c r="X24" s="147"/>
      <c r="Y24" s="146"/>
      <c r="Z24" s="39"/>
    </row>
    <row r="25" spans="1:26" ht="15.75" customHeight="1" x14ac:dyDescent="0.25">
      <c r="A25" s="39"/>
      <c r="B25" s="70">
        <v>23</v>
      </c>
      <c r="C25" s="73" t="s">
        <v>437</v>
      </c>
      <c r="D25" s="73">
        <v>2009</v>
      </c>
      <c r="E25" s="152" t="s">
        <v>446</v>
      </c>
      <c r="F25" s="74" t="s">
        <v>221</v>
      </c>
      <c r="G25" s="74" t="s">
        <v>228</v>
      </c>
      <c r="H25" s="75">
        <v>1.4138888888888888</v>
      </c>
      <c r="I25" s="39"/>
      <c r="J25" s="112" t="s">
        <v>344</v>
      </c>
      <c r="K25" s="75">
        <v>0.10416666666666667</v>
      </c>
      <c r="L25" s="140"/>
      <c r="M25" s="52"/>
      <c r="N25" s="138"/>
      <c r="O25" s="39"/>
      <c r="P25" s="94" t="s">
        <v>35</v>
      </c>
      <c r="Q25" s="64">
        <f>SUM(H13:H15,W25)</f>
        <v>1.8326388888888892</v>
      </c>
      <c r="R25" s="64">
        <f>SUM(N11:N14)</f>
        <v>0.89097222222222228</v>
      </c>
      <c r="S25" s="90">
        <f t="shared" si="0"/>
        <v>2.7236111111111114</v>
      </c>
      <c r="T25" s="39"/>
      <c r="U25" s="105" t="s">
        <v>409</v>
      </c>
      <c r="V25" s="146"/>
      <c r="W25" s="147">
        <v>0.37986111111111115</v>
      </c>
      <c r="X25" s="147"/>
      <c r="Y25" s="146"/>
      <c r="Z25" s="39"/>
    </row>
    <row r="26" spans="1:26" ht="15.75" customHeight="1" x14ac:dyDescent="0.25">
      <c r="A26" s="39"/>
      <c r="B26" s="78">
        <v>24</v>
      </c>
      <c r="C26" s="54" t="s">
        <v>448</v>
      </c>
      <c r="D26" s="54">
        <v>1999</v>
      </c>
      <c r="E26" s="153" t="s">
        <v>440</v>
      </c>
      <c r="F26" s="69" t="s">
        <v>229</v>
      </c>
      <c r="G26" s="69" t="s">
        <v>13</v>
      </c>
      <c r="H26" s="60" t="s">
        <v>13</v>
      </c>
      <c r="I26" s="39"/>
      <c r="J26" s="14" t="s">
        <v>413</v>
      </c>
      <c r="K26" s="102">
        <v>6.1111111111111116E-2</v>
      </c>
      <c r="O26" s="39"/>
      <c r="P26" s="93" t="s">
        <v>36</v>
      </c>
      <c r="Q26" s="81">
        <f>SUM(W26:X26)</f>
        <v>3.6847222222222222</v>
      </c>
      <c r="R26" s="81">
        <f>SUM(K18:K20)</f>
        <v>0.47847222222222219</v>
      </c>
      <c r="S26" s="97">
        <f t="shared" si="0"/>
        <v>4.1631944444444446</v>
      </c>
      <c r="T26" s="39"/>
      <c r="U26" s="99" t="s">
        <v>414</v>
      </c>
      <c r="V26" s="146"/>
      <c r="W26" s="147">
        <v>3.5166666666666666</v>
      </c>
      <c r="X26" s="147">
        <v>0.16805555555555554</v>
      </c>
      <c r="Y26" s="146"/>
      <c r="Z26" s="39"/>
    </row>
    <row r="27" spans="1:26" ht="15.75" customHeight="1" x14ac:dyDescent="0.25">
      <c r="A27" s="39"/>
      <c r="B27" s="70">
        <v>25</v>
      </c>
      <c r="C27" s="73" t="s">
        <v>450</v>
      </c>
      <c r="D27" s="73">
        <v>2023</v>
      </c>
      <c r="E27" s="152" t="s">
        <v>442</v>
      </c>
      <c r="F27" s="74" t="s">
        <v>451</v>
      </c>
      <c r="G27" s="74" t="s">
        <v>99</v>
      </c>
      <c r="H27" s="75">
        <v>1.5833333333333333</v>
      </c>
      <c r="I27" s="39"/>
      <c r="O27" s="39"/>
      <c r="P27" s="94" t="s">
        <v>37</v>
      </c>
      <c r="Q27" s="64">
        <f>SUM(W27)</f>
        <v>2.0118055555555556</v>
      </c>
      <c r="R27" s="64">
        <f>SUM(N18:N20)</f>
        <v>0.54027777777777775</v>
      </c>
      <c r="S27" s="90">
        <f t="shared" si="0"/>
        <v>2.5520833333333335</v>
      </c>
      <c r="T27" s="39"/>
      <c r="U27" s="98" t="s">
        <v>417</v>
      </c>
      <c r="V27" s="146"/>
      <c r="W27" s="147">
        <v>2.0118055555555556</v>
      </c>
      <c r="X27" s="111"/>
      <c r="Y27" s="146"/>
      <c r="Z27" s="39"/>
    </row>
    <row r="28" spans="1:26" ht="15.75" customHeight="1" x14ac:dyDescent="0.25">
      <c r="A28" s="39"/>
      <c r="B28" s="78">
        <v>26</v>
      </c>
      <c r="C28" s="54" t="s">
        <v>452</v>
      </c>
      <c r="D28" s="54">
        <v>2023</v>
      </c>
      <c r="E28" s="153" t="s">
        <v>440</v>
      </c>
      <c r="F28" s="69" t="s">
        <v>305</v>
      </c>
      <c r="G28" s="69" t="s">
        <v>305</v>
      </c>
      <c r="H28" s="60">
        <v>2.6388888888888889E-2</v>
      </c>
      <c r="I28" s="39"/>
      <c r="J28" s="181" t="s">
        <v>292</v>
      </c>
      <c r="K28" s="182"/>
      <c r="L28" s="136"/>
      <c r="M28" s="181" t="s">
        <v>293</v>
      </c>
      <c r="N28" s="182"/>
      <c r="O28" s="39"/>
      <c r="P28" s="93" t="s">
        <v>38</v>
      </c>
      <c r="Q28" s="81">
        <f>SUM(H18:H21,W28)</f>
        <v>1.9027777777777777</v>
      </c>
      <c r="R28" s="81">
        <f>SUM(K23:K26)</f>
        <v>0.57430555555555551</v>
      </c>
      <c r="S28" s="97">
        <f t="shared" si="0"/>
        <v>2.4770833333333333</v>
      </c>
      <c r="T28" s="39"/>
      <c r="U28" s="99" t="s">
        <v>425</v>
      </c>
      <c r="V28" s="146"/>
      <c r="W28" s="147">
        <v>0.53472222222222221</v>
      </c>
      <c r="X28" s="147"/>
      <c r="Y28" s="146"/>
      <c r="Z28" s="39"/>
    </row>
    <row r="29" spans="1:26" ht="15.75" customHeight="1" x14ac:dyDescent="0.25">
      <c r="A29" s="39"/>
      <c r="B29" s="70">
        <v>27</v>
      </c>
      <c r="C29" s="73" t="s">
        <v>453</v>
      </c>
      <c r="D29" s="73">
        <v>2023</v>
      </c>
      <c r="E29" s="152" t="s">
        <v>441</v>
      </c>
      <c r="F29" s="74" t="s">
        <v>454</v>
      </c>
      <c r="G29" s="74">
        <v>45224</v>
      </c>
      <c r="H29" s="75">
        <v>0.77986111111111101</v>
      </c>
      <c r="I29" s="39"/>
      <c r="J29" s="122" t="s">
        <v>136</v>
      </c>
      <c r="K29" s="132">
        <v>0.90208333333333324</v>
      </c>
      <c r="L29" s="137"/>
      <c r="M29" s="141" t="s">
        <v>455</v>
      </c>
      <c r="N29" s="72">
        <v>0.36041666666666666</v>
      </c>
      <c r="O29" s="39"/>
      <c r="P29" s="94" t="s">
        <v>39</v>
      </c>
      <c r="Q29" s="64">
        <f>SUM(H22:H23,W29)</f>
        <v>1.7124999999999999</v>
      </c>
      <c r="R29" s="64">
        <f>SUM(N23:N24)</f>
        <v>1.71875</v>
      </c>
      <c r="S29" s="90">
        <f>Q29+R29</f>
        <v>3.4312499999999999</v>
      </c>
      <c r="T29" s="39"/>
      <c r="U29" s="105" t="s">
        <v>435</v>
      </c>
      <c r="V29" s="146"/>
      <c r="W29" s="111">
        <v>0.75416666666666676</v>
      </c>
      <c r="X29" s="147"/>
      <c r="Y29" s="146"/>
      <c r="Z29" s="39"/>
    </row>
    <row r="30" spans="1:26" ht="15.75" customHeight="1" x14ac:dyDescent="0.25">
      <c r="A30" s="39"/>
      <c r="B30" s="78">
        <v>28</v>
      </c>
      <c r="C30" s="54" t="s">
        <v>456</v>
      </c>
      <c r="D30" s="54">
        <v>2023</v>
      </c>
      <c r="E30" s="153" t="s">
        <v>440</v>
      </c>
      <c r="F30" s="69" t="s">
        <v>457</v>
      </c>
      <c r="G30" s="69" t="s">
        <v>458</v>
      </c>
      <c r="H30" s="60">
        <v>0.16527777777777777</v>
      </c>
      <c r="I30" s="39"/>
      <c r="J30" s="113" t="s">
        <v>377</v>
      </c>
      <c r="K30" s="133">
        <v>0.23541666666666669</v>
      </c>
      <c r="L30" s="140"/>
      <c r="M30" s="142" t="s">
        <v>136</v>
      </c>
      <c r="N30" s="60">
        <v>0.44861111111111113</v>
      </c>
      <c r="O30" s="39"/>
      <c r="P30" s="93" t="s">
        <v>40</v>
      </c>
      <c r="Q30" s="81">
        <f>SUM(H25,W30:X30)</f>
        <v>1.9534722222222221</v>
      </c>
      <c r="R30" s="81">
        <f>SUM(K29:K32)</f>
        <v>1.25</v>
      </c>
      <c r="S30" s="97">
        <f>Q30+R30</f>
        <v>3.2034722222222221</v>
      </c>
      <c r="T30" s="39"/>
      <c r="U30" s="99" t="s">
        <v>449</v>
      </c>
      <c r="V30" s="146"/>
      <c r="W30" s="147">
        <v>0.41805555555555557</v>
      </c>
      <c r="X30" s="147">
        <v>0.12152777777777778</v>
      </c>
      <c r="Y30" s="146"/>
      <c r="Z30" s="39"/>
    </row>
    <row r="31" spans="1:26" ht="15.75" customHeight="1" x14ac:dyDescent="0.25">
      <c r="A31" s="39"/>
      <c r="B31" s="70">
        <v>29</v>
      </c>
      <c r="C31" s="73" t="s">
        <v>461</v>
      </c>
      <c r="D31" s="73">
        <v>2021</v>
      </c>
      <c r="E31" s="152" t="s">
        <v>440</v>
      </c>
      <c r="F31" s="74" t="s">
        <v>460</v>
      </c>
      <c r="G31" s="74" t="s">
        <v>460</v>
      </c>
      <c r="H31" s="75">
        <v>4.9999999999999996E-2</v>
      </c>
      <c r="I31" s="39"/>
      <c r="J31" s="112" t="s">
        <v>413</v>
      </c>
      <c r="K31" s="75">
        <v>7.1527777777777787E-2</v>
      </c>
      <c r="L31" s="137"/>
      <c r="M31" s="115" t="s">
        <v>377</v>
      </c>
      <c r="N31" s="77">
        <v>3.0555555555555555E-2</v>
      </c>
      <c r="O31" s="39"/>
      <c r="P31" s="94" t="s">
        <v>41</v>
      </c>
      <c r="Q31" s="64">
        <f>SUM(H28:H30,W31)</f>
        <v>2.098611111111111</v>
      </c>
      <c r="R31" s="64">
        <f>SUM(N29:N31)</f>
        <v>0.83958333333333335</v>
      </c>
      <c r="S31" s="90">
        <f>Q31+R31</f>
        <v>2.9381944444444441</v>
      </c>
      <c r="T31" s="39"/>
      <c r="U31" s="105" t="s">
        <v>459</v>
      </c>
      <c r="V31" s="146"/>
      <c r="W31" s="147">
        <v>1.1270833333333334</v>
      </c>
      <c r="X31" s="147"/>
      <c r="Y31" s="146"/>
      <c r="Z31" s="39"/>
    </row>
    <row r="32" spans="1:26" ht="15.75" customHeight="1" x14ac:dyDescent="0.25">
      <c r="A32" s="39"/>
      <c r="B32" s="78">
        <v>30</v>
      </c>
      <c r="C32" s="54" t="s">
        <v>462</v>
      </c>
      <c r="D32" s="54">
        <v>2023</v>
      </c>
      <c r="E32" s="153" t="s">
        <v>440</v>
      </c>
      <c r="F32" s="69" t="s">
        <v>463</v>
      </c>
      <c r="G32" s="69" t="s">
        <v>464</v>
      </c>
      <c r="H32" s="60">
        <v>0.19652777777777777</v>
      </c>
      <c r="I32" s="39"/>
      <c r="J32" s="14" t="s">
        <v>162</v>
      </c>
      <c r="K32" s="102">
        <v>4.0972222222222222E-2</v>
      </c>
      <c r="O32" s="39"/>
      <c r="P32" s="93" t="s">
        <v>42</v>
      </c>
      <c r="Q32" s="81">
        <f>SUM(H31:H34,W32:X32)</f>
        <v>1.1541666666666666</v>
      </c>
      <c r="R32" s="81">
        <f>SUM(K35:K37)</f>
        <v>1.1020833333333333</v>
      </c>
      <c r="S32" s="97">
        <f>Q32+R32</f>
        <v>2.2562499999999996</v>
      </c>
      <c r="T32" s="39"/>
      <c r="U32" s="99" t="s">
        <v>473</v>
      </c>
      <c r="V32" s="146"/>
      <c r="W32" s="147">
        <v>0.45624999999999999</v>
      </c>
      <c r="X32" s="147">
        <v>5.0694444444444452E-2</v>
      </c>
      <c r="Y32" s="146"/>
      <c r="Z32" s="39"/>
    </row>
    <row r="33" spans="1:26" ht="15.75" customHeight="1" x14ac:dyDescent="0.25">
      <c r="A33" s="39"/>
      <c r="B33" s="70">
        <v>31</v>
      </c>
      <c r="C33" s="73" t="s">
        <v>466</v>
      </c>
      <c r="D33" s="73">
        <v>2012</v>
      </c>
      <c r="E33" s="152" t="s">
        <v>440</v>
      </c>
      <c r="F33" s="74" t="s">
        <v>467</v>
      </c>
      <c r="G33" s="74" t="s">
        <v>468</v>
      </c>
      <c r="H33" s="75">
        <v>0.25347222222222221</v>
      </c>
      <c r="I33" s="39"/>
      <c r="O33" s="39"/>
      <c r="P33" s="94" t="s">
        <v>43</v>
      </c>
      <c r="Q33" s="64">
        <f>SUM(H36:H37,W33:X33)</f>
        <v>1.2881944444444442</v>
      </c>
      <c r="R33" s="64">
        <f>SUM(N35:N37)</f>
        <v>0.93819444444444433</v>
      </c>
      <c r="S33" s="90">
        <f>Q33+R33</f>
        <v>2.2263888888888888</v>
      </c>
      <c r="T33" s="39" t="s">
        <v>256</v>
      </c>
      <c r="U33" s="128" t="s">
        <v>480</v>
      </c>
      <c r="V33" s="39"/>
      <c r="W33" s="147">
        <v>0.14097222222222222</v>
      </c>
      <c r="X33" s="111">
        <v>0.61249999999999993</v>
      </c>
      <c r="Y33" s="39"/>
      <c r="Z33" s="39"/>
    </row>
    <row r="34" spans="1:26" ht="15.75" customHeight="1" x14ac:dyDescent="0.25">
      <c r="A34" s="39"/>
      <c r="B34" s="78">
        <v>32</v>
      </c>
      <c r="C34" s="54" t="s">
        <v>470</v>
      </c>
      <c r="D34" s="54">
        <v>2022</v>
      </c>
      <c r="E34" s="153" t="s">
        <v>440</v>
      </c>
      <c r="F34" s="69" t="s">
        <v>366</v>
      </c>
      <c r="G34" s="69" t="s">
        <v>469</v>
      </c>
      <c r="H34" s="60">
        <v>0.14722222222222223</v>
      </c>
      <c r="I34" s="39"/>
      <c r="J34" s="181" t="s">
        <v>294</v>
      </c>
      <c r="K34" s="182"/>
      <c r="L34" s="136"/>
      <c r="M34" s="181" t="s">
        <v>295</v>
      </c>
      <c r="N34" s="182"/>
      <c r="O34" s="39"/>
      <c r="P34" s="125" t="s">
        <v>77</v>
      </c>
      <c r="Q34" s="126">
        <f t="shared" ref="Q34" si="1">SUM(Q22:Q33)</f>
        <v>22.06111111111111</v>
      </c>
      <c r="R34" s="126">
        <f>SUM(R22:R33)</f>
        <v>11.790972222222223</v>
      </c>
      <c r="S34" s="127">
        <f>SUM(S22:S33)</f>
        <v>33.852083333333333</v>
      </c>
      <c r="T34" s="39"/>
      <c r="U34" s="39"/>
      <c r="V34" s="39"/>
      <c r="W34" s="111"/>
    </row>
    <row r="35" spans="1:26" ht="15.75" customHeight="1" x14ac:dyDescent="0.25">
      <c r="A35" s="39"/>
      <c r="B35" s="70">
        <v>33</v>
      </c>
      <c r="C35" s="73" t="s">
        <v>471</v>
      </c>
      <c r="D35" s="73">
        <v>2016</v>
      </c>
      <c r="E35" s="152" t="s">
        <v>440</v>
      </c>
      <c r="F35" s="74" t="s">
        <v>472</v>
      </c>
      <c r="G35" s="74">
        <v>45266</v>
      </c>
      <c r="H35" s="75">
        <v>0.19166666666666665</v>
      </c>
      <c r="I35" s="39"/>
      <c r="J35" s="122" t="s">
        <v>455</v>
      </c>
      <c r="K35" s="132">
        <v>0.35902777777777778</v>
      </c>
      <c r="L35" s="137"/>
      <c r="M35" s="131" t="s">
        <v>465</v>
      </c>
      <c r="N35" s="72">
        <v>0.48958333333333331</v>
      </c>
      <c r="O35" s="39"/>
      <c r="P35" s="39"/>
      <c r="Q35" s="39"/>
      <c r="R35" s="39"/>
      <c r="S35" s="39"/>
      <c r="T35" s="16"/>
      <c r="U35" s="109"/>
      <c r="V35" s="39"/>
      <c r="W35" s="111"/>
    </row>
    <row r="36" spans="1:26" ht="15.75" customHeight="1" x14ac:dyDescent="0.25">
      <c r="A36" s="39"/>
      <c r="B36" s="78">
        <v>34</v>
      </c>
      <c r="C36" s="54" t="s">
        <v>474</v>
      </c>
      <c r="D36" s="54">
        <v>2011</v>
      </c>
      <c r="E36" s="153" t="s">
        <v>440</v>
      </c>
      <c r="F36" s="69" t="s">
        <v>475</v>
      </c>
      <c r="G36" s="69" t="s">
        <v>476</v>
      </c>
      <c r="H36" s="60">
        <v>0.2986111111111111</v>
      </c>
      <c r="I36" s="39"/>
      <c r="J36" s="113" t="s">
        <v>465</v>
      </c>
      <c r="K36" s="133">
        <v>0.6958333333333333</v>
      </c>
      <c r="L36" s="137"/>
      <c r="M36" s="101" t="s">
        <v>478</v>
      </c>
      <c r="N36" s="60">
        <v>0.36944444444444446</v>
      </c>
      <c r="O36" s="39"/>
      <c r="P36" s="180"/>
      <c r="Q36" s="180"/>
      <c r="R36" s="180"/>
      <c r="S36" s="111"/>
      <c r="T36" s="16"/>
      <c r="U36" s="16"/>
      <c r="V36" s="39"/>
      <c r="W36" s="111"/>
    </row>
    <row r="37" spans="1:26" ht="15.75" customHeight="1" x14ac:dyDescent="0.25">
      <c r="A37" s="39"/>
      <c r="B37" s="70">
        <v>35</v>
      </c>
      <c r="C37" s="73" t="s">
        <v>477</v>
      </c>
      <c r="D37" s="73">
        <v>2021</v>
      </c>
      <c r="E37" s="152" t="s">
        <v>440</v>
      </c>
      <c r="F37" s="74" t="s">
        <v>114</v>
      </c>
      <c r="G37" s="74">
        <v>45280</v>
      </c>
      <c r="H37" s="75">
        <v>0.23611111111111113</v>
      </c>
      <c r="I37" s="39"/>
      <c r="J37" s="135" t="s">
        <v>136</v>
      </c>
      <c r="K37" s="77">
        <v>4.7222222222222221E-2</v>
      </c>
      <c r="L37" s="137"/>
      <c r="M37" s="135" t="s">
        <v>413</v>
      </c>
      <c r="N37" s="77">
        <v>7.9166666666666663E-2</v>
      </c>
      <c r="O37" s="39"/>
      <c r="P37" s="184"/>
      <c r="Q37" s="180"/>
      <c r="R37" s="180"/>
      <c r="S37" s="111"/>
      <c r="T37" s="16"/>
      <c r="U37" s="16"/>
      <c r="V37" s="39"/>
      <c r="W37" s="111"/>
    </row>
    <row r="38" spans="1:26" ht="15.75" customHeight="1" x14ac:dyDescent="0.25">
      <c r="A38" s="39"/>
      <c r="B38" s="78">
        <v>36</v>
      </c>
      <c r="C38" s="54" t="s">
        <v>479</v>
      </c>
      <c r="D38" s="54">
        <v>2016</v>
      </c>
      <c r="E38" s="153" t="s">
        <v>440</v>
      </c>
      <c r="F38" s="69" t="s">
        <v>117</v>
      </c>
      <c r="G38" s="69" t="s">
        <v>483</v>
      </c>
      <c r="H38" s="60">
        <v>0.88750000000000007</v>
      </c>
      <c r="I38" s="39"/>
      <c r="O38" s="39"/>
      <c r="P38" s="180"/>
      <c r="Q38" s="180"/>
      <c r="R38" s="180"/>
      <c r="S38" s="111"/>
      <c r="T38" s="16"/>
      <c r="U38" s="16"/>
      <c r="V38" s="39"/>
      <c r="W38" s="111"/>
    </row>
    <row r="39" spans="1:26" ht="15.75" customHeight="1" x14ac:dyDescent="0.25">
      <c r="A39" s="39"/>
      <c r="B39" s="51"/>
      <c r="C39" s="52"/>
      <c r="D39" s="52"/>
      <c r="E39" s="162"/>
      <c r="F39" s="53"/>
      <c r="G39" s="53"/>
      <c r="H39" s="138"/>
      <c r="I39" s="39"/>
      <c r="O39" s="39"/>
      <c r="P39" s="180"/>
      <c r="Q39" s="180"/>
      <c r="R39" s="180"/>
      <c r="S39" s="124"/>
      <c r="T39" s="16"/>
      <c r="U39" s="16"/>
      <c r="V39" s="39"/>
      <c r="W39" s="111"/>
    </row>
    <row r="40" spans="1:26" ht="15.75" customHeight="1" x14ac:dyDescent="0.25">
      <c r="A40" s="39"/>
      <c r="B40" s="7"/>
      <c r="C40" s="6"/>
      <c r="D40" s="6"/>
      <c r="E40" s="155"/>
      <c r="F40" s="30"/>
      <c r="G40" s="30"/>
      <c r="H40" s="61"/>
      <c r="I40" s="39"/>
      <c r="O40" s="39"/>
      <c r="P40" s="180"/>
      <c r="Q40" s="180"/>
      <c r="R40" s="180"/>
      <c r="S40" s="124"/>
      <c r="T40" s="16"/>
      <c r="U40" s="16"/>
      <c r="V40" s="39"/>
      <c r="W40" s="111"/>
    </row>
    <row r="41" spans="1:26" ht="15.75" customHeight="1" x14ac:dyDescent="0.25">
      <c r="A41" s="39"/>
      <c r="B41" s="7"/>
      <c r="C41" s="6"/>
      <c r="D41" s="6"/>
      <c r="E41" s="155"/>
      <c r="F41" s="30"/>
      <c r="G41" s="30"/>
      <c r="H41" s="61"/>
      <c r="I41" s="39"/>
      <c r="O41" s="39"/>
      <c r="P41" s="180"/>
      <c r="Q41" s="180"/>
      <c r="R41" s="180"/>
      <c r="S41" s="124"/>
      <c r="T41" s="16"/>
      <c r="U41" s="16"/>
      <c r="V41" s="39"/>
      <c r="W41" s="111"/>
    </row>
    <row r="42" spans="1:26" ht="15.75" customHeight="1" x14ac:dyDescent="0.25">
      <c r="A42" s="39"/>
      <c r="B42" s="7"/>
      <c r="C42" s="6"/>
      <c r="D42" s="6"/>
      <c r="E42" s="155"/>
      <c r="F42" s="30"/>
      <c r="G42" s="30"/>
      <c r="H42" s="61"/>
      <c r="I42" s="39"/>
      <c r="O42" s="39"/>
      <c r="P42" s="39"/>
      <c r="Q42" s="39"/>
      <c r="R42" s="39"/>
      <c r="S42" s="124"/>
      <c r="T42" s="16"/>
      <c r="U42" s="16"/>
      <c r="V42" s="39"/>
      <c r="W42" s="111"/>
    </row>
    <row r="43" spans="1:26" ht="15.75" customHeight="1" x14ac:dyDescent="0.25">
      <c r="A43" s="39"/>
      <c r="B43" s="39"/>
      <c r="C43" s="39"/>
      <c r="D43" s="39"/>
      <c r="E43" s="108"/>
      <c r="F43" s="39"/>
      <c r="G43" s="39"/>
      <c r="H43" s="62"/>
      <c r="I43" s="39"/>
      <c r="O43" s="39"/>
      <c r="P43" s="39"/>
      <c r="Q43" s="39"/>
      <c r="R43" s="39"/>
      <c r="S43" s="39"/>
      <c r="T43" s="16"/>
      <c r="U43" s="16"/>
      <c r="V43" s="39"/>
      <c r="W43" s="111"/>
    </row>
    <row r="44" spans="1:26" ht="15.75" customHeight="1" x14ac:dyDescent="0.25">
      <c r="A44" s="39"/>
      <c r="B44" s="39"/>
      <c r="C44" s="39"/>
      <c r="D44" s="39"/>
      <c r="E44" s="108"/>
      <c r="F44" s="39"/>
      <c r="G44" s="39"/>
      <c r="H44" s="62"/>
      <c r="I44" s="39"/>
      <c r="O44" s="39"/>
      <c r="P44" s="16"/>
      <c r="Q44" s="16"/>
      <c r="R44" s="16"/>
      <c r="S44" s="16"/>
      <c r="T44" s="16"/>
      <c r="U44" s="16"/>
      <c r="V44" s="39"/>
      <c r="W44" s="111"/>
    </row>
    <row r="45" spans="1:26" ht="15.75" customHeight="1" x14ac:dyDescent="0.25">
      <c r="A45" s="39"/>
      <c r="B45" s="39"/>
      <c r="C45" s="39"/>
      <c r="D45" s="39"/>
      <c r="E45" s="108"/>
      <c r="F45" s="39"/>
      <c r="G45" s="39"/>
      <c r="H45" s="62"/>
      <c r="I45" s="39"/>
      <c r="O45" s="39"/>
      <c r="P45" s="16"/>
      <c r="Q45" s="16"/>
      <c r="R45" s="16"/>
      <c r="S45" s="16"/>
      <c r="T45" s="16"/>
      <c r="U45" s="16"/>
      <c r="V45" s="39"/>
      <c r="W45" s="111"/>
    </row>
    <row r="46" spans="1:26" ht="15.75" customHeight="1" x14ac:dyDescent="0.25">
      <c r="A46" s="39"/>
      <c r="B46" s="39"/>
      <c r="C46" s="39"/>
      <c r="D46" s="39"/>
      <c r="E46" s="108"/>
      <c r="F46" s="39"/>
      <c r="G46" s="39"/>
      <c r="H46" s="62"/>
      <c r="I46" s="39"/>
      <c r="O46" s="39"/>
      <c r="P46" s="109"/>
      <c r="Q46" s="16"/>
      <c r="R46" s="16"/>
      <c r="S46" s="16"/>
      <c r="T46" s="16"/>
      <c r="U46" s="16"/>
      <c r="V46" s="39"/>
      <c r="W46" s="111"/>
    </row>
    <row r="47" spans="1:26" ht="15.75" customHeight="1" x14ac:dyDescent="0.25">
      <c r="A47" s="39"/>
      <c r="B47" s="39"/>
      <c r="C47" s="39"/>
      <c r="D47" s="39"/>
      <c r="E47" s="108"/>
      <c r="F47" s="39"/>
      <c r="G47" s="39"/>
      <c r="H47" s="62"/>
      <c r="I47" s="39"/>
      <c r="J47" s="16"/>
      <c r="K47" s="111"/>
      <c r="L47" s="111"/>
      <c r="M47" s="111"/>
      <c r="N47" s="111"/>
      <c r="O47" s="39"/>
      <c r="P47" s="16"/>
      <c r="Q47" s="16"/>
      <c r="R47" s="16"/>
      <c r="S47" s="16"/>
      <c r="T47" s="16"/>
      <c r="U47" s="16"/>
      <c r="V47" s="39"/>
      <c r="W47" s="111"/>
    </row>
    <row r="48" spans="1:26" ht="15.75" customHeight="1" x14ac:dyDescent="0.25">
      <c r="A48" s="39"/>
      <c r="B48" s="39"/>
      <c r="C48" s="39"/>
      <c r="D48" s="39"/>
      <c r="E48" s="108"/>
      <c r="F48" s="39"/>
      <c r="G48" s="39"/>
      <c r="H48" s="62"/>
      <c r="I48" s="39"/>
      <c r="J48" s="16"/>
      <c r="K48" s="111"/>
      <c r="L48" s="111"/>
      <c r="M48" s="111"/>
      <c r="N48" s="111"/>
      <c r="O48" s="39"/>
      <c r="P48" s="16"/>
      <c r="Q48" s="16"/>
      <c r="R48" s="16"/>
      <c r="S48" s="16"/>
      <c r="T48" s="16"/>
      <c r="U48" s="16"/>
      <c r="V48" s="39"/>
      <c r="W48" s="111"/>
    </row>
    <row r="49" spans="1:23" ht="15.75" customHeight="1" x14ac:dyDescent="0.25">
      <c r="A49" s="39"/>
      <c r="B49" s="39"/>
      <c r="C49" s="39"/>
      <c r="D49" s="39"/>
      <c r="E49" s="108"/>
      <c r="F49" s="39"/>
      <c r="G49" s="39"/>
      <c r="H49" s="62"/>
      <c r="I49" s="39"/>
      <c r="J49" s="16"/>
      <c r="K49" s="111"/>
      <c r="L49" s="111"/>
      <c r="M49" s="111"/>
      <c r="N49" s="111"/>
      <c r="O49" s="39"/>
      <c r="P49" s="16"/>
      <c r="Q49" s="16"/>
      <c r="R49" s="16"/>
      <c r="S49" s="16"/>
      <c r="T49" s="16"/>
      <c r="U49" s="16"/>
      <c r="V49" s="39"/>
      <c r="W49" s="111"/>
    </row>
    <row r="50" spans="1:23" ht="15.75" customHeight="1" x14ac:dyDescent="0.25">
      <c r="A50" s="39"/>
      <c r="B50" s="39"/>
      <c r="C50" s="39"/>
      <c r="D50" s="39"/>
      <c r="E50" s="108"/>
      <c r="F50" s="39"/>
      <c r="G50" s="39"/>
      <c r="H50" s="39"/>
      <c r="I50" s="39"/>
      <c r="J50" s="16"/>
      <c r="K50" s="111"/>
      <c r="L50" s="111"/>
      <c r="M50" s="111"/>
      <c r="N50" s="111"/>
      <c r="O50" s="39"/>
      <c r="P50" s="39"/>
      <c r="Q50" s="39"/>
      <c r="R50" s="39"/>
      <c r="S50" s="39"/>
      <c r="T50" s="39"/>
      <c r="U50" s="39"/>
      <c r="V50" s="39"/>
      <c r="W50" s="111"/>
    </row>
    <row r="51" spans="1:23" ht="15.75" customHeight="1" x14ac:dyDescent="0.25">
      <c r="A51" s="39"/>
      <c r="B51" s="39"/>
      <c r="C51" s="39"/>
      <c r="D51" s="39"/>
      <c r="E51" s="108"/>
      <c r="F51" s="39"/>
      <c r="G51" s="39"/>
      <c r="H51" s="39"/>
      <c r="I51" s="39"/>
      <c r="J51" s="16"/>
      <c r="K51" s="111"/>
      <c r="L51" s="111"/>
      <c r="M51" s="111"/>
      <c r="N51" s="111"/>
      <c r="O51" s="39"/>
      <c r="P51" s="39"/>
      <c r="Q51" s="39"/>
      <c r="R51" s="39"/>
      <c r="S51" s="39"/>
      <c r="T51" s="39"/>
      <c r="U51" s="39"/>
      <c r="V51" s="39"/>
      <c r="W51" s="111"/>
    </row>
    <row r="52" spans="1:23" ht="15.75" customHeight="1" x14ac:dyDescent="0.25">
      <c r="A52" s="39"/>
      <c r="B52" s="39"/>
      <c r="C52" s="39"/>
      <c r="D52" s="39"/>
      <c r="E52" s="108"/>
      <c r="F52" s="39"/>
      <c r="G52" s="39"/>
      <c r="H52" s="39"/>
      <c r="I52" s="39"/>
      <c r="J52" s="16"/>
      <c r="K52" s="111"/>
      <c r="L52" s="111"/>
      <c r="M52" s="111"/>
      <c r="N52" s="111"/>
      <c r="O52" s="39"/>
      <c r="P52" s="39"/>
      <c r="Q52" s="39"/>
      <c r="R52" s="39"/>
      <c r="S52" s="39"/>
      <c r="T52" s="39"/>
      <c r="U52" s="39"/>
      <c r="V52" s="39"/>
      <c r="W52" s="111"/>
    </row>
    <row r="53" spans="1:23" ht="15.75" customHeight="1" x14ac:dyDescent="0.25">
      <c r="A53" s="39"/>
      <c r="B53" s="39"/>
      <c r="C53" s="39"/>
      <c r="D53" s="39"/>
      <c r="E53" s="108"/>
      <c r="F53" s="39"/>
      <c r="G53" s="39"/>
      <c r="H53" s="39"/>
      <c r="I53" s="39"/>
      <c r="J53" s="16"/>
      <c r="K53" s="111"/>
      <c r="L53" s="111"/>
      <c r="M53" s="111"/>
      <c r="N53" s="111"/>
      <c r="O53" s="39"/>
      <c r="P53" s="39"/>
      <c r="Q53" s="39"/>
      <c r="R53" s="39"/>
      <c r="S53" s="39"/>
      <c r="T53" s="39"/>
      <c r="U53" s="39"/>
      <c r="V53" s="39"/>
      <c r="W53" s="111"/>
    </row>
    <row r="54" spans="1:23" ht="15.75" customHeight="1" x14ac:dyDescent="0.25">
      <c r="A54" s="39"/>
      <c r="B54" s="39"/>
      <c r="C54" s="39"/>
      <c r="D54" s="39"/>
      <c r="E54" s="108"/>
      <c r="F54" s="39"/>
      <c r="G54" s="39"/>
      <c r="H54" s="39"/>
      <c r="I54" s="39"/>
      <c r="J54" s="16"/>
      <c r="K54" s="111"/>
      <c r="L54" s="111"/>
      <c r="M54" s="111"/>
      <c r="N54" s="111"/>
      <c r="O54" s="39"/>
      <c r="P54" s="39"/>
      <c r="Q54" s="39"/>
      <c r="R54" s="39"/>
      <c r="S54" s="39"/>
      <c r="T54" s="39"/>
      <c r="U54" s="39"/>
      <c r="V54" s="39"/>
      <c r="W54" s="111"/>
    </row>
    <row r="55" spans="1:23" ht="15.75" customHeight="1" x14ac:dyDescent="0.25">
      <c r="A55" s="39"/>
      <c r="B55" s="39"/>
      <c r="C55" s="39"/>
      <c r="D55" s="39"/>
      <c r="E55" s="108"/>
      <c r="F55" s="39"/>
      <c r="G55" s="39"/>
      <c r="H55" s="39"/>
      <c r="I55" s="39"/>
      <c r="J55" s="16"/>
      <c r="K55" s="111"/>
      <c r="L55" s="111"/>
      <c r="M55" s="111"/>
      <c r="N55" s="111"/>
      <c r="O55" s="39"/>
      <c r="P55" s="39"/>
      <c r="Q55" s="39"/>
      <c r="R55" s="39"/>
      <c r="S55" s="39"/>
      <c r="T55" s="39"/>
      <c r="U55" s="39"/>
      <c r="V55" s="39"/>
      <c r="W55" s="111"/>
    </row>
    <row r="56" spans="1:23" ht="15.75" customHeight="1" x14ac:dyDescent="0.25">
      <c r="A56" s="39"/>
      <c r="B56" s="39"/>
      <c r="C56" s="39"/>
      <c r="D56" s="39"/>
      <c r="E56" s="108"/>
      <c r="F56" s="39"/>
      <c r="G56" s="39"/>
      <c r="H56" s="39"/>
      <c r="I56" s="39"/>
      <c r="J56" s="16"/>
      <c r="K56" s="111"/>
      <c r="L56" s="111"/>
      <c r="M56" s="111"/>
      <c r="N56" s="111"/>
      <c r="O56" s="39"/>
      <c r="P56" s="39"/>
      <c r="Q56" s="39"/>
      <c r="R56" s="39"/>
      <c r="S56" s="39"/>
      <c r="T56" s="39"/>
      <c r="U56" s="39"/>
      <c r="V56" s="39"/>
      <c r="W56" s="111"/>
    </row>
    <row r="57" spans="1:23" ht="15.75" customHeight="1" x14ac:dyDescent="0.25">
      <c r="A57" s="39"/>
      <c r="B57" s="39"/>
      <c r="C57" s="39"/>
      <c r="D57" s="39"/>
      <c r="E57" s="108"/>
      <c r="F57" s="39"/>
      <c r="G57" s="39"/>
      <c r="H57" s="39"/>
      <c r="I57" s="39"/>
      <c r="J57" s="16"/>
      <c r="K57" s="111"/>
      <c r="L57" s="111"/>
      <c r="M57" s="111"/>
      <c r="N57" s="111"/>
      <c r="O57" s="39"/>
      <c r="P57" s="39"/>
      <c r="Q57" s="39"/>
      <c r="R57" s="39"/>
      <c r="S57" s="39"/>
      <c r="T57" s="39"/>
      <c r="U57" s="39"/>
      <c r="V57" s="39"/>
      <c r="W57" s="111"/>
    </row>
    <row r="58" spans="1:23" ht="15.75" customHeight="1" x14ac:dyDescent="0.25">
      <c r="A58" s="39"/>
      <c r="B58" s="39"/>
      <c r="C58" s="39"/>
      <c r="D58" s="39"/>
      <c r="E58" s="108"/>
      <c r="F58" s="39"/>
      <c r="G58" s="39"/>
      <c r="H58" s="39"/>
      <c r="I58" s="39"/>
      <c r="J58" s="16"/>
      <c r="K58" s="111"/>
      <c r="L58" s="111"/>
      <c r="M58" s="111"/>
      <c r="N58" s="111"/>
      <c r="O58" s="39"/>
      <c r="P58" s="39"/>
      <c r="Q58" s="39"/>
      <c r="R58" s="39"/>
      <c r="S58" s="39"/>
      <c r="T58" s="39"/>
      <c r="U58" s="39"/>
      <c r="V58" s="39"/>
      <c r="W58" s="111"/>
    </row>
    <row r="59" spans="1:23" ht="15.75" customHeight="1" x14ac:dyDescent="0.25">
      <c r="A59" s="39"/>
      <c r="B59" s="39"/>
      <c r="C59" s="39"/>
      <c r="D59" s="39"/>
      <c r="E59" s="108"/>
      <c r="F59" s="39"/>
      <c r="G59" s="39"/>
      <c r="H59" s="39"/>
      <c r="I59" s="39"/>
      <c r="J59" s="16"/>
      <c r="K59" s="111"/>
      <c r="L59" s="111"/>
      <c r="M59" s="111"/>
      <c r="N59" s="111"/>
      <c r="O59" s="39"/>
      <c r="P59" s="39"/>
      <c r="Q59" s="39"/>
      <c r="R59" s="39"/>
      <c r="S59" s="39"/>
      <c r="T59" s="39"/>
      <c r="U59" s="39"/>
      <c r="V59" s="39"/>
      <c r="W59" s="111"/>
    </row>
    <row r="60" spans="1:23" ht="15.75" customHeight="1" x14ac:dyDescent="0.25">
      <c r="A60" s="39"/>
      <c r="B60" s="39"/>
      <c r="C60" s="39"/>
      <c r="D60" s="39"/>
      <c r="E60" s="108"/>
      <c r="F60" s="39"/>
      <c r="G60" s="39"/>
      <c r="H60" s="39"/>
      <c r="I60" s="39"/>
      <c r="J60" s="16"/>
      <c r="K60" s="111"/>
      <c r="L60" s="111"/>
      <c r="M60" s="111"/>
      <c r="N60" s="111"/>
      <c r="O60" s="39"/>
      <c r="P60" s="39"/>
      <c r="Q60" s="39"/>
      <c r="R60" s="39"/>
      <c r="S60" s="39"/>
      <c r="T60" s="39"/>
      <c r="U60" s="39"/>
      <c r="V60" s="39"/>
      <c r="W60" s="111"/>
    </row>
    <row r="61" spans="1:23" ht="15.75" customHeight="1" x14ac:dyDescent="0.25">
      <c r="A61" s="39"/>
      <c r="B61" s="39"/>
      <c r="C61" s="39"/>
      <c r="D61" s="39"/>
      <c r="E61" s="108"/>
      <c r="F61" s="39"/>
      <c r="G61" s="39"/>
      <c r="H61" s="39"/>
      <c r="I61" s="39"/>
      <c r="J61" s="16"/>
      <c r="K61" s="111"/>
      <c r="L61" s="111"/>
      <c r="M61" s="111"/>
      <c r="N61" s="111"/>
      <c r="O61" s="39"/>
      <c r="P61" s="39"/>
      <c r="Q61" s="39"/>
      <c r="R61" s="39"/>
      <c r="S61" s="39"/>
      <c r="T61" s="39"/>
      <c r="U61" s="39"/>
      <c r="V61" s="39"/>
      <c r="W61" s="111"/>
    </row>
    <row r="62" spans="1:23" ht="15.75" customHeight="1" x14ac:dyDescent="0.25">
      <c r="A62" s="39"/>
      <c r="B62" s="39"/>
      <c r="C62" s="39"/>
      <c r="D62" s="39"/>
      <c r="E62" s="108"/>
      <c r="F62" s="39"/>
      <c r="G62" s="39"/>
      <c r="H62" s="39"/>
      <c r="I62" s="39"/>
      <c r="J62" s="16"/>
      <c r="K62" s="111"/>
      <c r="L62" s="111"/>
      <c r="M62" s="111"/>
      <c r="N62" s="111"/>
      <c r="O62" s="39"/>
      <c r="P62" s="39"/>
      <c r="Q62" s="39"/>
      <c r="R62" s="39"/>
      <c r="S62" s="39"/>
      <c r="T62" s="39"/>
      <c r="U62" s="39"/>
      <c r="V62" s="39"/>
      <c r="W62" s="111"/>
    </row>
    <row r="63" spans="1:23" ht="15.75" customHeight="1" x14ac:dyDescent="0.25">
      <c r="A63" s="39"/>
      <c r="B63" s="39"/>
      <c r="C63" s="39"/>
      <c r="D63" s="39"/>
      <c r="E63" s="108"/>
      <c r="F63" s="39"/>
      <c r="G63" s="39"/>
      <c r="H63" s="39"/>
      <c r="I63" s="39"/>
      <c r="J63" s="16"/>
      <c r="K63" s="111"/>
      <c r="L63" s="111"/>
      <c r="M63" s="111"/>
      <c r="N63" s="111"/>
      <c r="O63" s="39"/>
      <c r="P63" s="39"/>
      <c r="Q63" s="39"/>
      <c r="R63" s="39"/>
      <c r="S63" s="39"/>
      <c r="T63" s="39"/>
      <c r="U63" s="39"/>
      <c r="V63" s="39"/>
      <c r="W63" s="111"/>
    </row>
    <row r="64" spans="1:23" ht="15.75" customHeight="1" x14ac:dyDescent="0.25">
      <c r="A64" s="39"/>
      <c r="B64" s="39"/>
      <c r="C64" s="39"/>
      <c r="D64" s="39"/>
      <c r="E64" s="108"/>
      <c r="F64" s="39"/>
      <c r="G64" s="39"/>
      <c r="H64" s="39"/>
      <c r="I64" s="39"/>
      <c r="J64" s="16"/>
      <c r="K64" s="111"/>
      <c r="L64" s="111"/>
      <c r="M64" s="111"/>
      <c r="N64" s="111"/>
      <c r="O64" s="39"/>
      <c r="P64" s="39"/>
      <c r="Q64" s="39"/>
      <c r="R64" s="39"/>
      <c r="S64" s="39"/>
      <c r="T64" s="39"/>
      <c r="U64" s="39"/>
      <c r="V64" s="39"/>
      <c r="W64" s="111"/>
    </row>
    <row r="65" spans="1:23" ht="15.75" customHeight="1" x14ac:dyDescent="0.25">
      <c r="A65" s="39"/>
      <c r="B65" s="39"/>
      <c r="C65" s="39"/>
      <c r="D65" s="39"/>
      <c r="E65" s="108"/>
      <c r="F65" s="39"/>
      <c r="G65" s="39"/>
      <c r="H65" s="39"/>
      <c r="I65" s="39"/>
      <c r="J65" s="16"/>
      <c r="K65" s="111"/>
      <c r="L65" s="111"/>
      <c r="M65" s="111"/>
      <c r="N65" s="111"/>
      <c r="O65" s="39"/>
      <c r="P65" s="39"/>
      <c r="Q65" s="39"/>
      <c r="R65" s="39"/>
      <c r="S65" s="39"/>
      <c r="T65" s="39"/>
      <c r="U65" s="39"/>
      <c r="V65" s="39"/>
      <c r="W65" s="111"/>
    </row>
    <row r="66" spans="1:23" ht="15.75" customHeight="1" x14ac:dyDescent="0.25">
      <c r="A66" s="39"/>
      <c r="B66" s="39"/>
      <c r="C66" s="39"/>
      <c r="D66" s="39"/>
      <c r="E66" s="108"/>
      <c r="F66" s="39"/>
      <c r="G66" s="39"/>
      <c r="H66" s="39"/>
      <c r="I66" s="39"/>
      <c r="J66" s="16"/>
      <c r="K66" s="111"/>
      <c r="L66" s="111"/>
      <c r="M66" s="111"/>
      <c r="N66" s="111"/>
      <c r="O66" s="39"/>
      <c r="P66" s="39"/>
      <c r="Q66" s="39"/>
      <c r="R66" s="39"/>
      <c r="S66" s="39"/>
      <c r="T66" s="39"/>
      <c r="U66" s="39"/>
      <c r="V66" s="39"/>
      <c r="W66" s="111"/>
    </row>
    <row r="67" spans="1:23" ht="15.75" customHeight="1" x14ac:dyDescent="0.25">
      <c r="A67" s="39"/>
      <c r="B67" s="39"/>
      <c r="C67" s="39"/>
      <c r="D67" s="39"/>
      <c r="E67" s="108"/>
      <c r="F67" s="39"/>
      <c r="G67" s="39"/>
      <c r="H67" s="39"/>
      <c r="I67" s="39"/>
      <c r="J67" s="16"/>
      <c r="K67" s="111"/>
      <c r="L67" s="111"/>
      <c r="M67" s="111"/>
      <c r="N67" s="111"/>
      <c r="O67" s="39"/>
      <c r="P67" s="39"/>
      <c r="Q67" s="39"/>
      <c r="R67" s="39"/>
      <c r="S67" s="39"/>
      <c r="T67" s="39"/>
      <c r="U67" s="39"/>
      <c r="V67" s="39"/>
      <c r="W67" s="111"/>
    </row>
    <row r="68" spans="1:23" ht="15.75" customHeight="1" x14ac:dyDescent="0.25">
      <c r="A68" s="39"/>
      <c r="B68" s="39"/>
      <c r="C68" s="39"/>
      <c r="D68" s="39"/>
      <c r="E68" s="108"/>
      <c r="F68" s="39"/>
      <c r="G68" s="39"/>
      <c r="H68" s="39"/>
      <c r="I68" s="39"/>
      <c r="J68" s="16"/>
      <c r="K68" s="111"/>
      <c r="L68" s="111"/>
      <c r="M68" s="111"/>
      <c r="N68" s="111"/>
      <c r="O68" s="39"/>
      <c r="P68" s="39"/>
      <c r="Q68" s="39"/>
      <c r="R68" s="39"/>
      <c r="S68" s="39"/>
      <c r="T68" s="39"/>
      <c r="U68" s="39"/>
      <c r="V68" s="39"/>
      <c r="W68" s="111"/>
    </row>
    <row r="69" spans="1:23" ht="15.75" customHeight="1" x14ac:dyDescent="0.25">
      <c r="A69" s="39"/>
      <c r="B69" s="39"/>
      <c r="C69" s="39"/>
      <c r="D69" s="39"/>
      <c r="E69" s="108"/>
      <c r="F69" s="39"/>
      <c r="G69" s="39"/>
      <c r="H69" s="39"/>
      <c r="I69" s="39"/>
      <c r="J69" s="16"/>
      <c r="K69" s="16"/>
      <c r="L69" s="16"/>
      <c r="M69" s="16"/>
      <c r="N69" s="16"/>
      <c r="O69" s="39"/>
      <c r="P69" s="39"/>
      <c r="Q69" s="39"/>
      <c r="R69" s="39"/>
      <c r="S69" s="39"/>
      <c r="T69" s="39"/>
      <c r="U69" s="39"/>
      <c r="V69" s="39"/>
      <c r="W69" s="111"/>
    </row>
    <row r="70" spans="1:23" ht="15.75" customHeight="1" x14ac:dyDescent="0.25">
      <c r="A70" s="39"/>
      <c r="B70" s="39"/>
      <c r="C70" s="39"/>
      <c r="D70" s="39"/>
      <c r="E70" s="108"/>
      <c r="F70" s="39"/>
      <c r="G70" s="39"/>
      <c r="H70" s="39"/>
      <c r="I70" s="39"/>
      <c r="J70" s="16"/>
      <c r="K70" s="16"/>
      <c r="L70" s="16"/>
      <c r="M70" s="16"/>
      <c r="N70" s="16"/>
      <c r="O70" s="39"/>
      <c r="P70" s="39"/>
      <c r="Q70" s="39"/>
      <c r="R70" s="39"/>
      <c r="S70" s="39"/>
      <c r="T70" s="39"/>
      <c r="U70" s="39"/>
      <c r="V70" s="39"/>
      <c r="W70" s="111"/>
    </row>
    <row r="71" spans="1:23" ht="15.75" customHeight="1" x14ac:dyDescent="0.25">
      <c r="A71" s="39"/>
      <c r="B71" s="39"/>
      <c r="C71" s="39"/>
      <c r="D71" s="39"/>
      <c r="E71" s="108"/>
      <c r="F71" s="39"/>
      <c r="G71" s="39"/>
      <c r="H71" s="39"/>
      <c r="I71" s="39"/>
      <c r="J71" s="16"/>
      <c r="K71" s="16"/>
      <c r="L71" s="16"/>
      <c r="M71" s="16"/>
      <c r="N71" s="16"/>
      <c r="O71" s="39"/>
      <c r="P71" s="39"/>
      <c r="Q71" s="39"/>
      <c r="R71" s="39"/>
      <c r="S71" s="39"/>
      <c r="T71" s="39"/>
      <c r="U71" s="39"/>
      <c r="V71" s="39"/>
      <c r="W71" s="111"/>
    </row>
    <row r="72" spans="1:23" ht="15.75" customHeight="1" x14ac:dyDescent="0.25">
      <c r="A72" s="39"/>
      <c r="B72" s="39"/>
      <c r="C72" s="39"/>
      <c r="D72" s="39"/>
      <c r="E72" s="108"/>
      <c r="F72" s="39"/>
      <c r="G72" s="39"/>
      <c r="H72" s="39"/>
      <c r="I72" s="39"/>
      <c r="J72" s="16"/>
      <c r="K72" s="16"/>
      <c r="L72" s="16"/>
      <c r="M72" s="16"/>
      <c r="N72" s="16"/>
      <c r="O72" s="39"/>
      <c r="P72" s="39"/>
      <c r="Q72" s="39"/>
      <c r="R72" s="39"/>
      <c r="S72" s="39"/>
      <c r="T72" s="39"/>
      <c r="U72" s="39"/>
      <c r="V72" s="39"/>
      <c r="W72" s="111"/>
    </row>
    <row r="73" spans="1:23" ht="15.75" customHeight="1" x14ac:dyDescent="0.25">
      <c r="A73" s="39"/>
      <c r="B73" s="39"/>
      <c r="C73" s="39"/>
      <c r="D73" s="39"/>
      <c r="E73" s="108"/>
      <c r="F73" s="39"/>
      <c r="G73" s="39"/>
      <c r="H73" s="39"/>
      <c r="I73" s="39"/>
      <c r="J73" s="16"/>
      <c r="K73" s="16"/>
      <c r="L73" s="16"/>
      <c r="M73" s="16"/>
      <c r="N73" s="16"/>
      <c r="O73" s="39"/>
      <c r="P73" s="39"/>
      <c r="Q73" s="39"/>
      <c r="R73" s="39"/>
      <c r="S73" s="39"/>
      <c r="T73" s="39"/>
      <c r="U73" s="39"/>
      <c r="V73" s="39"/>
      <c r="W73" s="111"/>
    </row>
    <row r="74" spans="1:23" ht="15.75" customHeight="1" x14ac:dyDescent="0.25">
      <c r="A74" s="39"/>
      <c r="B74" s="39"/>
      <c r="C74" s="39"/>
      <c r="D74" s="39"/>
      <c r="E74" s="108"/>
      <c r="F74" s="39"/>
      <c r="G74" s="39"/>
      <c r="H74" s="39"/>
      <c r="I74" s="39"/>
      <c r="J74" s="16"/>
      <c r="K74" s="16"/>
      <c r="L74" s="16"/>
      <c r="M74" s="16"/>
      <c r="N74" s="16"/>
      <c r="O74" s="39"/>
      <c r="P74" s="39"/>
      <c r="Q74" s="39"/>
      <c r="R74" s="39"/>
      <c r="S74" s="39"/>
      <c r="T74" s="39"/>
      <c r="U74" s="39"/>
      <c r="V74" s="39"/>
      <c r="W74" s="111"/>
    </row>
    <row r="75" spans="1:23" ht="15.75" customHeight="1" x14ac:dyDescent="0.25">
      <c r="A75" s="39"/>
      <c r="B75" s="39"/>
      <c r="C75" s="39"/>
      <c r="D75" s="39"/>
      <c r="E75" s="108"/>
      <c r="F75" s="39"/>
      <c r="G75" s="39"/>
      <c r="H75" s="39"/>
      <c r="I75" s="39"/>
      <c r="J75" s="16"/>
      <c r="K75" s="16"/>
      <c r="L75" s="16"/>
      <c r="M75" s="16"/>
      <c r="N75" s="16"/>
      <c r="O75" s="39"/>
      <c r="P75" s="39"/>
      <c r="Q75" s="39"/>
      <c r="R75" s="39"/>
      <c r="S75" s="39"/>
      <c r="T75" s="39"/>
      <c r="U75" s="39"/>
      <c r="V75" s="39"/>
      <c r="W75" s="111"/>
    </row>
    <row r="76" spans="1:23" ht="15.75" customHeight="1" x14ac:dyDescent="0.25">
      <c r="A76" s="39"/>
      <c r="B76" s="39"/>
      <c r="C76" s="39"/>
      <c r="D76" s="39"/>
      <c r="E76" s="108"/>
      <c r="F76" s="39"/>
      <c r="G76" s="39"/>
      <c r="H76" s="39"/>
      <c r="I76" s="39"/>
      <c r="J76" s="16"/>
      <c r="K76" s="16"/>
      <c r="L76" s="16"/>
      <c r="M76" s="16"/>
      <c r="N76" s="16"/>
      <c r="O76" s="39"/>
      <c r="P76" s="39"/>
      <c r="Q76" s="39"/>
      <c r="R76" s="39"/>
      <c r="S76" s="39"/>
      <c r="T76" s="39"/>
      <c r="U76" s="39"/>
      <c r="V76" s="39"/>
      <c r="W76" s="111"/>
    </row>
    <row r="77" spans="1:23" ht="15.75" customHeight="1" x14ac:dyDescent="0.25">
      <c r="A77" s="39"/>
      <c r="B77" s="39"/>
      <c r="C77" s="39"/>
      <c r="D77" s="39"/>
      <c r="E77" s="108"/>
      <c r="F77" s="39"/>
      <c r="G77" s="39"/>
      <c r="H77" s="39"/>
      <c r="I77" s="39"/>
      <c r="J77" s="16"/>
      <c r="K77" s="16"/>
      <c r="L77" s="16"/>
      <c r="M77" s="16"/>
      <c r="N77" s="16"/>
      <c r="O77" s="39"/>
      <c r="P77" s="39"/>
      <c r="Q77" s="39"/>
      <c r="R77" s="39"/>
      <c r="S77" s="39"/>
      <c r="T77" s="39"/>
      <c r="U77" s="39"/>
      <c r="V77" s="39"/>
      <c r="W77" s="111"/>
    </row>
    <row r="78" spans="1:23" ht="15.75" customHeight="1" x14ac:dyDescent="0.25">
      <c r="A78" s="39"/>
      <c r="B78" s="39"/>
      <c r="C78" s="39"/>
      <c r="D78" s="39"/>
      <c r="E78" s="108"/>
      <c r="F78" s="39"/>
      <c r="G78" s="39"/>
      <c r="H78" s="39"/>
      <c r="I78" s="39"/>
      <c r="J78" s="16"/>
      <c r="K78" s="16"/>
      <c r="L78" s="16"/>
      <c r="M78" s="16"/>
      <c r="N78" s="16"/>
      <c r="O78" s="39"/>
      <c r="P78" s="39"/>
      <c r="Q78" s="39"/>
      <c r="R78" s="39"/>
      <c r="S78" s="39"/>
      <c r="T78" s="39"/>
      <c r="U78" s="39"/>
      <c r="V78" s="39"/>
      <c r="W78" s="111"/>
    </row>
    <row r="79" spans="1:23" ht="15.75" customHeight="1" x14ac:dyDescent="0.25">
      <c r="A79" s="39"/>
      <c r="B79" s="39"/>
      <c r="C79" s="39"/>
      <c r="D79" s="39"/>
      <c r="E79" s="108"/>
      <c r="F79" s="39"/>
      <c r="G79" s="39"/>
      <c r="H79" s="39"/>
      <c r="I79" s="39"/>
      <c r="J79" s="16"/>
      <c r="K79" s="16"/>
      <c r="L79" s="16"/>
      <c r="M79" s="16"/>
      <c r="N79" s="16"/>
      <c r="O79" s="39"/>
      <c r="P79" s="39"/>
      <c r="Q79" s="39"/>
      <c r="R79" s="39"/>
      <c r="S79" s="39"/>
      <c r="T79" s="39"/>
      <c r="U79" s="39"/>
      <c r="V79" s="39"/>
      <c r="W79" s="111"/>
    </row>
    <row r="80" spans="1:23" ht="15.75" customHeight="1" x14ac:dyDescent="0.25">
      <c r="A80" s="39"/>
      <c r="B80" s="39"/>
      <c r="C80" s="39"/>
      <c r="D80" s="39"/>
      <c r="E80" s="108"/>
      <c r="F80" s="39"/>
      <c r="G80" s="39"/>
      <c r="H80" s="39"/>
      <c r="I80" s="39"/>
      <c r="J80" s="16"/>
      <c r="K80" s="16"/>
      <c r="L80" s="16"/>
      <c r="M80" s="16"/>
      <c r="N80" s="16"/>
      <c r="O80" s="39"/>
      <c r="P80" s="39"/>
      <c r="Q80" s="39"/>
      <c r="R80" s="39"/>
      <c r="S80" s="39"/>
      <c r="T80" s="39"/>
      <c r="U80" s="39"/>
      <c r="V80" s="39"/>
      <c r="W80" s="111"/>
    </row>
    <row r="81" spans="1:23" ht="15.75" customHeight="1" x14ac:dyDescent="0.25">
      <c r="A81" s="39"/>
      <c r="B81" s="39"/>
      <c r="C81" s="39"/>
      <c r="D81" s="39"/>
      <c r="E81" s="108"/>
      <c r="F81" s="39"/>
      <c r="G81" s="39"/>
      <c r="H81" s="39"/>
      <c r="I81" s="39"/>
      <c r="J81" s="16"/>
      <c r="K81" s="16"/>
      <c r="L81" s="16"/>
      <c r="M81" s="16"/>
      <c r="N81" s="16"/>
      <c r="O81" s="39"/>
      <c r="P81" s="39"/>
      <c r="Q81" s="39"/>
      <c r="R81" s="39"/>
      <c r="S81" s="39"/>
      <c r="T81" s="39"/>
      <c r="U81" s="39"/>
      <c r="V81" s="39"/>
      <c r="W81" s="111"/>
    </row>
    <row r="82" spans="1:23" ht="15.75" customHeight="1" x14ac:dyDescent="0.25">
      <c r="A82" s="39"/>
      <c r="B82" s="39"/>
      <c r="C82" s="39"/>
      <c r="D82" s="39"/>
      <c r="E82" s="108"/>
      <c r="F82" s="39"/>
      <c r="G82" s="39"/>
      <c r="H82" s="39"/>
      <c r="I82" s="39"/>
      <c r="J82" s="16"/>
      <c r="K82" s="16"/>
      <c r="L82" s="16"/>
      <c r="M82" s="16"/>
      <c r="N82" s="16"/>
      <c r="O82" s="39"/>
      <c r="P82" s="39"/>
      <c r="Q82" s="39"/>
      <c r="R82" s="39"/>
      <c r="S82" s="39"/>
      <c r="T82" s="39"/>
      <c r="U82" s="39"/>
      <c r="V82" s="39"/>
      <c r="W82" s="111"/>
    </row>
    <row r="83" spans="1:23" ht="15.75" customHeight="1" x14ac:dyDescent="0.25">
      <c r="A83" s="39"/>
      <c r="B83" s="39"/>
      <c r="C83" s="39"/>
      <c r="D83" s="39"/>
      <c r="E83" s="108"/>
      <c r="F83" s="39"/>
      <c r="G83" s="39"/>
      <c r="H83" s="39"/>
      <c r="I83" s="39"/>
      <c r="J83" s="16"/>
      <c r="K83" s="16"/>
      <c r="L83" s="16"/>
      <c r="M83" s="16"/>
      <c r="N83" s="16"/>
      <c r="O83" s="39"/>
      <c r="P83" s="39"/>
      <c r="Q83" s="39"/>
      <c r="R83" s="39"/>
      <c r="S83" s="39"/>
      <c r="T83" s="39"/>
      <c r="U83" s="39"/>
      <c r="V83" s="39"/>
      <c r="W83" s="111"/>
    </row>
    <row r="84" spans="1:23" ht="15.75" customHeight="1" x14ac:dyDescent="0.25">
      <c r="A84" s="39"/>
      <c r="B84" s="39"/>
      <c r="C84" s="39"/>
      <c r="D84" s="39"/>
      <c r="E84" s="108"/>
      <c r="F84" s="39"/>
      <c r="G84" s="39"/>
      <c r="H84" s="39"/>
      <c r="I84" s="39"/>
      <c r="J84" s="16"/>
      <c r="K84" s="16"/>
      <c r="L84" s="16"/>
      <c r="M84" s="16"/>
      <c r="N84" s="16"/>
      <c r="O84" s="39"/>
      <c r="P84" s="39"/>
      <c r="Q84" s="39"/>
      <c r="R84" s="39"/>
      <c r="S84" s="39"/>
      <c r="T84" s="39"/>
      <c r="U84" s="39"/>
      <c r="V84" s="39"/>
      <c r="W84" s="111"/>
    </row>
    <row r="85" spans="1:23" ht="15.75" customHeight="1" x14ac:dyDescent="0.25">
      <c r="A85" s="39"/>
      <c r="B85" s="39"/>
      <c r="C85" s="39"/>
      <c r="D85" s="39"/>
      <c r="E85" s="108"/>
      <c r="F85" s="39"/>
      <c r="G85" s="39"/>
      <c r="H85" s="39"/>
      <c r="I85" s="39"/>
      <c r="J85" s="16"/>
      <c r="K85" s="16"/>
      <c r="L85" s="16"/>
      <c r="M85" s="16"/>
      <c r="N85" s="16"/>
      <c r="O85" s="39"/>
      <c r="P85" s="39"/>
      <c r="Q85" s="39"/>
      <c r="R85" s="39"/>
      <c r="S85" s="39"/>
      <c r="T85" s="39"/>
      <c r="U85" s="39"/>
      <c r="V85" s="39"/>
      <c r="W85" s="111"/>
    </row>
    <row r="86" spans="1:23" ht="15.75" customHeight="1" x14ac:dyDescent="0.25">
      <c r="A86" s="39"/>
      <c r="B86" s="39"/>
      <c r="C86" s="39"/>
      <c r="D86" s="39"/>
      <c r="E86" s="108"/>
      <c r="F86" s="39"/>
      <c r="G86" s="39"/>
      <c r="H86" s="39"/>
      <c r="I86" s="39"/>
      <c r="J86" s="16"/>
      <c r="K86" s="16"/>
      <c r="L86" s="16"/>
      <c r="M86" s="16"/>
      <c r="N86" s="16"/>
      <c r="O86" s="39"/>
      <c r="P86" s="39"/>
      <c r="Q86" s="39"/>
      <c r="R86" s="39"/>
      <c r="S86" s="39"/>
      <c r="T86" s="39"/>
      <c r="U86" s="39"/>
      <c r="V86" s="39"/>
      <c r="W86" s="111"/>
    </row>
    <row r="87" spans="1:23" ht="15.75" customHeight="1" x14ac:dyDescent="0.25">
      <c r="A87" s="39"/>
      <c r="B87" s="39"/>
      <c r="C87" s="39"/>
      <c r="D87" s="39"/>
      <c r="E87" s="108"/>
      <c r="F87" s="39"/>
      <c r="G87" s="39"/>
      <c r="H87" s="39"/>
      <c r="I87" s="39"/>
      <c r="J87" s="16"/>
      <c r="K87" s="16"/>
      <c r="L87" s="16"/>
      <c r="M87" s="16"/>
      <c r="N87" s="16"/>
      <c r="O87" s="39"/>
      <c r="P87" s="39"/>
      <c r="Q87" s="39"/>
      <c r="R87" s="39"/>
      <c r="S87" s="39"/>
      <c r="T87" s="39"/>
      <c r="U87" s="39"/>
      <c r="V87" s="39"/>
      <c r="W87" s="111"/>
    </row>
    <row r="88" spans="1:23" ht="15.75" customHeight="1" x14ac:dyDescent="0.25">
      <c r="A88" s="39"/>
      <c r="B88" s="39"/>
      <c r="C88" s="39"/>
      <c r="D88" s="39"/>
      <c r="E88" s="108"/>
      <c r="F88" s="39"/>
      <c r="G88" s="39"/>
      <c r="H88" s="39"/>
      <c r="I88" s="39"/>
      <c r="J88" s="16"/>
      <c r="K88" s="16"/>
      <c r="L88" s="16"/>
      <c r="M88" s="16"/>
      <c r="N88" s="16"/>
      <c r="O88" s="39"/>
      <c r="P88" s="39"/>
      <c r="Q88" s="39"/>
      <c r="R88" s="39"/>
      <c r="S88" s="39"/>
      <c r="T88" s="39"/>
      <c r="U88" s="39"/>
      <c r="V88" s="39"/>
      <c r="W88" s="111"/>
    </row>
    <row r="89" spans="1:23" ht="15.75" customHeight="1" x14ac:dyDescent="0.25">
      <c r="A89" s="39"/>
      <c r="B89" s="39"/>
      <c r="C89" s="39"/>
      <c r="D89" s="39"/>
      <c r="E89" s="108"/>
      <c r="F89" s="39"/>
      <c r="G89" s="39"/>
      <c r="H89" s="39"/>
      <c r="I89" s="39"/>
      <c r="J89" s="16"/>
      <c r="K89" s="16"/>
      <c r="L89" s="16"/>
      <c r="M89" s="16"/>
      <c r="N89" s="16"/>
      <c r="O89" s="39"/>
      <c r="P89" s="39"/>
      <c r="Q89" s="39"/>
      <c r="R89" s="39"/>
      <c r="S89" s="39"/>
      <c r="T89" s="39"/>
      <c r="U89" s="39"/>
      <c r="V89" s="39"/>
      <c r="W89" s="111"/>
    </row>
    <row r="90" spans="1:23" ht="15.75" customHeight="1" x14ac:dyDescent="0.25">
      <c r="A90" s="39"/>
      <c r="B90" s="39"/>
      <c r="C90" s="39"/>
      <c r="D90" s="39"/>
      <c r="E90" s="108"/>
      <c r="F90" s="39"/>
      <c r="G90" s="39"/>
      <c r="H90" s="39"/>
      <c r="I90" s="39"/>
      <c r="J90" s="16"/>
      <c r="K90" s="16"/>
      <c r="L90" s="16"/>
      <c r="M90" s="16"/>
      <c r="N90" s="16"/>
      <c r="O90" s="39"/>
      <c r="P90" s="39"/>
      <c r="Q90" s="39"/>
      <c r="R90" s="39"/>
      <c r="S90" s="39"/>
      <c r="T90" s="39"/>
      <c r="U90" s="39"/>
      <c r="V90" s="39"/>
      <c r="W90" s="111"/>
    </row>
    <row r="91" spans="1:23" ht="15.75" customHeight="1" x14ac:dyDescent="0.25">
      <c r="A91" s="39"/>
      <c r="B91" s="39"/>
      <c r="C91" s="39"/>
      <c r="D91" s="39"/>
      <c r="E91" s="108"/>
      <c r="F91" s="39"/>
      <c r="G91" s="39"/>
      <c r="H91" s="39"/>
      <c r="I91" s="39"/>
      <c r="J91" s="16"/>
      <c r="K91" s="16"/>
      <c r="L91" s="16"/>
      <c r="M91" s="16"/>
      <c r="N91" s="16"/>
      <c r="O91" s="39"/>
      <c r="P91" s="39"/>
      <c r="Q91" s="39"/>
      <c r="R91" s="39"/>
      <c r="S91" s="39"/>
      <c r="T91" s="39"/>
      <c r="U91" s="39"/>
      <c r="V91" s="39"/>
      <c r="W91" s="111"/>
    </row>
    <row r="92" spans="1:23" ht="15.75" customHeight="1" x14ac:dyDescent="0.25">
      <c r="A92" s="39"/>
      <c r="B92" s="39"/>
      <c r="C92" s="39"/>
      <c r="D92" s="39"/>
      <c r="E92" s="108"/>
      <c r="F92" s="39"/>
      <c r="G92" s="39"/>
      <c r="H92" s="39"/>
      <c r="I92" s="39"/>
      <c r="J92" s="16"/>
      <c r="K92" s="16"/>
      <c r="L92" s="16"/>
      <c r="M92" s="16"/>
      <c r="N92" s="16"/>
      <c r="O92" s="39"/>
      <c r="P92" s="39"/>
      <c r="Q92" s="39"/>
      <c r="R92" s="39"/>
      <c r="S92" s="39"/>
      <c r="T92" s="39"/>
      <c r="U92" s="39"/>
      <c r="V92" s="39"/>
      <c r="W92" s="111"/>
    </row>
    <row r="93" spans="1:23" ht="15.75" customHeight="1" x14ac:dyDescent="0.25">
      <c r="A93" s="39"/>
      <c r="B93" s="39"/>
      <c r="C93" s="39"/>
      <c r="D93" s="39"/>
      <c r="E93" s="108"/>
      <c r="F93" s="39"/>
      <c r="G93" s="39"/>
      <c r="H93" s="39"/>
      <c r="I93" s="39"/>
      <c r="J93" s="16"/>
      <c r="K93" s="16"/>
      <c r="L93" s="16"/>
      <c r="M93" s="16"/>
      <c r="N93" s="16"/>
      <c r="O93" s="39"/>
      <c r="P93" s="39"/>
      <c r="Q93" s="39"/>
      <c r="R93" s="39"/>
      <c r="S93" s="39"/>
      <c r="T93" s="39"/>
      <c r="U93" s="39"/>
      <c r="V93" s="39"/>
      <c r="W93" s="111"/>
    </row>
    <row r="94" spans="1:23" ht="15.75" customHeight="1" x14ac:dyDescent="0.25">
      <c r="A94" s="39"/>
      <c r="B94" s="39"/>
      <c r="C94" s="39"/>
      <c r="D94" s="39"/>
      <c r="E94" s="108"/>
      <c r="F94" s="39"/>
      <c r="G94" s="39"/>
      <c r="H94" s="39"/>
      <c r="I94" s="39"/>
      <c r="J94" s="16"/>
      <c r="K94" s="16"/>
      <c r="L94" s="16"/>
      <c r="M94" s="16"/>
      <c r="N94" s="16"/>
      <c r="O94" s="39"/>
      <c r="P94" s="39"/>
      <c r="Q94" s="39"/>
      <c r="R94" s="39"/>
      <c r="S94" s="39"/>
      <c r="T94" s="39"/>
      <c r="U94" s="39"/>
      <c r="V94" s="39"/>
      <c r="W94" s="111"/>
    </row>
    <row r="95" spans="1:23" ht="15.75" customHeight="1" x14ac:dyDescent="0.25">
      <c r="A95" s="39"/>
      <c r="B95" s="39"/>
      <c r="C95" s="39"/>
      <c r="D95" s="39"/>
      <c r="E95" s="108"/>
      <c r="F95" s="39"/>
      <c r="G95" s="39"/>
      <c r="H95" s="39"/>
      <c r="I95" s="39"/>
      <c r="J95" s="16"/>
      <c r="K95" s="16"/>
      <c r="L95" s="16"/>
      <c r="M95" s="16"/>
      <c r="N95" s="16"/>
      <c r="O95" s="39"/>
      <c r="P95" s="39"/>
      <c r="Q95" s="39"/>
      <c r="R95" s="39"/>
      <c r="S95" s="39"/>
      <c r="T95" s="39"/>
      <c r="U95" s="39"/>
      <c r="V95" s="39"/>
      <c r="W95" s="111"/>
    </row>
    <row r="96" spans="1:23" ht="15.75" customHeight="1" x14ac:dyDescent="0.25">
      <c r="A96" s="39"/>
      <c r="B96" s="39"/>
      <c r="C96" s="39"/>
      <c r="D96" s="39"/>
      <c r="E96" s="108"/>
      <c r="F96" s="39"/>
      <c r="G96" s="39"/>
      <c r="H96" s="39"/>
      <c r="I96" s="39"/>
      <c r="J96" s="16"/>
      <c r="K96" s="16"/>
      <c r="L96" s="16"/>
      <c r="M96" s="16"/>
      <c r="N96" s="16"/>
      <c r="O96" s="39"/>
      <c r="P96" s="39"/>
      <c r="Q96" s="39"/>
      <c r="R96" s="39"/>
      <c r="S96" s="39"/>
      <c r="T96" s="39"/>
      <c r="U96" s="39"/>
      <c r="V96" s="39"/>
      <c r="W96" s="111"/>
    </row>
    <row r="97" spans="1:23" ht="15.75" customHeight="1" x14ac:dyDescent="0.25">
      <c r="A97" s="39"/>
      <c r="B97" s="39"/>
      <c r="C97" s="39"/>
      <c r="D97" s="39"/>
      <c r="E97" s="108"/>
      <c r="F97" s="39"/>
      <c r="G97" s="39"/>
      <c r="H97" s="39"/>
      <c r="I97" s="39"/>
      <c r="J97" s="16"/>
      <c r="K97" s="16"/>
      <c r="L97" s="16"/>
      <c r="M97" s="16"/>
      <c r="N97" s="16"/>
      <c r="O97" s="39"/>
      <c r="P97" s="39"/>
      <c r="Q97" s="39"/>
      <c r="R97" s="39"/>
      <c r="S97" s="39"/>
      <c r="T97" s="39"/>
      <c r="U97" s="39"/>
      <c r="V97" s="39"/>
      <c r="W97" s="111"/>
    </row>
    <row r="98" spans="1:23" ht="15.75" customHeight="1" x14ac:dyDescent="0.25">
      <c r="A98" s="39"/>
      <c r="B98" s="39"/>
      <c r="C98" s="39"/>
      <c r="D98" s="39"/>
      <c r="E98" s="108"/>
      <c r="F98" s="39"/>
      <c r="G98" s="39"/>
      <c r="H98" s="39"/>
      <c r="I98" s="39"/>
      <c r="J98" s="16"/>
      <c r="K98" s="16"/>
      <c r="L98" s="16"/>
      <c r="M98" s="16"/>
      <c r="N98" s="16"/>
      <c r="O98" s="39"/>
      <c r="P98" s="39"/>
      <c r="Q98" s="39"/>
      <c r="R98" s="39"/>
      <c r="S98" s="39"/>
      <c r="T98" s="39"/>
      <c r="U98" s="39"/>
      <c r="V98" s="39"/>
      <c r="W98" s="111"/>
    </row>
    <row r="99" spans="1:23" ht="15.75" customHeight="1" x14ac:dyDescent="0.25">
      <c r="A99" s="39"/>
      <c r="B99" s="39"/>
      <c r="C99" s="39"/>
      <c r="D99" s="39"/>
      <c r="E99" s="108"/>
      <c r="F99" s="39"/>
      <c r="G99" s="39"/>
      <c r="H99" s="39"/>
      <c r="I99" s="39"/>
      <c r="J99" s="16"/>
      <c r="K99" s="16"/>
      <c r="L99" s="16"/>
      <c r="M99" s="16"/>
      <c r="N99" s="16"/>
      <c r="O99" s="39"/>
      <c r="P99" s="39"/>
      <c r="Q99" s="39"/>
      <c r="R99" s="39"/>
      <c r="S99" s="39"/>
      <c r="T99" s="39"/>
      <c r="U99" s="39"/>
      <c r="V99" s="39"/>
      <c r="W99" s="111"/>
    </row>
    <row r="100" spans="1:23" ht="15.75" customHeight="1" x14ac:dyDescent="0.25">
      <c r="A100" s="39"/>
      <c r="B100" s="39"/>
      <c r="C100" s="39"/>
      <c r="D100" s="39"/>
      <c r="E100" s="108"/>
      <c r="F100" s="39"/>
      <c r="G100" s="39"/>
      <c r="H100" s="39"/>
      <c r="I100" s="39"/>
      <c r="J100" s="16"/>
      <c r="K100" s="16"/>
      <c r="L100" s="16"/>
      <c r="M100" s="16"/>
      <c r="N100" s="16"/>
      <c r="O100" s="39"/>
      <c r="P100" s="39"/>
      <c r="Q100" s="39"/>
      <c r="R100" s="39"/>
      <c r="S100" s="39"/>
      <c r="T100" s="39"/>
      <c r="U100" s="39"/>
      <c r="V100" s="39"/>
      <c r="W100" s="111"/>
    </row>
    <row r="101" spans="1:23" ht="15.75" customHeight="1" x14ac:dyDescent="0.25">
      <c r="A101" s="39"/>
      <c r="B101" s="39"/>
      <c r="C101" s="39"/>
      <c r="D101" s="39"/>
      <c r="E101" s="108"/>
      <c r="F101" s="39"/>
      <c r="G101" s="39"/>
      <c r="H101" s="39"/>
      <c r="I101" s="39"/>
      <c r="J101" s="16"/>
      <c r="K101" s="16"/>
      <c r="L101" s="16"/>
      <c r="M101" s="16"/>
      <c r="N101" s="16"/>
      <c r="O101" s="39"/>
      <c r="P101" s="39"/>
      <c r="Q101" s="39"/>
      <c r="R101" s="39"/>
      <c r="S101" s="39"/>
      <c r="T101" s="39"/>
      <c r="U101" s="39"/>
      <c r="V101" s="39"/>
      <c r="W101" s="111"/>
    </row>
    <row r="102" spans="1:23" ht="15.75" customHeight="1" x14ac:dyDescent="0.25">
      <c r="A102" s="39"/>
      <c r="B102" s="39"/>
      <c r="C102" s="39"/>
      <c r="D102" s="39"/>
      <c r="E102" s="108"/>
      <c r="F102" s="39"/>
      <c r="G102" s="39"/>
      <c r="H102" s="39"/>
      <c r="I102" s="39"/>
      <c r="J102" s="16"/>
      <c r="K102" s="16"/>
      <c r="L102" s="16"/>
      <c r="M102" s="16"/>
      <c r="N102" s="16"/>
      <c r="O102" s="39"/>
      <c r="P102" s="39"/>
      <c r="Q102" s="39"/>
      <c r="R102" s="39"/>
      <c r="S102" s="39"/>
      <c r="T102" s="39"/>
      <c r="U102" s="39"/>
      <c r="V102" s="39"/>
      <c r="W102" s="111"/>
    </row>
    <row r="103" spans="1:23" ht="15.75" customHeight="1" x14ac:dyDescent="0.25">
      <c r="A103" s="39"/>
      <c r="B103" s="39"/>
      <c r="C103" s="39"/>
      <c r="D103" s="39"/>
      <c r="E103" s="108"/>
      <c r="F103" s="39"/>
      <c r="G103" s="39"/>
      <c r="H103" s="39"/>
      <c r="I103" s="39"/>
      <c r="J103" s="16"/>
      <c r="K103" s="16"/>
      <c r="L103" s="16"/>
      <c r="M103" s="16"/>
      <c r="N103" s="16"/>
      <c r="O103" s="39"/>
      <c r="P103" s="39"/>
      <c r="Q103" s="39"/>
      <c r="R103" s="39"/>
      <c r="S103" s="39"/>
      <c r="T103" s="39"/>
      <c r="U103" s="39"/>
      <c r="V103" s="39"/>
      <c r="W103" s="111"/>
    </row>
    <row r="104" spans="1:23" ht="15.75" customHeight="1" x14ac:dyDescent="0.25">
      <c r="A104" s="39"/>
      <c r="B104" s="39"/>
      <c r="C104" s="39"/>
      <c r="D104" s="39"/>
      <c r="E104" s="108"/>
      <c r="F104" s="39"/>
      <c r="G104" s="39"/>
      <c r="H104" s="39"/>
      <c r="I104" s="39"/>
      <c r="J104" s="16"/>
      <c r="K104" s="16"/>
      <c r="L104" s="16"/>
      <c r="M104" s="16"/>
      <c r="N104" s="16"/>
      <c r="O104" s="39"/>
      <c r="P104" s="39"/>
      <c r="Q104" s="39"/>
      <c r="R104" s="39"/>
      <c r="S104" s="39"/>
      <c r="T104" s="39"/>
      <c r="U104" s="39"/>
      <c r="V104" s="39"/>
      <c r="W104" s="111"/>
    </row>
    <row r="105" spans="1:23" ht="15.75" customHeight="1" x14ac:dyDescent="0.25">
      <c r="A105" s="39"/>
      <c r="B105" s="39"/>
      <c r="C105" s="39"/>
      <c r="D105" s="39"/>
      <c r="E105" s="108"/>
      <c r="F105" s="39"/>
      <c r="G105" s="39"/>
      <c r="H105" s="39"/>
      <c r="I105" s="39"/>
      <c r="J105" s="16"/>
      <c r="K105" s="16"/>
      <c r="L105" s="16"/>
      <c r="M105" s="16"/>
      <c r="N105" s="16"/>
      <c r="O105" s="39"/>
      <c r="P105" s="39"/>
      <c r="Q105" s="39"/>
      <c r="R105" s="39"/>
      <c r="S105" s="39"/>
      <c r="T105" s="39"/>
      <c r="U105" s="39"/>
      <c r="V105" s="39"/>
      <c r="W105" s="111"/>
    </row>
    <row r="106" spans="1:23" ht="15.75" customHeight="1" x14ac:dyDescent="0.25">
      <c r="A106" s="39"/>
      <c r="B106" s="39"/>
      <c r="C106" s="39"/>
      <c r="D106" s="39"/>
      <c r="E106" s="108"/>
      <c r="F106" s="39"/>
      <c r="G106" s="39"/>
      <c r="H106" s="39"/>
      <c r="I106" s="39"/>
      <c r="J106" s="16"/>
      <c r="K106" s="16"/>
      <c r="L106" s="16"/>
      <c r="M106" s="16"/>
      <c r="N106" s="16"/>
      <c r="O106" s="39"/>
      <c r="P106" s="39"/>
      <c r="Q106" s="39"/>
      <c r="R106" s="39"/>
      <c r="S106" s="39"/>
      <c r="T106" s="39"/>
      <c r="U106" s="39"/>
      <c r="V106" s="39"/>
      <c r="W106" s="111"/>
    </row>
    <row r="107" spans="1:23" ht="15.75" customHeight="1" x14ac:dyDescent="0.25">
      <c r="A107" s="39"/>
      <c r="B107" s="39"/>
      <c r="C107" s="39"/>
      <c r="D107" s="39"/>
      <c r="E107" s="108"/>
      <c r="F107" s="39"/>
      <c r="G107" s="39"/>
      <c r="H107" s="39"/>
      <c r="I107" s="39"/>
      <c r="J107" s="16"/>
      <c r="K107" s="16"/>
      <c r="L107" s="16"/>
      <c r="M107" s="16"/>
      <c r="N107" s="16"/>
      <c r="O107" s="39"/>
      <c r="P107" s="39"/>
      <c r="Q107" s="39"/>
      <c r="R107" s="39"/>
      <c r="S107" s="39"/>
      <c r="T107" s="39"/>
      <c r="U107" s="39"/>
      <c r="V107" s="39"/>
      <c r="W107" s="111"/>
    </row>
    <row r="108" spans="1:23" ht="15.75" customHeight="1" x14ac:dyDescent="0.25">
      <c r="A108" s="39"/>
      <c r="B108" s="39"/>
      <c r="C108" s="39"/>
      <c r="D108" s="39"/>
      <c r="E108" s="108"/>
      <c r="F108" s="39"/>
      <c r="G108" s="39"/>
      <c r="H108" s="39"/>
      <c r="I108" s="39"/>
      <c r="J108" s="16"/>
      <c r="K108" s="16"/>
      <c r="L108" s="16"/>
      <c r="M108" s="16"/>
      <c r="N108" s="16"/>
      <c r="O108" s="39"/>
      <c r="P108" s="39"/>
      <c r="Q108" s="39"/>
      <c r="R108" s="39"/>
      <c r="S108" s="39"/>
      <c r="T108" s="39"/>
      <c r="U108" s="39"/>
      <c r="V108" s="39"/>
      <c r="W108" s="111"/>
    </row>
    <row r="109" spans="1:23" ht="15.75" customHeight="1" x14ac:dyDescent="0.25">
      <c r="A109" s="39"/>
      <c r="B109" s="39"/>
      <c r="C109" s="39"/>
      <c r="D109" s="39"/>
      <c r="E109" s="108"/>
      <c r="F109" s="39"/>
      <c r="G109" s="39"/>
      <c r="H109" s="39"/>
      <c r="I109" s="39"/>
      <c r="J109" s="16"/>
      <c r="K109" s="16"/>
      <c r="L109" s="16"/>
      <c r="M109" s="16"/>
      <c r="N109" s="16"/>
      <c r="O109" s="39"/>
      <c r="P109" s="39"/>
      <c r="Q109" s="39"/>
      <c r="R109" s="39"/>
      <c r="S109" s="39"/>
      <c r="T109" s="39"/>
      <c r="U109" s="39"/>
      <c r="V109" s="39"/>
      <c r="W109" s="111"/>
    </row>
    <row r="110" spans="1:23" ht="15.75" customHeight="1" x14ac:dyDescent="0.25">
      <c r="A110" s="39"/>
      <c r="B110" s="39"/>
      <c r="C110" s="39"/>
      <c r="D110" s="39"/>
      <c r="E110" s="108"/>
      <c r="F110" s="39"/>
      <c r="G110" s="39"/>
      <c r="H110" s="39"/>
      <c r="I110" s="39"/>
      <c r="J110" s="16"/>
      <c r="K110" s="16"/>
      <c r="L110" s="16"/>
      <c r="M110" s="16"/>
      <c r="N110" s="16"/>
      <c r="O110" s="39"/>
      <c r="P110" s="39"/>
      <c r="Q110" s="39"/>
      <c r="R110" s="39"/>
      <c r="S110" s="39"/>
      <c r="T110" s="39"/>
      <c r="U110" s="39"/>
      <c r="V110" s="39"/>
      <c r="W110" s="111"/>
    </row>
    <row r="111" spans="1:23" ht="15.75" customHeight="1" x14ac:dyDescent="0.25">
      <c r="A111" s="39"/>
      <c r="B111" s="39"/>
      <c r="C111" s="39"/>
      <c r="D111" s="39"/>
      <c r="E111" s="108"/>
      <c r="F111" s="39"/>
      <c r="G111" s="39"/>
      <c r="H111" s="39"/>
      <c r="I111" s="39"/>
      <c r="J111" s="16"/>
      <c r="K111" s="16"/>
      <c r="L111" s="16"/>
      <c r="M111" s="16"/>
      <c r="N111" s="16"/>
      <c r="O111" s="39"/>
      <c r="P111" s="39"/>
      <c r="Q111" s="39"/>
      <c r="R111" s="39"/>
      <c r="S111" s="39"/>
      <c r="T111" s="39"/>
      <c r="U111" s="39"/>
      <c r="V111" s="39"/>
      <c r="W111" s="111"/>
    </row>
    <row r="112" spans="1:23" ht="15.75" customHeight="1" x14ac:dyDescent="0.25">
      <c r="A112" s="39"/>
      <c r="B112" s="39"/>
      <c r="C112" s="39"/>
      <c r="D112" s="39"/>
      <c r="E112" s="108"/>
      <c r="F112" s="39"/>
      <c r="G112" s="39"/>
      <c r="H112" s="39"/>
      <c r="I112" s="39"/>
      <c r="J112" s="16"/>
      <c r="K112" s="16"/>
      <c r="L112" s="16"/>
      <c r="M112" s="16"/>
      <c r="N112" s="16"/>
      <c r="O112" s="39"/>
      <c r="P112" s="39"/>
      <c r="Q112" s="39"/>
      <c r="R112" s="39"/>
      <c r="S112" s="39"/>
      <c r="T112" s="39"/>
      <c r="U112" s="39"/>
      <c r="V112" s="39"/>
      <c r="W112" s="111"/>
    </row>
    <row r="113" spans="1:23" ht="15.75" customHeight="1" x14ac:dyDescent="0.25">
      <c r="A113" s="39"/>
      <c r="B113" s="39"/>
      <c r="C113" s="39"/>
      <c r="D113" s="39"/>
      <c r="E113" s="108"/>
      <c r="F113" s="39"/>
      <c r="G113" s="39"/>
      <c r="H113" s="39"/>
      <c r="I113" s="39"/>
      <c r="J113" s="16"/>
      <c r="K113" s="16"/>
      <c r="L113" s="16"/>
      <c r="M113" s="16"/>
      <c r="N113" s="16"/>
      <c r="O113" s="39"/>
      <c r="P113" s="39"/>
      <c r="Q113" s="39"/>
      <c r="R113" s="39"/>
      <c r="S113" s="39"/>
      <c r="T113" s="39"/>
      <c r="U113" s="39"/>
      <c r="V113" s="39"/>
      <c r="W113" s="111"/>
    </row>
    <row r="114" spans="1:23" ht="15.75" customHeight="1" x14ac:dyDescent="0.25">
      <c r="A114" s="39"/>
      <c r="B114" s="39"/>
      <c r="C114" s="39"/>
      <c r="D114" s="39"/>
      <c r="E114" s="108"/>
      <c r="F114" s="39"/>
      <c r="G114" s="39"/>
      <c r="H114" s="39"/>
      <c r="I114" s="39"/>
      <c r="J114" s="16"/>
      <c r="K114" s="16"/>
      <c r="L114" s="16"/>
      <c r="M114" s="16"/>
      <c r="N114" s="16"/>
      <c r="O114" s="39"/>
      <c r="P114" s="39"/>
      <c r="Q114" s="39"/>
      <c r="R114" s="39"/>
      <c r="S114" s="39"/>
      <c r="T114" s="39"/>
      <c r="U114" s="39"/>
      <c r="V114" s="39"/>
      <c r="W114" s="111"/>
    </row>
    <row r="115" spans="1:23" ht="15.75" customHeight="1" x14ac:dyDescent="0.25">
      <c r="A115" s="39"/>
      <c r="B115" s="39"/>
      <c r="C115" s="39"/>
      <c r="D115" s="39"/>
      <c r="E115" s="108"/>
      <c r="F115" s="39"/>
      <c r="G115" s="39"/>
      <c r="H115" s="62"/>
      <c r="I115" s="39"/>
      <c r="J115" s="16"/>
      <c r="K115" s="111"/>
      <c r="L115" s="111"/>
      <c r="M115" s="111"/>
      <c r="N115" s="111"/>
      <c r="O115" s="39"/>
      <c r="P115" s="39"/>
      <c r="Q115" s="39"/>
      <c r="R115" s="39"/>
      <c r="S115" s="39"/>
      <c r="T115" s="39"/>
      <c r="U115" s="39"/>
      <c r="V115" s="39"/>
      <c r="W115" s="111"/>
    </row>
    <row r="116" spans="1:23" ht="15.75" customHeight="1" x14ac:dyDescent="0.25">
      <c r="A116" s="39"/>
      <c r="B116" s="39"/>
      <c r="C116" s="39"/>
      <c r="D116" s="39"/>
      <c r="E116" s="108"/>
      <c r="F116" s="39"/>
      <c r="G116" s="39"/>
      <c r="H116" s="62"/>
      <c r="I116" s="39"/>
      <c r="J116" s="129" t="s">
        <v>205</v>
      </c>
      <c r="K116" s="111"/>
      <c r="L116" s="111"/>
      <c r="M116" s="111"/>
      <c r="N116" s="111"/>
      <c r="O116" s="39"/>
      <c r="P116" s="39"/>
      <c r="Q116" s="39"/>
      <c r="R116" s="39"/>
      <c r="S116" s="39"/>
      <c r="T116" s="39"/>
      <c r="U116" s="39"/>
      <c r="V116" s="39"/>
      <c r="W116" s="111"/>
    </row>
    <row r="117" spans="1:23" ht="15.75" customHeight="1" x14ac:dyDescent="0.25">
      <c r="A117" s="39"/>
      <c r="B117" s="39"/>
      <c r="C117" s="39"/>
      <c r="D117" s="39"/>
      <c r="E117" s="108"/>
      <c r="F117" s="39"/>
      <c r="G117" s="39"/>
      <c r="H117" s="62"/>
      <c r="I117" s="39"/>
      <c r="J117" s="129" t="s">
        <v>206</v>
      </c>
      <c r="K117" s="111"/>
      <c r="L117" s="111"/>
      <c r="M117" s="111"/>
      <c r="N117" s="111"/>
      <c r="O117" s="39"/>
      <c r="P117" s="39"/>
      <c r="Q117" s="43" t="s">
        <v>77</v>
      </c>
      <c r="R117" s="56" t="s">
        <v>124</v>
      </c>
      <c r="S117" s="39"/>
      <c r="T117" s="39"/>
      <c r="U117" s="39"/>
      <c r="V117" s="39"/>
      <c r="W117" s="111"/>
    </row>
    <row r="118" spans="1:23" ht="15.75" customHeight="1" x14ac:dyDescent="0.25">
      <c r="A118" s="39"/>
      <c r="B118" s="39"/>
      <c r="C118" s="39"/>
      <c r="D118" s="39"/>
      <c r="E118" s="108"/>
      <c r="F118" s="39"/>
      <c r="G118" s="39"/>
      <c r="H118" s="62"/>
      <c r="I118" s="39"/>
      <c r="J118" s="16"/>
      <c r="K118" s="111"/>
      <c r="L118" s="111"/>
      <c r="M118" s="111"/>
      <c r="N118" s="111"/>
      <c r="O118" s="39"/>
      <c r="P118" s="39"/>
      <c r="Q118" s="39"/>
      <c r="R118" s="39"/>
      <c r="S118" s="39"/>
      <c r="T118" s="39"/>
      <c r="U118" s="39"/>
      <c r="V118" s="39"/>
      <c r="W118" s="111"/>
    </row>
    <row r="119" spans="1:23" ht="15.75" customHeight="1" x14ac:dyDescent="0.25">
      <c r="A119" s="39"/>
      <c r="B119" s="39"/>
      <c r="C119" s="39"/>
      <c r="D119" s="39"/>
      <c r="E119" s="108"/>
      <c r="F119" s="39"/>
      <c r="G119" s="39"/>
      <c r="H119" s="62"/>
      <c r="I119" s="39"/>
      <c r="J119" s="16"/>
      <c r="K119" s="111"/>
      <c r="L119" s="111"/>
      <c r="M119" s="111"/>
      <c r="N119" s="111"/>
      <c r="O119" s="39"/>
      <c r="P119" s="39"/>
      <c r="Q119" s="58">
        <v>2023</v>
      </c>
      <c r="R119" s="57">
        <f>COUNTIF(D3:D59,Q119)</f>
        <v>9</v>
      </c>
      <c r="S119" s="39"/>
      <c r="T119" s="39"/>
      <c r="U119" s="39"/>
      <c r="V119" s="39"/>
      <c r="W119" s="111"/>
    </row>
    <row r="120" spans="1:23" ht="15.75" customHeight="1" x14ac:dyDescent="0.25">
      <c r="A120" s="39"/>
      <c r="B120" s="39"/>
      <c r="C120" s="39"/>
      <c r="D120" s="39"/>
      <c r="E120" s="108"/>
      <c r="F120" s="39"/>
      <c r="G120" s="39"/>
      <c r="H120" s="62"/>
      <c r="I120" s="39"/>
      <c r="J120" s="16"/>
      <c r="K120" s="111"/>
      <c r="L120" s="111"/>
      <c r="M120" s="111"/>
      <c r="N120" s="111"/>
      <c r="O120" s="39"/>
      <c r="P120" s="39"/>
      <c r="Q120" s="144">
        <v>2022</v>
      </c>
      <c r="R120" s="145">
        <f>COUNTIF(D3:D58,Q120)</f>
        <v>1</v>
      </c>
      <c r="S120" s="39"/>
      <c r="T120" s="39"/>
      <c r="U120" s="39"/>
      <c r="V120" s="39"/>
      <c r="W120" s="111"/>
    </row>
    <row r="121" spans="1:23" ht="15.75" customHeight="1" x14ac:dyDescent="0.25">
      <c r="A121" s="39"/>
      <c r="B121" s="39"/>
      <c r="C121" s="39"/>
      <c r="D121" s="39"/>
      <c r="E121" s="108"/>
      <c r="F121" s="39"/>
      <c r="G121" s="39"/>
      <c r="H121" s="62"/>
      <c r="I121" s="39"/>
      <c r="J121" s="16"/>
      <c r="K121" s="111"/>
      <c r="L121" s="111"/>
      <c r="M121" s="111"/>
      <c r="N121" s="111"/>
      <c r="O121" s="39"/>
      <c r="P121" s="39"/>
      <c r="Q121" s="144">
        <v>2021</v>
      </c>
      <c r="R121" s="145">
        <f>COUNTIF(D3:D59,Q121)</f>
        <v>5</v>
      </c>
      <c r="S121" s="39"/>
      <c r="T121" s="39"/>
      <c r="U121" s="39"/>
      <c r="V121" s="39"/>
      <c r="W121" s="111"/>
    </row>
    <row r="122" spans="1:23" ht="15.75" customHeight="1" x14ac:dyDescent="0.25">
      <c r="A122" s="39"/>
      <c r="B122" s="39"/>
      <c r="C122" s="39"/>
      <c r="D122" s="39"/>
      <c r="E122" s="108"/>
      <c r="F122" s="39"/>
      <c r="G122" s="39"/>
      <c r="H122" s="62"/>
      <c r="I122" s="39"/>
      <c r="J122" s="16"/>
      <c r="K122" s="111"/>
      <c r="L122" s="111"/>
      <c r="M122" s="111"/>
      <c r="N122" s="111"/>
      <c r="O122" s="39"/>
      <c r="P122" s="39"/>
      <c r="Q122" s="45">
        <v>2020</v>
      </c>
      <c r="R122" s="46">
        <f>COUNTIF(D3:D59,Q122)</f>
        <v>5</v>
      </c>
      <c r="S122" s="39"/>
      <c r="T122" s="39"/>
      <c r="U122" s="39"/>
      <c r="V122" s="39"/>
      <c r="W122" s="111"/>
    </row>
    <row r="123" spans="1:23" ht="15.75" customHeight="1" x14ac:dyDescent="0.25">
      <c r="A123" s="39"/>
      <c r="B123" s="39"/>
      <c r="C123" s="39"/>
      <c r="D123" s="39"/>
      <c r="E123" s="108"/>
      <c r="F123" s="39"/>
      <c r="G123" s="39"/>
      <c r="H123" s="62"/>
      <c r="I123" s="39"/>
      <c r="J123" s="16"/>
      <c r="K123" s="111"/>
      <c r="L123" s="111"/>
      <c r="M123" s="111"/>
      <c r="N123" s="111"/>
      <c r="O123" s="39"/>
      <c r="P123" s="39"/>
      <c r="Q123" s="45">
        <v>2019</v>
      </c>
      <c r="R123" s="46">
        <f>COUNTIF(D3:D59,Q123)</f>
        <v>0</v>
      </c>
      <c r="S123" s="39"/>
      <c r="T123" s="39"/>
      <c r="U123" s="39"/>
      <c r="V123" s="39"/>
      <c r="W123" s="111"/>
    </row>
    <row r="124" spans="1:23" ht="15.75" customHeight="1" x14ac:dyDescent="0.25">
      <c r="A124" s="39"/>
      <c r="B124" s="39"/>
      <c r="C124" s="39"/>
      <c r="D124" s="39"/>
      <c r="E124" s="108"/>
      <c r="F124" s="39"/>
      <c r="G124" s="39"/>
      <c r="H124" s="62"/>
      <c r="I124" s="39"/>
      <c r="J124" s="16"/>
      <c r="K124" s="111"/>
      <c r="L124" s="111"/>
      <c r="M124" s="111"/>
      <c r="N124" s="111"/>
      <c r="O124" s="39"/>
      <c r="P124" s="39"/>
      <c r="Q124" s="45">
        <v>2018</v>
      </c>
      <c r="R124" s="46">
        <f>COUNTIF(D3:D59,Q124)</f>
        <v>2</v>
      </c>
      <c r="S124" s="39"/>
      <c r="T124" s="39"/>
      <c r="U124" s="39"/>
      <c r="V124" s="39"/>
      <c r="W124" s="111"/>
    </row>
    <row r="125" spans="1:23" ht="15.75" customHeight="1" x14ac:dyDescent="0.25">
      <c r="A125" s="39"/>
      <c r="B125" s="39"/>
      <c r="C125" s="39"/>
      <c r="D125" s="39"/>
      <c r="E125" s="108"/>
      <c r="F125" s="39"/>
      <c r="G125" s="39"/>
      <c r="H125" s="39"/>
      <c r="I125" s="39"/>
      <c r="J125" s="16"/>
      <c r="K125" s="16"/>
      <c r="L125" s="16"/>
      <c r="M125" s="16"/>
      <c r="N125" s="16"/>
      <c r="O125" s="39"/>
      <c r="P125" s="39"/>
      <c r="Q125" s="45">
        <v>2017</v>
      </c>
      <c r="R125" s="46">
        <f>COUNTIF(D3:D59,Q125)</f>
        <v>1</v>
      </c>
      <c r="S125" s="39"/>
      <c r="T125" s="39"/>
      <c r="U125" s="39"/>
      <c r="V125" s="39"/>
      <c r="W125" s="111"/>
    </row>
    <row r="126" spans="1:23" ht="15.75" customHeight="1" x14ac:dyDescent="0.25">
      <c r="A126" s="39"/>
      <c r="B126" s="39"/>
      <c r="C126" s="39"/>
      <c r="D126" s="39"/>
      <c r="E126" s="108"/>
      <c r="F126" s="39"/>
      <c r="G126" s="39"/>
      <c r="H126" s="39"/>
      <c r="I126" s="39"/>
      <c r="J126" s="16"/>
      <c r="K126" s="16"/>
      <c r="L126" s="16"/>
      <c r="M126" s="16"/>
      <c r="N126" s="16"/>
      <c r="O126" s="39"/>
      <c r="P126" s="39"/>
      <c r="Q126" s="45">
        <v>2016</v>
      </c>
      <c r="R126" s="46">
        <f>COUNTIF(D3:D59,Q126)</f>
        <v>3</v>
      </c>
      <c r="S126" s="39"/>
      <c r="T126" s="39"/>
      <c r="U126" s="39"/>
      <c r="V126" s="39"/>
      <c r="W126" s="111"/>
    </row>
    <row r="127" spans="1:23" ht="15.75" customHeight="1" x14ac:dyDescent="0.25">
      <c r="A127" s="39"/>
      <c r="B127" s="39"/>
      <c r="C127" s="39"/>
      <c r="D127" s="39"/>
      <c r="E127" s="108"/>
      <c r="F127" s="39"/>
      <c r="G127" s="39"/>
      <c r="H127" s="39"/>
      <c r="I127" s="39"/>
      <c r="J127" s="16"/>
      <c r="K127" s="16"/>
      <c r="L127" s="16"/>
      <c r="M127" s="16"/>
      <c r="N127" s="16"/>
      <c r="O127" s="39"/>
      <c r="P127" s="39"/>
      <c r="Q127" s="45">
        <v>2015</v>
      </c>
      <c r="R127" s="46">
        <f>COUNTIF(D3:D59,Q127)</f>
        <v>0</v>
      </c>
      <c r="S127" s="39"/>
      <c r="T127" s="39"/>
      <c r="U127" s="39"/>
      <c r="V127" s="39"/>
      <c r="W127" s="111"/>
    </row>
    <row r="128" spans="1:23" ht="15.75" customHeight="1" x14ac:dyDescent="0.25">
      <c r="A128" s="39"/>
      <c r="B128" s="39"/>
      <c r="C128" s="39"/>
      <c r="D128" s="39"/>
      <c r="E128" s="108"/>
      <c r="F128" s="39"/>
      <c r="G128" s="39"/>
      <c r="H128" s="39"/>
      <c r="I128" s="39"/>
      <c r="J128" s="16"/>
      <c r="K128" s="16"/>
      <c r="L128" s="16"/>
      <c r="M128" s="16"/>
      <c r="N128" s="16"/>
      <c r="O128" s="39"/>
      <c r="P128" s="39"/>
      <c r="Q128" s="45">
        <v>2014</v>
      </c>
      <c r="R128" s="46">
        <f>COUNTIF(D3:D59,Q128)</f>
        <v>0</v>
      </c>
      <c r="S128" s="39"/>
      <c r="T128" s="39"/>
      <c r="U128" s="39"/>
      <c r="V128" s="39"/>
      <c r="W128" s="111"/>
    </row>
    <row r="129" spans="1:23" ht="15.75" customHeight="1" x14ac:dyDescent="0.25">
      <c r="A129" s="39"/>
      <c r="B129" s="39"/>
      <c r="C129" s="39"/>
      <c r="D129" s="39"/>
      <c r="E129" s="108"/>
      <c r="F129" s="39"/>
      <c r="G129" s="39"/>
      <c r="H129" s="39"/>
      <c r="I129" s="39"/>
      <c r="J129" s="16"/>
      <c r="K129" s="16"/>
      <c r="L129" s="16"/>
      <c r="M129" s="16"/>
      <c r="N129" s="16"/>
      <c r="O129" s="39"/>
      <c r="P129" s="39"/>
      <c r="Q129" s="45">
        <v>2013</v>
      </c>
      <c r="R129" s="46">
        <f>COUNTIF(D3:D59,Q129)</f>
        <v>1</v>
      </c>
      <c r="S129" s="39"/>
      <c r="T129" s="39"/>
      <c r="U129" s="39"/>
      <c r="V129" s="39"/>
      <c r="W129" s="111"/>
    </row>
    <row r="130" spans="1:23" ht="15.75" customHeight="1" x14ac:dyDescent="0.25">
      <c r="A130" s="39"/>
      <c r="B130" s="39"/>
      <c r="C130" s="39"/>
      <c r="D130" s="39"/>
      <c r="E130" s="108"/>
      <c r="F130" s="39"/>
      <c r="G130" s="39"/>
      <c r="H130" s="39"/>
      <c r="I130" s="39"/>
      <c r="J130" s="16"/>
      <c r="K130" s="16"/>
      <c r="L130" s="16"/>
      <c r="M130" s="16"/>
      <c r="N130" s="16"/>
      <c r="O130" s="39"/>
      <c r="P130" s="39"/>
      <c r="Q130" s="45">
        <v>2012</v>
      </c>
      <c r="R130" s="46">
        <f>COUNTIF(D3:D59,Q130)</f>
        <v>1</v>
      </c>
      <c r="S130" s="39"/>
      <c r="T130" s="39"/>
      <c r="U130" s="39"/>
      <c r="V130" s="39"/>
      <c r="W130" s="111"/>
    </row>
    <row r="131" spans="1:23" ht="15.75" customHeight="1" x14ac:dyDescent="0.25">
      <c r="A131" s="39"/>
      <c r="B131" s="39"/>
      <c r="C131" s="39"/>
      <c r="D131" s="39"/>
      <c r="E131" s="108"/>
      <c r="F131" s="39"/>
      <c r="G131" s="39"/>
      <c r="H131" s="39"/>
      <c r="I131" s="39"/>
      <c r="J131" s="16"/>
      <c r="K131" s="16"/>
      <c r="L131" s="16"/>
      <c r="M131" s="16"/>
      <c r="N131" s="16"/>
      <c r="O131" s="39"/>
      <c r="P131" s="39"/>
      <c r="Q131" s="45">
        <v>2011</v>
      </c>
      <c r="R131" s="46">
        <f>COUNTIF(D3:D59,Q131)</f>
        <v>2</v>
      </c>
      <c r="S131" s="39"/>
      <c r="T131" s="39"/>
      <c r="U131" s="39"/>
      <c r="V131" s="39"/>
      <c r="W131" s="111"/>
    </row>
    <row r="132" spans="1:23" ht="15.75" customHeight="1" x14ac:dyDescent="0.25">
      <c r="A132" s="39"/>
      <c r="B132" s="39"/>
      <c r="C132" s="39"/>
      <c r="D132" s="39"/>
      <c r="E132" s="108"/>
      <c r="F132" s="39"/>
      <c r="G132" s="39"/>
      <c r="H132" s="39"/>
      <c r="I132" s="39"/>
      <c r="J132" s="16"/>
      <c r="K132" s="16"/>
      <c r="L132" s="16"/>
      <c r="M132" s="16"/>
      <c r="N132" s="16"/>
      <c r="O132" s="39"/>
      <c r="P132" s="39"/>
      <c r="Q132" s="45">
        <v>2010</v>
      </c>
      <c r="R132" s="46">
        <f>COUNTIF(D3:D59,Q132)</f>
        <v>0</v>
      </c>
      <c r="S132" s="39"/>
      <c r="T132" s="39"/>
      <c r="U132" s="39"/>
      <c r="V132" s="39"/>
      <c r="W132" s="111"/>
    </row>
    <row r="133" spans="1:23" ht="15.75" customHeight="1" x14ac:dyDescent="0.25">
      <c r="A133" s="39"/>
      <c r="B133" s="39"/>
      <c r="C133" s="39"/>
      <c r="D133" s="39"/>
      <c r="E133" s="108"/>
      <c r="F133" s="39"/>
      <c r="G133" s="39"/>
      <c r="H133" s="39"/>
      <c r="I133" s="39"/>
      <c r="J133" s="16"/>
      <c r="K133" s="16"/>
      <c r="L133" s="16"/>
      <c r="M133" s="16"/>
      <c r="N133" s="16"/>
      <c r="O133" s="39"/>
      <c r="P133" s="39"/>
      <c r="Q133" s="45">
        <v>2009</v>
      </c>
      <c r="R133" s="46">
        <f>COUNTIF(D3:D59,Q133)</f>
        <v>1</v>
      </c>
      <c r="S133" s="39"/>
      <c r="T133" s="39"/>
      <c r="U133" s="39"/>
      <c r="V133" s="39"/>
      <c r="W133" s="111"/>
    </row>
    <row r="134" spans="1:23" ht="15.75" customHeight="1" x14ac:dyDescent="0.25">
      <c r="A134" s="39"/>
      <c r="B134" s="39"/>
      <c r="C134" s="39"/>
      <c r="D134" s="39"/>
      <c r="E134" s="108"/>
      <c r="F134" s="39"/>
      <c r="G134" s="39"/>
      <c r="H134" s="39"/>
      <c r="I134" s="39"/>
      <c r="J134" s="16"/>
      <c r="K134" s="16"/>
      <c r="L134" s="16"/>
      <c r="M134" s="16"/>
      <c r="N134" s="16"/>
      <c r="O134" s="39"/>
      <c r="P134" s="39"/>
      <c r="Q134" s="45">
        <v>2008</v>
      </c>
      <c r="R134" s="46">
        <f>COUNTIF(D3:D59,Q134)</f>
        <v>0</v>
      </c>
      <c r="S134" s="39"/>
      <c r="T134" s="39"/>
      <c r="U134" s="39"/>
      <c r="V134" s="39"/>
      <c r="W134" s="111"/>
    </row>
    <row r="135" spans="1:23" ht="15.75" customHeight="1" x14ac:dyDescent="0.25">
      <c r="A135" s="39"/>
      <c r="B135" s="39"/>
      <c r="C135" s="39"/>
      <c r="D135" s="39"/>
      <c r="E135" s="108"/>
      <c r="F135" s="39"/>
      <c r="G135" s="39"/>
      <c r="H135" s="39"/>
      <c r="I135" s="39"/>
      <c r="J135" s="16"/>
      <c r="K135" s="16"/>
      <c r="L135" s="16"/>
      <c r="M135" s="16"/>
      <c r="N135" s="16"/>
      <c r="O135" s="39"/>
      <c r="P135" s="39"/>
      <c r="Q135" s="45">
        <v>2007</v>
      </c>
      <c r="R135" s="46">
        <f>COUNTIF(D3:D59,Q135)</f>
        <v>0</v>
      </c>
      <c r="S135" s="39"/>
      <c r="T135" s="39"/>
      <c r="U135" s="39"/>
      <c r="V135" s="39"/>
      <c r="W135" s="111"/>
    </row>
    <row r="136" spans="1:23" ht="15.75" customHeight="1" x14ac:dyDescent="0.25">
      <c r="A136" s="39"/>
      <c r="B136" s="39"/>
      <c r="C136" s="39"/>
      <c r="D136" s="39"/>
      <c r="E136" s="108"/>
      <c r="F136" s="39"/>
      <c r="G136" s="39"/>
      <c r="H136" s="39"/>
      <c r="I136" s="39"/>
      <c r="J136" s="16"/>
      <c r="K136" s="16"/>
      <c r="L136" s="16"/>
      <c r="M136" s="16"/>
      <c r="N136" s="16"/>
      <c r="O136" s="39"/>
      <c r="P136" s="39"/>
      <c r="Q136" s="45">
        <v>2006</v>
      </c>
      <c r="R136" s="46">
        <f>COUNTIF(D3:D59,Q136)</f>
        <v>0</v>
      </c>
      <c r="S136" s="39"/>
      <c r="T136" s="39"/>
      <c r="U136" s="39"/>
      <c r="V136" s="39"/>
      <c r="W136" s="111"/>
    </row>
    <row r="137" spans="1:23" ht="15.75" customHeight="1" x14ac:dyDescent="0.25">
      <c r="A137" s="39"/>
      <c r="B137" s="39"/>
      <c r="C137" s="39"/>
      <c r="D137" s="39"/>
      <c r="E137" s="108"/>
      <c r="F137" s="39"/>
      <c r="G137" s="39"/>
      <c r="H137" s="39"/>
      <c r="I137" s="39"/>
      <c r="J137" s="16"/>
      <c r="K137" s="16"/>
      <c r="L137" s="16"/>
      <c r="M137" s="16"/>
      <c r="N137" s="16"/>
      <c r="O137" s="39"/>
      <c r="P137" s="39"/>
      <c r="Q137" s="45">
        <v>2005</v>
      </c>
      <c r="R137" s="46">
        <f>COUNTIF(D3:D59,Q137)</f>
        <v>0</v>
      </c>
      <c r="S137" s="39"/>
      <c r="T137" s="39"/>
      <c r="U137" s="39"/>
      <c r="V137" s="39"/>
      <c r="W137" s="111"/>
    </row>
    <row r="138" spans="1:23" ht="15.75" customHeight="1" x14ac:dyDescent="0.25">
      <c r="A138" s="39"/>
      <c r="B138" s="39"/>
      <c r="C138" s="39"/>
      <c r="D138" s="39"/>
      <c r="E138" s="108"/>
      <c r="F138" s="39"/>
      <c r="G138" s="39"/>
      <c r="H138" s="39"/>
      <c r="I138" s="39"/>
      <c r="J138" s="16"/>
      <c r="K138" s="16"/>
      <c r="L138" s="16"/>
      <c r="M138" s="16"/>
      <c r="N138" s="16"/>
      <c r="O138" s="39"/>
      <c r="P138" s="39"/>
      <c r="Q138" s="45">
        <v>2004</v>
      </c>
      <c r="R138" s="46">
        <f>COUNTIF(D3:D59,Q138)</f>
        <v>0</v>
      </c>
      <c r="S138" s="39"/>
      <c r="T138" s="39"/>
      <c r="U138" s="39"/>
      <c r="V138" s="39"/>
      <c r="W138" s="111"/>
    </row>
    <row r="139" spans="1:23" ht="15.75" customHeight="1" x14ac:dyDescent="0.25">
      <c r="A139" s="39"/>
      <c r="B139" s="39"/>
      <c r="C139" s="39"/>
      <c r="D139" s="39"/>
      <c r="E139" s="108"/>
      <c r="F139" s="39"/>
      <c r="G139" s="39"/>
      <c r="H139" s="39"/>
      <c r="I139" s="39"/>
      <c r="J139" s="16"/>
      <c r="K139" s="16"/>
      <c r="L139" s="16"/>
      <c r="M139" s="16"/>
      <c r="N139" s="16"/>
      <c r="O139" s="39"/>
      <c r="P139" s="39"/>
      <c r="Q139" s="45">
        <v>2003</v>
      </c>
      <c r="R139" s="46">
        <f>COUNTIF(D3:D59,Q139)</f>
        <v>0</v>
      </c>
      <c r="S139" s="39"/>
      <c r="T139" s="39"/>
      <c r="U139" s="39"/>
      <c r="V139" s="39"/>
      <c r="W139" s="111"/>
    </row>
    <row r="140" spans="1:23" ht="15.75" customHeight="1" x14ac:dyDescent="0.25">
      <c r="A140" s="39"/>
      <c r="B140" s="39"/>
      <c r="C140" s="39"/>
      <c r="D140" s="39"/>
      <c r="E140" s="108"/>
      <c r="F140" s="39"/>
      <c r="G140" s="39"/>
      <c r="H140" s="39"/>
      <c r="I140" s="39"/>
      <c r="J140" s="16"/>
      <c r="K140" s="16"/>
      <c r="L140" s="16"/>
      <c r="M140" s="16"/>
      <c r="N140" s="16"/>
      <c r="O140" s="39"/>
      <c r="P140" s="39"/>
      <c r="Q140" s="45">
        <v>2002</v>
      </c>
      <c r="R140" s="46">
        <f>COUNTIF(D3:D59,Q140)</f>
        <v>0</v>
      </c>
      <c r="S140" s="39"/>
      <c r="T140" s="39"/>
      <c r="U140" s="39"/>
      <c r="V140" s="39"/>
      <c r="W140" s="111"/>
    </row>
    <row r="141" spans="1:23" ht="15.75" customHeight="1" x14ac:dyDescent="0.25">
      <c r="A141" s="39"/>
      <c r="B141" s="39"/>
      <c r="C141" s="39"/>
      <c r="D141" s="39"/>
      <c r="E141" s="108"/>
      <c r="F141" s="39"/>
      <c r="G141" s="39"/>
      <c r="H141" s="39"/>
      <c r="I141" s="39"/>
      <c r="J141" s="16"/>
      <c r="K141" s="16"/>
      <c r="L141" s="16"/>
      <c r="M141" s="16"/>
      <c r="N141" s="16"/>
      <c r="O141" s="39"/>
      <c r="P141" s="39"/>
      <c r="Q141" s="45">
        <v>2001</v>
      </c>
      <c r="R141" s="46">
        <f>COUNTIF(D3:D59,Q141)</f>
        <v>1</v>
      </c>
      <c r="S141" s="39"/>
      <c r="T141" s="39"/>
      <c r="U141" s="39"/>
      <c r="V141" s="39"/>
      <c r="W141" s="111"/>
    </row>
    <row r="142" spans="1:23" ht="15.75" customHeight="1" x14ac:dyDescent="0.25">
      <c r="A142" s="39"/>
      <c r="B142" s="39"/>
      <c r="C142" s="39"/>
      <c r="D142" s="39"/>
      <c r="E142" s="108"/>
      <c r="F142" s="39"/>
      <c r="G142" s="39"/>
      <c r="H142" s="39"/>
      <c r="I142" s="39"/>
      <c r="J142" s="16"/>
      <c r="K142" s="16"/>
      <c r="L142" s="16"/>
      <c r="M142" s="16"/>
      <c r="N142" s="16"/>
      <c r="O142" s="39"/>
      <c r="P142" s="39"/>
      <c r="Q142" s="45">
        <v>2000</v>
      </c>
      <c r="R142" s="46">
        <f>COUNTIF(D3:D59,Q142)</f>
        <v>0</v>
      </c>
      <c r="S142" s="39"/>
      <c r="T142" s="39"/>
      <c r="U142" s="39"/>
      <c r="V142" s="39"/>
      <c r="W142" s="111"/>
    </row>
    <row r="143" spans="1:23" ht="15.75" customHeight="1" x14ac:dyDescent="0.25">
      <c r="A143" s="39"/>
      <c r="B143" s="39"/>
      <c r="C143" s="39"/>
      <c r="D143" s="39"/>
      <c r="E143" s="108"/>
      <c r="F143" s="39"/>
      <c r="G143" s="39"/>
      <c r="H143" s="39"/>
      <c r="I143" s="39"/>
      <c r="J143" s="16"/>
      <c r="K143" s="16"/>
      <c r="L143" s="16"/>
      <c r="M143" s="16"/>
      <c r="N143" s="16"/>
      <c r="O143" s="39"/>
      <c r="P143" s="39"/>
      <c r="Q143" s="45">
        <v>1999</v>
      </c>
      <c r="R143" s="46">
        <f>COUNTIF(D3:D59,Q143)</f>
        <v>1</v>
      </c>
      <c r="S143" s="39"/>
      <c r="T143" s="39"/>
      <c r="U143" s="39"/>
      <c r="V143" s="39"/>
      <c r="W143" s="111"/>
    </row>
    <row r="144" spans="1:23" ht="15.75" customHeight="1" x14ac:dyDescent="0.25">
      <c r="A144" s="39"/>
      <c r="B144" s="39"/>
      <c r="C144" s="39"/>
      <c r="D144" s="39"/>
      <c r="E144" s="108"/>
      <c r="F144" s="39"/>
      <c r="G144" s="39"/>
      <c r="H144" s="39"/>
      <c r="I144" s="39"/>
      <c r="J144" s="16"/>
      <c r="K144" s="16"/>
      <c r="L144" s="16"/>
      <c r="M144" s="16"/>
      <c r="N144" s="16"/>
      <c r="O144" s="39"/>
      <c r="P144" s="39"/>
      <c r="Q144" s="45">
        <v>1998</v>
      </c>
      <c r="R144" s="46">
        <f>COUNTIF(D3:D59,Q144)</f>
        <v>0</v>
      </c>
      <c r="S144" s="39"/>
      <c r="T144" s="39"/>
      <c r="U144" s="39"/>
      <c r="V144" s="39"/>
      <c r="W144" s="111"/>
    </row>
    <row r="145" spans="1:23" ht="15.75" customHeight="1" x14ac:dyDescent="0.25">
      <c r="A145" s="39"/>
      <c r="B145" s="39"/>
      <c r="C145" s="39"/>
      <c r="D145" s="39"/>
      <c r="E145" s="108"/>
      <c r="F145" s="39"/>
      <c r="G145" s="39"/>
      <c r="H145" s="39"/>
      <c r="I145" s="39"/>
      <c r="J145" s="16"/>
      <c r="K145" s="16"/>
      <c r="L145" s="16"/>
      <c r="M145" s="16"/>
      <c r="N145" s="16"/>
      <c r="O145" s="39"/>
      <c r="P145" s="39"/>
      <c r="Q145" s="45">
        <v>1997</v>
      </c>
      <c r="R145" s="46">
        <f>COUNTIF(D3:D45,Q145)</f>
        <v>2</v>
      </c>
      <c r="S145" s="39"/>
      <c r="T145" s="39"/>
      <c r="U145" s="39"/>
      <c r="V145" s="39"/>
      <c r="W145" s="111"/>
    </row>
    <row r="146" spans="1:23" ht="15.75" customHeight="1" x14ac:dyDescent="0.25">
      <c r="A146" s="39"/>
      <c r="B146" s="39"/>
      <c r="C146" s="39"/>
      <c r="D146" s="39"/>
      <c r="E146" s="108"/>
      <c r="F146" s="39"/>
      <c r="G146" s="39"/>
      <c r="H146" s="39"/>
      <c r="I146" s="39"/>
      <c r="J146" s="16"/>
      <c r="K146" s="16"/>
      <c r="L146" s="16"/>
      <c r="M146" s="16"/>
      <c r="N146" s="16"/>
      <c r="O146" s="39"/>
      <c r="P146" s="39"/>
      <c r="Q146" s="45">
        <v>1996</v>
      </c>
      <c r="R146" s="46">
        <f>COUNTIF(D3:D46,Q146)</f>
        <v>0</v>
      </c>
      <c r="S146" s="39"/>
      <c r="T146" s="39"/>
      <c r="U146" s="39"/>
      <c r="V146" s="39"/>
      <c r="W146" s="111"/>
    </row>
    <row r="147" spans="1:23" ht="15.75" customHeight="1" x14ac:dyDescent="0.25">
      <c r="A147" s="39"/>
      <c r="B147" s="39"/>
      <c r="C147" s="39"/>
      <c r="D147" s="39"/>
      <c r="E147" s="108"/>
      <c r="F147" s="39"/>
      <c r="G147" s="39"/>
      <c r="H147" s="39"/>
      <c r="I147" s="39"/>
      <c r="J147" s="16"/>
      <c r="K147" s="16"/>
      <c r="L147" s="16"/>
      <c r="M147" s="16"/>
      <c r="N147" s="16"/>
      <c r="O147" s="39"/>
      <c r="P147" s="39"/>
      <c r="Q147" s="45">
        <v>1995</v>
      </c>
      <c r="R147" s="46">
        <f>COUNTIF(D3:D47,Q147)</f>
        <v>0</v>
      </c>
      <c r="S147" s="39"/>
      <c r="T147" s="39"/>
      <c r="U147" s="39"/>
      <c r="V147" s="39"/>
      <c r="W147" s="111"/>
    </row>
    <row r="148" spans="1:23" ht="15.75" customHeight="1" x14ac:dyDescent="0.25">
      <c r="A148" s="39"/>
      <c r="B148" s="39"/>
      <c r="C148" s="39"/>
      <c r="D148" s="39"/>
      <c r="E148" s="108"/>
      <c r="F148" s="39"/>
      <c r="G148" s="39"/>
      <c r="H148" s="39"/>
      <c r="I148" s="39"/>
      <c r="J148" s="16"/>
      <c r="K148" s="16"/>
      <c r="L148" s="16"/>
      <c r="M148" s="16"/>
      <c r="N148" s="16"/>
      <c r="O148" s="39"/>
      <c r="P148" s="39"/>
      <c r="Q148" s="45">
        <v>1994</v>
      </c>
      <c r="R148" s="46">
        <f>COUNTIF(D3:D48,Q148)</f>
        <v>0</v>
      </c>
      <c r="S148" s="39"/>
      <c r="T148" s="39"/>
      <c r="U148" s="39"/>
      <c r="V148" s="39"/>
      <c r="W148" s="111"/>
    </row>
    <row r="149" spans="1:23" ht="15.75" customHeight="1" x14ac:dyDescent="0.25">
      <c r="A149" s="39"/>
      <c r="B149" s="39"/>
      <c r="C149" s="39"/>
      <c r="D149" s="39"/>
      <c r="E149" s="108"/>
      <c r="F149" s="39"/>
      <c r="G149" s="39"/>
      <c r="H149" s="39"/>
      <c r="I149" s="39"/>
      <c r="J149" s="16"/>
      <c r="K149" s="16"/>
      <c r="L149" s="16"/>
      <c r="M149" s="16"/>
      <c r="N149" s="16"/>
      <c r="O149" s="39"/>
      <c r="P149" s="39"/>
      <c r="Q149" s="47">
        <v>1993</v>
      </c>
      <c r="R149" s="48">
        <f>COUNTIF(D3:D49,Q149)</f>
        <v>1</v>
      </c>
      <c r="S149" s="39"/>
      <c r="T149" s="39"/>
      <c r="U149" s="39"/>
      <c r="V149" s="39"/>
      <c r="W149" s="111"/>
    </row>
    <row r="150" spans="1:23" ht="15.75" customHeight="1" x14ac:dyDescent="0.25">
      <c r="A150" s="39"/>
      <c r="B150" s="39"/>
      <c r="C150" s="39"/>
      <c r="D150" s="39"/>
      <c r="E150" s="108"/>
      <c r="F150" s="39"/>
      <c r="G150" s="39"/>
      <c r="H150" s="39"/>
      <c r="I150" s="39"/>
      <c r="J150" s="16"/>
      <c r="K150" s="16"/>
      <c r="L150" s="16"/>
      <c r="M150" s="16"/>
      <c r="N150" s="16"/>
      <c r="O150" s="39"/>
      <c r="P150" s="39"/>
      <c r="Q150" s="41" t="s">
        <v>123</v>
      </c>
      <c r="R150" s="42">
        <f>SUM(R119:R149)</f>
        <v>36</v>
      </c>
      <c r="S150" s="39"/>
      <c r="T150" s="39"/>
      <c r="U150" s="39"/>
      <c r="V150" s="39"/>
      <c r="W150" s="111"/>
    </row>
    <row r="151" spans="1:23" ht="15.75" customHeight="1" x14ac:dyDescent="0.25">
      <c r="A151" s="39"/>
      <c r="B151" s="39"/>
      <c r="C151" s="39"/>
      <c r="D151" s="39"/>
      <c r="E151" s="108"/>
      <c r="F151" s="39"/>
      <c r="G151" s="39"/>
      <c r="H151" s="39"/>
      <c r="I151" s="39"/>
      <c r="J151" s="16"/>
      <c r="K151" s="16"/>
      <c r="L151" s="16"/>
      <c r="M151" s="16"/>
      <c r="N151" s="16"/>
      <c r="O151" s="39"/>
      <c r="P151" s="39"/>
      <c r="Q151" s="39"/>
      <c r="R151" s="39"/>
      <c r="S151" s="39"/>
      <c r="T151" s="39"/>
      <c r="U151" s="39"/>
      <c r="V151" s="39"/>
      <c r="W151" s="111"/>
    </row>
    <row r="152" spans="1:23" ht="15.75" customHeight="1" x14ac:dyDescent="0.25">
      <c r="A152" s="39"/>
      <c r="B152" s="39"/>
      <c r="C152" s="39"/>
      <c r="D152" s="39"/>
      <c r="E152" s="108"/>
      <c r="F152" s="39"/>
      <c r="G152" s="39"/>
      <c r="H152" s="39"/>
      <c r="I152" s="39"/>
      <c r="J152" s="16"/>
      <c r="K152" s="16"/>
      <c r="L152" s="16"/>
      <c r="M152" s="16"/>
      <c r="N152" s="16"/>
      <c r="O152" s="39"/>
      <c r="P152" s="39"/>
      <c r="Q152" s="39"/>
      <c r="R152" s="39"/>
      <c r="S152" s="39"/>
      <c r="T152" s="39"/>
      <c r="U152" s="39"/>
      <c r="V152" s="39"/>
      <c r="W152" s="111"/>
    </row>
    <row r="153" spans="1:23" ht="15.75" customHeight="1" x14ac:dyDescent="0.25">
      <c r="A153" s="39"/>
      <c r="B153" s="39"/>
      <c r="C153" s="39"/>
      <c r="D153" s="39"/>
      <c r="E153" s="108"/>
      <c r="F153" s="39"/>
      <c r="G153" s="39"/>
      <c r="H153" s="39"/>
      <c r="I153" s="39"/>
      <c r="J153" s="16"/>
      <c r="K153" s="16"/>
      <c r="L153" s="16"/>
      <c r="M153" s="16"/>
      <c r="N153" s="16"/>
      <c r="O153" s="39"/>
      <c r="P153" s="39"/>
      <c r="Q153" s="39"/>
      <c r="R153" s="39"/>
      <c r="S153" s="39"/>
      <c r="T153" s="39"/>
      <c r="U153" s="39"/>
      <c r="V153" s="39"/>
      <c r="W153" s="111"/>
    </row>
  </sheetData>
  <mergeCells count="18">
    <mergeCell ref="J34:K34"/>
    <mergeCell ref="M34:N34"/>
    <mergeCell ref="J28:K28"/>
    <mergeCell ref="M28:N28"/>
    <mergeCell ref="M22:N22"/>
    <mergeCell ref="J22:K22"/>
    <mergeCell ref="J17:K17"/>
    <mergeCell ref="J10:K10"/>
    <mergeCell ref="J2:K2"/>
    <mergeCell ref="M2:N2"/>
    <mergeCell ref="M10:N10"/>
    <mergeCell ref="M17:N17"/>
    <mergeCell ref="P41:R41"/>
    <mergeCell ref="P36:R36"/>
    <mergeCell ref="P37:R37"/>
    <mergeCell ref="P38:R38"/>
    <mergeCell ref="P39:R39"/>
    <mergeCell ref="P40:R40"/>
  </mergeCells>
  <phoneticPr fontId="21" type="noConversion"/>
  <hyperlinks>
    <hyperlink ref="J116" r:id="rId1" xr:uid="{AF214621-6DBE-4A60-B95B-7446F146F284}"/>
    <hyperlink ref="J117" r:id="rId2" xr:uid="{8D93375C-E9A2-46CE-BA33-5DD53AE76369}"/>
  </hyperlinks>
  <pageMargins left="0.7" right="0.7" top="0.75" bottom="0.75" header="0.3" footer="0.3"/>
  <pageSetup paperSize="9" orientation="portrait" r:id="rId3"/>
  <ignoredErrors>
    <ignoredError sqref="Q23 Q25 Q28:Q29 Q31:Q33" formulaRange="1"/>
    <ignoredError sqref="R120" formula="1"/>
  </ignoredErrors>
  <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5572C7-9529-4441-AC5C-E60B6D0FDFB2}">
  <dimension ref="A1:Z153"/>
  <sheetViews>
    <sheetView tabSelected="1" zoomScaleNormal="100" workbookViewId="0">
      <selection activeCell="M34" sqref="M34"/>
    </sheetView>
  </sheetViews>
  <sheetFormatPr defaultColWidth="11.42578125" defaultRowHeight="15.75" customHeight="1" x14ac:dyDescent="0.25"/>
  <cols>
    <col min="1" max="2" width="3.140625" style="130" customWidth="1"/>
    <col min="3" max="3" width="35.7109375" style="130" customWidth="1"/>
    <col min="4" max="4" width="7.140625" style="130" customWidth="1"/>
    <col min="5" max="5" width="9.28515625" style="156" customWidth="1"/>
    <col min="6" max="7" width="12.85546875" style="130" customWidth="1"/>
    <col min="8" max="8" width="9.28515625" style="130" customWidth="1"/>
    <col min="9" max="9" width="3.140625" style="130" customWidth="1"/>
    <col min="10" max="10" width="30" style="130" customWidth="1"/>
    <col min="11" max="11" width="9.28515625" style="130" customWidth="1"/>
    <col min="12" max="12" width="3.140625" style="130" customWidth="1"/>
    <col min="13" max="13" width="30" style="130" customWidth="1"/>
    <col min="14" max="14" width="9.28515625" style="130" customWidth="1"/>
    <col min="15" max="15" width="3.140625" style="130" customWidth="1"/>
    <col min="16" max="16" width="5.7109375" style="130" customWidth="1"/>
    <col min="17" max="19" width="10" style="130" customWidth="1"/>
    <col min="20" max="20" width="3.140625" style="130" customWidth="1"/>
    <col min="21" max="21" width="42.85546875" style="130" customWidth="1"/>
    <col min="22" max="22" width="3.140625" style="130" customWidth="1"/>
    <col min="23" max="24" width="11.42578125" style="149"/>
    <col min="25" max="16384" width="11.42578125" style="130"/>
  </cols>
  <sheetData>
    <row r="1" spans="1:23" ht="15.75" customHeight="1" x14ac:dyDescent="0.25">
      <c r="A1" s="39"/>
      <c r="B1" s="34"/>
      <c r="C1" s="34"/>
      <c r="D1" s="34"/>
      <c r="E1" s="151"/>
      <c r="F1" s="34"/>
      <c r="G1" s="34"/>
      <c r="H1" s="34"/>
      <c r="I1" s="34"/>
      <c r="J1" s="27"/>
      <c r="K1" s="27"/>
      <c r="L1" s="27"/>
      <c r="M1" s="27"/>
      <c r="N1" s="27"/>
      <c r="O1" s="40"/>
      <c r="P1" s="39"/>
      <c r="Q1" s="39"/>
      <c r="R1" s="39"/>
      <c r="S1" s="39"/>
      <c r="T1" s="39"/>
      <c r="U1" s="39"/>
      <c r="V1" s="40"/>
      <c r="W1" s="111"/>
    </row>
    <row r="2" spans="1:23" ht="15.75" customHeight="1" x14ac:dyDescent="0.25">
      <c r="A2" s="39"/>
      <c r="B2" s="85" t="s">
        <v>8</v>
      </c>
      <c r="C2" s="86" t="s">
        <v>9</v>
      </c>
      <c r="D2" s="86" t="s">
        <v>77</v>
      </c>
      <c r="E2" s="86" t="s">
        <v>438</v>
      </c>
      <c r="F2" s="86" t="s">
        <v>12</v>
      </c>
      <c r="G2" s="86" t="s">
        <v>14</v>
      </c>
      <c r="H2" s="79" t="s">
        <v>20</v>
      </c>
      <c r="I2" s="6"/>
      <c r="J2" s="181" t="s">
        <v>284</v>
      </c>
      <c r="K2" s="182"/>
      <c r="L2" s="136"/>
      <c r="M2" s="181" t="s">
        <v>285</v>
      </c>
      <c r="N2" s="182"/>
      <c r="O2" s="39"/>
      <c r="P2" s="39"/>
      <c r="Q2" s="39"/>
      <c r="R2" s="39"/>
      <c r="S2" s="39"/>
      <c r="T2" s="39"/>
      <c r="U2" s="39"/>
      <c r="V2" s="6"/>
      <c r="W2" s="111"/>
    </row>
    <row r="3" spans="1:23" ht="15.75" customHeight="1" x14ac:dyDescent="0.25">
      <c r="A3" s="39"/>
      <c r="B3" s="70">
        <v>1</v>
      </c>
      <c r="C3" s="73" t="s">
        <v>479</v>
      </c>
      <c r="D3" s="73">
        <v>2016</v>
      </c>
      <c r="E3" s="152" t="s">
        <v>440</v>
      </c>
      <c r="F3" s="74" t="s">
        <v>481</v>
      </c>
      <c r="G3" s="74" t="s">
        <v>482</v>
      </c>
      <c r="H3" s="75">
        <v>0.88750000000000007</v>
      </c>
      <c r="I3" s="6"/>
      <c r="J3" s="122" t="s">
        <v>465</v>
      </c>
      <c r="K3" s="132">
        <v>0.28750000000000003</v>
      </c>
      <c r="L3" s="137"/>
      <c r="M3" s="131" t="s">
        <v>498</v>
      </c>
      <c r="N3" s="72">
        <v>0.60833333333333328</v>
      </c>
      <c r="O3" s="39"/>
      <c r="P3" s="39"/>
      <c r="Q3" s="39"/>
      <c r="R3" s="39"/>
      <c r="S3" s="39"/>
      <c r="T3" s="39"/>
      <c r="U3" s="39"/>
      <c r="V3" s="6"/>
      <c r="W3" s="111"/>
    </row>
    <row r="4" spans="1:23" ht="15.75" customHeight="1" x14ac:dyDescent="0.25">
      <c r="A4" s="39"/>
      <c r="B4" s="78">
        <v>2</v>
      </c>
      <c r="C4" s="54" t="s">
        <v>484</v>
      </c>
      <c r="D4" s="54">
        <v>2023</v>
      </c>
      <c r="E4" s="153" t="s">
        <v>441</v>
      </c>
      <c r="F4" s="69" t="s">
        <v>482</v>
      </c>
      <c r="G4" s="69" t="s">
        <v>265</v>
      </c>
      <c r="H4" s="60">
        <v>0.64722222222222225</v>
      </c>
      <c r="I4" s="6"/>
      <c r="J4" s="113" t="s">
        <v>136</v>
      </c>
      <c r="K4" s="133">
        <v>0.12847222222222224</v>
      </c>
      <c r="L4" s="137"/>
      <c r="M4" s="101" t="s">
        <v>494</v>
      </c>
      <c r="N4" s="60">
        <v>0.36249999999999999</v>
      </c>
      <c r="O4" s="39"/>
      <c r="P4" s="39"/>
      <c r="Q4" s="39"/>
      <c r="R4" s="39"/>
      <c r="S4" s="39"/>
      <c r="T4" s="39"/>
      <c r="U4" s="39"/>
      <c r="V4" s="6"/>
      <c r="W4" s="111"/>
    </row>
    <row r="5" spans="1:23" ht="15.75" customHeight="1" x14ac:dyDescent="0.25">
      <c r="A5" s="39"/>
      <c r="B5" s="70">
        <v>3</v>
      </c>
      <c r="C5" s="73" t="s">
        <v>485</v>
      </c>
      <c r="D5" s="73">
        <v>2021</v>
      </c>
      <c r="E5" s="152" t="s">
        <v>440</v>
      </c>
      <c r="F5" s="74" t="s">
        <v>265</v>
      </c>
      <c r="G5" s="74" t="s">
        <v>486</v>
      </c>
      <c r="H5" s="75">
        <v>0.48194444444444445</v>
      </c>
      <c r="I5" s="6"/>
      <c r="J5" s="52"/>
      <c r="K5" s="138"/>
      <c r="L5" s="163"/>
      <c r="M5" s="135" t="s">
        <v>465</v>
      </c>
      <c r="N5" s="77">
        <v>3.6805555555555557E-2</v>
      </c>
      <c r="O5" s="39"/>
      <c r="P5" s="39"/>
      <c r="Q5" s="39"/>
      <c r="R5" s="39"/>
      <c r="S5" s="39"/>
      <c r="T5" s="39"/>
      <c r="U5" s="39"/>
      <c r="V5" s="6"/>
      <c r="W5" s="111"/>
    </row>
    <row r="6" spans="1:23" ht="15.75" customHeight="1" x14ac:dyDescent="0.25">
      <c r="A6" s="39"/>
      <c r="B6" s="78">
        <v>4</v>
      </c>
      <c r="C6" s="54" t="s">
        <v>487</v>
      </c>
      <c r="D6" s="54">
        <v>2020</v>
      </c>
      <c r="E6" s="153" t="s">
        <v>440</v>
      </c>
      <c r="F6" s="69" t="s">
        <v>486</v>
      </c>
      <c r="G6" s="69" t="s">
        <v>496</v>
      </c>
      <c r="H6" s="60">
        <v>0.60972222222222217</v>
      </c>
      <c r="I6" s="6"/>
      <c r="O6" s="39"/>
      <c r="P6" s="39"/>
      <c r="Q6" s="39"/>
      <c r="R6" s="39"/>
      <c r="S6" s="39"/>
      <c r="T6" s="39"/>
      <c r="U6" s="39"/>
      <c r="V6" s="6"/>
      <c r="W6" s="111"/>
    </row>
    <row r="7" spans="1:23" ht="15.75" customHeight="1" x14ac:dyDescent="0.25">
      <c r="A7" s="39"/>
      <c r="B7" s="70">
        <v>5</v>
      </c>
      <c r="C7" s="73" t="s">
        <v>489</v>
      </c>
      <c r="D7" s="73">
        <v>2024</v>
      </c>
      <c r="E7" s="152" t="s">
        <v>440</v>
      </c>
      <c r="F7" s="74" t="s">
        <v>488</v>
      </c>
      <c r="G7" s="74" t="s">
        <v>490</v>
      </c>
      <c r="H7" s="75">
        <v>0.33749999999999997</v>
      </c>
      <c r="I7" s="6"/>
      <c r="J7" s="181" t="s">
        <v>286</v>
      </c>
      <c r="K7" s="182"/>
      <c r="L7" s="136"/>
      <c r="M7" s="181" t="s">
        <v>287</v>
      </c>
      <c r="N7" s="182"/>
      <c r="O7" s="39"/>
      <c r="P7" s="39"/>
      <c r="Q7" s="39"/>
      <c r="R7" s="39"/>
      <c r="S7" s="39"/>
      <c r="T7" s="39"/>
      <c r="U7" s="39"/>
      <c r="V7" s="6"/>
      <c r="W7" s="111"/>
    </row>
    <row r="8" spans="1:23" ht="15.75" customHeight="1" x14ac:dyDescent="0.25">
      <c r="A8" s="39"/>
      <c r="B8" s="78">
        <v>6</v>
      </c>
      <c r="C8" s="54" t="s">
        <v>491</v>
      </c>
      <c r="D8" s="54">
        <v>2024</v>
      </c>
      <c r="E8" s="153" t="s">
        <v>441</v>
      </c>
      <c r="F8" s="69" t="s">
        <v>135</v>
      </c>
      <c r="G8" s="69" t="s">
        <v>492</v>
      </c>
      <c r="H8" s="60">
        <v>0.59027777777777779</v>
      </c>
      <c r="I8" s="6"/>
      <c r="J8" s="122" t="s">
        <v>498</v>
      </c>
      <c r="K8" s="132">
        <v>1.0229166666666667</v>
      </c>
      <c r="L8" s="137"/>
      <c r="M8" s="131"/>
      <c r="N8" s="72"/>
      <c r="O8" s="39"/>
      <c r="P8" s="39"/>
      <c r="Q8" s="39"/>
      <c r="R8" s="39"/>
      <c r="S8" s="39"/>
      <c r="T8" s="39"/>
      <c r="U8" s="39"/>
      <c r="V8" s="6"/>
      <c r="W8" s="111"/>
    </row>
    <row r="9" spans="1:23" ht="15.75" customHeight="1" x14ac:dyDescent="0.25">
      <c r="A9" s="39"/>
      <c r="B9" s="70">
        <v>7</v>
      </c>
      <c r="C9" s="73" t="s">
        <v>495</v>
      </c>
      <c r="D9" s="73">
        <v>2023</v>
      </c>
      <c r="E9" s="152" t="s">
        <v>442</v>
      </c>
      <c r="F9" s="74" t="s">
        <v>497</v>
      </c>
      <c r="G9" s="74" t="s">
        <v>500</v>
      </c>
      <c r="H9" s="75">
        <f>SUM(W24,X23)</f>
        <v>1.8895833333333332</v>
      </c>
      <c r="I9" s="6"/>
      <c r="J9" s="113" t="s">
        <v>136</v>
      </c>
      <c r="K9" s="133">
        <v>6.458333333333334E-2</v>
      </c>
      <c r="L9" s="137"/>
      <c r="M9" s="101"/>
      <c r="N9" s="60"/>
      <c r="O9" s="39"/>
      <c r="P9" s="39"/>
      <c r="Q9" s="39"/>
      <c r="R9" s="39"/>
      <c r="S9" s="39"/>
      <c r="T9" s="39"/>
      <c r="U9" s="39"/>
      <c r="V9" s="6"/>
      <c r="W9" s="111"/>
    </row>
    <row r="10" spans="1:23" ht="15.75" customHeight="1" x14ac:dyDescent="0.25">
      <c r="A10" s="39"/>
      <c r="B10" s="78">
        <v>8</v>
      </c>
      <c r="C10" s="54" t="s">
        <v>502</v>
      </c>
      <c r="D10" s="54">
        <v>2006</v>
      </c>
      <c r="E10" s="153" t="s">
        <v>440</v>
      </c>
      <c r="F10" s="69" t="s">
        <v>297</v>
      </c>
      <c r="G10" s="69" t="s">
        <v>399</v>
      </c>
      <c r="H10" s="60">
        <v>1.3131944444444446</v>
      </c>
      <c r="I10" s="6"/>
      <c r="J10" s="52"/>
      <c r="K10" s="138"/>
      <c r="L10" s="163"/>
      <c r="M10" s="135"/>
      <c r="N10" s="77"/>
      <c r="O10" s="39"/>
      <c r="P10" s="39"/>
      <c r="Q10" s="39"/>
      <c r="R10" s="39"/>
      <c r="S10" s="39"/>
      <c r="T10" s="39"/>
      <c r="U10" s="39"/>
      <c r="V10" s="6"/>
      <c r="W10" s="111"/>
    </row>
    <row r="11" spans="1:23" ht="15.75" customHeight="1" x14ac:dyDescent="0.25">
      <c r="A11" s="39"/>
      <c r="B11" s="70">
        <v>9</v>
      </c>
      <c r="C11" s="73"/>
      <c r="D11" s="73"/>
      <c r="E11" s="152"/>
      <c r="F11" s="74"/>
      <c r="G11" s="74"/>
      <c r="H11" s="75"/>
      <c r="I11" s="6"/>
      <c r="O11" s="39"/>
      <c r="P11" s="39"/>
      <c r="Q11" s="39"/>
      <c r="R11" s="39"/>
      <c r="S11" s="39"/>
      <c r="T11" s="39"/>
      <c r="U11" s="39"/>
      <c r="V11" s="6"/>
      <c r="W11" s="111"/>
    </row>
    <row r="12" spans="1:23" ht="15.75" customHeight="1" x14ac:dyDescent="0.25">
      <c r="A12" s="39"/>
      <c r="B12" s="78">
        <v>10</v>
      </c>
      <c r="C12" s="54"/>
      <c r="D12" s="54"/>
      <c r="E12" s="153"/>
      <c r="F12" s="69"/>
      <c r="G12" s="69"/>
      <c r="H12" s="60"/>
      <c r="I12" s="6"/>
      <c r="J12" s="181" t="s">
        <v>288</v>
      </c>
      <c r="K12" s="182"/>
      <c r="L12" s="136"/>
      <c r="M12" s="181" t="s">
        <v>289</v>
      </c>
      <c r="N12" s="182"/>
      <c r="O12" s="39"/>
      <c r="P12" s="39"/>
      <c r="Q12" s="39"/>
      <c r="R12" s="39"/>
      <c r="S12" s="39"/>
      <c r="T12" s="39"/>
      <c r="U12" s="39"/>
      <c r="V12" s="6"/>
      <c r="W12" s="111"/>
    </row>
    <row r="13" spans="1:23" ht="15.75" customHeight="1" x14ac:dyDescent="0.25">
      <c r="A13" s="39"/>
      <c r="B13" s="70">
        <v>11</v>
      </c>
      <c r="C13" s="73"/>
      <c r="D13" s="73"/>
      <c r="E13" s="152"/>
      <c r="F13" s="74"/>
      <c r="G13" s="74"/>
      <c r="H13" s="75"/>
      <c r="I13" s="6"/>
      <c r="J13" s="122"/>
      <c r="K13" s="132"/>
      <c r="L13" s="137"/>
      <c r="M13" s="131"/>
      <c r="N13" s="72"/>
      <c r="O13" s="39"/>
      <c r="P13" s="39"/>
      <c r="Q13" s="39"/>
      <c r="R13" s="39"/>
      <c r="S13" s="39"/>
      <c r="T13" s="39"/>
      <c r="U13" s="39"/>
      <c r="V13" s="6"/>
      <c r="W13" s="111"/>
    </row>
    <row r="14" spans="1:23" ht="15.75" customHeight="1" x14ac:dyDescent="0.25">
      <c r="A14" s="39"/>
      <c r="B14" s="78">
        <v>12</v>
      </c>
      <c r="C14" s="54"/>
      <c r="D14" s="54"/>
      <c r="E14" s="153"/>
      <c r="F14" s="69"/>
      <c r="G14" s="69"/>
      <c r="H14" s="60"/>
      <c r="I14" s="6"/>
      <c r="J14" s="113"/>
      <c r="K14" s="133"/>
      <c r="L14" s="137"/>
      <c r="M14" s="101"/>
      <c r="N14" s="60"/>
      <c r="O14" s="39"/>
      <c r="P14" s="39"/>
      <c r="Q14" s="39"/>
      <c r="R14" s="39"/>
      <c r="S14" s="39"/>
      <c r="T14" s="39"/>
      <c r="U14" s="39"/>
      <c r="V14" s="6"/>
      <c r="W14" s="111"/>
    </row>
    <row r="15" spans="1:23" ht="15.75" customHeight="1" x14ac:dyDescent="0.25">
      <c r="A15" s="39"/>
      <c r="B15" s="70">
        <v>13</v>
      </c>
      <c r="C15" s="73"/>
      <c r="D15" s="73"/>
      <c r="E15" s="152"/>
      <c r="F15" s="74"/>
      <c r="G15" s="74"/>
      <c r="H15" s="75"/>
      <c r="I15" s="6"/>
      <c r="J15" s="135"/>
      <c r="K15" s="77"/>
      <c r="L15" s="137"/>
      <c r="M15" s="135"/>
      <c r="N15" s="77"/>
      <c r="O15" s="39"/>
      <c r="P15" s="39"/>
      <c r="Q15" s="39"/>
      <c r="R15" s="39"/>
      <c r="S15" s="39"/>
      <c r="T15" s="39"/>
      <c r="U15" s="39"/>
      <c r="V15" s="6"/>
      <c r="W15" s="111"/>
    </row>
    <row r="16" spans="1:23" ht="15.75" customHeight="1" x14ac:dyDescent="0.25">
      <c r="A16" s="39"/>
      <c r="B16" s="78">
        <v>14</v>
      </c>
      <c r="C16" s="54"/>
      <c r="D16" s="54"/>
      <c r="E16" s="153"/>
      <c r="F16" s="69"/>
      <c r="G16" s="69"/>
      <c r="H16" s="60"/>
      <c r="I16" s="6"/>
      <c r="O16" s="39"/>
      <c r="P16" s="39"/>
      <c r="Q16" s="39"/>
      <c r="R16" s="39"/>
      <c r="S16" s="39"/>
      <c r="T16" s="39"/>
      <c r="U16" s="39"/>
      <c r="V16" s="6"/>
      <c r="W16" s="111"/>
    </row>
    <row r="17" spans="1:26" ht="15.75" customHeight="1" x14ac:dyDescent="0.25">
      <c r="A17" s="39"/>
      <c r="B17" s="70">
        <v>15</v>
      </c>
      <c r="C17" s="73"/>
      <c r="D17" s="73"/>
      <c r="E17" s="152"/>
      <c r="F17" s="74"/>
      <c r="G17" s="74"/>
      <c r="H17" s="75"/>
      <c r="I17" s="6"/>
      <c r="J17" s="181" t="s">
        <v>290</v>
      </c>
      <c r="K17" s="182"/>
      <c r="L17" s="136"/>
      <c r="M17" s="181" t="s">
        <v>291</v>
      </c>
      <c r="N17" s="182"/>
      <c r="O17" s="39"/>
      <c r="P17" s="39"/>
      <c r="Q17" s="39"/>
      <c r="R17" s="39"/>
      <c r="S17" s="39"/>
      <c r="T17" s="39"/>
      <c r="U17" s="39"/>
      <c r="V17" s="6"/>
      <c r="W17" s="111"/>
    </row>
    <row r="18" spans="1:26" ht="15.75" customHeight="1" x14ac:dyDescent="0.25">
      <c r="A18" s="39"/>
      <c r="B18" s="78">
        <v>16</v>
      </c>
      <c r="C18" s="54"/>
      <c r="D18" s="54"/>
      <c r="E18" s="153"/>
      <c r="F18" s="69"/>
      <c r="G18" s="69"/>
      <c r="H18" s="60"/>
      <c r="I18" s="6"/>
      <c r="J18" s="122"/>
      <c r="K18" s="132"/>
      <c r="L18" s="137"/>
      <c r="M18" s="131"/>
      <c r="N18" s="72"/>
      <c r="O18" s="39"/>
      <c r="P18" s="39"/>
      <c r="Q18" s="39"/>
      <c r="R18" s="39"/>
      <c r="S18" s="39"/>
      <c r="T18" s="39"/>
      <c r="U18" s="39"/>
      <c r="V18" s="6"/>
      <c r="W18" s="111"/>
    </row>
    <row r="19" spans="1:26" ht="15.75" customHeight="1" x14ac:dyDescent="0.25">
      <c r="A19" s="39"/>
      <c r="B19" s="70">
        <v>17</v>
      </c>
      <c r="C19" s="73"/>
      <c r="D19" s="73"/>
      <c r="E19" s="152"/>
      <c r="F19" s="74"/>
      <c r="G19" s="74"/>
      <c r="H19" s="75"/>
      <c r="I19" s="6"/>
      <c r="J19" s="113"/>
      <c r="K19" s="133"/>
      <c r="L19" s="137"/>
      <c r="M19" s="101"/>
      <c r="N19" s="60"/>
      <c r="O19" s="39"/>
      <c r="P19" s="39"/>
      <c r="Q19" s="39"/>
      <c r="R19" s="39"/>
      <c r="S19" s="39"/>
      <c r="T19" s="39"/>
      <c r="U19" s="39"/>
      <c r="V19" s="6"/>
      <c r="W19" s="111"/>
    </row>
    <row r="20" spans="1:26" ht="15.75" customHeight="1" x14ac:dyDescent="0.25">
      <c r="A20" s="39"/>
      <c r="B20" s="78">
        <v>18</v>
      </c>
      <c r="C20" s="54"/>
      <c r="D20" s="54"/>
      <c r="E20" s="153"/>
      <c r="F20" s="69"/>
      <c r="G20" s="69"/>
      <c r="H20" s="60"/>
      <c r="I20" s="6"/>
      <c r="J20" s="135"/>
      <c r="K20" s="77"/>
      <c r="L20" s="137"/>
      <c r="M20" s="135"/>
      <c r="N20" s="77"/>
      <c r="O20" s="39"/>
      <c r="P20" s="39"/>
      <c r="Q20" s="39"/>
      <c r="R20" s="39"/>
      <c r="S20" s="39"/>
      <c r="T20" s="39"/>
      <c r="U20" s="39"/>
      <c r="V20" s="6"/>
      <c r="W20" s="111"/>
    </row>
    <row r="21" spans="1:26" ht="15.75" customHeight="1" x14ac:dyDescent="0.25">
      <c r="A21" s="39"/>
      <c r="B21" s="70">
        <v>19</v>
      </c>
      <c r="C21" s="73"/>
      <c r="D21" s="73"/>
      <c r="E21" s="152"/>
      <c r="F21" s="74"/>
      <c r="G21" s="74"/>
      <c r="H21" s="75"/>
      <c r="I21" s="6"/>
      <c r="O21" s="39"/>
      <c r="P21" s="89" t="s">
        <v>31</v>
      </c>
      <c r="Q21" s="91" t="s">
        <v>122</v>
      </c>
      <c r="R21" s="91" t="s">
        <v>121</v>
      </c>
      <c r="S21" s="92" t="s">
        <v>128</v>
      </c>
      <c r="T21" s="39"/>
      <c r="U21" s="88" t="s">
        <v>62</v>
      </c>
      <c r="V21" s="146"/>
      <c r="W21" s="147"/>
      <c r="X21" s="150"/>
      <c r="Y21" s="148"/>
    </row>
    <row r="22" spans="1:26" ht="15.75" customHeight="1" x14ac:dyDescent="0.25">
      <c r="A22" s="39"/>
      <c r="B22" s="78">
        <v>20</v>
      </c>
      <c r="C22" s="54"/>
      <c r="D22" s="54"/>
      <c r="E22" s="153"/>
      <c r="F22" s="69"/>
      <c r="G22" s="69"/>
      <c r="H22" s="60"/>
      <c r="I22" s="6"/>
      <c r="J22" s="181" t="s">
        <v>292</v>
      </c>
      <c r="K22" s="182"/>
      <c r="L22" s="136"/>
      <c r="M22" s="181" t="s">
        <v>293</v>
      </c>
      <c r="N22" s="182"/>
      <c r="O22" s="39"/>
      <c r="P22" s="63" t="s">
        <v>32</v>
      </c>
      <c r="Q22" s="95">
        <f>SUM(H4:H5,H7:H8,W22:X22)</f>
        <v>2.759722222222222</v>
      </c>
      <c r="R22" s="95">
        <f>SUM(K3:K4)</f>
        <v>0.4159722222222223</v>
      </c>
      <c r="S22" s="96">
        <f t="shared" ref="S22:S28" si="0">Q22+R22</f>
        <v>3.1756944444444444</v>
      </c>
      <c r="T22" s="39"/>
      <c r="U22" s="104" t="s">
        <v>493</v>
      </c>
      <c r="V22" s="146"/>
      <c r="W22" s="147">
        <v>0.2722222222222222</v>
      </c>
      <c r="X22" s="147">
        <v>0.43055555555555558</v>
      </c>
      <c r="Y22" s="146"/>
      <c r="Z22" s="39"/>
    </row>
    <row r="23" spans="1:26" ht="15.75" customHeight="1" x14ac:dyDescent="0.25">
      <c r="A23" s="39"/>
      <c r="B23" s="70">
        <v>21</v>
      </c>
      <c r="C23" s="73"/>
      <c r="D23" s="73"/>
      <c r="E23" s="152"/>
      <c r="F23" s="74"/>
      <c r="G23" s="74"/>
      <c r="H23" s="75"/>
      <c r="I23" s="6"/>
      <c r="J23" s="122"/>
      <c r="K23" s="132"/>
      <c r="L23" s="137"/>
      <c r="M23" s="131"/>
      <c r="N23" s="72"/>
      <c r="O23" s="39"/>
      <c r="P23" s="94" t="s">
        <v>33</v>
      </c>
      <c r="Q23" s="64">
        <f>SUM(W23:X23)</f>
        <v>1.3444444444444443</v>
      </c>
      <c r="R23" s="64">
        <f>SUM(N3:N5)</f>
        <v>1.0076388888888888</v>
      </c>
      <c r="S23" s="90">
        <f t="shared" si="0"/>
        <v>2.3520833333333329</v>
      </c>
      <c r="T23" s="39"/>
      <c r="U23" s="98" t="s">
        <v>499</v>
      </c>
      <c r="V23" s="146"/>
      <c r="W23" s="147">
        <v>0.17916666666666667</v>
      </c>
      <c r="X23" s="147">
        <v>1.1652777777777776</v>
      </c>
      <c r="Y23" s="146"/>
      <c r="Z23" s="39"/>
    </row>
    <row r="24" spans="1:26" ht="15.75" customHeight="1" x14ac:dyDescent="0.25">
      <c r="A24" s="39"/>
      <c r="B24" s="78">
        <v>22</v>
      </c>
      <c r="C24" s="54"/>
      <c r="D24" s="54"/>
      <c r="E24" s="153"/>
      <c r="F24" s="69"/>
      <c r="G24" s="69"/>
      <c r="H24" s="60"/>
      <c r="I24" s="39"/>
      <c r="J24" s="113"/>
      <c r="K24" s="133"/>
      <c r="L24" s="137"/>
      <c r="M24" s="101"/>
      <c r="N24" s="60"/>
      <c r="O24" s="39"/>
      <c r="P24" s="93" t="s">
        <v>34</v>
      </c>
      <c r="Q24" s="81">
        <f>SUM(H10,W24)</f>
        <v>2.0375000000000001</v>
      </c>
      <c r="R24" s="81">
        <f>SUM(K8:K9)</f>
        <v>1.0875000000000001</v>
      </c>
      <c r="S24" s="97">
        <f t="shared" si="0"/>
        <v>3.125</v>
      </c>
      <c r="T24" s="39"/>
      <c r="U24" s="99" t="s">
        <v>501</v>
      </c>
      <c r="V24" s="146"/>
      <c r="W24" s="147">
        <v>0.72430555555555554</v>
      </c>
      <c r="X24" s="147"/>
      <c r="Y24" s="146"/>
      <c r="Z24" s="39"/>
    </row>
    <row r="25" spans="1:26" ht="15.75" customHeight="1" x14ac:dyDescent="0.25">
      <c r="A25" s="39"/>
      <c r="B25" s="70">
        <v>23</v>
      </c>
      <c r="C25" s="73"/>
      <c r="D25" s="73"/>
      <c r="E25" s="152"/>
      <c r="F25" s="74"/>
      <c r="G25" s="74"/>
      <c r="H25" s="75"/>
      <c r="I25" s="39"/>
      <c r="J25" s="135"/>
      <c r="K25" s="77"/>
      <c r="L25" s="137"/>
      <c r="M25" s="135"/>
      <c r="N25" s="77"/>
      <c r="O25" s="39"/>
      <c r="P25" s="94" t="s">
        <v>35</v>
      </c>
      <c r="Q25" s="64"/>
      <c r="R25" s="64"/>
      <c r="S25" s="90">
        <f t="shared" si="0"/>
        <v>0</v>
      </c>
      <c r="T25" s="39"/>
      <c r="U25" s="105"/>
      <c r="V25" s="146"/>
      <c r="W25" s="147"/>
      <c r="X25" s="147"/>
      <c r="Y25" s="146"/>
      <c r="Z25" s="39"/>
    </row>
    <row r="26" spans="1:26" ht="15.75" customHeight="1" x14ac:dyDescent="0.25">
      <c r="A26" s="39"/>
      <c r="B26" s="78">
        <v>24</v>
      </c>
      <c r="C26" s="54"/>
      <c r="D26" s="54"/>
      <c r="E26" s="153"/>
      <c r="F26" s="69"/>
      <c r="G26" s="69"/>
      <c r="H26" s="60"/>
      <c r="I26" s="39"/>
      <c r="O26" s="39"/>
      <c r="P26" s="93" t="s">
        <v>36</v>
      </c>
      <c r="Q26" s="81"/>
      <c r="R26" s="81"/>
      <c r="S26" s="97">
        <f t="shared" si="0"/>
        <v>0</v>
      </c>
      <c r="T26" s="39"/>
      <c r="U26" s="99"/>
      <c r="V26" s="146"/>
      <c r="W26" s="147"/>
      <c r="X26" s="147"/>
      <c r="Y26" s="146"/>
      <c r="Z26" s="39"/>
    </row>
    <row r="27" spans="1:26" ht="15.75" customHeight="1" x14ac:dyDescent="0.25">
      <c r="A27" s="39"/>
      <c r="B27" s="70">
        <v>25</v>
      </c>
      <c r="C27" s="73"/>
      <c r="D27" s="73"/>
      <c r="E27" s="152"/>
      <c r="F27" s="74"/>
      <c r="G27" s="74"/>
      <c r="H27" s="75"/>
      <c r="I27" s="39"/>
      <c r="J27" s="181" t="s">
        <v>294</v>
      </c>
      <c r="K27" s="182"/>
      <c r="L27" s="136"/>
      <c r="M27" s="181" t="s">
        <v>295</v>
      </c>
      <c r="N27" s="182"/>
      <c r="O27" s="39"/>
      <c r="P27" s="94" t="s">
        <v>37</v>
      </c>
      <c r="Q27" s="64"/>
      <c r="R27" s="64"/>
      <c r="S27" s="90">
        <f t="shared" si="0"/>
        <v>0</v>
      </c>
      <c r="T27" s="39"/>
      <c r="U27" s="98"/>
      <c r="V27" s="146"/>
      <c r="W27" s="147"/>
      <c r="X27" s="111"/>
      <c r="Y27" s="146"/>
      <c r="Z27" s="39"/>
    </row>
    <row r="28" spans="1:26" ht="15.75" customHeight="1" x14ac:dyDescent="0.25">
      <c r="A28" s="39"/>
      <c r="B28" s="78">
        <v>26</v>
      </c>
      <c r="C28" s="54"/>
      <c r="D28" s="54"/>
      <c r="E28" s="153"/>
      <c r="F28" s="69"/>
      <c r="G28" s="69"/>
      <c r="H28" s="60"/>
      <c r="I28" s="39"/>
      <c r="J28" s="122"/>
      <c r="K28" s="132"/>
      <c r="L28" s="137"/>
      <c r="M28" s="131"/>
      <c r="N28" s="72"/>
      <c r="O28" s="39"/>
      <c r="P28" s="93" t="s">
        <v>38</v>
      </c>
      <c r="Q28" s="81"/>
      <c r="R28" s="81"/>
      <c r="S28" s="97">
        <f t="shared" si="0"/>
        <v>0</v>
      </c>
      <c r="T28" s="39"/>
      <c r="U28" s="99"/>
      <c r="V28" s="146"/>
      <c r="W28" s="147"/>
      <c r="X28" s="147"/>
      <c r="Y28" s="146"/>
      <c r="Z28" s="39"/>
    </row>
    <row r="29" spans="1:26" ht="15.75" customHeight="1" x14ac:dyDescent="0.25">
      <c r="A29" s="39"/>
      <c r="B29" s="70">
        <v>27</v>
      </c>
      <c r="C29" s="73"/>
      <c r="D29" s="73"/>
      <c r="E29" s="152"/>
      <c r="F29" s="74"/>
      <c r="G29" s="74"/>
      <c r="H29" s="75"/>
      <c r="I29" s="39"/>
      <c r="J29" s="113"/>
      <c r="K29" s="133"/>
      <c r="L29" s="137"/>
      <c r="M29" s="101"/>
      <c r="N29" s="60"/>
      <c r="O29" s="39"/>
      <c r="P29" s="94" t="s">
        <v>39</v>
      </c>
      <c r="Q29" s="64"/>
      <c r="R29" s="64"/>
      <c r="S29" s="90">
        <f>Q29+R29</f>
        <v>0</v>
      </c>
      <c r="T29" s="39"/>
      <c r="U29" s="105"/>
      <c r="V29" s="146"/>
      <c r="W29" s="111"/>
      <c r="X29" s="147"/>
      <c r="Y29" s="146"/>
      <c r="Z29" s="39"/>
    </row>
    <row r="30" spans="1:26" ht="15.75" customHeight="1" x14ac:dyDescent="0.25">
      <c r="A30" s="39"/>
      <c r="B30" s="78">
        <v>28</v>
      </c>
      <c r="C30" s="54"/>
      <c r="D30" s="54"/>
      <c r="E30" s="153"/>
      <c r="F30" s="69"/>
      <c r="G30" s="69"/>
      <c r="H30" s="60"/>
      <c r="I30" s="39"/>
      <c r="J30" s="135"/>
      <c r="K30" s="77"/>
      <c r="L30" s="137"/>
      <c r="M30" s="135"/>
      <c r="N30" s="77"/>
      <c r="O30" s="39"/>
      <c r="P30" s="93" t="s">
        <v>40</v>
      </c>
      <c r="Q30" s="81"/>
      <c r="R30" s="81"/>
      <c r="S30" s="97">
        <f>Q30+R30</f>
        <v>0</v>
      </c>
      <c r="T30" s="39"/>
      <c r="U30" s="99"/>
      <c r="V30" s="146"/>
      <c r="W30" s="147"/>
      <c r="X30" s="147"/>
      <c r="Y30" s="146"/>
      <c r="Z30" s="39"/>
    </row>
    <row r="31" spans="1:26" ht="15.75" customHeight="1" x14ac:dyDescent="0.25">
      <c r="A31" s="39"/>
      <c r="B31" s="70">
        <v>29</v>
      </c>
      <c r="C31" s="73"/>
      <c r="D31" s="73"/>
      <c r="E31" s="152"/>
      <c r="F31" s="74"/>
      <c r="G31" s="74"/>
      <c r="H31" s="75"/>
      <c r="I31" s="39"/>
      <c r="O31" s="39"/>
      <c r="P31" s="94" t="s">
        <v>41</v>
      </c>
      <c r="Q31" s="64"/>
      <c r="R31" s="64"/>
      <c r="S31" s="90">
        <f>Q31+R31</f>
        <v>0</v>
      </c>
      <c r="T31" s="39"/>
      <c r="U31" s="105"/>
      <c r="V31" s="146"/>
      <c r="W31" s="147"/>
      <c r="X31" s="147"/>
      <c r="Y31" s="146"/>
      <c r="Z31" s="39"/>
    </row>
    <row r="32" spans="1:26" ht="15.75" customHeight="1" x14ac:dyDescent="0.25">
      <c r="A32" s="39"/>
      <c r="B32" s="78">
        <v>30</v>
      </c>
      <c r="C32" s="54"/>
      <c r="D32" s="54"/>
      <c r="E32" s="153"/>
      <c r="F32" s="69"/>
      <c r="G32" s="69"/>
      <c r="H32" s="60"/>
      <c r="I32" s="39"/>
      <c r="O32" s="39"/>
      <c r="P32" s="93" t="s">
        <v>42</v>
      </c>
      <c r="Q32" s="81"/>
      <c r="R32" s="81"/>
      <c r="S32" s="97">
        <f>Q32+R32</f>
        <v>0</v>
      </c>
      <c r="T32" s="39"/>
      <c r="U32" s="99"/>
      <c r="V32" s="146"/>
      <c r="W32" s="147"/>
      <c r="X32" s="147"/>
      <c r="Y32" s="146"/>
      <c r="Z32" s="39"/>
    </row>
    <row r="33" spans="1:26" ht="15.75" customHeight="1" x14ac:dyDescent="0.25">
      <c r="A33" s="39"/>
      <c r="B33" s="51"/>
      <c r="C33" s="52"/>
      <c r="D33" s="52"/>
      <c r="E33" s="162"/>
      <c r="F33" s="53"/>
      <c r="G33" s="53"/>
      <c r="H33" s="138"/>
      <c r="I33" s="39"/>
      <c r="O33" s="39"/>
      <c r="P33" s="94" t="s">
        <v>43</v>
      </c>
      <c r="Q33" s="64"/>
      <c r="R33" s="64"/>
      <c r="S33" s="90">
        <f>Q33+R33</f>
        <v>0</v>
      </c>
      <c r="T33" s="39" t="s">
        <v>256</v>
      </c>
      <c r="U33" s="128"/>
      <c r="V33" s="39"/>
      <c r="W33" s="147"/>
      <c r="X33" s="111"/>
      <c r="Y33" s="39"/>
      <c r="Z33" s="39"/>
    </row>
    <row r="34" spans="1:26" ht="15.75" customHeight="1" x14ac:dyDescent="0.25">
      <c r="A34" s="39"/>
      <c r="B34" s="7"/>
      <c r="C34" s="6"/>
      <c r="D34" s="6"/>
      <c r="E34" s="155"/>
      <c r="F34" s="30"/>
      <c r="G34" s="30"/>
      <c r="H34" s="61"/>
      <c r="I34" s="39"/>
      <c r="O34" s="39"/>
      <c r="P34" s="125" t="s">
        <v>77</v>
      </c>
      <c r="Q34" s="126">
        <f t="shared" ref="Q34" si="1">SUM(Q22:Q33)</f>
        <v>6.1416666666666657</v>
      </c>
      <c r="R34" s="126">
        <f>SUM(R22:R33)</f>
        <v>2.5111111111111111</v>
      </c>
      <c r="S34" s="127">
        <f>SUM(S22:S33)</f>
        <v>8.6527777777777768</v>
      </c>
      <c r="T34" s="39"/>
      <c r="U34" s="39"/>
      <c r="V34" s="39"/>
      <c r="W34" s="111"/>
    </row>
    <row r="35" spans="1:26" ht="15.75" customHeight="1" x14ac:dyDescent="0.25">
      <c r="A35" s="39"/>
      <c r="B35" s="7"/>
      <c r="C35" s="6"/>
      <c r="D35" s="6"/>
      <c r="E35" s="155"/>
      <c r="F35" s="30"/>
      <c r="G35" s="30"/>
      <c r="H35" s="61"/>
      <c r="I35" s="39"/>
      <c r="O35" s="39"/>
      <c r="P35" s="39"/>
      <c r="Q35" s="39"/>
      <c r="R35" s="39"/>
      <c r="S35" s="39"/>
      <c r="T35" s="16"/>
      <c r="U35" s="109"/>
      <c r="V35" s="39"/>
      <c r="W35" s="111"/>
    </row>
    <row r="36" spans="1:26" ht="15.75" customHeight="1" x14ac:dyDescent="0.25">
      <c r="A36" s="39"/>
      <c r="B36" s="7"/>
      <c r="C36" s="6"/>
      <c r="D36" s="6"/>
      <c r="E36" s="155"/>
      <c r="F36" s="30"/>
      <c r="G36" s="30"/>
      <c r="H36" s="61"/>
      <c r="I36" s="39"/>
      <c r="O36" s="39"/>
      <c r="P36" s="180"/>
      <c r="Q36" s="180"/>
      <c r="R36" s="180"/>
      <c r="S36" s="111"/>
      <c r="T36" s="16"/>
      <c r="U36" s="16"/>
      <c r="V36" s="39"/>
      <c r="W36" s="111"/>
    </row>
    <row r="37" spans="1:26" ht="15.75" customHeight="1" x14ac:dyDescent="0.25">
      <c r="A37" s="39"/>
      <c r="B37" s="7"/>
      <c r="C37" s="6"/>
      <c r="D37" s="6"/>
      <c r="E37" s="155"/>
      <c r="F37" s="30"/>
      <c r="G37" s="30"/>
      <c r="H37" s="61"/>
      <c r="I37" s="39"/>
      <c r="O37" s="39"/>
      <c r="P37" s="184"/>
      <c r="Q37" s="180"/>
      <c r="R37" s="180"/>
      <c r="S37" s="111"/>
      <c r="T37" s="16"/>
      <c r="U37" s="16"/>
      <c r="V37" s="39"/>
      <c r="W37" s="111"/>
    </row>
    <row r="38" spans="1:26" ht="15.75" customHeight="1" x14ac:dyDescent="0.25">
      <c r="A38" s="39"/>
      <c r="B38" s="7"/>
      <c r="C38" s="6"/>
      <c r="D38" s="6"/>
      <c r="E38" s="155"/>
      <c r="F38" s="30"/>
      <c r="G38" s="30"/>
      <c r="H38" s="61"/>
      <c r="I38" s="39"/>
      <c r="O38" s="39"/>
      <c r="P38" s="180"/>
      <c r="Q38" s="180"/>
      <c r="R38" s="180"/>
      <c r="S38" s="111"/>
      <c r="T38" s="16"/>
      <c r="U38" s="16"/>
      <c r="V38" s="39"/>
      <c r="W38" s="111"/>
    </row>
    <row r="39" spans="1:26" ht="15.75" customHeight="1" x14ac:dyDescent="0.25">
      <c r="A39" s="39"/>
      <c r="B39" s="7"/>
      <c r="C39" s="6"/>
      <c r="D39" s="6"/>
      <c r="E39" s="155"/>
      <c r="F39" s="30"/>
      <c r="G39" s="30"/>
      <c r="H39" s="61"/>
      <c r="I39" s="39"/>
      <c r="O39" s="39"/>
      <c r="P39" s="180"/>
      <c r="Q39" s="180"/>
      <c r="R39" s="180"/>
      <c r="S39" s="124"/>
      <c r="T39" s="16"/>
      <c r="U39" s="16"/>
      <c r="V39" s="39"/>
      <c r="W39" s="111"/>
    </row>
    <row r="40" spans="1:26" ht="15.75" customHeight="1" x14ac:dyDescent="0.25">
      <c r="A40" s="39"/>
      <c r="B40" s="7"/>
      <c r="C40" s="39"/>
      <c r="D40" s="39"/>
      <c r="E40" s="108"/>
      <c r="F40" s="39"/>
      <c r="G40" s="39"/>
      <c r="H40" s="62"/>
      <c r="I40" s="39"/>
      <c r="O40" s="39"/>
      <c r="P40" s="180"/>
      <c r="Q40" s="180"/>
      <c r="R40" s="180"/>
      <c r="S40" s="124"/>
      <c r="T40" s="16"/>
      <c r="U40" s="16"/>
      <c r="V40" s="39"/>
      <c r="W40" s="111"/>
    </row>
    <row r="41" spans="1:26" ht="15.75" customHeight="1" x14ac:dyDescent="0.25">
      <c r="A41" s="39"/>
      <c r="B41" s="7"/>
      <c r="C41" s="6"/>
      <c r="D41" s="6"/>
      <c r="E41" s="155"/>
      <c r="F41" s="30"/>
      <c r="G41" s="30"/>
      <c r="H41" s="61"/>
      <c r="I41" s="39"/>
      <c r="O41" s="39"/>
      <c r="P41" s="180"/>
      <c r="Q41" s="180"/>
      <c r="R41" s="180"/>
      <c r="S41" s="124"/>
      <c r="T41" s="16"/>
      <c r="U41" s="16"/>
      <c r="V41" s="39"/>
      <c r="W41" s="111"/>
    </row>
    <row r="42" spans="1:26" ht="15.75" customHeight="1" x14ac:dyDescent="0.25">
      <c r="A42" s="39"/>
      <c r="B42" s="7"/>
      <c r="C42" s="6"/>
      <c r="D42" s="6"/>
      <c r="E42" s="155"/>
      <c r="F42" s="30"/>
      <c r="G42" s="30"/>
      <c r="H42" s="61"/>
      <c r="I42" s="39"/>
      <c r="O42" s="39"/>
      <c r="P42" s="39"/>
      <c r="Q42" s="39"/>
      <c r="R42" s="39"/>
      <c r="S42" s="124"/>
      <c r="T42" s="16"/>
      <c r="U42" s="16"/>
      <c r="V42" s="39"/>
      <c r="W42" s="111"/>
    </row>
    <row r="43" spans="1:26" ht="15.75" customHeight="1" x14ac:dyDescent="0.25">
      <c r="A43" s="39"/>
      <c r="B43" s="39"/>
      <c r="C43" s="39"/>
      <c r="D43" s="39"/>
      <c r="E43" s="108"/>
      <c r="F43" s="39"/>
      <c r="G43" s="39"/>
      <c r="H43" s="62"/>
      <c r="I43" s="39"/>
      <c r="O43" s="39"/>
      <c r="P43" s="39"/>
      <c r="Q43" s="39"/>
      <c r="R43" s="39"/>
      <c r="S43" s="39"/>
      <c r="T43" s="16"/>
      <c r="U43" s="16"/>
      <c r="V43" s="39"/>
      <c r="W43" s="111"/>
    </row>
    <row r="44" spans="1:26" ht="15.75" customHeight="1" x14ac:dyDescent="0.25">
      <c r="A44" s="39"/>
      <c r="B44" s="39"/>
      <c r="C44" s="39"/>
      <c r="D44" s="39"/>
      <c r="E44" s="108"/>
      <c r="F44" s="39"/>
      <c r="G44" s="39"/>
      <c r="H44" s="62"/>
      <c r="I44" s="39"/>
      <c r="O44" s="39"/>
      <c r="P44" s="16"/>
      <c r="Q44" s="16"/>
      <c r="R44" s="16"/>
      <c r="S44" s="16"/>
      <c r="T44" s="16"/>
      <c r="U44" s="16"/>
      <c r="V44" s="39"/>
      <c r="W44" s="111"/>
    </row>
    <row r="45" spans="1:26" ht="15.75" customHeight="1" x14ac:dyDescent="0.25">
      <c r="A45" s="39"/>
      <c r="B45" s="39"/>
      <c r="C45" s="39"/>
      <c r="D45" s="39"/>
      <c r="E45" s="108"/>
      <c r="F45" s="39"/>
      <c r="G45" s="39"/>
      <c r="H45" s="62"/>
      <c r="I45" s="39"/>
      <c r="O45" s="39"/>
      <c r="P45" s="16"/>
      <c r="Q45" s="16"/>
      <c r="R45" s="16"/>
      <c r="S45" s="16"/>
      <c r="T45" s="16"/>
      <c r="U45" s="16"/>
      <c r="V45" s="39"/>
      <c r="W45" s="111"/>
    </row>
    <row r="46" spans="1:26" ht="15.75" customHeight="1" x14ac:dyDescent="0.25">
      <c r="A46" s="39"/>
      <c r="B46" s="39"/>
      <c r="C46" s="39"/>
      <c r="D46" s="39"/>
      <c r="E46" s="108"/>
      <c r="F46" s="39"/>
      <c r="G46" s="39"/>
      <c r="H46" s="62"/>
      <c r="I46" s="39"/>
      <c r="O46" s="39"/>
      <c r="P46" s="109"/>
      <c r="Q46" s="16"/>
      <c r="R46" s="16"/>
      <c r="S46" s="16"/>
      <c r="T46" s="16"/>
      <c r="U46" s="16"/>
      <c r="V46" s="39"/>
      <c r="W46" s="111"/>
    </row>
    <row r="47" spans="1:26" ht="15.75" customHeight="1" x14ac:dyDescent="0.25">
      <c r="A47" s="39"/>
      <c r="B47" s="39"/>
      <c r="C47" s="39"/>
      <c r="D47" s="39"/>
      <c r="E47" s="108"/>
      <c r="F47" s="39"/>
      <c r="G47" s="39"/>
      <c r="H47" s="62"/>
      <c r="I47" s="39"/>
      <c r="J47" s="16"/>
      <c r="K47" s="111"/>
      <c r="L47" s="111"/>
      <c r="M47" s="111"/>
      <c r="N47" s="111"/>
      <c r="O47" s="39"/>
      <c r="P47" s="16"/>
      <c r="Q47" s="16"/>
      <c r="R47" s="16"/>
      <c r="S47" s="16"/>
      <c r="T47" s="16"/>
      <c r="U47" s="16"/>
      <c r="V47" s="39"/>
      <c r="W47" s="111"/>
    </row>
    <row r="48" spans="1:26" ht="15.75" customHeight="1" x14ac:dyDescent="0.25">
      <c r="A48" s="39"/>
      <c r="B48" s="39"/>
      <c r="C48" s="39"/>
      <c r="D48" s="39"/>
      <c r="E48" s="108"/>
      <c r="F48" s="39"/>
      <c r="G48" s="39"/>
      <c r="H48" s="62"/>
      <c r="I48" s="39"/>
      <c r="J48" s="16"/>
      <c r="K48" s="111"/>
      <c r="L48" s="111"/>
      <c r="M48" s="111"/>
      <c r="N48" s="111"/>
      <c r="O48" s="39"/>
      <c r="P48" s="16"/>
      <c r="Q48" s="16"/>
      <c r="R48" s="16"/>
      <c r="S48" s="16"/>
      <c r="T48" s="16"/>
      <c r="U48" s="16"/>
      <c r="V48" s="39"/>
      <c r="W48" s="111"/>
    </row>
    <row r="49" spans="1:23" ht="15.75" customHeight="1" x14ac:dyDescent="0.25">
      <c r="A49" s="39"/>
      <c r="B49" s="39"/>
      <c r="C49" s="39"/>
      <c r="D49" s="39"/>
      <c r="E49" s="108"/>
      <c r="F49" s="39"/>
      <c r="G49" s="39"/>
      <c r="H49" s="62"/>
      <c r="I49" s="39"/>
      <c r="J49" s="16"/>
      <c r="K49" s="111"/>
      <c r="L49" s="111"/>
      <c r="M49" s="111"/>
      <c r="N49" s="111"/>
      <c r="O49" s="39"/>
      <c r="P49" s="16"/>
      <c r="Q49" s="16"/>
      <c r="R49" s="16"/>
      <c r="S49" s="16"/>
      <c r="T49" s="16"/>
      <c r="U49" s="16"/>
      <c r="V49" s="39"/>
      <c r="W49" s="111"/>
    </row>
    <row r="50" spans="1:23" ht="15.75" customHeight="1" x14ac:dyDescent="0.25">
      <c r="A50" s="39"/>
      <c r="B50" s="39"/>
      <c r="C50" s="39"/>
      <c r="D50" s="39"/>
      <c r="E50" s="108"/>
      <c r="F50" s="39"/>
      <c r="G50" s="39"/>
      <c r="H50" s="39"/>
      <c r="I50" s="39"/>
      <c r="J50" s="16"/>
      <c r="K50" s="111"/>
      <c r="L50" s="111"/>
      <c r="M50" s="111"/>
      <c r="N50" s="111"/>
      <c r="O50" s="39"/>
      <c r="P50" s="39"/>
      <c r="Q50" s="39"/>
      <c r="R50" s="39"/>
      <c r="S50" s="39"/>
      <c r="T50" s="39"/>
      <c r="U50" s="39"/>
      <c r="V50" s="39"/>
      <c r="W50" s="111"/>
    </row>
    <row r="51" spans="1:23" ht="15.75" customHeight="1" x14ac:dyDescent="0.25">
      <c r="A51" s="39"/>
      <c r="B51" s="39"/>
      <c r="C51" s="39"/>
      <c r="D51" s="39"/>
      <c r="E51" s="108"/>
      <c r="F51" s="39"/>
      <c r="G51" s="39"/>
      <c r="H51" s="39"/>
      <c r="I51" s="39"/>
      <c r="J51" s="16"/>
      <c r="K51" s="111"/>
      <c r="L51" s="111"/>
      <c r="M51" s="111"/>
      <c r="N51" s="111"/>
      <c r="O51" s="39"/>
      <c r="P51" s="39"/>
      <c r="Q51" s="39"/>
      <c r="R51" s="39"/>
      <c r="S51" s="39"/>
      <c r="T51" s="39"/>
      <c r="U51" s="39"/>
      <c r="V51" s="39"/>
      <c r="W51" s="111"/>
    </row>
    <row r="52" spans="1:23" ht="15.75" customHeight="1" x14ac:dyDescent="0.25">
      <c r="A52" s="39"/>
      <c r="B52" s="39"/>
      <c r="C52" s="39"/>
      <c r="D52" s="39"/>
      <c r="E52" s="108"/>
      <c r="F52" s="39"/>
      <c r="G52" s="39"/>
      <c r="H52" s="39"/>
      <c r="I52" s="39"/>
      <c r="J52" s="16"/>
      <c r="K52" s="111"/>
      <c r="L52" s="111"/>
      <c r="M52" s="111"/>
      <c r="N52" s="111"/>
      <c r="O52" s="39"/>
      <c r="P52" s="39"/>
      <c r="Q52" s="39"/>
      <c r="R52" s="39"/>
      <c r="S52" s="39"/>
      <c r="T52" s="39"/>
      <c r="U52" s="39"/>
      <c r="V52" s="39"/>
      <c r="W52" s="111"/>
    </row>
    <row r="53" spans="1:23" ht="15.75" customHeight="1" x14ac:dyDescent="0.25">
      <c r="A53" s="39"/>
      <c r="B53" s="39"/>
      <c r="C53" s="39"/>
      <c r="D53" s="39"/>
      <c r="E53" s="108"/>
      <c r="F53" s="39"/>
      <c r="G53" s="39"/>
      <c r="H53" s="39"/>
      <c r="I53" s="39"/>
      <c r="J53" s="16"/>
      <c r="K53" s="111"/>
      <c r="L53" s="111"/>
      <c r="M53" s="111"/>
      <c r="N53" s="111"/>
      <c r="O53" s="39"/>
      <c r="P53" s="39"/>
      <c r="Q53" s="39"/>
      <c r="R53" s="39"/>
      <c r="S53" s="39"/>
      <c r="T53" s="39"/>
      <c r="U53" s="39"/>
      <c r="V53" s="39"/>
      <c r="W53" s="111"/>
    </row>
    <row r="54" spans="1:23" ht="15.75" customHeight="1" x14ac:dyDescent="0.25">
      <c r="A54" s="39"/>
      <c r="B54" s="39"/>
      <c r="C54" s="39"/>
      <c r="D54" s="39"/>
      <c r="E54" s="108"/>
      <c r="F54" s="39"/>
      <c r="G54" s="39"/>
      <c r="H54" s="39"/>
      <c r="I54" s="39"/>
      <c r="J54" s="16"/>
      <c r="K54" s="111"/>
      <c r="L54" s="111"/>
      <c r="M54" s="111"/>
      <c r="N54" s="111"/>
      <c r="O54" s="39"/>
      <c r="P54" s="39"/>
      <c r="Q54" s="39"/>
      <c r="R54" s="39"/>
      <c r="S54" s="39"/>
      <c r="T54" s="39"/>
      <c r="U54" s="39"/>
      <c r="V54" s="39"/>
      <c r="W54" s="111"/>
    </row>
    <row r="55" spans="1:23" ht="15.75" customHeight="1" x14ac:dyDescent="0.25">
      <c r="A55" s="39"/>
      <c r="B55" s="39"/>
      <c r="C55" s="39"/>
      <c r="D55" s="39"/>
      <c r="E55" s="108"/>
      <c r="F55" s="39"/>
      <c r="G55" s="39"/>
      <c r="H55" s="39"/>
      <c r="I55" s="39"/>
      <c r="J55" s="16"/>
      <c r="K55" s="111"/>
      <c r="L55" s="111"/>
      <c r="M55" s="111"/>
      <c r="N55" s="111"/>
      <c r="O55" s="39"/>
      <c r="P55" s="39"/>
      <c r="Q55" s="39"/>
      <c r="R55" s="39"/>
      <c r="S55" s="39"/>
      <c r="T55" s="39"/>
      <c r="U55" s="39"/>
      <c r="V55" s="39"/>
      <c r="W55" s="111"/>
    </row>
    <row r="56" spans="1:23" ht="15.75" customHeight="1" x14ac:dyDescent="0.25">
      <c r="A56" s="39"/>
      <c r="B56" s="39"/>
      <c r="C56" s="39"/>
      <c r="D56" s="39"/>
      <c r="E56" s="108"/>
      <c r="F56" s="39"/>
      <c r="G56" s="39"/>
      <c r="H56" s="39"/>
      <c r="I56" s="39"/>
      <c r="J56" s="16"/>
      <c r="K56" s="111"/>
      <c r="L56" s="111"/>
      <c r="M56" s="111"/>
      <c r="N56" s="111"/>
      <c r="O56" s="39"/>
      <c r="P56" s="39"/>
      <c r="Q56" s="39"/>
      <c r="R56" s="39"/>
      <c r="S56" s="39"/>
      <c r="T56" s="39"/>
      <c r="U56" s="39"/>
      <c r="V56" s="39"/>
      <c r="W56" s="111"/>
    </row>
    <row r="57" spans="1:23" ht="15.75" customHeight="1" x14ac:dyDescent="0.25">
      <c r="A57" s="39"/>
      <c r="B57" s="39"/>
      <c r="C57" s="39"/>
      <c r="D57" s="39"/>
      <c r="E57" s="108"/>
      <c r="F57" s="39"/>
      <c r="G57" s="39"/>
      <c r="H57" s="39"/>
      <c r="I57" s="39"/>
      <c r="J57" s="16"/>
      <c r="K57" s="111"/>
      <c r="L57" s="111"/>
      <c r="M57" s="111"/>
      <c r="N57" s="111"/>
      <c r="O57" s="39"/>
      <c r="P57" s="39"/>
      <c r="Q57" s="39"/>
      <c r="R57" s="39"/>
      <c r="S57" s="39"/>
      <c r="T57" s="39"/>
      <c r="U57" s="39"/>
      <c r="V57" s="39"/>
      <c r="W57" s="111"/>
    </row>
    <row r="58" spans="1:23" ht="15.75" customHeight="1" x14ac:dyDescent="0.25">
      <c r="A58" s="39"/>
      <c r="B58" s="39"/>
      <c r="C58" s="39"/>
      <c r="D58" s="39"/>
      <c r="E58" s="108"/>
      <c r="F58" s="39"/>
      <c r="G58" s="39"/>
      <c r="H58" s="39"/>
      <c r="I58" s="39"/>
      <c r="J58" s="16"/>
      <c r="K58" s="111"/>
      <c r="L58" s="111"/>
      <c r="M58" s="111"/>
      <c r="N58" s="111"/>
      <c r="O58" s="39"/>
      <c r="P58" s="39"/>
      <c r="Q58" s="39"/>
      <c r="R58" s="39"/>
      <c r="S58" s="39"/>
      <c r="T58" s="39"/>
      <c r="U58" s="39"/>
      <c r="V58" s="39"/>
      <c r="W58" s="111"/>
    </row>
    <row r="59" spans="1:23" ht="15.75" customHeight="1" x14ac:dyDescent="0.25">
      <c r="A59" s="39"/>
      <c r="B59" s="39"/>
      <c r="C59" s="39"/>
      <c r="D59" s="39"/>
      <c r="E59" s="108"/>
      <c r="F59" s="39"/>
      <c r="G59" s="39"/>
      <c r="H59" s="39"/>
      <c r="I59" s="39"/>
      <c r="J59" s="16"/>
      <c r="K59" s="111"/>
      <c r="L59" s="111"/>
      <c r="M59" s="111"/>
      <c r="N59" s="111"/>
      <c r="O59" s="39"/>
      <c r="P59" s="39"/>
      <c r="Q59" s="39"/>
      <c r="R59" s="39"/>
      <c r="S59" s="39"/>
      <c r="T59" s="39"/>
      <c r="U59" s="39"/>
      <c r="V59" s="39"/>
      <c r="W59" s="111"/>
    </row>
    <row r="60" spans="1:23" ht="15.75" customHeight="1" x14ac:dyDescent="0.25">
      <c r="A60" s="39"/>
      <c r="B60" s="39"/>
      <c r="C60" s="39"/>
      <c r="D60" s="39"/>
      <c r="E60" s="108"/>
      <c r="F60" s="39"/>
      <c r="G60" s="39"/>
      <c r="H60" s="39"/>
      <c r="I60" s="39"/>
      <c r="J60" s="16"/>
      <c r="K60" s="111"/>
      <c r="L60" s="111"/>
      <c r="M60" s="111"/>
      <c r="N60" s="111"/>
      <c r="O60" s="39"/>
      <c r="P60" s="39"/>
      <c r="Q60" s="39"/>
      <c r="R60" s="39"/>
      <c r="S60" s="39"/>
      <c r="T60" s="39"/>
      <c r="U60" s="39"/>
      <c r="V60" s="39"/>
      <c r="W60" s="111"/>
    </row>
    <row r="61" spans="1:23" ht="15.75" customHeight="1" x14ac:dyDescent="0.25">
      <c r="A61" s="39"/>
      <c r="B61" s="39"/>
      <c r="C61" s="39"/>
      <c r="D61" s="39"/>
      <c r="E61" s="108"/>
      <c r="F61" s="39"/>
      <c r="G61" s="39"/>
      <c r="H61" s="39"/>
      <c r="I61" s="39"/>
      <c r="J61" s="16"/>
      <c r="K61" s="111"/>
      <c r="L61" s="111"/>
      <c r="M61" s="111"/>
      <c r="N61" s="111"/>
      <c r="O61" s="39"/>
      <c r="P61" s="39"/>
      <c r="Q61" s="39"/>
      <c r="R61" s="39"/>
      <c r="S61" s="39"/>
      <c r="T61" s="39"/>
      <c r="U61" s="39"/>
      <c r="V61" s="39"/>
      <c r="W61" s="111"/>
    </row>
    <row r="62" spans="1:23" ht="15.75" customHeight="1" x14ac:dyDescent="0.25">
      <c r="A62" s="39"/>
      <c r="B62" s="39"/>
      <c r="C62" s="39"/>
      <c r="D62" s="39"/>
      <c r="E62" s="108"/>
      <c r="F62" s="39"/>
      <c r="G62" s="39"/>
      <c r="H62" s="39"/>
      <c r="I62" s="39"/>
      <c r="J62" s="16"/>
      <c r="K62" s="111"/>
      <c r="L62" s="111"/>
      <c r="M62" s="111"/>
      <c r="N62" s="111"/>
      <c r="O62" s="39"/>
      <c r="P62" s="39"/>
      <c r="Q62" s="39"/>
      <c r="R62" s="39"/>
      <c r="S62" s="39"/>
      <c r="T62" s="39"/>
      <c r="U62" s="39"/>
      <c r="V62" s="39"/>
      <c r="W62" s="111"/>
    </row>
    <row r="63" spans="1:23" ht="15.75" customHeight="1" x14ac:dyDescent="0.25">
      <c r="A63" s="39"/>
      <c r="B63" s="39"/>
      <c r="C63" s="39"/>
      <c r="D63" s="39"/>
      <c r="E63" s="108"/>
      <c r="F63" s="39"/>
      <c r="G63" s="39"/>
      <c r="H63" s="39"/>
      <c r="I63" s="39"/>
      <c r="J63" s="16"/>
      <c r="K63" s="111"/>
      <c r="L63" s="111"/>
      <c r="M63" s="111"/>
      <c r="N63" s="111"/>
      <c r="O63" s="39"/>
      <c r="P63" s="39"/>
      <c r="Q63" s="39"/>
      <c r="R63" s="39"/>
      <c r="S63" s="39"/>
      <c r="T63" s="39"/>
      <c r="U63" s="39"/>
      <c r="V63" s="39"/>
      <c r="W63" s="111"/>
    </row>
    <row r="64" spans="1:23" ht="15.75" customHeight="1" x14ac:dyDescent="0.25">
      <c r="A64" s="39"/>
      <c r="B64" s="39"/>
      <c r="C64" s="39"/>
      <c r="D64" s="39"/>
      <c r="E64" s="108"/>
      <c r="F64" s="39"/>
      <c r="G64" s="39"/>
      <c r="H64" s="39"/>
      <c r="I64" s="39"/>
      <c r="J64" s="16"/>
      <c r="K64" s="111"/>
      <c r="L64" s="111"/>
      <c r="M64" s="111"/>
      <c r="N64" s="111"/>
      <c r="O64" s="39"/>
      <c r="P64" s="39"/>
      <c r="Q64" s="39"/>
      <c r="R64" s="39"/>
      <c r="S64" s="39"/>
      <c r="T64" s="39"/>
      <c r="U64" s="39"/>
      <c r="V64" s="39"/>
      <c r="W64" s="111"/>
    </row>
    <row r="65" spans="1:23" ht="15.75" customHeight="1" x14ac:dyDescent="0.25">
      <c r="A65" s="39"/>
      <c r="B65" s="39"/>
      <c r="C65" s="39"/>
      <c r="D65" s="39"/>
      <c r="E65" s="108"/>
      <c r="F65" s="39"/>
      <c r="G65" s="39"/>
      <c r="H65" s="39"/>
      <c r="I65" s="39"/>
      <c r="J65" s="16"/>
      <c r="K65" s="111"/>
      <c r="L65" s="111"/>
      <c r="M65" s="111"/>
      <c r="N65" s="111"/>
      <c r="O65" s="39"/>
      <c r="P65" s="39"/>
      <c r="Q65" s="39"/>
      <c r="R65" s="39"/>
      <c r="S65" s="39"/>
      <c r="T65" s="39"/>
      <c r="U65" s="39"/>
      <c r="V65" s="39"/>
      <c r="W65" s="111"/>
    </row>
    <row r="66" spans="1:23" ht="15.75" customHeight="1" x14ac:dyDescent="0.25">
      <c r="A66" s="39"/>
      <c r="B66" s="39"/>
      <c r="C66" s="39"/>
      <c r="D66" s="39"/>
      <c r="E66" s="108"/>
      <c r="F66" s="39"/>
      <c r="G66" s="39"/>
      <c r="H66" s="39"/>
      <c r="I66" s="39"/>
      <c r="J66" s="16"/>
      <c r="K66" s="111"/>
      <c r="L66" s="111"/>
      <c r="M66" s="111"/>
      <c r="N66" s="111"/>
      <c r="O66" s="39"/>
      <c r="P66" s="39"/>
      <c r="Q66" s="39"/>
      <c r="R66" s="39"/>
      <c r="S66" s="39"/>
      <c r="T66" s="39"/>
      <c r="U66" s="39"/>
      <c r="V66" s="39"/>
      <c r="W66" s="111"/>
    </row>
    <row r="67" spans="1:23" ht="15.75" customHeight="1" x14ac:dyDescent="0.25">
      <c r="A67" s="39"/>
      <c r="B67" s="39"/>
      <c r="C67" s="39"/>
      <c r="D67" s="39"/>
      <c r="E67" s="108"/>
      <c r="F67" s="39"/>
      <c r="G67" s="39"/>
      <c r="H67" s="39"/>
      <c r="I67" s="39"/>
      <c r="J67" s="16"/>
      <c r="K67" s="111"/>
      <c r="L67" s="111"/>
      <c r="M67" s="111"/>
      <c r="N67" s="111"/>
      <c r="O67" s="39"/>
      <c r="P67" s="39"/>
      <c r="Q67" s="39"/>
      <c r="R67" s="39"/>
      <c r="S67" s="39"/>
      <c r="T67" s="39"/>
      <c r="U67" s="39"/>
      <c r="V67" s="39"/>
      <c r="W67" s="111"/>
    </row>
    <row r="68" spans="1:23" ht="15.75" customHeight="1" x14ac:dyDescent="0.25">
      <c r="A68" s="39"/>
      <c r="B68" s="39"/>
      <c r="C68" s="39"/>
      <c r="D68" s="39"/>
      <c r="E68" s="108"/>
      <c r="F68" s="39"/>
      <c r="G68" s="39"/>
      <c r="H68" s="39"/>
      <c r="I68" s="39"/>
      <c r="J68" s="16"/>
      <c r="K68" s="111"/>
      <c r="L68" s="111"/>
      <c r="M68" s="111"/>
      <c r="N68" s="111"/>
      <c r="O68" s="39"/>
      <c r="P68" s="39"/>
      <c r="Q68" s="39"/>
      <c r="R68" s="39"/>
      <c r="S68" s="39"/>
      <c r="T68" s="39"/>
      <c r="U68" s="39"/>
      <c r="V68" s="39"/>
      <c r="W68" s="111"/>
    </row>
    <row r="69" spans="1:23" ht="15.75" customHeight="1" x14ac:dyDescent="0.25">
      <c r="A69" s="39"/>
      <c r="B69" s="39"/>
      <c r="C69" s="39"/>
      <c r="D69" s="39"/>
      <c r="E69" s="108"/>
      <c r="F69" s="39"/>
      <c r="G69" s="39"/>
      <c r="H69" s="39"/>
      <c r="I69" s="39"/>
      <c r="J69" s="16"/>
      <c r="K69" s="16"/>
      <c r="L69" s="16"/>
      <c r="M69" s="16"/>
      <c r="N69" s="16"/>
      <c r="O69" s="39"/>
      <c r="P69" s="39"/>
      <c r="Q69" s="39"/>
      <c r="R69" s="39"/>
      <c r="S69" s="39"/>
      <c r="T69" s="39"/>
      <c r="U69" s="39"/>
      <c r="V69" s="39"/>
      <c r="W69" s="111"/>
    </row>
    <row r="70" spans="1:23" ht="15.75" customHeight="1" x14ac:dyDescent="0.25">
      <c r="A70" s="39"/>
      <c r="B70" s="39"/>
      <c r="C70" s="39"/>
      <c r="D70" s="39"/>
      <c r="E70" s="108"/>
      <c r="F70" s="39"/>
      <c r="G70" s="39"/>
      <c r="H70" s="39"/>
      <c r="I70" s="39"/>
      <c r="J70" s="16"/>
      <c r="K70" s="16"/>
      <c r="L70" s="16"/>
      <c r="M70" s="16"/>
      <c r="N70" s="16"/>
      <c r="O70" s="39"/>
      <c r="P70" s="39"/>
      <c r="Q70" s="39"/>
      <c r="R70" s="39"/>
      <c r="S70" s="39"/>
      <c r="T70" s="39"/>
      <c r="U70" s="39"/>
      <c r="V70" s="39"/>
      <c r="W70" s="111"/>
    </row>
    <row r="71" spans="1:23" ht="15.75" customHeight="1" x14ac:dyDescent="0.25">
      <c r="A71" s="39"/>
      <c r="B71" s="39"/>
      <c r="C71" s="39"/>
      <c r="D71" s="39"/>
      <c r="E71" s="108"/>
      <c r="F71" s="39"/>
      <c r="G71" s="39"/>
      <c r="H71" s="39"/>
      <c r="I71" s="39"/>
      <c r="J71" s="16"/>
      <c r="K71" s="16"/>
      <c r="L71" s="16"/>
      <c r="M71" s="16"/>
      <c r="N71" s="16"/>
      <c r="O71" s="39"/>
      <c r="P71" s="39"/>
      <c r="Q71" s="39"/>
      <c r="R71" s="39"/>
      <c r="S71" s="39"/>
      <c r="T71" s="39"/>
      <c r="U71" s="39"/>
      <c r="V71" s="39"/>
      <c r="W71" s="111"/>
    </row>
    <row r="72" spans="1:23" ht="15.75" customHeight="1" x14ac:dyDescent="0.25">
      <c r="A72" s="39"/>
      <c r="B72" s="39"/>
      <c r="C72" s="39"/>
      <c r="D72" s="39"/>
      <c r="E72" s="108"/>
      <c r="F72" s="39"/>
      <c r="G72" s="39"/>
      <c r="H72" s="39"/>
      <c r="I72" s="39"/>
      <c r="J72" s="16"/>
      <c r="K72" s="16"/>
      <c r="L72" s="16"/>
      <c r="M72" s="16"/>
      <c r="N72" s="16"/>
      <c r="O72" s="39"/>
      <c r="P72" s="39"/>
      <c r="Q72" s="39"/>
      <c r="R72" s="39"/>
      <c r="S72" s="39"/>
      <c r="T72" s="39"/>
      <c r="U72" s="39"/>
      <c r="V72" s="39"/>
      <c r="W72" s="111"/>
    </row>
    <row r="73" spans="1:23" ht="15.75" customHeight="1" x14ac:dyDescent="0.25">
      <c r="A73" s="39"/>
      <c r="B73" s="39"/>
      <c r="C73" s="39"/>
      <c r="D73" s="39"/>
      <c r="E73" s="108"/>
      <c r="F73" s="39"/>
      <c r="G73" s="39"/>
      <c r="H73" s="39"/>
      <c r="I73" s="39"/>
      <c r="J73" s="16"/>
      <c r="K73" s="16"/>
      <c r="L73" s="16"/>
      <c r="M73" s="16"/>
      <c r="N73" s="16"/>
      <c r="O73" s="39"/>
      <c r="P73" s="39"/>
      <c r="Q73" s="39"/>
      <c r="R73" s="39"/>
      <c r="S73" s="39"/>
      <c r="T73" s="39"/>
      <c r="U73" s="39"/>
      <c r="V73" s="39"/>
      <c r="W73" s="111"/>
    </row>
    <row r="74" spans="1:23" ht="15.75" customHeight="1" x14ac:dyDescent="0.25">
      <c r="A74" s="39"/>
      <c r="B74" s="39"/>
      <c r="C74" s="39"/>
      <c r="D74" s="39"/>
      <c r="E74" s="108"/>
      <c r="F74" s="39"/>
      <c r="G74" s="39"/>
      <c r="H74" s="39"/>
      <c r="I74" s="39"/>
      <c r="J74" s="16"/>
      <c r="K74" s="16"/>
      <c r="L74" s="16"/>
      <c r="M74" s="16"/>
      <c r="N74" s="16"/>
      <c r="O74" s="39"/>
      <c r="P74" s="39"/>
      <c r="Q74" s="39"/>
      <c r="R74" s="39"/>
      <c r="S74" s="39"/>
      <c r="T74" s="39"/>
      <c r="U74" s="39"/>
      <c r="V74" s="39"/>
      <c r="W74" s="111"/>
    </row>
    <row r="75" spans="1:23" ht="15.75" customHeight="1" x14ac:dyDescent="0.25">
      <c r="A75" s="39"/>
      <c r="B75" s="39"/>
      <c r="C75" s="39"/>
      <c r="D75" s="39"/>
      <c r="E75" s="108"/>
      <c r="F75" s="39"/>
      <c r="G75" s="39"/>
      <c r="H75" s="39"/>
      <c r="I75" s="39"/>
      <c r="J75" s="16"/>
      <c r="K75" s="16"/>
      <c r="L75" s="16"/>
      <c r="M75" s="16"/>
      <c r="N75" s="16"/>
      <c r="O75" s="39"/>
      <c r="P75" s="39"/>
      <c r="Q75" s="39"/>
      <c r="R75" s="39"/>
      <c r="S75" s="39"/>
      <c r="T75" s="39"/>
      <c r="U75" s="39"/>
      <c r="V75" s="39"/>
      <c r="W75" s="111"/>
    </row>
    <row r="76" spans="1:23" ht="15.75" customHeight="1" x14ac:dyDescent="0.25">
      <c r="A76" s="39"/>
      <c r="B76" s="39"/>
      <c r="C76" s="39"/>
      <c r="D76" s="39"/>
      <c r="E76" s="108"/>
      <c r="F76" s="39"/>
      <c r="G76" s="39"/>
      <c r="H76" s="39"/>
      <c r="I76" s="39"/>
      <c r="J76" s="16"/>
      <c r="K76" s="16"/>
      <c r="L76" s="16"/>
      <c r="M76" s="16"/>
      <c r="N76" s="16"/>
      <c r="O76" s="39"/>
      <c r="P76" s="39"/>
      <c r="Q76" s="39"/>
      <c r="R76" s="39"/>
      <c r="S76" s="39"/>
      <c r="T76" s="39"/>
      <c r="U76" s="39"/>
      <c r="V76" s="39"/>
      <c r="W76" s="111"/>
    </row>
    <row r="77" spans="1:23" ht="15.75" customHeight="1" x14ac:dyDescent="0.25">
      <c r="A77" s="39"/>
      <c r="B77" s="39"/>
      <c r="C77" s="39"/>
      <c r="D77" s="39"/>
      <c r="E77" s="108"/>
      <c r="F77" s="39"/>
      <c r="G77" s="39"/>
      <c r="H77" s="39"/>
      <c r="I77" s="39"/>
      <c r="J77" s="16"/>
      <c r="K77" s="16"/>
      <c r="L77" s="16"/>
      <c r="M77" s="16"/>
      <c r="N77" s="16"/>
      <c r="O77" s="39"/>
      <c r="P77" s="39"/>
      <c r="Q77" s="39"/>
      <c r="R77" s="39"/>
      <c r="S77" s="39"/>
      <c r="T77" s="39"/>
      <c r="U77" s="39"/>
      <c r="V77" s="39"/>
      <c r="W77" s="111"/>
    </row>
    <row r="78" spans="1:23" ht="15.75" customHeight="1" x14ac:dyDescent="0.25">
      <c r="A78" s="39"/>
      <c r="B78" s="39"/>
      <c r="C78" s="39"/>
      <c r="D78" s="39"/>
      <c r="E78" s="108"/>
      <c r="F78" s="39"/>
      <c r="G78" s="39"/>
      <c r="H78" s="39"/>
      <c r="I78" s="39"/>
      <c r="J78" s="16"/>
      <c r="K78" s="16"/>
      <c r="L78" s="16"/>
      <c r="M78" s="16"/>
      <c r="N78" s="16"/>
      <c r="O78" s="39"/>
      <c r="P78" s="39"/>
      <c r="Q78" s="39"/>
      <c r="R78" s="39"/>
      <c r="S78" s="39"/>
      <c r="T78" s="39"/>
      <c r="U78" s="39"/>
      <c r="V78" s="39"/>
      <c r="W78" s="111"/>
    </row>
    <row r="79" spans="1:23" ht="15.75" customHeight="1" x14ac:dyDescent="0.25">
      <c r="A79" s="39"/>
      <c r="B79" s="39"/>
      <c r="C79" s="39"/>
      <c r="D79" s="39"/>
      <c r="E79" s="108"/>
      <c r="F79" s="39"/>
      <c r="G79" s="39"/>
      <c r="H79" s="39"/>
      <c r="I79" s="39"/>
      <c r="J79" s="16"/>
      <c r="K79" s="16"/>
      <c r="L79" s="16"/>
      <c r="M79" s="16"/>
      <c r="N79" s="16"/>
      <c r="O79" s="39"/>
      <c r="P79" s="39"/>
      <c r="Q79" s="39"/>
      <c r="R79" s="39"/>
      <c r="S79" s="39"/>
      <c r="T79" s="39"/>
      <c r="U79" s="39"/>
      <c r="V79" s="39"/>
      <c r="W79" s="111"/>
    </row>
    <row r="80" spans="1:23" ht="15.75" customHeight="1" x14ac:dyDescent="0.25">
      <c r="A80" s="39"/>
      <c r="B80" s="39"/>
      <c r="C80" s="39"/>
      <c r="D80" s="39"/>
      <c r="E80" s="108"/>
      <c r="F80" s="39"/>
      <c r="G80" s="39"/>
      <c r="H80" s="39"/>
      <c r="I80" s="39"/>
      <c r="J80" s="16"/>
      <c r="K80" s="16"/>
      <c r="L80" s="16"/>
      <c r="M80" s="16"/>
      <c r="N80" s="16"/>
      <c r="O80" s="39"/>
      <c r="P80" s="39"/>
      <c r="Q80" s="39"/>
      <c r="R80" s="39"/>
      <c r="S80" s="39"/>
      <c r="T80" s="39"/>
      <c r="U80" s="39"/>
      <c r="V80" s="39"/>
      <c r="W80" s="111"/>
    </row>
    <row r="81" spans="1:23" ht="15.75" customHeight="1" x14ac:dyDescent="0.25">
      <c r="A81" s="39"/>
      <c r="B81" s="39"/>
      <c r="C81" s="39"/>
      <c r="D81" s="39"/>
      <c r="E81" s="108"/>
      <c r="F81" s="39"/>
      <c r="G81" s="39"/>
      <c r="H81" s="39"/>
      <c r="I81" s="39"/>
      <c r="J81" s="16"/>
      <c r="K81" s="16"/>
      <c r="L81" s="16"/>
      <c r="M81" s="16"/>
      <c r="N81" s="16"/>
      <c r="O81" s="39"/>
      <c r="P81" s="39"/>
      <c r="Q81" s="39"/>
      <c r="R81" s="39"/>
      <c r="S81" s="39"/>
      <c r="T81" s="39"/>
      <c r="U81" s="39"/>
      <c r="V81" s="39"/>
      <c r="W81" s="111"/>
    </row>
    <row r="82" spans="1:23" ht="15.75" customHeight="1" x14ac:dyDescent="0.25">
      <c r="A82" s="39"/>
      <c r="B82" s="39"/>
      <c r="C82" s="39"/>
      <c r="D82" s="39"/>
      <c r="E82" s="108"/>
      <c r="F82" s="39"/>
      <c r="G82" s="39"/>
      <c r="H82" s="39"/>
      <c r="I82" s="39"/>
      <c r="J82" s="16"/>
      <c r="K82" s="16"/>
      <c r="L82" s="16"/>
      <c r="M82" s="16"/>
      <c r="N82" s="16"/>
      <c r="O82" s="39"/>
      <c r="P82" s="39"/>
      <c r="Q82" s="39"/>
      <c r="R82" s="39"/>
      <c r="S82" s="39"/>
      <c r="T82" s="39"/>
      <c r="U82" s="39"/>
      <c r="V82" s="39"/>
      <c r="W82" s="111"/>
    </row>
    <row r="83" spans="1:23" ht="15.75" customHeight="1" x14ac:dyDescent="0.25">
      <c r="A83" s="39"/>
      <c r="B83" s="39"/>
      <c r="C83" s="39"/>
      <c r="D83" s="39"/>
      <c r="E83" s="108"/>
      <c r="F83" s="39"/>
      <c r="G83" s="39"/>
      <c r="H83" s="39"/>
      <c r="I83" s="39"/>
      <c r="J83" s="16"/>
      <c r="K83" s="16"/>
      <c r="L83" s="16"/>
      <c r="M83" s="16"/>
      <c r="N83" s="16"/>
      <c r="O83" s="39"/>
      <c r="P83" s="39"/>
      <c r="Q83" s="39"/>
      <c r="R83" s="39"/>
      <c r="S83" s="39"/>
      <c r="T83" s="39"/>
      <c r="U83" s="39"/>
      <c r="V83" s="39"/>
      <c r="W83" s="111"/>
    </row>
    <row r="84" spans="1:23" ht="15.75" customHeight="1" x14ac:dyDescent="0.25">
      <c r="A84" s="39"/>
      <c r="B84" s="39"/>
      <c r="C84" s="39"/>
      <c r="D84" s="39"/>
      <c r="E84" s="108"/>
      <c r="F84" s="39"/>
      <c r="G84" s="39"/>
      <c r="H84" s="39"/>
      <c r="I84" s="39"/>
      <c r="J84" s="16"/>
      <c r="K84" s="16"/>
      <c r="L84" s="16"/>
      <c r="M84" s="16"/>
      <c r="N84" s="16"/>
      <c r="O84" s="39"/>
      <c r="P84" s="39"/>
      <c r="Q84" s="39"/>
      <c r="R84" s="39"/>
      <c r="S84" s="39"/>
      <c r="T84" s="39"/>
      <c r="U84" s="39"/>
      <c r="V84" s="39"/>
      <c r="W84" s="111"/>
    </row>
    <row r="85" spans="1:23" ht="15.75" customHeight="1" x14ac:dyDescent="0.25">
      <c r="A85" s="39"/>
      <c r="B85" s="39"/>
      <c r="C85" s="39"/>
      <c r="D85" s="39"/>
      <c r="E85" s="108"/>
      <c r="F85" s="39"/>
      <c r="G85" s="39"/>
      <c r="H85" s="39"/>
      <c r="I85" s="39"/>
      <c r="J85" s="16"/>
      <c r="K85" s="16"/>
      <c r="L85" s="16"/>
      <c r="M85" s="16"/>
      <c r="N85" s="16"/>
      <c r="O85" s="39"/>
      <c r="P85" s="39"/>
      <c r="Q85" s="39"/>
      <c r="R85" s="39"/>
      <c r="S85" s="39"/>
      <c r="T85" s="39"/>
      <c r="U85" s="39"/>
      <c r="V85" s="39"/>
      <c r="W85" s="111"/>
    </row>
    <row r="86" spans="1:23" ht="15.75" customHeight="1" x14ac:dyDescent="0.25">
      <c r="A86" s="39"/>
      <c r="B86" s="39"/>
      <c r="C86" s="39"/>
      <c r="D86" s="39"/>
      <c r="E86" s="108"/>
      <c r="F86" s="39"/>
      <c r="G86" s="39"/>
      <c r="H86" s="39"/>
      <c r="I86" s="39"/>
      <c r="J86" s="16"/>
      <c r="K86" s="16"/>
      <c r="L86" s="16"/>
      <c r="M86" s="16"/>
      <c r="N86" s="16"/>
      <c r="O86" s="39"/>
      <c r="P86" s="39"/>
      <c r="Q86" s="39"/>
      <c r="R86" s="39"/>
      <c r="S86" s="39"/>
      <c r="T86" s="39"/>
      <c r="U86" s="39"/>
      <c r="V86" s="39"/>
      <c r="W86" s="111"/>
    </row>
    <row r="87" spans="1:23" ht="15.75" customHeight="1" x14ac:dyDescent="0.25">
      <c r="A87" s="39"/>
      <c r="B87" s="39"/>
      <c r="C87" s="39"/>
      <c r="D87" s="39"/>
      <c r="E87" s="108"/>
      <c r="F87" s="39"/>
      <c r="G87" s="39"/>
      <c r="H87" s="39"/>
      <c r="I87" s="39"/>
      <c r="J87" s="16"/>
      <c r="K87" s="16"/>
      <c r="L87" s="16"/>
      <c r="M87" s="16"/>
      <c r="N87" s="16"/>
      <c r="O87" s="39"/>
      <c r="P87" s="39"/>
      <c r="Q87" s="39"/>
      <c r="R87" s="39"/>
      <c r="S87" s="39"/>
      <c r="T87" s="39"/>
      <c r="U87" s="39"/>
      <c r="V87" s="39"/>
      <c r="W87" s="111"/>
    </row>
    <row r="88" spans="1:23" ht="15.75" customHeight="1" x14ac:dyDescent="0.25">
      <c r="A88" s="39"/>
      <c r="B88" s="39"/>
      <c r="C88" s="39"/>
      <c r="D88" s="39"/>
      <c r="E88" s="108"/>
      <c r="F88" s="39"/>
      <c r="G88" s="39"/>
      <c r="H88" s="39"/>
      <c r="I88" s="39"/>
      <c r="J88" s="16"/>
      <c r="K88" s="16"/>
      <c r="L88" s="16"/>
      <c r="M88" s="16"/>
      <c r="N88" s="16"/>
      <c r="O88" s="39"/>
      <c r="P88" s="39"/>
      <c r="Q88" s="39"/>
      <c r="R88" s="39"/>
      <c r="S88" s="39"/>
      <c r="T88" s="39"/>
      <c r="U88" s="39"/>
      <c r="V88" s="39"/>
      <c r="W88" s="111"/>
    </row>
    <row r="89" spans="1:23" ht="15.75" customHeight="1" x14ac:dyDescent="0.25">
      <c r="A89" s="39"/>
      <c r="B89" s="39"/>
      <c r="C89" s="39"/>
      <c r="D89" s="39"/>
      <c r="E89" s="108"/>
      <c r="F89" s="39"/>
      <c r="G89" s="39"/>
      <c r="H89" s="39"/>
      <c r="I89" s="39"/>
      <c r="J89" s="16"/>
      <c r="K89" s="16"/>
      <c r="L89" s="16"/>
      <c r="M89" s="16"/>
      <c r="N89" s="16"/>
      <c r="O89" s="39"/>
      <c r="P89" s="39"/>
      <c r="Q89" s="39"/>
      <c r="R89" s="39"/>
      <c r="S89" s="39"/>
      <c r="T89" s="39"/>
      <c r="U89" s="39"/>
      <c r="V89" s="39"/>
      <c r="W89" s="111"/>
    </row>
    <row r="90" spans="1:23" ht="15.75" customHeight="1" x14ac:dyDescent="0.25">
      <c r="A90" s="39"/>
      <c r="B90" s="39"/>
      <c r="C90" s="39"/>
      <c r="D90" s="39"/>
      <c r="E90" s="108"/>
      <c r="F90" s="39"/>
      <c r="G90" s="39"/>
      <c r="H90" s="39"/>
      <c r="I90" s="39"/>
      <c r="J90" s="16"/>
      <c r="K90" s="16"/>
      <c r="L90" s="16"/>
      <c r="M90" s="16"/>
      <c r="N90" s="16"/>
      <c r="O90" s="39"/>
      <c r="P90" s="39"/>
      <c r="Q90" s="39"/>
      <c r="R90" s="39"/>
      <c r="S90" s="39"/>
      <c r="T90" s="39"/>
      <c r="U90" s="39"/>
      <c r="V90" s="39"/>
      <c r="W90" s="111"/>
    </row>
    <row r="91" spans="1:23" ht="15.75" customHeight="1" x14ac:dyDescent="0.25">
      <c r="A91" s="39"/>
      <c r="B91" s="39"/>
      <c r="C91" s="39"/>
      <c r="D91" s="39"/>
      <c r="E91" s="108"/>
      <c r="F91" s="39"/>
      <c r="G91" s="39"/>
      <c r="H91" s="39"/>
      <c r="I91" s="39"/>
      <c r="J91" s="16"/>
      <c r="K91" s="16"/>
      <c r="L91" s="16"/>
      <c r="M91" s="16"/>
      <c r="N91" s="16"/>
      <c r="O91" s="39"/>
      <c r="P91" s="39"/>
      <c r="Q91" s="39"/>
      <c r="R91" s="39"/>
      <c r="S91" s="39"/>
      <c r="T91" s="39"/>
      <c r="U91" s="39"/>
      <c r="V91" s="39"/>
      <c r="W91" s="111"/>
    </row>
    <row r="92" spans="1:23" ht="15.75" customHeight="1" x14ac:dyDescent="0.25">
      <c r="A92" s="39"/>
      <c r="B92" s="39"/>
      <c r="C92" s="39"/>
      <c r="D92" s="39"/>
      <c r="E92" s="108"/>
      <c r="F92" s="39"/>
      <c r="G92" s="39"/>
      <c r="H92" s="39"/>
      <c r="I92" s="39"/>
      <c r="J92" s="16"/>
      <c r="K92" s="16"/>
      <c r="L92" s="16"/>
      <c r="M92" s="16"/>
      <c r="N92" s="16"/>
      <c r="O92" s="39"/>
      <c r="P92" s="39"/>
      <c r="Q92" s="39"/>
      <c r="R92" s="39"/>
      <c r="S92" s="39"/>
      <c r="T92" s="39"/>
      <c r="U92" s="39"/>
      <c r="V92" s="39"/>
      <c r="W92" s="111"/>
    </row>
    <row r="93" spans="1:23" ht="15.75" customHeight="1" x14ac:dyDescent="0.25">
      <c r="A93" s="39"/>
      <c r="B93" s="39"/>
      <c r="C93" s="39"/>
      <c r="D93" s="39"/>
      <c r="E93" s="108"/>
      <c r="F93" s="39"/>
      <c r="G93" s="39"/>
      <c r="H93" s="39"/>
      <c r="I93" s="39"/>
      <c r="J93" s="16"/>
      <c r="K93" s="16"/>
      <c r="L93" s="16"/>
      <c r="M93" s="16"/>
      <c r="N93" s="16"/>
      <c r="O93" s="39"/>
      <c r="P93" s="39"/>
      <c r="Q93" s="39"/>
      <c r="R93" s="39"/>
      <c r="S93" s="39"/>
      <c r="T93" s="39"/>
      <c r="U93" s="39"/>
      <c r="V93" s="39"/>
      <c r="W93" s="111"/>
    </row>
    <row r="94" spans="1:23" ht="15.75" customHeight="1" x14ac:dyDescent="0.25">
      <c r="A94" s="39"/>
      <c r="B94" s="39"/>
      <c r="C94" s="39"/>
      <c r="D94" s="39"/>
      <c r="E94" s="108"/>
      <c r="F94" s="39"/>
      <c r="G94" s="39"/>
      <c r="H94" s="39"/>
      <c r="I94" s="39"/>
      <c r="J94" s="16"/>
      <c r="K94" s="16"/>
      <c r="L94" s="16"/>
      <c r="M94" s="16"/>
      <c r="N94" s="16"/>
      <c r="O94" s="39"/>
      <c r="P94" s="39"/>
      <c r="Q94" s="39"/>
      <c r="R94" s="39"/>
      <c r="S94" s="39"/>
      <c r="T94" s="39"/>
      <c r="U94" s="39"/>
      <c r="V94" s="39"/>
      <c r="W94" s="111"/>
    </row>
    <row r="95" spans="1:23" ht="15.75" customHeight="1" x14ac:dyDescent="0.25">
      <c r="A95" s="39"/>
      <c r="B95" s="39"/>
      <c r="C95" s="39"/>
      <c r="D95" s="39"/>
      <c r="E95" s="108"/>
      <c r="F95" s="39"/>
      <c r="G95" s="39"/>
      <c r="H95" s="39"/>
      <c r="I95" s="39"/>
      <c r="J95" s="16"/>
      <c r="K95" s="16"/>
      <c r="L95" s="16"/>
      <c r="M95" s="16"/>
      <c r="N95" s="16"/>
      <c r="O95" s="39"/>
      <c r="P95" s="39"/>
      <c r="Q95" s="39"/>
      <c r="R95" s="39"/>
      <c r="S95" s="39"/>
      <c r="T95" s="39"/>
      <c r="U95" s="39"/>
      <c r="V95" s="39"/>
      <c r="W95" s="111"/>
    </row>
    <row r="96" spans="1:23" ht="15.75" customHeight="1" x14ac:dyDescent="0.25">
      <c r="A96" s="39"/>
      <c r="B96" s="39"/>
      <c r="C96" s="39"/>
      <c r="D96" s="39"/>
      <c r="E96" s="108"/>
      <c r="F96" s="39"/>
      <c r="G96" s="39"/>
      <c r="H96" s="39"/>
      <c r="I96" s="39"/>
      <c r="J96" s="16"/>
      <c r="K96" s="16"/>
      <c r="L96" s="16"/>
      <c r="M96" s="16"/>
      <c r="N96" s="16"/>
      <c r="O96" s="39"/>
      <c r="P96" s="39"/>
      <c r="Q96" s="39"/>
      <c r="R96" s="39"/>
      <c r="S96" s="39"/>
      <c r="T96" s="39"/>
      <c r="U96" s="39"/>
      <c r="V96" s="39"/>
      <c r="W96" s="111"/>
    </row>
    <row r="97" spans="1:23" ht="15.75" customHeight="1" x14ac:dyDescent="0.25">
      <c r="A97" s="39"/>
      <c r="B97" s="39"/>
      <c r="C97" s="39"/>
      <c r="D97" s="39"/>
      <c r="E97" s="108"/>
      <c r="F97" s="39"/>
      <c r="G97" s="39"/>
      <c r="H97" s="39"/>
      <c r="I97" s="39"/>
      <c r="J97" s="16"/>
      <c r="K97" s="16"/>
      <c r="L97" s="16"/>
      <c r="M97" s="16"/>
      <c r="N97" s="16"/>
      <c r="O97" s="39"/>
      <c r="P97" s="39"/>
      <c r="Q97" s="39"/>
      <c r="R97" s="39"/>
      <c r="S97" s="39"/>
      <c r="T97" s="39"/>
      <c r="U97" s="39"/>
      <c r="V97" s="39"/>
      <c r="W97" s="111"/>
    </row>
    <row r="98" spans="1:23" ht="15.75" customHeight="1" x14ac:dyDescent="0.25">
      <c r="A98" s="39"/>
      <c r="B98" s="39"/>
      <c r="C98" s="39"/>
      <c r="D98" s="39"/>
      <c r="E98" s="108"/>
      <c r="F98" s="39"/>
      <c r="G98" s="39"/>
      <c r="H98" s="39"/>
      <c r="I98" s="39"/>
      <c r="J98" s="16"/>
      <c r="K98" s="16"/>
      <c r="L98" s="16"/>
      <c r="M98" s="16"/>
      <c r="N98" s="16"/>
      <c r="O98" s="39"/>
      <c r="P98" s="39"/>
      <c r="Q98" s="39"/>
      <c r="R98" s="39"/>
      <c r="S98" s="39"/>
      <c r="T98" s="39"/>
      <c r="U98" s="39"/>
      <c r="V98" s="39"/>
      <c r="W98" s="111"/>
    </row>
    <row r="99" spans="1:23" ht="15.75" customHeight="1" x14ac:dyDescent="0.25">
      <c r="A99" s="39"/>
      <c r="B99" s="39"/>
      <c r="C99" s="39"/>
      <c r="D99" s="39"/>
      <c r="E99" s="108"/>
      <c r="F99" s="39"/>
      <c r="G99" s="39"/>
      <c r="H99" s="39"/>
      <c r="I99" s="39"/>
      <c r="J99" s="16"/>
      <c r="K99" s="16"/>
      <c r="L99" s="16"/>
      <c r="M99" s="16"/>
      <c r="N99" s="16"/>
      <c r="O99" s="39"/>
      <c r="P99" s="39"/>
      <c r="Q99" s="39"/>
      <c r="R99" s="39"/>
      <c r="S99" s="39"/>
      <c r="T99" s="39"/>
      <c r="U99" s="39"/>
      <c r="V99" s="39"/>
      <c r="W99" s="111"/>
    </row>
    <row r="100" spans="1:23" ht="15.75" customHeight="1" x14ac:dyDescent="0.25">
      <c r="A100" s="39"/>
      <c r="B100" s="39"/>
      <c r="C100" s="39"/>
      <c r="D100" s="39"/>
      <c r="E100" s="108"/>
      <c r="F100" s="39"/>
      <c r="G100" s="39"/>
      <c r="H100" s="39"/>
      <c r="I100" s="39"/>
      <c r="J100" s="16"/>
      <c r="K100" s="16"/>
      <c r="L100" s="16"/>
      <c r="M100" s="16"/>
      <c r="N100" s="16"/>
      <c r="O100" s="39"/>
      <c r="P100" s="39"/>
      <c r="Q100" s="39"/>
      <c r="R100" s="39"/>
      <c r="S100" s="39"/>
      <c r="T100" s="39"/>
      <c r="U100" s="39"/>
      <c r="V100" s="39"/>
      <c r="W100" s="111"/>
    </row>
    <row r="101" spans="1:23" ht="15.75" customHeight="1" x14ac:dyDescent="0.25">
      <c r="A101" s="39"/>
      <c r="B101" s="39"/>
      <c r="C101" s="39"/>
      <c r="D101" s="39"/>
      <c r="E101" s="108"/>
      <c r="F101" s="39"/>
      <c r="G101" s="39"/>
      <c r="H101" s="39"/>
      <c r="I101" s="39"/>
      <c r="J101" s="16"/>
      <c r="K101" s="16"/>
      <c r="L101" s="16"/>
      <c r="M101" s="16"/>
      <c r="N101" s="16"/>
      <c r="O101" s="39"/>
      <c r="P101" s="39"/>
      <c r="Q101" s="39"/>
      <c r="R101" s="39"/>
      <c r="S101" s="39"/>
      <c r="T101" s="39"/>
      <c r="U101" s="39"/>
      <c r="V101" s="39"/>
      <c r="W101" s="111"/>
    </row>
    <row r="102" spans="1:23" ht="15.75" customHeight="1" x14ac:dyDescent="0.25">
      <c r="A102" s="39"/>
      <c r="B102" s="39"/>
      <c r="C102" s="39"/>
      <c r="D102" s="39"/>
      <c r="E102" s="108"/>
      <c r="F102" s="39"/>
      <c r="G102" s="39"/>
      <c r="H102" s="39"/>
      <c r="I102" s="39"/>
      <c r="J102" s="16"/>
      <c r="K102" s="16"/>
      <c r="L102" s="16"/>
      <c r="M102" s="16"/>
      <c r="N102" s="16"/>
      <c r="O102" s="39"/>
      <c r="P102" s="39"/>
      <c r="Q102" s="39"/>
      <c r="R102" s="39"/>
      <c r="S102" s="39"/>
      <c r="T102" s="39"/>
      <c r="U102" s="39"/>
      <c r="V102" s="39"/>
      <c r="W102" s="111"/>
    </row>
    <row r="103" spans="1:23" ht="15.75" customHeight="1" x14ac:dyDescent="0.25">
      <c r="A103" s="39"/>
      <c r="B103" s="39"/>
      <c r="C103" s="39"/>
      <c r="D103" s="39"/>
      <c r="E103" s="108"/>
      <c r="F103" s="39"/>
      <c r="G103" s="39"/>
      <c r="H103" s="39"/>
      <c r="I103" s="39"/>
      <c r="J103" s="16"/>
      <c r="K103" s="16"/>
      <c r="L103" s="16"/>
      <c r="M103" s="16"/>
      <c r="N103" s="16"/>
      <c r="O103" s="39"/>
      <c r="P103" s="39"/>
      <c r="Q103" s="39"/>
      <c r="R103" s="39"/>
      <c r="S103" s="39"/>
      <c r="T103" s="39"/>
      <c r="U103" s="39"/>
      <c r="V103" s="39"/>
      <c r="W103" s="111"/>
    </row>
    <row r="104" spans="1:23" ht="15.75" customHeight="1" x14ac:dyDescent="0.25">
      <c r="A104" s="39"/>
      <c r="B104" s="39"/>
      <c r="C104" s="39"/>
      <c r="D104" s="39"/>
      <c r="E104" s="108"/>
      <c r="F104" s="39"/>
      <c r="G104" s="39"/>
      <c r="H104" s="39"/>
      <c r="I104" s="39"/>
      <c r="J104" s="16"/>
      <c r="K104" s="16"/>
      <c r="L104" s="16"/>
      <c r="M104" s="16"/>
      <c r="N104" s="16"/>
      <c r="O104" s="39"/>
      <c r="P104" s="39"/>
      <c r="Q104" s="39"/>
      <c r="R104" s="39"/>
      <c r="S104" s="39"/>
      <c r="T104" s="39"/>
      <c r="U104" s="39"/>
      <c r="V104" s="39"/>
      <c r="W104" s="111"/>
    </row>
    <row r="105" spans="1:23" ht="15.75" customHeight="1" x14ac:dyDescent="0.25">
      <c r="A105" s="39"/>
      <c r="B105" s="39"/>
      <c r="C105" s="39"/>
      <c r="D105" s="39"/>
      <c r="E105" s="108"/>
      <c r="F105" s="39"/>
      <c r="G105" s="39"/>
      <c r="H105" s="39"/>
      <c r="I105" s="39"/>
      <c r="J105" s="16"/>
      <c r="K105" s="16"/>
      <c r="L105" s="16"/>
      <c r="M105" s="16"/>
      <c r="N105" s="16"/>
      <c r="O105" s="39"/>
      <c r="P105" s="39"/>
      <c r="Q105" s="39"/>
      <c r="R105" s="39"/>
      <c r="S105" s="39"/>
      <c r="T105" s="39"/>
      <c r="U105" s="39"/>
      <c r="V105" s="39"/>
      <c r="W105" s="111"/>
    </row>
    <row r="106" spans="1:23" ht="15.75" customHeight="1" x14ac:dyDescent="0.25">
      <c r="A106" s="39"/>
      <c r="B106" s="39"/>
      <c r="C106" s="39"/>
      <c r="D106" s="39"/>
      <c r="E106" s="108"/>
      <c r="F106" s="39"/>
      <c r="G106" s="39"/>
      <c r="H106" s="39"/>
      <c r="I106" s="39"/>
      <c r="J106" s="16"/>
      <c r="K106" s="16"/>
      <c r="L106" s="16"/>
      <c r="M106" s="16"/>
      <c r="N106" s="16"/>
      <c r="O106" s="39"/>
      <c r="P106" s="39"/>
      <c r="Q106" s="39"/>
      <c r="R106" s="39"/>
      <c r="S106" s="39"/>
      <c r="T106" s="39"/>
      <c r="U106" s="39"/>
      <c r="V106" s="39"/>
      <c r="W106" s="111"/>
    </row>
    <row r="107" spans="1:23" ht="15.75" customHeight="1" x14ac:dyDescent="0.25">
      <c r="A107" s="39"/>
      <c r="B107" s="39"/>
      <c r="C107" s="39"/>
      <c r="D107" s="39"/>
      <c r="E107" s="108"/>
      <c r="F107" s="39"/>
      <c r="G107" s="39"/>
      <c r="H107" s="39"/>
      <c r="I107" s="39"/>
      <c r="J107" s="16"/>
      <c r="K107" s="16"/>
      <c r="L107" s="16"/>
      <c r="M107" s="16"/>
      <c r="N107" s="16"/>
      <c r="O107" s="39"/>
      <c r="P107" s="39"/>
      <c r="Q107" s="39"/>
      <c r="R107" s="39"/>
      <c r="S107" s="39"/>
      <c r="T107" s="39"/>
      <c r="U107" s="39"/>
      <c r="V107" s="39"/>
      <c r="W107" s="111"/>
    </row>
    <row r="108" spans="1:23" ht="15.75" customHeight="1" x14ac:dyDescent="0.25">
      <c r="A108" s="39"/>
      <c r="B108" s="39"/>
      <c r="C108" s="39"/>
      <c r="D108" s="39"/>
      <c r="E108" s="108"/>
      <c r="F108" s="39"/>
      <c r="G108" s="39"/>
      <c r="H108" s="39"/>
      <c r="I108" s="39"/>
      <c r="J108" s="16"/>
      <c r="K108" s="16"/>
      <c r="L108" s="16"/>
      <c r="M108" s="16"/>
      <c r="N108" s="16"/>
      <c r="O108" s="39"/>
      <c r="P108" s="39"/>
      <c r="Q108" s="39"/>
      <c r="R108" s="39"/>
      <c r="S108" s="39"/>
      <c r="T108" s="39"/>
      <c r="U108" s="39"/>
      <c r="V108" s="39"/>
      <c r="W108" s="111"/>
    </row>
    <row r="109" spans="1:23" ht="15.75" customHeight="1" x14ac:dyDescent="0.25">
      <c r="A109" s="39"/>
      <c r="B109" s="39"/>
      <c r="C109" s="39"/>
      <c r="D109" s="39"/>
      <c r="E109" s="108"/>
      <c r="F109" s="39"/>
      <c r="G109" s="39"/>
      <c r="H109" s="39"/>
      <c r="I109" s="39"/>
      <c r="J109" s="16"/>
      <c r="K109" s="16"/>
      <c r="L109" s="16"/>
      <c r="M109" s="16"/>
      <c r="N109" s="16"/>
      <c r="O109" s="39"/>
      <c r="P109" s="39"/>
      <c r="Q109" s="39"/>
      <c r="R109" s="39"/>
      <c r="S109" s="39"/>
      <c r="T109" s="39"/>
      <c r="U109" s="39"/>
      <c r="V109" s="39"/>
      <c r="W109" s="111"/>
    </row>
    <row r="110" spans="1:23" ht="15.75" customHeight="1" x14ac:dyDescent="0.25">
      <c r="A110" s="39"/>
      <c r="B110" s="39"/>
      <c r="C110" s="39"/>
      <c r="D110" s="39"/>
      <c r="E110" s="108"/>
      <c r="F110" s="39"/>
      <c r="G110" s="39"/>
      <c r="H110" s="39"/>
      <c r="I110" s="39"/>
      <c r="J110" s="16"/>
      <c r="K110" s="16"/>
      <c r="L110" s="16"/>
      <c r="M110" s="16"/>
      <c r="N110" s="16"/>
      <c r="O110" s="39"/>
      <c r="P110" s="39"/>
      <c r="Q110" s="39"/>
      <c r="R110" s="39"/>
      <c r="S110" s="39"/>
      <c r="T110" s="39"/>
      <c r="U110" s="39"/>
      <c r="V110" s="39"/>
      <c r="W110" s="111"/>
    </row>
    <row r="111" spans="1:23" ht="15.75" customHeight="1" x14ac:dyDescent="0.25">
      <c r="A111" s="39"/>
      <c r="B111" s="39"/>
      <c r="C111" s="39"/>
      <c r="D111" s="39"/>
      <c r="E111" s="108"/>
      <c r="F111" s="39"/>
      <c r="G111" s="39"/>
      <c r="H111" s="39"/>
      <c r="I111" s="39"/>
      <c r="J111" s="16"/>
      <c r="K111" s="16"/>
      <c r="L111" s="16"/>
      <c r="M111" s="16"/>
      <c r="N111" s="16"/>
      <c r="O111" s="39"/>
      <c r="P111" s="39"/>
      <c r="Q111" s="39"/>
      <c r="R111" s="39"/>
      <c r="S111" s="39"/>
      <c r="T111" s="39"/>
      <c r="U111" s="39"/>
      <c r="V111" s="39"/>
      <c r="W111" s="111"/>
    </row>
    <row r="112" spans="1:23" ht="15.75" customHeight="1" x14ac:dyDescent="0.25">
      <c r="A112" s="39"/>
      <c r="B112" s="39"/>
      <c r="C112" s="39"/>
      <c r="D112" s="39"/>
      <c r="E112" s="108"/>
      <c r="F112" s="39"/>
      <c r="G112" s="39"/>
      <c r="H112" s="39"/>
      <c r="I112" s="39"/>
      <c r="J112" s="16"/>
      <c r="K112" s="16"/>
      <c r="L112" s="16"/>
      <c r="M112" s="16"/>
      <c r="N112" s="16"/>
      <c r="O112" s="39"/>
      <c r="P112" s="39"/>
      <c r="Q112" s="39"/>
      <c r="R112" s="39"/>
      <c r="S112" s="39"/>
      <c r="T112" s="39"/>
      <c r="U112" s="39"/>
      <c r="V112" s="39"/>
      <c r="W112" s="111"/>
    </row>
    <row r="113" spans="1:23" ht="15.75" customHeight="1" x14ac:dyDescent="0.25">
      <c r="A113" s="39"/>
      <c r="B113" s="39"/>
      <c r="C113" s="39"/>
      <c r="D113" s="39"/>
      <c r="E113" s="108"/>
      <c r="F113" s="39"/>
      <c r="G113" s="39"/>
      <c r="H113" s="39"/>
      <c r="I113" s="39"/>
      <c r="J113" s="16"/>
      <c r="K113" s="16"/>
      <c r="L113" s="16"/>
      <c r="M113" s="16"/>
      <c r="N113" s="16"/>
      <c r="O113" s="39"/>
      <c r="P113" s="39"/>
      <c r="Q113" s="39"/>
      <c r="R113" s="39"/>
      <c r="S113" s="39"/>
      <c r="T113" s="39"/>
      <c r="U113" s="39"/>
      <c r="V113" s="39"/>
      <c r="W113" s="111"/>
    </row>
    <row r="114" spans="1:23" ht="15.75" customHeight="1" x14ac:dyDescent="0.25">
      <c r="A114" s="39"/>
      <c r="B114" s="39"/>
      <c r="C114" s="39"/>
      <c r="D114" s="39"/>
      <c r="E114" s="108"/>
      <c r="F114" s="39"/>
      <c r="G114" s="39"/>
      <c r="H114" s="39"/>
      <c r="I114" s="39"/>
      <c r="J114" s="16"/>
      <c r="K114" s="16"/>
      <c r="L114" s="16"/>
      <c r="M114" s="16"/>
      <c r="N114" s="16"/>
      <c r="O114" s="39"/>
      <c r="P114" s="39"/>
      <c r="Q114" s="39"/>
      <c r="R114" s="39"/>
      <c r="S114" s="39"/>
      <c r="T114" s="39"/>
      <c r="U114" s="39"/>
      <c r="V114" s="39"/>
      <c r="W114" s="111"/>
    </row>
    <row r="115" spans="1:23" ht="15.75" customHeight="1" x14ac:dyDescent="0.25">
      <c r="A115" s="39"/>
      <c r="B115" s="39"/>
      <c r="C115" s="39"/>
      <c r="D115" s="39"/>
      <c r="E115" s="108"/>
      <c r="F115" s="39"/>
      <c r="G115" s="39"/>
      <c r="H115" s="62"/>
      <c r="I115" s="39"/>
      <c r="J115" s="16"/>
      <c r="K115" s="111"/>
      <c r="L115" s="111"/>
      <c r="M115" s="111"/>
      <c r="N115" s="111"/>
      <c r="O115" s="39"/>
      <c r="P115" s="39"/>
      <c r="Q115" s="39"/>
      <c r="R115" s="39"/>
      <c r="S115" s="39"/>
      <c r="T115" s="39"/>
      <c r="U115" s="39"/>
      <c r="V115" s="39"/>
      <c r="W115" s="111"/>
    </row>
    <row r="116" spans="1:23" ht="15.75" customHeight="1" x14ac:dyDescent="0.25">
      <c r="A116" s="39"/>
      <c r="B116" s="39"/>
      <c r="C116" s="39"/>
      <c r="D116" s="39"/>
      <c r="E116" s="108"/>
      <c r="F116" s="39"/>
      <c r="G116" s="39"/>
      <c r="H116" s="62"/>
      <c r="I116" s="39"/>
      <c r="J116" s="129" t="s">
        <v>205</v>
      </c>
      <c r="K116" s="111"/>
      <c r="L116" s="111"/>
      <c r="M116" s="111"/>
      <c r="N116" s="111"/>
      <c r="O116" s="39"/>
      <c r="P116" s="39"/>
      <c r="Q116" s="39"/>
      <c r="R116" s="39"/>
      <c r="S116" s="39"/>
      <c r="T116" s="39"/>
      <c r="U116" s="39"/>
      <c r="V116" s="39"/>
      <c r="W116" s="111"/>
    </row>
    <row r="117" spans="1:23" ht="15.75" customHeight="1" x14ac:dyDescent="0.25">
      <c r="A117" s="39"/>
      <c r="B117" s="39"/>
      <c r="C117" s="39"/>
      <c r="D117" s="39"/>
      <c r="E117" s="108"/>
      <c r="F117" s="39"/>
      <c r="G117" s="39"/>
      <c r="H117" s="62"/>
      <c r="I117" s="39"/>
      <c r="J117" s="129" t="s">
        <v>206</v>
      </c>
      <c r="K117" s="111"/>
      <c r="L117" s="111"/>
      <c r="M117" s="111"/>
      <c r="N117" s="111"/>
      <c r="O117" s="39"/>
      <c r="P117" s="39"/>
      <c r="Q117" s="43" t="s">
        <v>77</v>
      </c>
      <c r="R117" s="56" t="s">
        <v>124</v>
      </c>
      <c r="S117" s="39"/>
      <c r="T117" s="39"/>
      <c r="U117" s="39"/>
      <c r="V117" s="39"/>
      <c r="W117" s="111"/>
    </row>
    <row r="118" spans="1:23" ht="15.75" customHeight="1" x14ac:dyDescent="0.25">
      <c r="A118" s="39"/>
      <c r="B118" s="39"/>
      <c r="C118" s="39"/>
      <c r="D118" s="39"/>
      <c r="E118" s="108"/>
      <c r="F118" s="39"/>
      <c r="G118" s="39"/>
      <c r="H118" s="62"/>
      <c r="I118" s="39"/>
      <c r="J118" s="16"/>
      <c r="K118" s="111"/>
      <c r="L118" s="111"/>
      <c r="M118" s="111"/>
      <c r="N118" s="111"/>
      <c r="O118" s="39"/>
      <c r="P118" s="39"/>
      <c r="Q118" s="39"/>
      <c r="R118" s="39"/>
      <c r="S118" s="39"/>
      <c r="T118" s="39"/>
      <c r="U118" s="39"/>
      <c r="V118" s="39"/>
      <c r="W118" s="111"/>
    </row>
    <row r="119" spans="1:23" ht="15.75" customHeight="1" x14ac:dyDescent="0.25">
      <c r="A119" s="39"/>
      <c r="B119" s="39"/>
      <c r="C119" s="39"/>
      <c r="D119" s="39"/>
      <c r="E119" s="108"/>
      <c r="F119" s="39"/>
      <c r="G119" s="39"/>
      <c r="H119" s="62"/>
      <c r="I119" s="39"/>
      <c r="J119" s="16"/>
      <c r="K119" s="111"/>
      <c r="L119" s="111"/>
      <c r="M119" s="111"/>
      <c r="N119" s="111"/>
      <c r="O119" s="39"/>
      <c r="P119" s="39"/>
      <c r="Q119" s="58">
        <v>2023</v>
      </c>
      <c r="R119" s="57">
        <f>COUNTIF(D3:D59,Q119)</f>
        <v>2</v>
      </c>
      <c r="S119" s="39"/>
      <c r="T119" s="39"/>
      <c r="U119" s="39"/>
      <c r="V119" s="39"/>
      <c r="W119" s="111"/>
    </row>
    <row r="120" spans="1:23" ht="15.75" customHeight="1" x14ac:dyDescent="0.25">
      <c r="A120" s="39"/>
      <c r="B120" s="39"/>
      <c r="C120" s="39"/>
      <c r="D120" s="39"/>
      <c r="E120" s="108"/>
      <c r="F120" s="39"/>
      <c r="G120" s="39"/>
      <c r="H120" s="62"/>
      <c r="I120" s="39"/>
      <c r="J120" s="16"/>
      <c r="K120" s="111"/>
      <c r="L120" s="111"/>
      <c r="M120" s="111"/>
      <c r="N120" s="111"/>
      <c r="O120" s="39"/>
      <c r="P120" s="39"/>
      <c r="Q120" s="144">
        <v>2022</v>
      </c>
      <c r="R120" s="145">
        <f>COUNTIF(D3:D58,Q120)</f>
        <v>0</v>
      </c>
      <c r="S120" s="39"/>
      <c r="T120" s="39"/>
      <c r="U120" s="39"/>
      <c r="V120" s="39"/>
      <c r="W120" s="111"/>
    </row>
    <row r="121" spans="1:23" ht="15.75" customHeight="1" x14ac:dyDescent="0.25">
      <c r="A121" s="39"/>
      <c r="B121" s="39"/>
      <c r="C121" s="39"/>
      <c r="D121" s="39"/>
      <c r="E121" s="108"/>
      <c r="F121" s="39"/>
      <c r="G121" s="39"/>
      <c r="H121" s="62"/>
      <c r="I121" s="39"/>
      <c r="J121" s="16"/>
      <c r="K121" s="111"/>
      <c r="L121" s="111"/>
      <c r="M121" s="111"/>
      <c r="N121" s="111"/>
      <c r="O121" s="39"/>
      <c r="P121" s="39"/>
      <c r="Q121" s="144">
        <v>2021</v>
      </c>
      <c r="R121" s="145">
        <f>COUNTIF(D3:D59,Q121)</f>
        <v>1</v>
      </c>
      <c r="S121" s="39"/>
      <c r="T121" s="39"/>
      <c r="U121" s="39"/>
      <c r="V121" s="39"/>
      <c r="W121" s="111"/>
    </row>
    <row r="122" spans="1:23" ht="15.75" customHeight="1" x14ac:dyDescent="0.25">
      <c r="A122" s="39"/>
      <c r="B122" s="39"/>
      <c r="C122" s="39"/>
      <c r="D122" s="39"/>
      <c r="E122" s="108"/>
      <c r="F122" s="39"/>
      <c r="G122" s="39"/>
      <c r="H122" s="62"/>
      <c r="I122" s="39"/>
      <c r="J122" s="16"/>
      <c r="K122" s="111"/>
      <c r="L122" s="111"/>
      <c r="M122" s="111"/>
      <c r="N122" s="111"/>
      <c r="O122" s="39"/>
      <c r="P122" s="39"/>
      <c r="Q122" s="45">
        <v>2020</v>
      </c>
      <c r="R122" s="46">
        <f>COUNTIF(D3:D59,Q122)</f>
        <v>1</v>
      </c>
      <c r="S122" s="39"/>
      <c r="T122" s="39"/>
      <c r="U122" s="39"/>
      <c r="V122" s="39"/>
      <c r="W122" s="111"/>
    </row>
    <row r="123" spans="1:23" ht="15.75" customHeight="1" x14ac:dyDescent="0.25">
      <c r="A123" s="39"/>
      <c r="B123" s="39"/>
      <c r="C123" s="39"/>
      <c r="D123" s="39"/>
      <c r="E123" s="108"/>
      <c r="F123" s="39"/>
      <c r="G123" s="39"/>
      <c r="H123" s="62"/>
      <c r="I123" s="39"/>
      <c r="J123" s="16"/>
      <c r="K123" s="111"/>
      <c r="L123" s="111"/>
      <c r="M123" s="111"/>
      <c r="N123" s="111"/>
      <c r="O123" s="39"/>
      <c r="P123" s="39"/>
      <c r="Q123" s="45">
        <v>2019</v>
      </c>
      <c r="R123" s="46">
        <f>COUNTIF(D3:D59,Q123)</f>
        <v>0</v>
      </c>
      <c r="S123" s="39"/>
      <c r="T123" s="39"/>
      <c r="U123" s="39"/>
      <c r="V123" s="39"/>
      <c r="W123" s="111"/>
    </row>
    <row r="124" spans="1:23" ht="15.75" customHeight="1" x14ac:dyDescent="0.25">
      <c r="A124" s="39"/>
      <c r="B124" s="39"/>
      <c r="C124" s="39"/>
      <c r="D124" s="39"/>
      <c r="E124" s="108"/>
      <c r="F124" s="39"/>
      <c r="G124" s="39"/>
      <c r="H124" s="62"/>
      <c r="I124" s="39"/>
      <c r="J124" s="16"/>
      <c r="K124" s="111"/>
      <c r="L124" s="111"/>
      <c r="M124" s="111"/>
      <c r="N124" s="111"/>
      <c r="O124" s="39"/>
      <c r="P124" s="39"/>
      <c r="Q124" s="45">
        <v>2018</v>
      </c>
      <c r="R124" s="46">
        <f>COUNTIF(D3:D59,Q124)</f>
        <v>0</v>
      </c>
      <c r="S124" s="39"/>
      <c r="T124" s="39"/>
      <c r="U124" s="39"/>
      <c r="V124" s="39"/>
      <c r="W124" s="111"/>
    </row>
    <row r="125" spans="1:23" ht="15.75" customHeight="1" x14ac:dyDescent="0.25">
      <c r="A125" s="39"/>
      <c r="B125" s="39"/>
      <c r="C125" s="39"/>
      <c r="D125" s="39"/>
      <c r="E125" s="108"/>
      <c r="F125" s="39"/>
      <c r="G125" s="39"/>
      <c r="H125" s="39"/>
      <c r="I125" s="39"/>
      <c r="J125" s="16"/>
      <c r="K125" s="16"/>
      <c r="L125" s="16"/>
      <c r="M125" s="16"/>
      <c r="N125" s="16"/>
      <c r="O125" s="39"/>
      <c r="P125" s="39"/>
      <c r="Q125" s="45">
        <v>2017</v>
      </c>
      <c r="R125" s="46">
        <f>COUNTIF(D3:D59,Q125)</f>
        <v>0</v>
      </c>
      <c r="S125" s="39"/>
      <c r="T125" s="39"/>
      <c r="U125" s="39"/>
      <c r="V125" s="39"/>
      <c r="W125" s="111"/>
    </row>
    <row r="126" spans="1:23" ht="15.75" customHeight="1" x14ac:dyDescent="0.25">
      <c r="A126" s="39"/>
      <c r="B126" s="39"/>
      <c r="C126" s="39"/>
      <c r="D126" s="39"/>
      <c r="E126" s="108"/>
      <c r="F126" s="39"/>
      <c r="G126" s="39"/>
      <c r="H126" s="39"/>
      <c r="I126" s="39"/>
      <c r="J126" s="16"/>
      <c r="K126" s="16"/>
      <c r="L126" s="16"/>
      <c r="M126" s="16"/>
      <c r="N126" s="16"/>
      <c r="O126" s="39"/>
      <c r="P126" s="39"/>
      <c r="Q126" s="45">
        <v>2016</v>
      </c>
      <c r="R126" s="46">
        <f>COUNTIF(D3:D59,Q126)</f>
        <v>1</v>
      </c>
      <c r="S126" s="39"/>
      <c r="T126" s="39"/>
      <c r="U126" s="39"/>
      <c r="V126" s="39"/>
      <c r="W126" s="111"/>
    </row>
    <row r="127" spans="1:23" ht="15.75" customHeight="1" x14ac:dyDescent="0.25">
      <c r="A127" s="39"/>
      <c r="B127" s="39"/>
      <c r="C127" s="39"/>
      <c r="D127" s="39"/>
      <c r="E127" s="108"/>
      <c r="F127" s="39"/>
      <c r="G127" s="39"/>
      <c r="H127" s="39"/>
      <c r="I127" s="39"/>
      <c r="J127" s="16"/>
      <c r="K127" s="16"/>
      <c r="L127" s="16"/>
      <c r="M127" s="16"/>
      <c r="N127" s="16"/>
      <c r="O127" s="39"/>
      <c r="P127" s="39"/>
      <c r="Q127" s="45">
        <v>2015</v>
      </c>
      <c r="R127" s="46">
        <f>COUNTIF(D3:D59,Q127)</f>
        <v>0</v>
      </c>
      <c r="S127" s="39"/>
      <c r="T127" s="39"/>
      <c r="U127" s="39"/>
      <c r="V127" s="39"/>
      <c r="W127" s="111"/>
    </row>
    <row r="128" spans="1:23" ht="15.75" customHeight="1" x14ac:dyDescent="0.25">
      <c r="A128" s="39"/>
      <c r="B128" s="39"/>
      <c r="C128" s="39"/>
      <c r="D128" s="39"/>
      <c r="E128" s="108"/>
      <c r="F128" s="39"/>
      <c r="G128" s="39"/>
      <c r="H128" s="39"/>
      <c r="I128" s="39"/>
      <c r="J128" s="16"/>
      <c r="K128" s="16"/>
      <c r="L128" s="16"/>
      <c r="M128" s="16"/>
      <c r="N128" s="16"/>
      <c r="O128" s="39"/>
      <c r="P128" s="39"/>
      <c r="Q128" s="45">
        <v>2014</v>
      </c>
      <c r="R128" s="46">
        <f>COUNTIF(D3:D59,Q128)</f>
        <v>0</v>
      </c>
      <c r="S128" s="39"/>
      <c r="T128" s="39"/>
      <c r="U128" s="39"/>
      <c r="V128" s="39"/>
      <c r="W128" s="111"/>
    </row>
    <row r="129" spans="1:23" ht="15.75" customHeight="1" x14ac:dyDescent="0.25">
      <c r="A129" s="39"/>
      <c r="B129" s="39"/>
      <c r="C129" s="39"/>
      <c r="D129" s="39"/>
      <c r="E129" s="108"/>
      <c r="F129" s="39"/>
      <c r="G129" s="39"/>
      <c r="H129" s="39"/>
      <c r="I129" s="39"/>
      <c r="J129" s="16"/>
      <c r="K129" s="16"/>
      <c r="L129" s="16"/>
      <c r="M129" s="16"/>
      <c r="N129" s="16"/>
      <c r="O129" s="39"/>
      <c r="P129" s="39"/>
      <c r="Q129" s="45">
        <v>2013</v>
      </c>
      <c r="R129" s="46">
        <f>COUNTIF(D3:D59,Q129)</f>
        <v>0</v>
      </c>
      <c r="S129" s="39"/>
      <c r="T129" s="39"/>
      <c r="U129" s="39"/>
      <c r="V129" s="39"/>
      <c r="W129" s="111"/>
    </row>
    <row r="130" spans="1:23" ht="15.75" customHeight="1" x14ac:dyDescent="0.25">
      <c r="A130" s="39"/>
      <c r="B130" s="39"/>
      <c r="C130" s="39"/>
      <c r="D130" s="39"/>
      <c r="E130" s="108"/>
      <c r="F130" s="39"/>
      <c r="G130" s="39"/>
      <c r="H130" s="39"/>
      <c r="I130" s="39"/>
      <c r="J130" s="16"/>
      <c r="K130" s="16"/>
      <c r="L130" s="16"/>
      <c r="M130" s="16"/>
      <c r="N130" s="16"/>
      <c r="O130" s="39"/>
      <c r="P130" s="39"/>
      <c r="Q130" s="45">
        <v>2012</v>
      </c>
      <c r="R130" s="46">
        <f>COUNTIF(D3:D59,Q130)</f>
        <v>0</v>
      </c>
      <c r="S130" s="39"/>
      <c r="T130" s="39"/>
      <c r="U130" s="39"/>
      <c r="V130" s="39"/>
      <c r="W130" s="111"/>
    </row>
    <row r="131" spans="1:23" ht="15.75" customHeight="1" x14ac:dyDescent="0.25">
      <c r="A131" s="39"/>
      <c r="B131" s="39"/>
      <c r="C131" s="39"/>
      <c r="D131" s="39"/>
      <c r="E131" s="108"/>
      <c r="F131" s="39"/>
      <c r="G131" s="39"/>
      <c r="H131" s="39"/>
      <c r="I131" s="39"/>
      <c r="J131" s="16"/>
      <c r="K131" s="16"/>
      <c r="L131" s="16"/>
      <c r="M131" s="16"/>
      <c r="N131" s="16"/>
      <c r="O131" s="39"/>
      <c r="P131" s="39"/>
      <c r="Q131" s="45">
        <v>2011</v>
      </c>
      <c r="R131" s="46">
        <f>COUNTIF(D3:D59,Q131)</f>
        <v>0</v>
      </c>
      <c r="S131" s="39"/>
      <c r="T131" s="39"/>
      <c r="U131" s="39"/>
      <c r="V131" s="39"/>
      <c r="W131" s="111"/>
    </row>
    <row r="132" spans="1:23" ht="15.75" customHeight="1" x14ac:dyDescent="0.25">
      <c r="A132" s="39"/>
      <c r="B132" s="39"/>
      <c r="C132" s="39"/>
      <c r="D132" s="39"/>
      <c r="E132" s="108"/>
      <c r="F132" s="39"/>
      <c r="G132" s="39"/>
      <c r="H132" s="39"/>
      <c r="I132" s="39"/>
      <c r="J132" s="16"/>
      <c r="K132" s="16"/>
      <c r="L132" s="16"/>
      <c r="M132" s="16"/>
      <c r="N132" s="16"/>
      <c r="O132" s="39"/>
      <c r="P132" s="39"/>
      <c r="Q132" s="45">
        <v>2010</v>
      </c>
      <c r="R132" s="46">
        <f>COUNTIF(D3:D59,Q132)</f>
        <v>0</v>
      </c>
      <c r="S132" s="39"/>
      <c r="T132" s="39"/>
      <c r="U132" s="39"/>
      <c r="V132" s="39"/>
      <c r="W132" s="111"/>
    </row>
    <row r="133" spans="1:23" ht="15.75" customHeight="1" x14ac:dyDescent="0.25">
      <c r="A133" s="39"/>
      <c r="B133" s="39"/>
      <c r="C133" s="39"/>
      <c r="D133" s="39"/>
      <c r="E133" s="108"/>
      <c r="F133" s="39"/>
      <c r="G133" s="39"/>
      <c r="H133" s="39"/>
      <c r="I133" s="39"/>
      <c r="J133" s="16"/>
      <c r="K133" s="16"/>
      <c r="L133" s="16"/>
      <c r="M133" s="16"/>
      <c r="N133" s="16"/>
      <c r="O133" s="39"/>
      <c r="P133" s="39"/>
      <c r="Q133" s="45">
        <v>2009</v>
      </c>
      <c r="R133" s="46">
        <f>COUNTIF(D3:D59,Q133)</f>
        <v>0</v>
      </c>
      <c r="S133" s="39"/>
      <c r="T133" s="39"/>
      <c r="U133" s="39"/>
      <c r="V133" s="39"/>
      <c r="W133" s="111"/>
    </row>
    <row r="134" spans="1:23" ht="15.75" customHeight="1" x14ac:dyDescent="0.25">
      <c r="A134" s="39"/>
      <c r="B134" s="39"/>
      <c r="C134" s="39"/>
      <c r="D134" s="39"/>
      <c r="E134" s="108"/>
      <c r="F134" s="39"/>
      <c r="G134" s="39"/>
      <c r="H134" s="39"/>
      <c r="I134" s="39"/>
      <c r="J134" s="16"/>
      <c r="K134" s="16"/>
      <c r="L134" s="16"/>
      <c r="M134" s="16"/>
      <c r="N134" s="16"/>
      <c r="O134" s="39"/>
      <c r="P134" s="39"/>
      <c r="Q134" s="45">
        <v>2008</v>
      </c>
      <c r="R134" s="46">
        <f>COUNTIF(D3:D59,Q134)</f>
        <v>0</v>
      </c>
      <c r="S134" s="39"/>
      <c r="T134" s="39"/>
      <c r="U134" s="39"/>
      <c r="V134" s="39"/>
      <c r="W134" s="111"/>
    </row>
    <row r="135" spans="1:23" ht="15.75" customHeight="1" x14ac:dyDescent="0.25">
      <c r="A135" s="39"/>
      <c r="B135" s="39"/>
      <c r="C135" s="39"/>
      <c r="D135" s="39"/>
      <c r="E135" s="108"/>
      <c r="F135" s="39"/>
      <c r="G135" s="39"/>
      <c r="H135" s="39"/>
      <c r="I135" s="39"/>
      <c r="J135" s="16"/>
      <c r="K135" s="16"/>
      <c r="L135" s="16"/>
      <c r="M135" s="16"/>
      <c r="N135" s="16"/>
      <c r="O135" s="39"/>
      <c r="P135" s="39"/>
      <c r="Q135" s="45">
        <v>2007</v>
      </c>
      <c r="R135" s="46">
        <f>COUNTIF(D3:D59,Q135)</f>
        <v>0</v>
      </c>
      <c r="S135" s="39"/>
      <c r="T135" s="39"/>
      <c r="U135" s="39"/>
      <c r="V135" s="39"/>
      <c r="W135" s="111"/>
    </row>
    <row r="136" spans="1:23" ht="15.75" customHeight="1" x14ac:dyDescent="0.25">
      <c r="A136" s="39"/>
      <c r="B136" s="39"/>
      <c r="C136" s="39"/>
      <c r="D136" s="39"/>
      <c r="E136" s="108"/>
      <c r="F136" s="39"/>
      <c r="G136" s="39"/>
      <c r="H136" s="39"/>
      <c r="I136" s="39"/>
      <c r="J136" s="16"/>
      <c r="K136" s="16"/>
      <c r="L136" s="16"/>
      <c r="M136" s="16"/>
      <c r="N136" s="16"/>
      <c r="O136" s="39"/>
      <c r="P136" s="39"/>
      <c r="Q136" s="45">
        <v>2006</v>
      </c>
      <c r="R136" s="46">
        <f>COUNTIF(D3:D59,Q136)</f>
        <v>1</v>
      </c>
      <c r="S136" s="39"/>
      <c r="T136" s="39"/>
      <c r="U136" s="39"/>
      <c r="V136" s="39"/>
      <c r="W136" s="111"/>
    </row>
    <row r="137" spans="1:23" ht="15.75" customHeight="1" x14ac:dyDescent="0.25">
      <c r="A137" s="39"/>
      <c r="B137" s="39"/>
      <c r="C137" s="39"/>
      <c r="D137" s="39"/>
      <c r="E137" s="108"/>
      <c r="F137" s="39"/>
      <c r="G137" s="39"/>
      <c r="H137" s="39"/>
      <c r="I137" s="39"/>
      <c r="J137" s="16"/>
      <c r="K137" s="16"/>
      <c r="L137" s="16"/>
      <c r="M137" s="16"/>
      <c r="N137" s="16"/>
      <c r="O137" s="39"/>
      <c r="P137" s="39"/>
      <c r="Q137" s="45">
        <v>2005</v>
      </c>
      <c r="R137" s="46">
        <f>COUNTIF(D3:D59,Q137)</f>
        <v>0</v>
      </c>
      <c r="S137" s="39"/>
      <c r="T137" s="39"/>
      <c r="U137" s="39"/>
      <c r="V137" s="39"/>
      <c r="W137" s="111"/>
    </row>
    <row r="138" spans="1:23" ht="15.75" customHeight="1" x14ac:dyDescent="0.25">
      <c r="A138" s="39"/>
      <c r="B138" s="39"/>
      <c r="C138" s="39"/>
      <c r="D138" s="39"/>
      <c r="E138" s="108"/>
      <c r="F138" s="39"/>
      <c r="G138" s="39"/>
      <c r="H138" s="39"/>
      <c r="I138" s="39"/>
      <c r="J138" s="16"/>
      <c r="K138" s="16"/>
      <c r="L138" s="16"/>
      <c r="M138" s="16"/>
      <c r="N138" s="16"/>
      <c r="O138" s="39"/>
      <c r="P138" s="39"/>
      <c r="Q138" s="45">
        <v>2004</v>
      </c>
      <c r="R138" s="46">
        <f>COUNTIF(D3:D59,Q138)</f>
        <v>0</v>
      </c>
      <c r="S138" s="39"/>
      <c r="T138" s="39"/>
      <c r="U138" s="39"/>
      <c r="V138" s="39"/>
      <c r="W138" s="111"/>
    </row>
    <row r="139" spans="1:23" ht="15.75" customHeight="1" x14ac:dyDescent="0.25">
      <c r="A139" s="39"/>
      <c r="B139" s="39"/>
      <c r="C139" s="39"/>
      <c r="D139" s="39"/>
      <c r="E139" s="108"/>
      <c r="F139" s="39"/>
      <c r="G139" s="39"/>
      <c r="H139" s="39"/>
      <c r="I139" s="39"/>
      <c r="J139" s="16"/>
      <c r="K139" s="16"/>
      <c r="L139" s="16"/>
      <c r="M139" s="16"/>
      <c r="N139" s="16"/>
      <c r="O139" s="39"/>
      <c r="P139" s="39"/>
      <c r="Q139" s="45">
        <v>2003</v>
      </c>
      <c r="R139" s="46">
        <f>COUNTIF(D3:D59,Q139)</f>
        <v>0</v>
      </c>
      <c r="S139" s="39"/>
      <c r="T139" s="39"/>
      <c r="U139" s="39"/>
      <c r="V139" s="39"/>
      <c r="W139" s="111"/>
    </row>
    <row r="140" spans="1:23" ht="15.75" customHeight="1" x14ac:dyDescent="0.25">
      <c r="A140" s="39"/>
      <c r="B140" s="39"/>
      <c r="C140" s="39"/>
      <c r="D140" s="39"/>
      <c r="E140" s="108"/>
      <c r="F140" s="39"/>
      <c r="G140" s="39"/>
      <c r="H140" s="39"/>
      <c r="I140" s="39"/>
      <c r="J140" s="16"/>
      <c r="K140" s="16"/>
      <c r="L140" s="16"/>
      <c r="M140" s="16"/>
      <c r="N140" s="16"/>
      <c r="O140" s="39"/>
      <c r="P140" s="39"/>
      <c r="Q140" s="45">
        <v>2002</v>
      </c>
      <c r="R140" s="46">
        <f>COUNTIF(D3:D59,Q140)</f>
        <v>0</v>
      </c>
      <c r="S140" s="39"/>
      <c r="T140" s="39"/>
      <c r="U140" s="39"/>
      <c r="V140" s="39"/>
      <c r="W140" s="111"/>
    </row>
    <row r="141" spans="1:23" ht="15.75" customHeight="1" x14ac:dyDescent="0.25">
      <c r="A141" s="39"/>
      <c r="B141" s="39"/>
      <c r="C141" s="39"/>
      <c r="D141" s="39"/>
      <c r="E141" s="108"/>
      <c r="F141" s="39"/>
      <c r="G141" s="39"/>
      <c r="H141" s="39"/>
      <c r="I141" s="39"/>
      <c r="J141" s="16"/>
      <c r="K141" s="16"/>
      <c r="L141" s="16"/>
      <c r="M141" s="16"/>
      <c r="N141" s="16"/>
      <c r="O141" s="39"/>
      <c r="P141" s="39"/>
      <c r="Q141" s="45">
        <v>2001</v>
      </c>
      <c r="R141" s="46">
        <f>COUNTIF(D3:D59,Q141)</f>
        <v>0</v>
      </c>
      <c r="S141" s="39"/>
      <c r="T141" s="39"/>
      <c r="U141" s="39"/>
      <c r="V141" s="39"/>
      <c r="W141" s="111"/>
    </row>
    <row r="142" spans="1:23" ht="15.75" customHeight="1" x14ac:dyDescent="0.25">
      <c r="A142" s="39"/>
      <c r="B142" s="39"/>
      <c r="C142" s="39"/>
      <c r="D142" s="39"/>
      <c r="E142" s="108"/>
      <c r="F142" s="39"/>
      <c r="G142" s="39"/>
      <c r="H142" s="39"/>
      <c r="I142" s="39"/>
      <c r="J142" s="16"/>
      <c r="K142" s="16"/>
      <c r="L142" s="16"/>
      <c r="M142" s="16"/>
      <c r="N142" s="16"/>
      <c r="O142" s="39"/>
      <c r="P142" s="39"/>
      <c r="Q142" s="45">
        <v>2000</v>
      </c>
      <c r="R142" s="46">
        <f>COUNTIF(D3:D59,Q142)</f>
        <v>0</v>
      </c>
      <c r="S142" s="39"/>
      <c r="T142" s="39"/>
      <c r="U142" s="39"/>
      <c r="V142" s="39"/>
      <c r="W142" s="111"/>
    </row>
    <row r="143" spans="1:23" ht="15.75" customHeight="1" x14ac:dyDescent="0.25">
      <c r="A143" s="39"/>
      <c r="B143" s="39"/>
      <c r="C143" s="39"/>
      <c r="D143" s="39"/>
      <c r="E143" s="108"/>
      <c r="F143" s="39"/>
      <c r="G143" s="39"/>
      <c r="H143" s="39"/>
      <c r="I143" s="39"/>
      <c r="J143" s="16"/>
      <c r="K143" s="16"/>
      <c r="L143" s="16"/>
      <c r="M143" s="16"/>
      <c r="N143" s="16"/>
      <c r="O143" s="39"/>
      <c r="P143" s="39"/>
      <c r="Q143" s="45">
        <v>1999</v>
      </c>
      <c r="R143" s="46">
        <f>COUNTIF(D3:D59,Q143)</f>
        <v>0</v>
      </c>
      <c r="S143" s="39"/>
      <c r="T143" s="39"/>
      <c r="U143" s="39"/>
      <c r="V143" s="39"/>
      <c r="W143" s="111"/>
    </row>
    <row r="144" spans="1:23" ht="15.75" customHeight="1" x14ac:dyDescent="0.25">
      <c r="A144" s="39"/>
      <c r="B144" s="39"/>
      <c r="C144" s="39"/>
      <c r="D144" s="39"/>
      <c r="E144" s="108"/>
      <c r="F144" s="39"/>
      <c r="G144" s="39"/>
      <c r="H144" s="39"/>
      <c r="I144" s="39"/>
      <c r="J144" s="16"/>
      <c r="K144" s="16"/>
      <c r="L144" s="16"/>
      <c r="M144" s="16"/>
      <c r="N144" s="16"/>
      <c r="O144" s="39"/>
      <c r="P144" s="39"/>
      <c r="Q144" s="45">
        <v>1998</v>
      </c>
      <c r="R144" s="46">
        <f>COUNTIF(D3:D59,Q144)</f>
        <v>0</v>
      </c>
      <c r="S144" s="39"/>
      <c r="T144" s="39"/>
      <c r="U144" s="39"/>
      <c r="V144" s="39"/>
      <c r="W144" s="111"/>
    </row>
    <row r="145" spans="1:23" ht="15.75" customHeight="1" x14ac:dyDescent="0.25">
      <c r="A145" s="39"/>
      <c r="B145" s="39"/>
      <c r="C145" s="39"/>
      <c r="D145" s="39"/>
      <c r="E145" s="108"/>
      <c r="F145" s="39"/>
      <c r="G145" s="39"/>
      <c r="H145" s="39"/>
      <c r="I145" s="39"/>
      <c r="J145" s="16"/>
      <c r="K145" s="16"/>
      <c r="L145" s="16"/>
      <c r="M145" s="16"/>
      <c r="N145" s="16"/>
      <c r="O145" s="39"/>
      <c r="P145" s="39"/>
      <c r="Q145" s="45">
        <v>1997</v>
      </c>
      <c r="R145" s="46">
        <f>COUNTIF(D3:D45,Q145)</f>
        <v>0</v>
      </c>
      <c r="S145" s="39"/>
      <c r="T145" s="39"/>
      <c r="U145" s="39"/>
      <c r="V145" s="39"/>
      <c r="W145" s="111"/>
    </row>
    <row r="146" spans="1:23" ht="15.75" customHeight="1" x14ac:dyDescent="0.25">
      <c r="A146" s="39"/>
      <c r="B146" s="39"/>
      <c r="C146" s="39"/>
      <c r="D146" s="39"/>
      <c r="E146" s="108"/>
      <c r="F146" s="39"/>
      <c r="G146" s="39"/>
      <c r="H146" s="39"/>
      <c r="I146" s="39"/>
      <c r="J146" s="16"/>
      <c r="K146" s="16"/>
      <c r="L146" s="16"/>
      <c r="M146" s="16"/>
      <c r="N146" s="16"/>
      <c r="O146" s="39"/>
      <c r="P146" s="39"/>
      <c r="Q146" s="45">
        <v>1996</v>
      </c>
      <c r="R146" s="46">
        <f>COUNTIF(D3:D46,Q146)</f>
        <v>0</v>
      </c>
      <c r="S146" s="39"/>
      <c r="T146" s="39"/>
      <c r="U146" s="39"/>
      <c r="V146" s="39"/>
      <c r="W146" s="111"/>
    </row>
    <row r="147" spans="1:23" ht="15.75" customHeight="1" x14ac:dyDescent="0.25">
      <c r="A147" s="39"/>
      <c r="B147" s="39"/>
      <c r="C147" s="39"/>
      <c r="D147" s="39"/>
      <c r="E147" s="108"/>
      <c r="F147" s="39"/>
      <c r="G147" s="39"/>
      <c r="H147" s="39"/>
      <c r="I147" s="39"/>
      <c r="J147" s="16"/>
      <c r="K147" s="16"/>
      <c r="L147" s="16"/>
      <c r="M147" s="16"/>
      <c r="N147" s="16"/>
      <c r="O147" s="39"/>
      <c r="P147" s="39"/>
      <c r="Q147" s="45">
        <v>1995</v>
      </c>
      <c r="R147" s="46">
        <f>COUNTIF(D3:D47,Q147)</f>
        <v>0</v>
      </c>
      <c r="S147" s="39"/>
      <c r="T147" s="39"/>
      <c r="U147" s="39"/>
      <c r="V147" s="39"/>
      <c r="W147" s="111"/>
    </row>
    <row r="148" spans="1:23" ht="15.75" customHeight="1" x14ac:dyDescent="0.25">
      <c r="A148" s="39"/>
      <c r="B148" s="39"/>
      <c r="C148" s="39"/>
      <c r="D148" s="39"/>
      <c r="E148" s="108"/>
      <c r="F148" s="39"/>
      <c r="G148" s="39"/>
      <c r="H148" s="39"/>
      <c r="I148" s="39"/>
      <c r="J148" s="16"/>
      <c r="K148" s="16"/>
      <c r="L148" s="16"/>
      <c r="M148" s="16"/>
      <c r="N148" s="16"/>
      <c r="O148" s="39"/>
      <c r="P148" s="39"/>
      <c r="Q148" s="45">
        <v>1994</v>
      </c>
      <c r="R148" s="46">
        <f>COUNTIF(D3:D48,Q148)</f>
        <v>0</v>
      </c>
      <c r="S148" s="39"/>
      <c r="T148" s="39"/>
      <c r="U148" s="39"/>
      <c r="V148" s="39"/>
      <c r="W148" s="111"/>
    </row>
    <row r="149" spans="1:23" ht="15.75" customHeight="1" x14ac:dyDescent="0.25">
      <c r="A149" s="39"/>
      <c r="B149" s="39"/>
      <c r="C149" s="39"/>
      <c r="D149" s="39"/>
      <c r="E149" s="108"/>
      <c r="F149" s="39"/>
      <c r="G149" s="39"/>
      <c r="H149" s="39"/>
      <c r="I149" s="39"/>
      <c r="J149" s="16"/>
      <c r="K149" s="16"/>
      <c r="L149" s="16"/>
      <c r="M149" s="16"/>
      <c r="N149" s="16"/>
      <c r="O149" s="39"/>
      <c r="P149" s="39"/>
      <c r="Q149" s="47">
        <v>1993</v>
      </c>
      <c r="R149" s="48">
        <f>COUNTIF(D3:D49,Q149)</f>
        <v>0</v>
      </c>
      <c r="S149" s="39"/>
      <c r="T149" s="39"/>
      <c r="U149" s="39"/>
      <c r="V149" s="39"/>
      <c r="W149" s="111"/>
    </row>
    <row r="150" spans="1:23" ht="15.75" customHeight="1" x14ac:dyDescent="0.25">
      <c r="A150" s="39"/>
      <c r="B150" s="39"/>
      <c r="C150" s="39"/>
      <c r="D150" s="39"/>
      <c r="E150" s="108"/>
      <c r="F150" s="39"/>
      <c r="G150" s="39"/>
      <c r="H150" s="39"/>
      <c r="I150" s="39"/>
      <c r="J150" s="16"/>
      <c r="K150" s="16"/>
      <c r="L150" s="16"/>
      <c r="M150" s="16"/>
      <c r="N150" s="16"/>
      <c r="O150" s="39"/>
      <c r="P150" s="39"/>
      <c r="Q150" s="41" t="s">
        <v>123</v>
      </c>
      <c r="R150" s="42">
        <f>SUM(R119:R149)</f>
        <v>6</v>
      </c>
      <c r="S150" s="39"/>
      <c r="T150" s="39"/>
      <c r="U150" s="39"/>
      <c r="V150" s="39"/>
      <c r="W150" s="111"/>
    </row>
    <row r="151" spans="1:23" ht="15.75" customHeight="1" x14ac:dyDescent="0.25">
      <c r="A151" s="39"/>
      <c r="B151" s="39"/>
      <c r="C151" s="39"/>
      <c r="D151" s="39"/>
      <c r="E151" s="108"/>
      <c r="F151" s="39"/>
      <c r="G151" s="39"/>
      <c r="H151" s="39"/>
      <c r="I151" s="39"/>
      <c r="J151" s="16"/>
      <c r="K151" s="16"/>
      <c r="L151" s="16"/>
      <c r="M151" s="16"/>
      <c r="N151" s="16"/>
      <c r="O151" s="39"/>
      <c r="P151" s="39"/>
      <c r="Q151" s="39"/>
      <c r="R151" s="39"/>
      <c r="S151" s="39"/>
      <c r="T151" s="39"/>
      <c r="U151" s="39"/>
      <c r="V151" s="39"/>
      <c r="W151" s="111"/>
    </row>
    <row r="152" spans="1:23" ht="15.75" customHeight="1" x14ac:dyDescent="0.25">
      <c r="A152" s="39"/>
      <c r="B152" s="39"/>
      <c r="C152" s="39"/>
      <c r="D152" s="39"/>
      <c r="E152" s="108"/>
      <c r="F152" s="39"/>
      <c r="G152" s="39"/>
      <c r="H152" s="39"/>
      <c r="I152" s="39"/>
      <c r="J152" s="16"/>
      <c r="K152" s="16"/>
      <c r="L152" s="16"/>
      <c r="M152" s="16"/>
      <c r="N152" s="16"/>
      <c r="O152" s="39"/>
      <c r="P152" s="39"/>
      <c r="Q152" s="39"/>
      <c r="R152" s="39"/>
      <c r="S152" s="39"/>
      <c r="T152" s="39"/>
      <c r="U152" s="39"/>
      <c r="V152" s="39"/>
      <c r="W152" s="111"/>
    </row>
    <row r="153" spans="1:23" ht="15.75" customHeight="1" x14ac:dyDescent="0.25">
      <c r="A153" s="39"/>
      <c r="B153" s="39"/>
      <c r="C153" s="39"/>
      <c r="D153" s="39"/>
      <c r="E153" s="108"/>
      <c r="F153" s="39"/>
      <c r="G153" s="39"/>
      <c r="H153" s="39"/>
      <c r="I153" s="39"/>
      <c r="J153" s="16"/>
      <c r="K153" s="16"/>
      <c r="L153" s="16"/>
      <c r="M153" s="16"/>
      <c r="N153" s="16"/>
      <c r="O153" s="39"/>
      <c r="P153" s="39"/>
      <c r="Q153" s="39"/>
      <c r="R153" s="39"/>
      <c r="S153" s="39"/>
      <c r="T153" s="39"/>
      <c r="U153" s="39"/>
      <c r="V153" s="39"/>
      <c r="W153" s="111"/>
    </row>
  </sheetData>
  <mergeCells count="18">
    <mergeCell ref="P41:R41"/>
    <mergeCell ref="J22:K22"/>
    <mergeCell ref="M22:N22"/>
    <mergeCell ref="P39:R39"/>
    <mergeCell ref="P40:R40"/>
    <mergeCell ref="J2:K2"/>
    <mergeCell ref="M2:N2"/>
    <mergeCell ref="P36:R36"/>
    <mergeCell ref="P37:R37"/>
    <mergeCell ref="P38:R38"/>
    <mergeCell ref="J7:K7"/>
    <mergeCell ref="M7:N7"/>
    <mergeCell ref="J12:K12"/>
    <mergeCell ref="M12:N12"/>
    <mergeCell ref="M27:N27"/>
    <mergeCell ref="J27:K27"/>
    <mergeCell ref="J17:K17"/>
    <mergeCell ref="M17:N17"/>
  </mergeCells>
  <hyperlinks>
    <hyperlink ref="J116" r:id="rId1" xr:uid="{24F98E59-04E2-4995-A47A-0D179F9D60FA}"/>
    <hyperlink ref="J117" r:id="rId2" xr:uid="{E4F2F1BF-7BAB-469B-847C-C2F6DED3948F}"/>
  </hyperlinks>
  <pageMargins left="0.7" right="0.7" top="0.75" bottom="0.75" header="0.3" footer="0.3"/>
  <pageSetup paperSize="9" orientation="portrait" r:id="rId3"/>
  <ignoredErrors>
    <ignoredError sqref="Q22" formulaRange="1"/>
  </ignoredErrors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2019</vt:lpstr>
      <vt:lpstr>2020</vt:lpstr>
      <vt:lpstr>2021</vt:lpstr>
      <vt:lpstr>2022</vt:lpstr>
      <vt:lpstr>2023</vt:lpstr>
      <vt:lpstr>2024</vt:lpstr>
    </vt:vector>
  </TitlesOfParts>
  <Company>Empresa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Santiago Ucero</cp:lastModifiedBy>
  <dcterms:created xsi:type="dcterms:W3CDTF">2019-12-31T20:15:21Z</dcterms:created>
  <dcterms:modified xsi:type="dcterms:W3CDTF">2024-03-31T19:15:12Z</dcterms:modified>
</cp:coreProperties>
</file>