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tividades_andamento\Aulas\EngBioq 02\Aulas_maio_nov_2024\"/>
    </mc:Choice>
  </mc:AlternateContent>
  <xr:revisionPtr revIDLastSave="0" documentId="13_ncr:1_{884072C1-061E-480B-A329-63B2B51472F6}" xr6:coauthVersionLast="47" xr6:coauthVersionMax="47" xr10:uidLastSave="{00000000-0000-0000-0000-000000000000}"/>
  <bookViews>
    <workbookView xWindow="-108" yWindow="-108" windowWidth="21336" windowHeight="11376" xr2:uid="{B2336B5B-A890-47A3-96C5-E51A873AAFB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B28" i="1"/>
  <c r="B29" i="1"/>
  <c r="B27" i="1"/>
  <c r="B30" i="1" s="1"/>
  <c r="E24" i="1" l="1"/>
  <c r="B31" i="1"/>
  <c r="B32" i="1" s="1"/>
  <c r="E23" i="1" s="1"/>
  <c r="E25" i="1" l="1"/>
  <c r="E27" i="1" l="1"/>
  <c r="E28" i="1"/>
  <c r="E26" i="1"/>
  <c r="E32" i="1" l="1"/>
  <c r="E29" i="1"/>
</calcChain>
</file>

<file path=xl/sharedStrings.xml><?xml version="1.0" encoding="utf-8"?>
<sst xmlns="http://schemas.openxmlformats.org/spreadsheetml/2006/main" count="22" uniqueCount="22">
  <si>
    <t>Vol(m3) =</t>
  </si>
  <si>
    <t>mi (Pa.s)=</t>
  </si>
  <si>
    <t>ro(kg/m3)=</t>
  </si>
  <si>
    <t>N0 (cel/mL)=</t>
  </si>
  <si>
    <t>prob(%)=</t>
  </si>
  <si>
    <t>t (s)=</t>
  </si>
  <si>
    <t>d(m)=</t>
  </si>
  <si>
    <t>k(s-1)=</t>
  </si>
  <si>
    <t>F(m3/s)=</t>
  </si>
  <si>
    <t>A(m2)=</t>
  </si>
  <si>
    <t>u(m/s)=</t>
  </si>
  <si>
    <t>N0_N=</t>
  </si>
  <si>
    <t>N_N0=</t>
  </si>
  <si>
    <t>delta =</t>
  </si>
  <si>
    <t>Da=</t>
  </si>
  <si>
    <t>L=</t>
  </si>
  <si>
    <t>Pe=</t>
  </si>
  <si>
    <t>A=</t>
  </si>
  <si>
    <t>B=</t>
  </si>
  <si>
    <t>C=</t>
  </si>
  <si>
    <t>f(L)=</t>
  </si>
  <si>
    <t>N/N0=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</si>
</sst>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1</xdr:row>
      <xdr:rowOff>30479</xdr:rowOff>
    </xdr:from>
    <xdr:to>
      <xdr:col>4</xdr:col>
      <xdr:colOff>365760</xdr:colOff>
      <xdr:row>11</xdr:row>
      <xdr:rowOff>85380</xdr:rowOff>
    </xdr:to>
    <xdr:pic>
      <xdr:nvPicPr>
        <xdr:cNvPr id="3" name="Imagem 2" descr="Texto, Carta&#10;&#10;Descrição gerada automaticamente">
          <a:extLst>
            <a:ext uri="{FF2B5EF4-FFF2-40B4-BE49-F238E27FC236}">
              <a16:creationId xmlns:a16="http://schemas.microsoft.com/office/drawing/2014/main" id="{58331A31-73B4-F2B8-CEF1-02CAD6F2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213359"/>
          <a:ext cx="3589020" cy="1883701"/>
        </a:xfrm>
        <a:prstGeom prst="rect">
          <a:avLst/>
        </a:prstGeom>
        <a:ln w="34925">
          <a:solidFill>
            <a:schemeClr val="tx2">
              <a:lumMod val="75000"/>
              <a:lumOff val="25000"/>
            </a:schemeClr>
          </a:solidFill>
        </a:ln>
        <a:effectLst>
          <a:outerShdw blurRad="50800" dist="38100" dir="8100000" algn="tr" rotWithShape="0">
            <a:srgbClr val="00B0F0">
              <a:alpha val="40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12</xdr:row>
      <xdr:rowOff>15240</xdr:rowOff>
    </xdr:from>
    <xdr:to>
      <xdr:col>11</xdr:col>
      <xdr:colOff>106680</xdr:colOff>
      <xdr:row>20</xdr:row>
      <xdr:rowOff>169826</xdr:rowOff>
    </xdr:to>
    <xdr:pic>
      <xdr:nvPicPr>
        <xdr:cNvPr id="4" name="Imagem 3" descr="Texto&#10;&#10;Descrição gerada automaticamente">
          <a:extLst>
            <a:ext uri="{FF2B5EF4-FFF2-40B4-BE49-F238E27FC236}">
              <a16:creationId xmlns:a16="http://schemas.microsoft.com/office/drawing/2014/main" id="{19E26FB2-AE0A-5EDB-7C21-32C9DE0F4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09800"/>
          <a:ext cx="7955280" cy="161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C132-6776-4071-AB73-FFE6E67C905F}">
  <dimension ref="A22:E34"/>
  <sheetViews>
    <sheetView tabSelected="1" topLeftCell="A7" workbookViewId="0">
      <selection activeCell="J3" sqref="J3"/>
    </sheetView>
  </sheetViews>
  <sheetFormatPr defaultRowHeight="14.4" x14ac:dyDescent="0.3"/>
  <cols>
    <col min="1" max="1" width="10.77734375" customWidth="1"/>
    <col min="2" max="2" width="20.5546875" customWidth="1"/>
    <col min="5" max="5" width="12" bestFit="1" customWidth="1"/>
  </cols>
  <sheetData>
    <row r="22" spans="1:5" x14ac:dyDescent="0.3">
      <c r="A22" t="s">
        <v>0</v>
      </c>
      <c r="B22">
        <v>20</v>
      </c>
      <c r="D22" t="s">
        <v>15</v>
      </c>
      <c r="E22">
        <v>10.881021253701736</v>
      </c>
    </row>
    <row r="23" spans="1:5" x14ac:dyDescent="0.3">
      <c r="A23" t="s">
        <v>1</v>
      </c>
      <c r="B23">
        <v>1E-3</v>
      </c>
      <c r="D23" t="s">
        <v>14</v>
      </c>
      <c r="E23">
        <f>B29*E22/B32</f>
        <v>40.491097750568578</v>
      </c>
    </row>
    <row r="24" spans="1:5" x14ac:dyDescent="0.3">
      <c r="A24" t="s">
        <v>2</v>
      </c>
      <c r="B24">
        <v>1000</v>
      </c>
      <c r="D24" t="s">
        <v>16</v>
      </c>
      <c r="E24">
        <f>3.33*E22/B28</f>
        <v>475.50919652003648</v>
      </c>
    </row>
    <row r="25" spans="1:5" x14ac:dyDescent="0.3">
      <c r="A25" t="s">
        <v>3</v>
      </c>
      <c r="B25" s="1">
        <v>1000000</v>
      </c>
      <c r="D25" t="s">
        <v>13</v>
      </c>
      <c r="E25">
        <f>(1+4*E23/E24)^0.5</f>
        <v>1.1578482332024276</v>
      </c>
    </row>
    <row r="26" spans="1:5" x14ac:dyDescent="0.3">
      <c r="A26" t="s">
        <v>4</v>
      </c>
      <c r="B26">
        <v>0.1</v>
      </c>
      <c r="D26" t="s">
        <v>17</v>
      </c>
      <c r="E26">
        <f>4*E25</f>
        <v>4.6313929328097103</v>
      </c>
    </row>
    <row r="27" spans="1:5" x14ac:dyDescent="0.3">
      <c r="A27" t="s">
        <v>5</v>
      </c>
      <c r="B27">
        <f>2*60*60</f>
        <v>7200</v>
      </c>
      <c r="D27" t="s">
        <v>18</v>
      </c>
      <c r="E27">
        <f>(1+E25)^2*EXP(-E24*(1-E25)/2)</f>
        <v>9.2627859030240416E+16</v>
      </c>
    </row>
    <row r="28" spans="1:5" x14ac:dyDescent="0.3">
      <c r="A28" t="s">
        <v>6</v>
      </c>
      <c r="B28">
        <f>2.54*3*0.01</f>
        <v>7.6200000000000004E-2</v>
      </c>
      <c r="D28" t="s">
        <v>19</v>
      </c>
      <c r="E28">
        <f>(1-E25)^2*EXP(-E24*(1+E25)/2)</f>
        <v>3.8615305431942436E-225</v>
      </c>
    </row>
    <row r="29" spans="1:5" x14ac:dyDescent="0.3">
      <c r="A29" t="s">
        <v>7</v>
      </c>
      <c r="B29">
        <f>136/60</f>
        <v>2.2666666666666666</v>
      </c>
      <c r="D29" t="s">
        <v>20</v>
      </c>
      <c r="E29" s="1">
        <f>1/B33-(E27-E28)/E26</f>
        <v>-80763224</v>
      </c>
    </row>
    <row r="30" spans="1:5" x14ac:dyDescent="0.3">
      <c r="A30" t="s">
        <v>8</v>
      </c>
      <c r="B30">
        <f>B22/B27</f>
        <v>2.7777777777777779E-3</v>
      </c>
    </row>
    <row r="31" spans="1:5" x14ac:dyDescent="0.3">
      <c r="A31" t="s">
        <v>9</v>
      </c>
      <c r="B31">
        <f>3.141592*B28^2/4</f>
        <v>4.5603663631200008E-3</v>
      </c>
    </row>
    <row r="32" spans="1:5" x14ac:dyDescent="0.3">
      <c r="A32" t="s">
        <v>10</v>
      </c>
      <c r="B32">
        <f>B30/B31</f>
        <v>0.60911285554640071</v>
      </c>
      <c r="D32" t="s">
        <v>21</v>
      </c>
      <c r="E32">
        <f>E26/(E27-E28)</f>
        <v>4.999999979809195E-17</v>
      </c>
    </row>
    <row r="33" spans="1:2" x14ac:dyDescent="0.3">
      <c r="A33" t="s">
        <v>12</v>
      </c>
      <c r="B33" s="1">
        <f>B26/(100*B25*B22*1000000)</f>
        <v>5.0000000000000005E-17</v>
      </c>
    </row>
    <row r="34" spans="1:2" x14ac:dyDescent="0.3">
      <c r="A34" t="s">
        <v>11</v>
      </c>
      <c r="B34" s="1">
        <f>1/B33</f>
        <v>1.9999999999999996E+16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Ubirajara Coutinho Filho</dc:creator>
  <cp:lastModifiedBy>Ubirajara Coutinho Filho</cp:lastModifiedBy>
  <cp:lastPrinted>2024-09-05T12:57:29Z</cp:lastPrinted>
  <dcterms:created xsi:type="dcterms:W3CDTF">2024-09-05T12:44:22Z</dcterms:created>
  <dcterms:modified xsi:type="dcterms:W3CDTF">2024-09-05T13:23:19Z</dcterms:modified>
</cp:coreProperties>
</file>